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va Ngai\Desktop\FACTBOOK\"/>
    </mc:Choice>
  </mc:AlternateContent>
  <bookViews>
    <workbookView xWindow="120" yWindow="190" windowWidth="15240" windowHeight="8230" tabRatio="868" activeTab="5"/>
  </bookViews>
  <sheets>
    <sheet name="NOTES" sheetId="17" r:id="rId1"/>
    <sheet name="Table 1" sheetId="4" r:id="rId2"/>
    <sheet name="Table 2" sheetId="3" r:id="rId3"/>
    <sheet name="Table 3" sheetId="7" r:id="rId4"/>
    <sheet name="Table 4" sheetId="8" r:id="rId5"/>
    <sheet name="Table 5" sheetId="12" r:id="rId6"/>
    <sheet name="Table 6" sheetId="13" r:id="rId7"/>
    <sheet name="Table 7" sheetId="10" r:id="rId8"/>
    <sheet name="Table 8" sheetId="11" r:id="rId9"/>
    <sheet name="Table 9" sheetId="9" r:id="rId10"/>
    <sheet name="Table 10" sheetId="5" r:id="rId11"/>
    <sheet name="Table 11" sheetId="6" r:id="rId12"/>
    <sheet name="Table 12" sheetId="25" r:id="rId13"/>
    <sheet name="Table 12a" sheetId="26" r:id="rId14"/>
    <sheet name="Table 13" sheetId="27" r:id="rId15"/>
    <sheet name="Table 13a" sheetId="28" r:id="rId16"/>
    <sheet name="Table 14" sheetId="15" r:id="rId17"/>
    <sheet name="Table 15" sheetId="16" r:id="rId18"/>
    <sheet name="Table 16" sheetId="19" r:id="rId19"/>
    <sheet name="Table 17" sheetId="20" r:id="rId20"/>
    <sheet name="Table 18" sheetId="21" r:id="rId21"/>
    <sheet name="Table 19" sheetId="22" r:id="rId22"/>
    <sheet name="Table 20" sheetId="23" r:id="rId23"/>
    <sheet name="Table 21" sheetId="24" r:id="rId24"/>
    <sheet name="Table 22" sheetId="18" r:id="rId25"/>
  </sheets>
  <externalReferences>
    <externalReference r:id="rId26"/>
  </externalReferences>
  <definedNames>
    <definedName name="\S" localSheetId="0">'[1]Table 10'!#REF!</definedName>
    <definedName name="\S" localSheetId="16">'Table 14'!#REF!</definedName>
    <definedName name="\S" localSheetId="17">'Table 15'!#REF!</definedName>
    <definedName name="\S" localSheetId="5">'Table 5'!#REF!</definedName>
    <definedName name="\S" localSheetId="6">'Table 6'!#REF!</definedName>
    <definedName name="\S" localSheetId="9">'Table 9'!$P$2</definedName>
    <definedName name="\S">'Table 10'!#REF!</definedName>
    <definedName name="_5" localSheetId="0">'[1]Table 6'!#REF!</definedName>
    <definedName name="_5">'Table 6'!#REF!</definedName>
    <definedName name="aGE" localSheetId="0">#REF!</definedName>
    <definedName name="aGE">#REF!</definedName>
    <definedName name="AgeW" localSheetId="0">#REF!</definedName>
    <definedName name="AgeW">#REF!</definedName>
    <definedName name="APR2OR" localSheetId="0">#REF!</definedName>
    <definedName name="APR2OR" localSheetId="24">#REF!</definedName>
    <definedName name="APR2OR">#REF!</definedName>
    <definedName name="APR2RE" localSheetId="0">#REF!</definedName>
    <definedName name="APR2RE" localSheetId="24">#REF!</definedName>
    <definedName name="APR2RE">#REF!</definedName>
    <definedName name="APROR" localSheetId="0">#REF!</definedName>
    <definedName name="APROR" localSheetId="24">#REF!</definedName>
    <definedName name="APROR">#REF!</definedName>
    <definedName name="APRRE" localSheetId="0">#REF!</definedName>
    <definedName name="APRRE" localSheetId="24">#REF!</definedName>
    <definedName name="APRRE">#REF!</definedName>
    <definedName name="AUGOR" localSheetId="0">#REF!</definedName>
    <definedName name="AUGOR" localSheetId="24">#REF!</definedName>
    <definedName name="AUGOR">#REF!</definedName>
    <definedName name="AUGRE" localSheetId="0">#REF!</definedName>
    <definedName name="AUGRE" localSheetId="24">#REF!</definedName>
    <definedName name="AUGRE">#REF!</definedName>
    <definedName name="AvAgeW2010" localSheetId="0">#REF!</definedName>
    <definedName name="AvAgeW2010">#REF!</definedName>
    <definedName name="AveAGE" localSheetId="0">#REF!</definedName>
    <definedName name="AveAGE">#REF!</definedName>
    <definedName name="AveAge2" localSheetId="0">#REF!</definedName>
    <definedName name="AveAge2">#REF!</definedName>
    <definedName name="AveAge2W" localSheetId="0">#REF!</definedName>
    <definedName name="AveAge2W">#REF!</definedName>
    <definedName name="AveAgeW" localSheetId="0">#REF!</definedName>
    <definedName name="AveAgeW">#REF!</definedName>
    <definedName name="CERT" localSheetId="0">#REF!</definedName>
    <definedName name="CERT">#REF!</definedName>
    <definedName name="DECOR" localSheetId="0">#REF!</definedName>
    <definedName name="DECOR" localSheetId="24">#REF!</definedName>
    <definedName name="DECOR">#REF!</definedName>
    <definedName name="DECRE" localSheetId="0">#REF!</definedName>
    <definedName name="DECRE" localSheetId="24">#REF!</definedName>
    <definedName name="DECRE">#REF!</definedName>
    <definedName name="ESTIMATED_ACTIVE_WOMEN_AIRMEN_CERTIFICATES_HELD">'Table 2'!$A$2</definedName>
    <definedName name="FEB2OR" localSheetId="0">#REF!</definedName>
    <definedName name="FEB2OR" localSheetId="24">#REF!</definedName>
    <definedName name="FEB2OR">#REF!</definedName>
    <definedName name="FEB2RE" localSheetId="0">#REF!</definedName>
    <definedName name="FEB2RE" localSheetId="24">#REF!</definedName>
    <definedName name="FEB2RE">#REF!</definedName>
    <definedName name="FEBOR" localSheetId="0">#REF!</definedName>
    <definedName name="FEBOR" localSheetId="24">#REF!</definedName>
    <definedName name="FEBOR">#REF!</definedName>
    <definedName name="FEBRE" localSheetId="0">#REF!</definedName>
    <definedName name="FEBRE" localSheetId="24">#REF!</definedName>
    <definedName name="FEBRE">#REF!</definedName>
    <definedName name="ForTable4">'Table 3'!$A$7:$B$58</definedName>
    <definedName name="FSDO" localSheetId="0">#REF!</definedName>
    <definedName name="FSDO" localSheetId="24">#REF!</definedName>
    <definedName name="FSDO">#REF!</definedName>
    <definedName name="InstrumentMaster" localSheetId="0">#REF!</definedName>
    <definedName name="InstrumentMaster">#REF!</definedName>
    <definedName name="JAN2OR" localSheetId="0">#REF!</definedName>
    <definedName name="JAN2OR" localSheetId="24">#REF!</definedName>
    <definedName name="JAN2OR">#REF!</definedName>
    <definedName name="JAN2RE" localSheetId="0">#REF!</definedName>
    <definedName name="JAN2RE" localSheetId="24">#REF!</definedName>
    <definedName name="JAN2RE">#REF!</definedName>
    <definedName name="JANOR" localSheetId="0">#REF!</definedName>
    <definedName name="JANOR" localSheetId="24">#REF!</definedName>
    <definedName name="JANOR">#REF!</definedName>
    <definedName name="JANRE" localSheetId="0">#REF!</definedName>
    <definedName name="JANRE" localSheetId="24">#REF!</definedName>
    <definedName name="JANRE">#REF!</definedName>
    <definedName name="JULOR" localSheetId="0">#REF!</definedName>
    <definedName name="JULOR" localSheetId="24">#REF!</definedName>
    <definedName name="JULOR">#REF!</definedName>
    <definedName name="JULRE" localSheetId="0">#REF!</definedName>
    <definedName name="JULRE" localSheetId="24">#REF!</definedName>
    <definedName name="JULRE">#REF!</definedName>
    <definedName name="JUNOR" localSheetId="0">#REF!</definedName>
    <definedName name="JUNOR" localSheetId="24">#REF!</definedName>
    <definedName name="JUNOR">#REF!</definedName>
    <definedName name="JUNRE" localSheetId="0">#REF!</definedName>
    <definedName name="JUNRE" localSheetId="24">#REF!</definedName>
    <definedName name="JUNRE">#REF!</definedName>
    <definedName name="MAR2OR" localSheetId="0">#REF!</definedName>
    <definedName name="MAR2OR" localSheetId="24">#REF!</definedName>
    <definedName name="MAR2OR">#REF!</definedName>
    <definedName name="MAR2RE" localSheetId="0">#REF!</definedName>
    <definedName name="MAR2RE" localSheetId="24">#REF!</definedName>
    <definedName name="MAR2RE">#REF!</definedName>
    <definedName name="MAROR" localSheetId="0">#REF!</definedName>
    <definedName name="MAROR" localSheetId="24">#REF!</definedName>
    <definedName name="MAROR">#REF!</definedName>
    <definedName name="MARRE" localSheetId="0">#REF!</definedName>
    <definedName name="MARRE" localSheetId="24">#REF!</definedName>
    <definedName name="MARRE">#REF!</definedName>
    <definedName name="Master4T1pl" localSheetId="0">#REF!</definedName>
    <definedName name="Master4T1pl">#REF!</definedName>
    <definedName name="MAYOR" localSheetId="0">#REF!</definedName>
    <definedName name="MAYOR" localSheetId="24">#REF!</definedName>
    <definedName name="MAYOR">#REF!</definedName>
    <definedName name="MAYRE" localSheetId="0">#REF!</definedName>
    <definedName name="MAYRE" localSheetId="24">#REF!</definedName>
    <definedName name="MAYRE">#REF!</definedName>
    <definedName name="NonPilot" localSheetId="0">#REF!</definedName>
    <definedName name="NonPilot">#REF!</definedName>
    <definedName name="NonPilotandWomen" localSheetId="0">#REF!</definedName>
    <definedName name="NonPilotandWomen">#REF!</definedName>
    <definedName name="NOVOR" localSheetId="0">#REF!</definedName>
    <definedName name="NOVOR" localSheetId="24">#REF!</definedName>
    <definedName name="NOVOR">#REF!</definedName>
    <definedName name="NOVRE" localSheetId="0">#REF!</definedName>
    <definedName name="NOVRE" localSheetId="24">#REF!</definedName>
    <definedName name="NOVRE">#REF!</definedName>
    <definedName name="OCTOR" localSheetId="0">#REF!</definedName>
    <definedName name="OCTOR" localSheetId="24">#REF!</definedName>
    <definedName name="OCTOR">#REF!</definedName>
    <definedName name="OCTRE" localSheetId="0">#REF!</definedName>
    <definedName name="OCTRE" localSheetId="24">#REF!</definedName>
    <definedName name="OCTRE">#REF!</definedName>
    <definedName name="_xlnm.Print_Area" localSheetId="0">NOTES!$A$1:$B$34</definedName>
    <definedName name="_xlnm.Print_Area" localSheetId="1">'Table 1'!$A$1:$N$49</definedName>
    <definedName name="_xlnm.Print_Area" localSheetId="10">'Table 10'!$A$1:$R$47</definedName>
    <definedName name="_xlnm.Print_Area" localSheetId="11">'Table 11'!$A$1:$F$30</definedName>
    <definedName name="_xlnm.Print_Area" localSheetId="12">'Table 12'!$A$1:$J$30</definedName>
    <definedName name="_xlnm.Print_Area" localSheetId="13">'Table 12a'!$A$1:$J$30</definedName>
    <definedName name="_xlnm.Print_Area" localSheetId="14">'Table 13'!$A$1:$J$36</definedName>
    <definedName name="_xlnm.Print_Area" localSheetId="15">'Table 13a'!$A$1:$J$27</definedName>
    <definedName name="_xlnm.Print_Area" localSheetId="16">'Table 14'!$A$1:$J$93</definedName>
    <definedName name="_xlnm.Print_Area" localSheetId="17">'Table 15'!$A$1:$J$92</definedName>
    <definedName name="_xlnm.Print_Area" localSheetId="18">'Table 16'!$A$1:$K$40</definedName>
    <definedName name="_xlnm.Print_Area" localSheetId="19">'Table 17'!$A$1:$N$46</definedName>
    <definedName name="_xlnm.Print_Area" localSheetId="20">'Table 18'!$A$1:$T$40</definedName>
    <definedName name="_xlnm.Print_Area" localSheetId="21">'Table 19'!$A$1:$I$33</definedName>
    <definedName name="_xlnm.Print_Area" localSheetId="2">'Table 2'!$A$1:$S$38</definedName>
    <definedName name="_xlnm.Print_Area" localSheetId="22">'Table 20'!$A$1:$I$37</definedName>
    <definedName name="_xlnm.Print_Area" localSheetId="23">'Table 21'!$A$1:$R$11</definedName>
    <definedName name="_xlnm.Print_Area" localSheetId="24">'Table 22'!$B$1:$O$30</definedName>
    <definedName name="_xlnm.Print_Area" localSheetId="3">'Table 3'!$A$1:$K$71</definedName>
    <definedName name="_xlnm.Print_Area" localSheetId="4">'Table 4'!$A$7:$T$75</definedName>
    <definedName name="_xlnm.Print_Area" localSheetId="5">'Table 5'!$A$7:$I$93</definedName>
    <definedName name="_xlnm.Print_Area" localSheetId="6">'Table 6'!$A$7:$I$92</definedName>
    <definedName name="_xlnm.Print_Area" localSheetId="7">'Table 7'!$A$1:$T$40</definedName>
    <definedName name="_xlnm.Print_Area" localSheetId="8">'Table 8'!$A$1:$T$31</definedName>
    <definedName name="_xlnm.Print_Area" localSheetId="9">'Table 9'!$A$1:$K$48</definedName>
    <definedName name="_xlnm.Print_Titles" localSheetId="10">'Table 10'!$1:$5</definedName>
    <definedName name="_xlnm.Print_Titles" localSheetId="16">'Table 14'!$1:$6</definedName>
    <definedName name="_xlnm.Print_Titles" localSheetId="17">'Table 15'!$1:$6</definedName>
    <definedName name="_xlnm.Print_Titles" localSheetId="3">'Table 3'!$1:$6</definedName>
    <definedName name="_xlnm.Print_Titles" localSheetId="4">'Table 4'!$1:$6</definedName>
    <definedName name="_xlnm.Print_Titles" localSheetId="5">'Table 5'!$1:$6</definedName>
    <definedName name="_xlnm.Print_Titles" localSheetId="6">'Table 6'!$1:$6</definedName>
    <definedName name="_xlnm.Print_Titles" localSheetId="7">'Table 7'!$1:$5</definedName>
    <definedName name="_xlnm.Print_Titles" localSheetId="9">'Table 9'!$1:$6</definedName>
    <definedName name="RegionCheck" localSheetId="0">#REF!</definedName>
    <definedName name="RegionCheck">#REF!</definedName>
    <definedName name="RegionContNP" localSheetId="0">#REF!</definedName>
    <definedName name="RegionContNP">#REF!</definedName>
    <definedName name="RegionControl" localSheetId="0">#REF!</definedName>
    <definedName name="RegionControl">#REF!</definedName>
    <definedName name="RegionControlNPAll" localSheetId="0">#REF!</definedName>
    <definedName name="RegionControlNPAll">#REF!</definedName>
    <definedName name="RegionControlNPW" localSheetId="0">#REF!</definedName>
    <definedName name="RegionControlNPW">#REF!</definedName>
    <definedName name="RegionControlWNP" localSheetId="0">#REF!</definedName>
    <definedName name="RegionControlWNP">#REF!</definedName>
    <definedName name="RegionWControl" localSheetId="0">#REF!</definedName>
    <definedName name="RegionWControl">#REF!</definedName>
    <definedName name="Remote" localSheetId="0">#REF!</definedName>
    <definedName name="Remote">#REF!</definedName>
    <definedName name="SEPOR" localSheetId="0">#REF!</definedName>
    <definedName name="SEPOR" localSheetId="24">#REF!</definedName>
    <definedName name="SEPOR">#REF!</definedName>
    <definedName name="SEPRE" localSheetId="0">#REF!</definedName>
    <definedName name="SEPRE" localSheetId="24">#REF!</definedName>
    <definedName name="SEPRE">#REF!</definedName>
    <definedName name="SPACE">'Table 5'!$J$2:$K$2</definedName>
    <definedName name="StatesRemote" localSheetId="0">#REF!</definedName>
    <definedName name="StatesRemote">#REF!</definedName>
    <definedName name="StatesTotal" localSheetId="0">#REF!</definedName>
    <definedName name="StatesTotal">#REF!</definedName>
    <definedName name="StatesWomen" localSheetId="0">#REF!</definedName>
    <definedName name="StatesWomen">#REF!</definedName>
    <definedName name="StatesWomenRemote" localSheetId="0">#REF!</definedName>
    <definedName name="StatesWomenRemote">#REF!</definedName>
    <definedName name="TABLE_2">'Table 2'!$A$1:$A$3</definedName>
    <definedName name="Table11" localSheetId="0">#REF!</definedName>
    <definedName name="Table11">#REF!</definedName>
    <definedName name="Table1718" localSheetId="0">#REF!</definedName>
    <definedName name="Table1718">#REF!</definedName>
    <definedName name="Table21" localSheetId="0">#REF!</definedName>
    <definedName name="Table21">#REF!</definedName>
    <definedName name="Table22" localSheetId="0">#REF!</definedName>
    <definedName name="Table22" localSheetId="24">#REF!</definedName>
    <definedName name="Table22">#REF!</definedName>
    <definedName name="Table4">'Table 3'!$A$7:$B$58</definedName>
    <definedName name="Women" localSheetId="0">#REF!</definedName>
    <definedName name="Women">#REF!</definedName>
    <definedName name="WomenStat" localSheetId="0">#REF!</definedName>
    <definedName name="WomenStat">#REF!</definedName>
    <definedName name="WomenStats" localSheetId="0">#REF!</definedName>
    <definedName name="WomenStats">#REF!</definedName>
  </definedNames>
  <calcPr calcId="162913"/>
</workbook>
</file>

<file path=xl/calcChain.xml><?xml version="1.0" encoding="utf-8"?>
<calcChain xmlns="http://schemas.openxmlformats.org/spreadsheetml/2006/main">
  <c r="B73" i="12" l="1"/>
  <c r="C8" i="26" l="1"/>
  <c r="B8" i="26" s="1"/>
  <c r="D8" i="26"/>
  <c r="E8" i="26"/>
  <c r="F8" i="26"/>
  <c r="G8" i="26"/>
  <c r="H8" i="26"/>
  <c r="I8" i="26"/>
  <c r="J8" i="26"/>
  <c r="B9" i="26"/>
  <c r="B10" i="26"/>
  <c r="B11" i="26"/>
  <c r="B12" i="26"/>
  <c r="B13" i="26"/>
  <c r="B14" i="26"/>
  <c r="B15" i="26"/>
  <c r="B16" i="26"/>
  <c r="B17" i="26"/>
  <c r="B18" i="26"/>
  <c r="B19" i="26"/>
  <c r="B20" i="26"/>
  <c r="B21" i="26"/>
  <c r="B22" i="26"/>
  <c r="B23" i="26"/>
  <c r="C8" i="25"/>
  <c r="B8" i="25" s="1"/>
  <c r="D8" i="25"/>
  <c r="E8" i="25"/>
  <c r="F8" i="25"/>
  <c r="G8" i="25"/>
  <c r="H8" i="25"/>
  <c r="I8" i="25"/>
  <c r="J8" i="25"/>
  <c r="B9" i="25"/>
  <c r="B10" i="25"/>
  <c r="B11" i="25"/>
  <c r="B12" i="25"/>
  <c r="B13" i="25"/>
  <c r="B14" i="25"/>
  <c r="B15" i="25"/>
  <c r="B16" i="25"/>
  <c r="B17" i="25"/>
  <c r="B18" i="25"/>
  <c r="B19" i="25"/>
  <c r="B20" i="25"/>
  <c r="B21" i="25"/>
  <c r="B22" i="25"/>
  <c r="B23" i="25"/>
  <c r="B6" i="24" l="1"/>
  <c r="C6" i="24"/>
  <c r="D6" i="24"/>
  <c r="E6" i="24"/>
  <c r="F6" i="24"/>
  <c r="G6" i="24"/>
  <c r="H6" i="24"/>
  <c r="I6" i="24"/>
  <c r="J6" i="24"/>
  <c r="K6" i="24"/>
  <c r="L6" i="24"/>
  <c r="M6" i="24"/>
  <c r="N6" i="24"/>
  <c r="O6" i="24"/>
  <c r="P6" i="24"/>
  <c r="Q6" i="24"/>
  <c r="R6" i="24"/>
  <c r="S6" i="24"/>
  <c r="T6" i="24"/>
  <c r="B7" i="23"/>
  <c r="E7" i="23" s="1"/>
  <c r="C7" i="23"/>
  <c r="D7" i="23"/>
  <c r="F7" i="23"/>
  <c r="G7" i="23"/>
  <c r="D8" i="23"/>
  <c r="E8" i="23"/>
  <c r="H8" i="23"/>
  <c r="I8" i="23" s="1"/>
  <c r="D9" i="23"/>
  <c r="E9" i="23"/>
  <c r="H9" i="23"/>
  <c r="I9" i="23" s="1"/>
  <c r="D11" i="23"/>
  <c r="E11" i="23"/>
  <c r="H11" i="23"/>
  <c r="I11" i="23" s="1"/>
  <c r="D12" i="23"/>
  <c r="E12" i="23"/>
  <c r="H12" i="23"/>
  <c r="I12" i="23" s="1"/>
  <c r="D13" i="23"/>
  <c r="E13" i="23"/>
  <c r="H13" i="23"/>
  <c r="I13" i="23" s="1"/>
  <c r="D14" i="23"/>
  <c r="E14" i="23"/>
  <c r="H14" i="23"/>
  <c r="I14" i="23" s="1"/>
  <c r="D15" i="23"/>
  <c r="E15" i="23"/>
  <c r="H15" i="23"/>
  <c r="I15" i="23" s="1"/>
  <c r="D16" i="23"/>
  <c r="E16" i="23"/>
  <c r="H16" i="23"/>
  <c r="I16" i="23" s="1"/>
  <c r="B17" i="23"/>
  <c r="E17" i="23" s="1"/>
  <c r="C17" i="23"/>
  <c r="D17" i="23"/>
  <c r="F17" i="23"/>
  <c r="I17" i="23" s="1"/>
  <c r="G17" i="23"/>
  <c r="H17" i="23"/>
  <c r="D18" i="23"/>
  <c r="E18" i="23"/>
  <c r="H18" i="23"/>
  <c r="I18" i="23" s="1"/>
  <c r="D19" i="23"/>
  <c r="E19" i="23"/>
  <c r="H19" i="23"/>
  <c r="I19" i="23" s="1"/>
  <c r="D20" i="23"/>
  <c r="E20" i="23"/>
  <c r="H20" i="23"/>
  <c r="I20" i="23" s="1"/>
  <c r="D21" i="23"/>
  <c r="E21" i="23"/>
  <c r="H21" i="23"/>
  <c r="I21" i="23" s="1"/>
  <c r="D22" i="23"/>
  <c r="E22" i="23"/>
  <c r="H22" i="23"/>
  <c r="I22" i="23" s="1"/>
  <c r="D23" i="23"/>
  <c r="E23" i="23"/>
  <c r="H23" i="23"/>
  <c r="I23" i="23" s="1"/>
  <c r="D24" i="23"/>
  <c r="E24" i="23"/>
  <c r="H24" i="23"/>
  <c r="I24" i="23" s="1"/>
  <c r="D25" i="23"/>
  <c r="E25" i="23"/>
  <c r="H25" i="23"/>
  <c r="I25" i="23" s="1"/>
  <c r="D26" i="23"/>
  <c r="E26" i="23"/>
  <c r="H26" i="23"/>
  <c r="I26" i="23" s="1"/>
  <c r="D27" i="23"/>
  <c r="E27" i="23"/>
  <c r="H27" i="23"/>
  <c r="I27" i="23" s="1"/>
  <c r="B7" i="22"/>
  <c r="E7" i="22" s="1"/>
  <c r="C7" i="22"/>
  <c r="D7" i="22"/>
  <c r="F7" i="22"/>
  <c r="G7" i="22"/>
  <c r="D8" i="22"/>
  <c r="E8" i="22"/>
  <c r="H8" i="22"/>
  <c r="I8" i="22" s="1"/>
  <c r="D9" i="22"/>
  <c r="E9" i="22"/>
  <c r="H9" i="22"/>
  <c r="I9" i="22" s="1"/>
  <c r="D10" i="22"/>
  <c r="E10" i="22"/>
  <c r="H10" i="22"/>
  <c r="I10" i="22" s="1"/>
  <c r="D12" i="22"/>
  <c r="E12" i="22"/>
  <c r="H12" i="22"/>
  <c r="I12" i="22" s="1"/>
  <c r="D13" i="22"/>
  <c r="E13" i="22"/>
  <c r="H13" i="22"/>
  <c r="I13" i="22" s="1"/>
  <c r="D14" i="22"/>
  <c r="E14" i="22"/>
  <c r="H14" i="22"/>
  <c r="I14" i="22" s="1"/>
  <c r="D15" i="22"/>
  <c r="E15" i="22"/>
  <c r="H15" i="22"/>
  <c r="I15" i="22" s="1"/>
  <c r="D16" i="22"/>
  <c r="E16" i="22"/>
  <c r="H16" i="22"/>
  <c r="I16" i="22" s="1"/>
  <c r="D17" i="22"/>
  <c r="E17" i="22"/>
  <c r="H17" i="22"/>
  <c r="I17" i="22" s="1"/>
  <c r="D18" i="22"/>
  <c r="E18" i="22"/>
  <c r="H18" i="22"/>
  <c r="I18" i="22" s="1"/>
  <c r="B19" i="22"/>
  <c r="E19" i="22" s="1"/>
  <c r="C19" i="22"/>
  <c r="D19" i="22"/>
  <c r="F19" i="22"/>
  <c r="I19" i="22" s="1"/>
  <c r="G19" i="22"/>
  <c r="H19" i="22"/>
  <c r="D20" i="22"/>
  <c r="E20" i="22"/>
  <c r="H20" i="22"/>
  <c r="I20" i="22" s="1"/>
  <c r="D21" i="22"/>
  <c r="E21" i="22"/>
  <c r="H21" i="22"/>
  <c r="I21" i="22" s="1"/>
  <c r="D22" i="22"/>
  <c r="E22" i="22"/>
  <c r="H22" i="22"/>
  <c r="I22" i="22" s="1"/>
  <c r="D23" i="22"/>
  <c r="E23" i="22"/>
  <c r="H23" i="22"/>
  <c r="I23" i="22" s="1"/>
  <c r="D24" i="22"/>
  <c r="E24" i="22"/>
  <c r="H24" i="22"/>
  <c r="I24" i="22" s="1"/>
  <c r="D25" i="22"/>
  <c r="E25" i="22"/>
  <c r="I25" i="22"/>
  <c r="D26" i="22"/>
  <c r="E26" i="22"/>
  <c r="H26" i="22"/>
  <c r="I26" i="22"/>
  <c r="D27" i="22"/>
  <c r="E27" i="22"/>
  <c r="H27" i="22"/>
  <c r="I27" i="22"/>
  <c r="D28" i="22"/>
  <c r="E28" i="22"/>
  <c r="H28" i="22"/>
  <c r="I28" i="22"/>
  <c r="D29" i="22"/>
  <c r="E29" i="22"/>
  <c r="H29" i="22"/>
  <c r="I29" i="22"/>
  <c r="B6" i="21"/>
  <c r="C6" i="21"/>
  <c r="D6" i="21"/>
  <c r="E6" i="21"/>
  <c r="F6" i="21"/>
  <c r="G6" i="21"/>
  <c r="H6" i="21"/>
  <c r="I6" i="21"/>
  <c r="J6" i="21"/>
  <c r="K6" i="21"/>
  <c r="L6" i="21"/>
  <c r="M6" i="21"/>
  <c r="N6" i="21"/>
  <c r="O6" i="21"/>
  <c r="P6" i="21"/>
  <c r="R6" i="21"/>
  <c r="S6" i="21"/>
  <c r="T6" i="21"/>
  <c r="Q11" i="21"/>
  <c r="Q6" i="21" s="1"/>
  <c r="Q12" i="21"/>
  <c r="Q13" i="21"/>
  <c r="Q14" i="21"/>
  <c r="Q15" i="21"/>
  <c r="Q16" i="21"/>
  <c r="B18" i="21"/>
  <c r="C18" i="21"/>
  <c r="D18" i="21"/>
  <c r="E18" i="21"/>
  <c r="F18" i="21"/>
  <c r="G18" i="21"/>
  <c r="H18" i="21"/>
  <c r="I18" i="21"/>
  <c r="J18" i="21"/>
  <c r="K18" i="21"/>
  <c r="L18" i="21"/>
  <c r="M18" i="21"/>
  <c r="N18" i="21"/>
  <c r="O18" i="21"/>
  <c r="P18" i="21"/>
  <c r="R18" i="21"/>
  <c r="S18" i="21"/>
  <c r="T18" i="21"/>
  <c r="Q21" i="21"/>
  <c r="Q18" i="21" s="1"/>
  <c r="B6" i="20"/>
  <c r="C6" i="20"/>
  <c r="D6" i="20"/>
  <c r="E6" i="20"/>
  <c r="F6" i="20"/>
  <c r="G6" i="20"/>
  <c r="H6" i="20"/>
  <c r="I6" i="20"/>
  <c r="J6" i="20"/>
  <c r="K6" i="20"/>
  <c r="L6" i="20"/>
  <c r="M6" i="20"/>
  <c r="N6" i="20"/>
  <c r="O6" i="20"/>
  <c r="P6" i="20"/>
  <c r="R6" i="20"/>
  <c r="S6" i="20"/>
  <c r="T6" i="20"/>
  <c r="U6" i="20"/>
  <c r="V6" i="20"/>
  <c r="W6" i="20"/>
  <c r="X6" i="20"/>
  <c r="Y6" i="20"/>
  <c r="Z6" i="20"/>
  <c r="AA6" i="20"/>
  <c r="AB6" i="20"/>
  <c r="AC6" i="20"/>
  <c r="AD6" i="20"/>
  <c r="AE6" i="20"/>
  <c r="Q8" i="20"/>
  <c r="Q6" i="20" s="1"/>
  <c r="T8" i="20"/>
  <c r="Q11" i="20"/>
  <c r="T11" i="20"/>
  <c r="Q12" i="20"/>
  <c r="T12" i="20"/>
  <c r="Q13" i="20"/>
  <c r="T13" i="20"/>
  <c r="Q14" i="20"/>
  <c r="T14" i="20"/>
  <c r="Q15" i="20"/>
  <c r="T15" i="20"/>
  <c r="Q16" i="20"/>
  <c r="T16" i="20"/>
  <c r="B19" i="20"/>
  <c r="C19" i="20"/>
  <c r="D19" i="20"/>
  <c r="E19" i="20"/>
  <c r="F19" i="20"/>
  <c r="G19" i="20"/>
  <c r="H19" i="20"/>
  <c r="I19" i="20"/>
  <c r="J19" i="20"/>
  <c r="K19" i="20"/>
  <c r="L19" i="20"/>
  <c r="M19" i="20"/>
  <c r="N19" i="20"/>
  <c r="O19" i="20"/>
  <c r="P19" i="20"/>
  <c r="R19" i="20"/>
  <c r="S19" i="20"/>
  <c r="U19" i="20"/>
  <c r="V19" i="20"/>
  <c r="W19" i="20"/>
  <c r="X19" i="20"/>
  <c r="Y19" i="20"/>
  <c r="Z19" i="20"/>
  <c r="AA19" i="20"/>
  <c r="AB19" i="20"/>
  <c r="AC19" i="20"/>
  <c r="AD19" i="20"/>
  <c r="AE19" i="20"/>
  <c r="T20" i="20"/>
  <c r="T19" i="20" s="1"/>
  <c r="T22" i="20"/>
  <c r="Q24" i="20"/>
  <c r="Q19" i="20" s="1"/>
  <c r="T24" i="20"/>
  <c r="T25" i="20"/>
  <c r="Q26" i="20"/>
  <c r="T26" i="20"/>
  <c r="Q29" i="20"/>
  <c r="T29" i="20"/>
  <c r="D7" i="19"/>
  <c r="C7" i="19" s="1"/>
  <c r="B7" i="19" s="1"/>
  <c r="E7" i="19"/>
  <c r="F7" i="19"/>
  <c r="H7" i="19"/>
  <c r="G7" i="19" s="1"/>
  <c r="I7" i="19"/>
  <c r="J7" i="19"/>
  <c r="K7" i="19"/>
  <c r="C8" i="19"/>
  <c r="B8" i="19" s="1"/>
  <c r="G8" i="19"/>
  <c r="C9" i="19"/>
  <c r="B9" i="19" s="1"/>
  <c r="G9" i="19"/>
  <c r="C10" i="19"/>
  <c r="B10" i="19" s="1"/>
  <c r="G10" i="19"/>
  <c r="B12" i="19"/>
  <c r="C12" i="19"/>
  <c r="G12" i="19"/>
  <c r="C13" i="19"/>
  <c r="B13" i="19" s="1"/>
  <c r="G13" i="19"/>
  <c r="C14" i="19"/>
  <c r="B14" i="19" s="1"/>
  <c r="G14" i="19"/>
  <c r="C15" i="19"/>
  <c r="B15" i="19" s="1"/>
  <c r="G15" i="19"/>
  <c r="B16" i="19"/>
  <c r="C16" i="19"/>
  <c r="G16" i="19"/>
  <c r="C17" i="19"/>
  <c r="B17" i="19" s="1"/>
  <c r="G17" i="19"/>
  <c r="C18" i="19"/>
  <c r="B18" i="19" s="1"/>
  <c r="G18" i="19"/>
  <c r="D19" i="19"/>
  <c r="E19" i="19"/>
  <c r="F19" i="19"/>
  <c r="H19" i="19"/>
  <c r="I19" i="19"/>
  <c r="J19" i="19"/>
  <c r="C20" i="19"/>
  <c r="C19" i="19" s="1"/>
  <c r="G20" i="19"/>
  <c r="G19" i="19" s="1"/>
  <c r="C21" i="19"/>
  <c r="B21" i="19" s="1"/>
  <c r="G21" i="19"/>
  <c r="B22" i="19"/>
  <c r="C22" i="19"/>
  <c r="G22" i="19"/>
  <c r="C23" i="19"/>
  <c r="B23" i="19" s="1"/>
  <c r="G23" i="19"/>
  <c r="C24" i="19"/>
  <c r="B24" i="19" s="1"/>
  <c r="G24" i="19"/>
  <c r="C25" i="19"/>
  <c r="B25" i="19" s="1"/>
  <c r="G25" i="19"/>
  <c r="B26" i="19"/>
  <c r="C26" i="19"/>
  <c r="G26" i="19"/>
  <c r="C27" i="19"/>
  <c r="B27" i="19" s="1"/>
  <c r="G27" i="19"/>
  <c r="C28" i="19"/>
  <c r="B28" i="19" s="1"/>
  <c r="G28" i="19"/>
  <c r="C29" i="19"/>
  <c r="B29" i="19" s="1"/>
  <c r="G29" i="19"/>
  <c r="H7" i="22" l="1"/>
  <c r="I7" i="22" s="1"/>
  <c r="H7" i="23"/>
  <c r="I7" i="23" s="1"/>
  <c r="B20" i="19"/>
  <c r="B19" i="19" s="1"/>
  <c r="C6" i="18" l="1"/>
  <c r="E6" i="18"/>
  <c r="F6" i="18"/>
  <c r="G6" i="18"/>
  <c r="H6" i="18"/>
  <c r="I6" i="18"/>
  <c r="J6" i="18"/>
  <c r="K6" i="18"/>
  <c r="L6" i="18"/>
  <c r="M6" i="18"/>
  <c r="N6" i="18"/>
  <c r="O6" i="18"/>
  <c r="P6" i="18"/>
  <c r="Q6" i="18"/>
  <c r="S6" i="18"/>
  <c r="T6" i="18"/>
  <c r="U6" i="18"/>
  <c r="R18" i="18"/>
  <c r="R6" i="18" s="1"/>
  <c r="E11" i="6" l="1"/>
  <c r="C36" i="5"/>
  <c r="C32" i="5"/>
  <c r="C15" i="5"/>
  <c r="C8" i="5"/>
  <c r="C15" i="11"/>
  <c r="C7" i="11"/>
  <c r="C6" i="11" s="1"/>
  <c r="D4" i="12"/>
  <c r="C32" i="10"/>
  <c r="C15" i="10"/>
  <c r="C7" i="10"/>
  <c r="C52" i="8"/>
  <c r="C40" i="8"/>
  <c r="C36" i="8"/>
  <c r="C19" i="8"/>
  <c r="C12" i="8"/>
  <c r="C6" i="10" l="1"/>
  <c r="C6" i="5"/>
  <c r="C7" i="8"/>
  <c r="C13" i="3"/>
  <c r="C16" i="3" l="1"/>
  <c r="C6" i="3"/>
  <c r="C20" i="4" l="1"/>
  <c r="C16" i="4"/>
  <c r="C6" i="4"/>
  <c r="D13" i="3" l="1"/>
  <c r="E13" i="3"/>
  <c r="F13" i="3"/>
  <c r="G13" i="3"/>
  <c r="H13" i="3"/>
  <c r="I13" i="3"/>
  <c r="J13" i="3"/>
  <c r="K13" i="3"/>
  <c r="L13" i="3"/>
  <c r="M13" i="3"/>
  <c r="N13" i="3"/>
  <c r="O13" i="3"/>
  <c r="P13" i="3"/>
  <c r="Q13" i="3"/>
  <c r="R13" i="3"/>
  <c r="S13" i="3"/>
  <c r="T13" i="3"/>
  <c r="U13" i="3"/>
  <c r="V13" i="3"/>
  <c r="W13" i="3"/>
  <c r="X13" i="3"/>
  <c r="Y13" i="3"/>
  <c r="Z13" i="3"/>
  <c r="AA13" i="3"/>
  <c r="AB13" i="3"/>
  <c r="AC13" i="3"/>
  <c r="AD13" i="3"/>
  <c r="AE13" i="3"/>
  <c r="M16" i="4"/>
  <c r="N16" i="4"/>
  <c r="O16" i="4"/>
  <c r="P16" i="4"/>
  <c r="Q16" i="4"/>
  <c r="R16" i="4"/>
  <c r="S16" i="4"/>
  <c r="T16" i="4"/>
  <c r="U16" i="4"/>
  <c r="V16" i="4"/>
  <c r="W16" i="4"/>
  <c r="X16" i="4"/>
  <c r="Y16" i="4"/>
  <c r="Z16" i="4"/>
  <c r="AA16" i="4"/>
  <c r="AB16" i="4"/>
  <c r="AC16" i="4"/>
  <c r="AD16" i="4"/>
  <c r="AE16" i="4"/>
  <c r="D16" i="4"/>
  <c r="E16" i="4"/>
  <c r="F16" i="4"/>
  <c r="G16" i="4"/>
  <c r="H16" i="4"/>
  <c r="I16" i="4"/>
  <c r="J16" i="4"/>
  <c r="K16" i="4"/>
  <c r="L16" i="4"/>
  <c r="D16" i="3"/>
  <c r="D6" i="3"/>
  <c r="D52" i="8"/>
  <c r="D40" i="8"/>
  <c r="D36" i="8"/>
  <c r="D19" i="8"/>
  <c r="D12" i="8"/>
  <c r="D32" i="10"/>
  <c r="D15" i="10"/>
  <c r="D7" i="10"/>
  <c r="D15" i="11"/>
  <c r="D7" i="11"/>
  <c r="D8" i="5"/>
  <c r="D15" i="5"/>
  <c r="D32" i="5"/>
  <c r="D36" i="5"/>
  <c r="E13" i="6"/>
  <c r="D6" i="5" l="1"/>
  <c r="D7" i="8"/>
  <c r="D6" i="10"/>
  <c r="D6" i="11"/>
  <c r="D20" i="4" l="1"/>
  <c r="D6" i="4"/>
  <c r="AE16" i="3" l="1"/>
  <c r="AD16" i="3"/>
  <c r="AC16" i="3"/>
  <c r="AB16" i="3"/>
  <c r="AA16" i="3"/>
  <c r="Z16" i="3"/>
  <c r="Y16" i="3"/>
  <c r="X16" i="3"/>
  <c r="W16" i="3"/>
  <c r="V16" i="3"/>
  <c r="U16" i="3"/>
  <c r="T16" i="3"/>
  <c r="AE6" i="3"/>
  <c r="AD6" i="3"/>
  <c r="AC6" i="3"/>
  <c r="AB6" i="3"/>
  <c r="AA6" i="3"/>
  <c r="Z6" i="3"/>
  <c r="Y6" i="3"/>
  <c r="X6" i="3"/>
  <c r="W6" i="3"/>
  <c r="V6" i="3"/>
  <c r="U6" i="3"/>
  <c r="T6" i="3"/>
  <c r="E12" i="6" l="1"/>
  <c r="E36" i="5"/>
  <c r="E32" i="5"/>
  <c r="E15" i="5"/>
  <c r="E8" i="5"/>
  <c r="E15" i="11"/>
  <c r="E7" i="11"/>
  <c r="E6" i="11" s="1"/>
  <c r="E32" i="10"/>
  <c r="E15" i="10"/>
  <c r="E7" i="10"/>
  <c r="E52" i="8"/>
  <c r="E40" i="8"/>
  <c r="E36" i="8"/>
  <c r="E19" i="8"/>
  <c r="E12" i="8"/>
  <c r="E16" i="3"/>
  <c r="E6" i="3"/>
  <c r="E6" i="10" l="1"/>
  <c r="E6" i="5"/>
  <c r="E7" i="8"/>
  <c r="E20" i="4"/>
  <c r="E6" i="4"/>
  <c r="AE6" i="4" l="1"/>
  <c r="AD6" i="4"/>
  <c r="AC6" i="4"/>
  <c r="AB6" i="4"/>
  <c r="AA6" i="4"/>
  <c r="Z6" i="4"/>
  <c r="Y6" i="4"/>
  <c r="X6" i="4"/>
  <c r="W6" i="4"/>
  <c r="V6" i="4"/>
  <c r="AE20" i="4"/>
  <c r="AD20" i="4"/>
  <c r="AC20" i="4"/>
  <c r="AB20" i="4"/>
  <c r="AA20" i="4"/>
  <c r="Z20" i="4"/>
  <c r="Y20" i="4"/>
  <c r="X20" i="4"/>
  <c r="W20" i="4"/>
  <c r="V20" i="4"/>
  <c r="U20" i="4"/>
  <c r="U6" i="4"/>
  <c r="A4" i="16" l="1"/>
  <c r="B59" i="7" l="1"/>
  <c r="F36" i="5" l="1"/>
  <c r="F32" i="5"/>
  <c r="F15" i="5"/>
  <c r="F8" i="5"/>
  <c r="E14" i="6"/>
  <c r="F15" i="11"/>
  <c r="F7" i="11"/>
  <c r="F32" i="10"/>
  <c r="F15" i="10"/>
  <c r="F7" i="10"/>
  <c r="F40" i="8"/>
  <c r="F52" i="8"/>
  <c r="F36" i="8"/>
  <c r="F19" i="8"/>
  <c r="F12" i="8"/>
  <c r="F6" i="5" l="1"/>
  <c r="F6" i="11"/>
  <c r="F6" i="10"/>
  <c r="F7" i="8"/>
  <c r="F16" i="3" l="1"/>
  <c r="F6" i="3"/>
  <c r="F20" i="4"/>
  <c r="F6" i="4"/>
  <c r="E15" i="6" l="1"/>
  <c r="G36" i="5"/>
  <c r="G32" i="5"/>
  <c r="G15" i="5"/>
  <c r="G8" i="5"/>
  <c r="G15" i="11"/>
  <c r="G7" i="11"/>
  <c r="G32" i="10"/>
  <c r="G15" i="10"/>
  <c r="G7" i="10"/>
  <c r="G52" i="8"/>
  <c r="G40" i="8"/>
  <c r="G36" i="8"/>
  <c r="G19" i="8"/>
  <c r="G12" i="8"/>
  <c r="G16" i="3"/>
  <c r="G6" i="3"/>
  <c r="G6" i="11" l="1"/>
  <c r="G6" i="5"/>
  <c r="G6" i="10"/>
  <c r="G7" i="8"/>
  <c r="G20" i="4" l="1"/>
  <c r="G6" i="4"/>
  <c r="E16" i="6" l="1"/>
  <c r="H36" i="5"/>
  <c r="H32" i="5"/>
  <c r="H15" i="5"/>
  <c r="H8" i="5"/>
  <c r="H15" i="11"/>
  <c r="H7" i="11"/>
  <c r="H32" i="10"/>
  <c r="H15" i="10"/>
  <c r="H7" i="10"/>
  <c r="H52" i="8"/>
  <c r="H40" i="8"/>
  <c r="H36" i="8"/>
  <c r="H19" i="8"/>
  <c r="H12" i="8"/>
  <c r="H16" i="3"/>
  <c r="H6" i="3"/>
  <c r="H20" i="4"/>
  <c r="H6" i="4"/>
  <c r="H6" i="5" l="1"/>
  <c r="H6" i="11"/>
  <c r="H6" i="10"/>
  <c r="H7" i="8"/>
  <c r="E17" i="6" l="1"/>
  <c r="I8" i="5"/>
  <c r="I15" i="5"/>
  <c r="I32" i="5"/>
  <c r="I36" i="5"/>
  <c r="I15" i="11"/>
  <c r="I7" i="11"/>
  <c r="I32" i="10"/>
  <c r="I15" i="10"/>
  <c r="I7" i="10"/>
  <c r="D4" i="13"/>
  <c r="A4" i="9" s="1"/>
  <c r="I52" i="8"/>
  <c r="I40" i="8"/>
  <c r="I36" i="8"/>
  <c r="I19" i="8"/>
  <c r="I12" i="8"/>
  <c r="I16" i="3"/>
  <c r="I6" i="3"/>
  <c r="I6" i="5" l="1"/>
  <c r="I6" i="11"/>
  <c r="I6" i="10"/>
  <c r="I7" i="8"/>
  <c r="I73" i="12" l="1"/>
  <c r="H10" i="13"/>
  <c r="H64" i="13"/>
  <c r="H17" i="12"/>
  <c r="I64" i="13"/>
  <c r="H73" i="13"/>
  <c r="H57" i="13"/>
  <c r="H17" i="13"/>
  <c r="H33" i="12"/>
  <c r="H42" i="13"/>
  <c r="H73" i="12"/>
  <c r="H42" i="12"/>
  <c r="H57" i="12"/>
  <c r="H10" i="12"/>
  <c r="I73" i="13"/>
  <c r="H64" i="12"/>
  <c r="H50" i="13"/>
  <c r="H50" i="12"/>
  <c r="H33" i="13"/>
  <c r="I64" i="12"/>
  <c r="I17" i="12"/>
  <c r="I20" i="4"/>
  <c r="I6" i="4"/>
  <c r="H8" i="12" l="1"/>
  <c r="H7" i="12" s="1"/>
  <c r="H8" i="13"/>
  <c r="H7" i="13" l="1"/>
  <c r="J36" i="5"/>
  <c r="J32" i="5"/>
  <c r="J15" i="5"/>
  <c r="J8" i="5"/>
  <c r="J15" i="11"/>
  <c r="J7" i="11"/>
  <c r="J32" i="10"/>
  <c r="J15" i="10"/>
  <c r="J7" i="10"/>
  <c r="J52" i="8"/>
  <c r="J40" i="8"/>
  <c r="J36" i="8"/>
  <c r="J19" i="8"/>
  <c r="J12" i="8"/>
  <c r="J20" i="4"/>
  <c r="J6" i="4"/>
  <c r="J16" i="3"/>
  <c r="J6" i="3"/>
  <c r="J6" i="5" l="1"/>
  <c r="J6" i="11"/>
  <c r="J6" i="10"/>
  <c r="J7" i="8"/>
  <c r="E19" i="6" l="1"/>
  <c r="K36" i="5"/>
  <c r="K32" i="5"/>
  <c r="K15" i="5"/>
  <c r="K8" i="5"/>
  <c r="K15" i="11"/>
  <c r="K7" i="11"/>
  <c r="K32" i="10"/>
  <c r="K15" i="10"/>
  <c r="K7" i="10"/>
  <c r="K6" i="5" l="1"/>
  <c r="K6" i="11"/>
  <c r="K6" i="10"/>
  <c r="K52" i="8"/>
  <c r="K40" i="8"/>
  <c r="K36" i="8"/>
  <c r="K19" i="8"/>
  <c r="K12" i="8"/>
  <c r="K7" i="8" l="1"/>
  <c r="K16" i="3"/>
  <c r="K6" i="3"/>
  <c r="K20" i="4" l="1"/>
  <c r="K6" i="4"/>
  <c r="B78" i="16" l="1"/>
  <c r="B80" i="16"/>
  <c r="B13" i="16"/>
  <c r="B71" i="16"/>
  <c r="B77" i="16"/>
  <c r="B69" i="16"/>
  <c r="B79" i="16"/>
  <c r="B70" i="16"/>
  <c r="B16" i="16"/>
  <c r="B51" i="16"/>
  <c r="B18" i="16"/>
  <c r="B27" i="16"/>
  <c r="B60" i="16"/>
  <c r="B15" i="16"/>
  <c r="B51" i="15" l="1"/>
  <c r="B76" i="15"/>
  <c r="B71" i="15"/>
  <c r="B79" i="15"/>
  <c r="B78" i="15"/>
  <c r="B70" i="15"/>
  <c r="B60" i="15"/>
  <c r="B77" i="15"/>
  <c r="B27" i="15"/>
  <c r="B15" i="15"/>
  <c r="B13" i="15"/>
  <c r="C64" i="13" l="1"/>
  <c r="G64" i="13"/>
  <c r="E64" i="13"/>
  <c r="F64" i="13"/>
  <c r="D64" i="13"/>
  <c r="B78" i="13"/>
  <c r="B70" i="13"/>
  <c r="B75" i="13"/>
  <c r="B80" i="13"/>
  <c r="B15" i="13"/>
  <c r="B27" i="13"/>
  <c r="B65" i="13"/>
  <c r="B71" i="13"/>
  <c r="B66" i="13"/>
  <c r="B67" i="13"/>
  <c r="B77" i="13"/>
  <c r="B68" i="13"/>
  <c r="B69" i="13"/>
  <c r="B79" i="13"/>
  <c r="B60" i="13"/>
  <c r="B18" i="13"/>
  <c r="B13" i="13"/>
  <c r="B64" i="13" l="1"/>
  <c r="B71" i="12"/>
  <c r="B70" i="12"/>
  <c r="B68" i="12"/>
  <c r="B79" i="12"/>
  <c r="B27" i="12"/>
  <c r="B60" i="12"/>
  <c r="B78" i="12"/>
  <c r="B69" i="12"/>
  <c r="B77" i="12"/>
  <c r="B51" i="12"/>
  <c r="B76" i="12"/>
  <c r="B13" i="12"/>
  <c r="B16" i="12"/>
  <c r="J73" i="15" l="1"/>
  <c r="I73" i="15"/>
  <c r="H73" i="15"/>
  <c r="G73" i="15"/>
  <c r="E73" i="15"/>
  <c r="D73" i="15"/>
  <c r="C73" i="15"/>
  <c r="G64" i="15"/>
  <c r="C64" i="15"/>
  <c r="J50" i="15"/>
  <c r="I50" i="15"/>
  <c r="H50" i="15"/>
  <c r="D50" i="15"/>
  <c r="I64" i="16"/>
  <c r="C64" i="16"/>
  <c r="D57" i="16"/>
  <c r="B75" i="15"/>
  <c r="E64" i="16" l="1"/>
  <c r="E50" i="15"/>
  <c r="F64" i="16"/>
  <c r="C33" i="16"/>
  <c r="C42" i="16"/>
  <c r="H57" i="16"/>
  <c r="H64" i="16"/>
  <c r="J64" i="16"/>
  <c r="E33" i="15"/>
  <c r="E42" i="15"/>
  <c r="F73" i="15"/>
  <c r="F42" i="15"/>
  <c r="H42" i="15"/>
  <c r="G64" i="16"/>
  <c r="I33" i="15"/>
  <c r="J57" i="15"/>
  <c r="D64" i="16"/>
  <c r="I17" i="15"/>
  <c r="E57" i="15"/>
  <c r="F50" i="15"/>
  <c r="E17" i="15"/>
  <c r="C50" i="16"/>
  <c r="J33" i="16"/>
  <c r="G42" i="16"/>
  <c r="G57" i="16"/>
  <c r="J42" i="16"/>
  <c r="C57" i="16"/>
  <c r="F73" i="16"/>
  <c r="J73" i="16"/>
  <c r="D73" i="16"/>
  <c r="F33" i="15"/>
  <c r="G50" i="16"/>
  <c r="G73" i="16"/>
  <c r="C17" i="16"/>
  <c r="C73" i="16"/>
  <c r="H50" i="16"/>
  <c r="H73" i="16"/>
  <c r="E73" i="16"/>
  <c r="I73" i="16"/>
  <c r="F42" i="16"/>
  <c r="J64" i="15"/>
  <c r="E64" i="15"/>
  <c r="I64" i="15"/>
  <c r="F17" i="15"/>
  <c r="F64" i="15"/>
  <c r="D64" i="15"/>
  <c r="H64" i="15"/>
  <c r="I42" i="15"/>
  <c r="C50" i="15"/>
  <c r="G42" i="15"/>
  <c r="F33" i="16"/>
  <c r="G57" i="15"/>
  <c r="H57" i="15"/>
  <c r="G50" i="15"/>
  <c r="D57" i="15"/>
  <c r="I57" i="15"/>
  <c r="E42" i="16"/>
  <c r="J17" i="15"/>
  <c r="J42" i="15"/>
  <c r="G33" i="16"/>
  <c r="J33" i="15"/>
  <c r="D42" i="15"/>
  <c r="H17" i="15"/>
  <c r="C33" i="15"/>
  <c r="E57" i="16"/>
  <c r="G17" i="15"/>
  <c r="E33" i="16"/>
  <c r="H33" i="15"/>
  <c r="J17" i="16"/>
  <c r="C57" i="15"/>
  <c r="G17" i="16"/>
  <c r="D50" i="16"/>
  <c r="G33" i="15"/>
  <c r="H42" i="16"/>
  <c r="D33" i="15"/>
  <c r="F57" i="15"/>
  <c r="C42" i="15"/>
  <c r="I42" i="16"/>
  <c r="F57" i="16"/>
  <c r="I33" i="16"/>
  <c r="H33" i="16"/>
  <c r="D17" i="15"/>
  <c r="F17" i="16"/>
  <c r="E17" i="16"/>
  <c r="F50" i="16"/>
  <c r="J50" i="16"/>
  <c r="J57" i="16"/>
  <c r="B28" i="15"/>
  <c r="B37" i="15"/>
  <c r="B41" i="15"/>
  <c r="B48" i="15"/>
  <c r="B55" i="15"/>
  <c r="B19" i="15"/>
  <c r="B22" i="15"/>
  <c r="B23" i="15"/>
  <c r="B24" i="15"/>
  <c r="B25" i="15"/>
  <c r="B31" i="15"/>
  <c r="B32" i="15"/>
  <c r="B35" i="15"/>
  <c r="B36" i="15"/>
  <c r="B38" i="15"/>
  <c r="B39" i="15"/>
  <c r="B40" i="15"/>
  <c r="B44" i="15"/>
  <c r="B46" i="15"/>
  <c r="B47" i="15"/>
  <c r="B61" i="15"/>
  <c r="B62" i="15"/>
  <c r="B63" i="15"/>
  <c r="B66" i="15"/>
  <c r="B68" i="15"/>
  <c r="B69" i="15"/>
  <c r="B81" i="15"/>
  <c r="E10" i="15"/>
  <c r="I10" i="15"/>
  <c r="C17" i="15"/>
  <c r="B26" i="15"/>
  <c r="B29" i="15"/>
  <c r="B30" i="15"/>
  <c r="B49" i="15"/>
  <c r="B67" i="15"/>
  <c r="B80" i="15"/>
  <c r="F10" i="15"/>
  <c r="J10" i="15"/>
  <c r="E50" i="16"/>
  <c r="I17" i="16"/>
  <c r="B30" i="16"/>
  <c r="B45" i="16"/>
  <c r="B55" i="16"/>
  <c r="I50" i="16"/>
  <c r="H17" i="16"/>
  <c r="I57" i="16"/>
  <c r="B14" i="16"/>
  <c r="B76" i="16"/>
  <c r="B20" i="16"/>
  <c r="B22" i="16"/>
  <c r="B23" i="16"/>
  <c r="B24" i="16"/>
  <c r="B25" i="16"/>
  <c r="B26" i="16"/>
  <c r="B28" i="16"/>
  <c r="B29" i="16"/>
  <c r="B32" i="16"/>
  <c r="B34" i="16"/>
  <c r="B35" i="16"/>
  <c r="B36" i="16"/>
  <c r="B37" i="16"/>
  <c r="B38" i="16"/>
  <c r="B39" i="16"/>
  <c r="B40" i="16"/>
  <c r="B41" i="16"/>
  <c r="B43" i="16"/>
  <c r="B44" i="16"/>
  <c r="B46" i="16"/>
  <c r="B47" i="16"/>
  <c r="B48" i="16"/>
  <c r="B52" i="16"/>
  <c r="B53" i="16"/>
  <c r="B54" i="16"/>
  <c r="B56" i="16"/>
  <c r="B59" i="16"/>
  <c r="B62" i="16"/>
  <c r="B66" i="16"/>
  <c r="B67" i="16"/>
  <c r="B68" i="16"/>
  <c r="B75" i="16"/>
  <c r="B31" i="16"/>
  <c r="D33" i="16"/>
  <c r="D42" i="16"/>
  <c r="B65" i="16"/>
  <c r="D17" i="16"/>
  <c r="B20" i="15"/>
  <c r="B21" i="15"/>
  <c r="B52" i="15"/>
  <c r="B65" i="15"/>
  <c r="B58" i="15"/>
  <c r="B34" i="15"/>
  <c r="C10" i="15"/>
  <c r="G10" i="15"/>
  <c r="B16" i="15"/>
  <c r="D10" i="15"/>
  <c r="H10" i="15"/>
  <c r="B53" i="15"/>
  <c r="B54" i="15"/>
  <c r="B56" i="15"/>
  <c r="B19" i="16"/>
  <c r="B21" i="16"/>
  <c r="B11" i="16"/>
  <c r="B18" i="15"/>
  <c r="B12" i="15"/>
  <c r="B59" i="15"/>
  <c r="B43" i="15"/>
  <c r="B45" i="15"/>
  <c r="B14" i="15"/>
  <c r="B58" i="16"/>
  <c r="B61" i="16"/>
  <c r="B63" i="16"/>
  <c r="B9" i="16"/>
  <c r="B81" i="16"/>
  <c r="B49" i="16"/>
  <c r="B9" i="15"/>
  <c r="B12" i="16"/>
  <c r="B11" i="15"/>
  <c r="E8" i="15" l="1"/>
  <c r="E7" i="15" s="1"/>
  <c r="D8" i="15"/>
  <c r="D7" i="15" s="1"/>
  <c r="F8" i="16"/>
  <c r="G8" i="16"/>
  <c r="H8" i="16"/>
  <c r="H8" i="15"/>
  <c r="H7" i="15" s="1"/>
  <c r="B73" i="16"/>
  <c r="G8" i="15"/>
  <c r="G7" i="15" s="1"/>
  <c r="E8" i="16"/>
  <c r="C8" i="15"/>
  <c r="C7" i="15" s="1"/>
  <c r="J8" i="15"/>
  <c r="J7" i="15" s="1"/>
  <c r="I8" i="16"/>
  <c r="D8" i="16"/>
  <c r="F8" i="15"/>
  <c r="F7" i="15" s="1"/>
  <c r="I8" i="15"/>
  <c r="I7" i="15" s="1"/>
  <c r="B64" i="16"/>
  <c r="C8" i="16"/>
  <c r="J8" i="16"/>
  <c r="B64" i="15"/>
  <c r="B57" i="15"/>
  <c r="B33" i="15"/>
  <c r="B17" i="15"/>
  <c r="B50" i="16"/>
  <c r="B33" i="16"/>
  <c r="B42" i="16"/>
  <c r="B50" i="15"/>
  <c r="B17" i="16"/>
  <c r="B10" i="16"/>
  <c r="B57" i="16"/>
  <c r="B42" i="15"/>
  <c r="B10" i="15"/>
  <c r="E10" i="6"/>
  <c r="B8" i="16" l="1"/>
  <c r="B7" i="16" s="1"/>
  <c r="G73" i="13"/>
  <c r="F73" i="13"/>
  <c r="E73" i="13"/>
  <c r="D73" i="13"/>
  <c r="C73" i="13"/>
  <c r="E73" i="12" l="1"/>
  <c r="B73" i="15"/>
  <c r="C73" i="12"/>
  <c r="G73" i="12"/>
  <c r="F73" i="12"/>
  <c r="C64" i="12"/>
  <c r="G64" i="12"/>
  <c r="D64" i="12"/>
  <c r="D73" i="12"/>
  <c r="E64" i="12"/>
  <c r="F64" i="12"/>
  <c r="C17" i="12"/>
  <c r="I33" i="12"/>
  <c r="B49" i="12"/>
  <c r="B52" i="12"/>
  <c r="B81" i="12"/>
  <c r="F33" i="12"/>
  <c r="D33" i="12"/>
  <c r="F42" i="12"/>
  <c r="D42" i="12"/>
  <c r="I42" i="12"/>
  <c r="D50" i="12"/>
  <c r="I50" i="12"/>
  <c r="F50" i="12"/>
  <c r="D57" i="12"/>
  <c r="I57" i="12"/>
  <c r="F57" i="12"/>
  <c r="B65" i="12"/>
  <c r="B67" i="12"/>
  <c r="G17" i="12"/>
  <c r="C33" i="12"/>
  <c r="G33" i="12"/>
  <c r="C42" i="12"/>
  <c r="B40" i="12"/>
  <c r="B54" i="12"/>
  <c r="B56" i="12"/>
  <c r="B59" i="12"/>
  <c r="B62" i="12"/>
  <c r="B66" i="12"/>
  <c r="B80" i="12"/>
  <c r="I10" i="12"/>
  <c r="D10" i="12"/>
  <c r="D10" i="13"/>
  <c r="B53" i="13"/>
  <c r="I10" i="13"/>
  <c r="D17" i="13"/>
  <c r="D33" i="13"/>
  <c r="I33" i="13"/>
  <c r="D42" i="13"/>
  <c r="I42" i="13"/>
  <c r="F42" i="13"/>
  <c r="F50" i="13"/>
  <c r="F57" i="13"/>
  <c r="D57" i="13"/>
  <c r="I57" i="13"/>
  <c r="C10" i="13"/>
  <c r="G10" i="13"/>
  <c r="C17" i="13"/>
  <c r="G17" i="13"/>
  <c r="C33" i="13"/>
  <c r="G33" i="13"/>
  <c r="B37" i="13"/>
  <c r="B41" i="13"/>
  <c r="C42" i="13"/>
  <c r="G42" i="13"/>
  <c r="B44" i="13"/>
  <c r="B48" i="13"/>
  <c r="E50" i="13"/>
  <c r="B55" i="13"/>
  <c r="B56" i="13"/>
  <c r="E57" i="13"/>
  <c r="B59" i="13"/>
  <c r="B62" i="13"/>
  <c r="B47" i="13"/>
  <c r="B49" i="13"/>
  <c r="E10" i="13"/>
  <c r="D50" i="13"/>
  <c r="I50" i="13"/>
  <c r="B51" i="13"/>
  <c r="E33" i="13"/>
  <c r="C50" i="13"/>
  <c r="G50" i="13"/>
  <c r="C57" i="13"/>
  <c r="G57" i="13"/>
  <c r="B43" i="12"/>
  <c r="D17" i="12"/>
  <c r="B55" i="12"/>
  <c r="C57" i="12"/>
  <c r="G57" i="12"/>
  <c r="B61" i="12"/>
  <c r="G10" i="12"/>
  <c r="C10" i="12"/>
  <c r="B72" i="13"/>
  <c r="E10" i="12"/>
  <c r="E17" i="12"/>
  <c r="E33" i="12"/>
  <c r="C50" i="12"/>
  <c r="G50" i="12"/>
  <c r="B53" i="12"/>
  <c r="B74" i="12"/>
  <c r="B48" i="12"/>
  <c r="E17" i="13"/>
  <c r="B12" i="12"/>
  <c r="B15" i="12"/>
  <c r="B19" i="12"/>
  <c r="E42" i="13"/>
  <c r="B74" i="15"/>
  <c r="B72" i="16"/>
  <c r="B21" i="12"/>
  <c r="B23" i="12"/>
  <c r="B74" i="16"/>
  <c r="F10" i="12"/>
  <c r="F17" i="12"/>
  <c r="F10" i="13"/>
  <c r="F17" i="13"/>
  <c r="F33" i="13"/>
  <c r="B14" i="12"/>
  <c r="B20" i="12"/>
  <c r="B29" i="12"/>
  <c r="E50" i="12"/>
  <c r="E57" i="12"/>
  <c r="B81" i="13"/>
  <c r="B24" i="12"/>
  <c r="B72" i="15"/>
  <c r="B35" i="13"/>
  <c r="B39" i="13"/>
  <c r="B46" i="13"/>
  <c r="B21" i="13"/>
  <c r="B30" i="13"/>
  <c r="B36" i="13"/>
  <c r="B38" i="13"/>
  <c r="B40" i="13"/>
  <c r="B45" i="13"/>
  <c r="B32" i="13"/>
  <c r="B22" i="13"/>
  <c r="B23" i="13"/>
  <c r="B24" i="13"/>
  <c r="B25" i="13"/>
  <c r="B26" i="13"/>
  <c r="B29" i="13"/>
  <c r="B31" i="13"/>
  <c r="B52" i="13"/>
  <c r="B54" i="13"/>
  <c r="B61" i="13"/>
  <c r="B63" i="13"/>
  <c r="B14" i="13"/>
  <c r="I17" i="13"/>
  <c r="B28" i="13"/>
  <c r="B9" i="13"/>
  <c r="B12" i="13"/>
  <c r="B16" i="13"/>
  <c r="B20" i="13"/>
  <c r="B58" i="13"/>
  <c r="B76" i="13"/>
  <c r="B11" i="13"/>
  <c r="B63" i="12"/>
  <c r="B22" i="12"/>
  <c r="B28" i="12"/>
  <c r="B30" i="12"/>
  <c r="B58" i="12"/>
  <c r="B75" i="12"/>
  <c r="B31" i="12"/>
  <c r="B32" i="12"/>
  <c r="B35" i="12"/>
  <c r="B36" i="12"/>
  <c r="B37" i="12"/>
  <c r="B38" i="12"/>
  <c r="B39" i="12"/>
  <c r="B41" i="12"/>
  <c r="B44" i="12"/>
  <c r="B45" i="12"/>
  <c r="B47" i="12"/>
  <c r="G42" i="12"/>
  <c r="B25" i="12"/>
  <c r="B26" i="12"/>
  <c r="E42" i="12"/>
  <c r="B46" i="12"/>
  <c r="B34" i="12"/>
  <c r="B18" i="12"/>
  <c r="B19" i="13"/>
  <c r="B43" i="13"/>
  <c r="B34" i="13"/>
  <c r="B11" i="12"/>
  <c r="B9" i="12"/>
  <c r="B72" i="12" l="1"/>
  <c r="I8" i="12"/>
  <c r="I7" i="12" s="1"/>
  <c r="F8" i="13"/>
  <c r="F7" i="13" s="1"/>
  <c r="E8" i="13"/>
  <c r="E7" i="13" s="1"/>
  <c r="D7" i="16"/>
  <c r="C7" i="16"/>
  <c r="E7" i="16"/>
  <c r="G7" i="16"/>
  <c r="I7" i="16"/>
  <c r="B8" i="15"/>
  <c r="C8" i="13"/>
  <c r="C7" i="13" s="1"/>
  <c r="D8" i="13"/>
  <c r="G8" i="13"/>
  <c r="I8" i="13"/>
  <c r="B73" i="13"/>
  <c r="B74" i="13"/>
  <c r="F8" i="12"/>
  <c r="G8" i="12"/>
  <c r="E8" i="12"/>
  <c r="C8" i="12"/>
  <c r="C7" i="12" s="1"/>
  <c r="D8" i="12"/>
  <c r="D7" i="12" s="1"/>
  <c r="B64" i="12"/>
  <c r="B50" i="12"/>
  <c r="B42" i="13"/>
  <c r="B50" i="13"/>
  <c r="B57" i="12"/>
  <c r="B10" i="12"/>
  <c r="B17" i="13"/>
  <c r="B33" i="13"/>
  <c r="B10" i="13"/>
  <c r="B57" i="13"/>
  <c r="B42" i="12"/>
  <c r="B33" i="12"/>
  <c r="B17" i="12"/>
  <c r="L32" i="10"/>
  <c r="L15" i="10"/>
  <c r="L7" i="10"/>
  <c r="M7" i="10"/>
  <c r="M15" i="10"/>
  <c r="M32" i="10"/>
  <c r="L15" i="11"/>
  <c r="L7" i="11"/>
  <c r="M7" i="11"/>
  <c r="N7" i="11"/>
  <c r="O7" i="11"/>
  <c r="P7" i="11"/>
  <c r="Q7" i="11"/>
  <c r="R7" i="11"/>
  <c r="S7" i="11"/>
  <c r="T7" i="11"/>
  <c r="M15" i="11"/>
  <c r="N15" i="11"/>
  <c r="O15" i="11"/>
  <c r="P15" i="11"/>
  <c r="Q15" i="11"/>
  <c r="R15" i="11"/>
  <c r="S15" i="11"/>
  <c r="T15" i="11"/>
  <c r="N7" i="10"/>
  <c r="O7" i="10"/>
  <c r="P7" i="10"/>
  <c r="Q7" i="10"/>
  <c r="R7" i="10"/>
  <c r="S7" i="10"/>
  <c r="T9" i="10"/>
  <c r="T7" i="10" s="1"/>
  <c r="N15" i="10"/>
  <c r="O15" i="10"/>
  <c r="P15" i="10"/>
  <c r="Q15" i="10"/>
  <c r="R15" i="10"/>
  <c r="S15" i="10"/>
  <c r="T15" i="10"/>
  <c r="N32" i="10"/>
  <c r="O32" i="10"/>
  <c r="P32" i="10"/>
  <c r="Q32" i="10"/>
  <c r="R32" i="10"/>
  <c r="S32" i="10"/>
  <c r="T32" i="10"/>
  <c r="B8" i="12" l="1"/>
  <c r="B7" i="12" s="1"/>
  <c r="H7" i="16"/>
  <c r="F7" i="16"/>
  <c r="J7" i="16"/>
  <c r="B7" i="15"/>
  <c r="B8" i="13"/>
  <c r="G7" i="13"/>
  <c r="I7" i="13"/>
  <c r="L6" i="11"/>
  <c r="G7" i="12"/>
  <c r="D7" i="13"/>
  <c r="E7" i="12"/>
  <c r="F7" i="12"/>
  <c r="T6" i="11"/>
  <c r="P6" i="11"/>
  <c r="R6" i="11"/>
  <c r="N6" i="11"/>
  <c r="L6" i="10"/>
  <c r="M6" i="10"/>
  <c r="R6" i="10"/>
  <c r="P6" i="10"/>
  <c r="N6" i="10"/>
  <c r="T6" i="10"/>
  <c r="S6" i="10"/>
  <c r="Q6" i="10"/>
  <c r="O6" i="10"/>
  <c r="S6" i="11"/>
  <c r="Q6" i="11"/>
  <c r="O6" i="11"/>
  <c r="M6" i="11"/>
  <c r="L36" i="5"/>
  <c r="L32" i="5"/>
  <c r="L15" i="5"/>
  <c r="L8" i="5"/>
  <c r="B7" i="13" l="1"/>
  <c r="L6" i="5"/>
  <c r="I34" i="9" l="1"/>
  <c r="B35" i="9" l="1"/>
  <c r="G9" i="9"/>
  <c r="K34" i="9"/>
  <c r="B11" i="9"/>
  <c r="B37" i="9"/>
  <c r="G34" i="9"/>
  <c r="B45" i="9"/>
  <c r="F34" i="9"/>
  <c r="E9" i="9"/>
  <c r="B15" i="9"/>
  <c r="D9" i="9"/>
  <c r="G16" i="9"/>
  <c r="J16" i="9"/>
  <c r="K9" i="9"/>
  <c r="B41" i="9"/>
  <c r="B26" i="9"/>
  <c r="E34" i="9"/>
  <c r="B13" i="9"/>
  <c r="C34" i="9"/>
  <c r="C9" i="9"/>
  <c r="E16" i="9"/>
  <c r="J34" i="9"/>
  <c r="J9" i="9"/>
  <c r="H9" i="9"/>
  <c r="I9" i="9"/>
  <c r="K16" i="9"/>
  <c r="F9" i="9"/>
  <c r="I16" i="9"/>
  <c r="K38" i="9"/>
  <c r="B31" i="9"/>
  <c r="B22" i="9"/>
  <c r="B21" i="9"/>
  <c r="B24" i="9"/>
  <c r="B27" i="9"/>
  <c r="H34" i="9"/>
  <c r="B18" i="9"/>
  <c r="B17" i="9"/>
  <c r="B20" i="9"/>
  <c r="B23" i="9"/>
  <c r="D34" i="9"/>
  <c r="B30" i="9"/>
  <c r="B19" i="9"/>
  <c r="B12" i="9"/>
  <c r="B25" i="9"/>
  <c r="B29" i="9"/>
  <c r="B10" i="9"/>
  <c r="B33" i="9"/>
  <c r="B43" i="9"/>
  <c r="B36" i="9"/>
  <c r="B34" i="9" s="1"/>
  <c r="C16" i="9"/>
  <c r="H16" i="9"/>
  <c r="D16" i="9"/>
  <c r="G38" i="9"/>
  <c r="C38" i="9"/>
  <c r="D38" i="9"/>
  <c r="F16" i="9"/>
  <c r="I38" i="9"/>
  <c r="E38" i="9"/>
  <c r="B28" i="9"/>
  <c r="J38" i="9"/>
  <c r="F38" i="9"/>
  <c r="B44" i="9"/>
  <c r="B40" i="9"/>
  <c r="H38" i="9"/>
  <c r="B39" i="9"/>
  <c r="B32" i="9"/>
  <c r="B14" i="9"/>
  <c r="B42" i="9"/>
  <c r="L52" i="8"/>
  <c r="L40" i="8"/>
  <c r="L36" i="8"/>
  <c r="L19" i="8"/>
  <c r="L12" i="8"/>
  <c r="M12" i="8"/>
  <c r="N12" i="8"/>
  <c r="O12" i="8"/>
  <c r="P12" i="8"/>
  <c r="Q12" i="8"/>
  <c r="R12" i="8"/>
  <c r="S12" i="8"/>
  <c r="T12" i="8"/>
  <c r="M19" i="8"/>
  <c r="N19" i="8"/>
  <c r="O19" i="8"/>
  <c r="P19" i="8"/>
  <c r="Q19" i="8"/>
  <c r="R19" i="8"/>
  <c r="S19" i="8"/>
  <c r="T19" i="8"/>
  <c r="M36" i="8"/>
  <c r="N36" i="8"/>
  <c r="O36" i="8"/>
  <c r="P36" i="8"/>
  <c r="Q36" i="8"/>
  <c r="R36" i="8"/>
  <c r="S36" i="8"/>
  <c r="T36" i="8"/>
  <c r="M40" i="8"/>
  <c r="N40" i="8"/>
  <c r="O40" i="8"/>
  <c r="P40" i="8"/>
  <c r="Q40" i="8"/>
  <c r="R40" i="8"/>
  <c r="S40" i="8"/>
  <c r="T40" i="8"/>
  <c r="M52" i="8"/>
  <c r="N52" i="8"/>
  <c r="O52" i="8"/>
  <c r="P52" i="8"/>
  <c r="Q52" i="8"/>
  <c r="R52" i="8"/>
  <c r="S52" i="8"/>
  <c r="T52" i="8"/>
  <c r="H7" i="9" l="1"/>
  <c r="C7" i="9"/>
  <c r="G7" i="9"/>
  <c r="J7" i="9"/>
  <c r="I7" i="9"/>
  <c r="K7" i="9"/>
  <c r="E7" i="9"/>
  <c r="B9" i="9"/>
  <c r="F7" i="9"/>
  <c r="D7" i="9"/>
  <c r="B16" i="9"/>
  <c r="B38" i="9"/>
  <c r="L7" i="8"/>
  <c r="T7" i="8"/>
  <c r="R7" i="8"/>
  <c r="P7" i="8"/>
  <c r="N7" i="8"/>
  <c r="S7" i="8"/>
  <c r="Q7" i="8"/>
  <c r="O7" i="8"/>
  <c r="M7" i="8"/>
  <c r="B7" i="9" l="1"/>
  <c r="B19" i="7" l="1"/>
  <c r="B17" i="7"/>
  <c r="E37" i="7" l="1"/>
  <c r="I37" i="7"/>
  <c r="G37" i="7"/>
  <c r="K37" i="7"/>
  <c r="B51" i="7"/>
  <c r="D37" i="7"/>
  <c r="H37" i="7"/>
  <c r="B42" i="7"/>
  <c r="B30" i="7"/>
  <c r="F37" i="7"/>
  <c r="J37" i="7"/>
  <c r="B49" i="7"/>
  <c r="E53" i="7"/>
  <c r="F53" i="7"/>
  <c r="H53" i="7"/>
  <c r="J53" i="7"/>
  <c r="B45" i="7"/>
  <c r="B50" i="7"/>
  <c r="B52" i="7"/>
  <c r="C41" i="7"/>
  <c r="E41" i="7"/>
  <c r="G41" i="7"/>
  <c r="I41" i="7"/>
  <c r="K41" i="7"/>
  <c r="D41" i="7"/>
  <c r="F41" i="7"/>
  <c r="H41" i="7"/>
  <c r="J41" i="7"/>
  <c r="B56" i="7"/>
  <c r="B43" i="7"/>
  <c r="B46" i="7"/>
  <c r="B26" i="7"/>
  <c r="B33" i="7"/>
  <c r="B48" i="7"/>
  <c r="C53" i="7"/>
  <c r="G53" i="7"/>
  <c r="I53" i="7"/>
  <c r="K53" i="7"/>
  <c r="B47" i="7"/>
  <c r="D53" i="7"/>
  <c r="B44" i="7"/>
  <c r="B55" i="7"/>
  <c r="B39" i="7"/>
  <c r="B40" i="7"/>
  <c r="B38" i="7"/>
  <c r="H20" i="7"/>
  <c r="B24" i="7"/>
  <c r="B28" i="7"/>
  <c r="B32" i="7"/>
  <c r="B54" i="7"/>
  <c r="B35" i="7"/>
  <c r="B57" i="7"/>
  <c r="B25" i="7"/>
  <c r="B27" i="7"/>
  <c r="B29" i="7"/>
  <c r="B31" i="7"/>
  <c r="C37" i="7"/>
  <c r="D20" i="7"/>
  <c r="B21" i="7"/>
  <c r="F20" i="7"/>
  <c r="J20" i="7"/>
  <c r="B15" i="7"/>
  <c r="B18" i="7"/>
  <c r="B22" i="7"/>
  <c r="E20" i="7"/>
  <c r="G20" i="7"/>
  <c r="I20" i="7"/>
  <c r="K20" i="7"/>
  <c r="B34" i="7"/>
  <c r="B36" i="7"/>
  <c r="C20" i="7"/>
  <c r="B23" i="7"/>
  <c r="B58" i="7"/>
  <c r="B16" i="7"/>
  <c r="B14" i="7"/>
  <c r="B13" i="7"/>
  <c r="D12" i="7"/>
  <c r="G12" i="7"/>
  <c r="E12" i="7"/>
  <c r="C12" i="7"/>
  <c r="B10" i="7"/>
  <c r="B9" i="7"/>
  <c r="B13" i="3" l="1"/>
  <c r="D7" i="7"/>
  <c r="C7" i="7"/>
  <c r="E7" i="7"/>
  <c r="G7" i="7"/>
  <c r="B20" i="7"/>
  <c r="B37" i="7"/>
  <c r="B41" i="7"/>
  <c r="B53" i="7"/>
  <c r="B12" i="7"/>
  <c r="K12" i="7"/>
  <c r="K7" i="7" s="1"/>
  <c r="I12" i="7"/>
  <c r="I7" i="7" s="1"/>
  <c r="F12" i="7"/>
  <c r="F7" i="7" s="1"/>
  <c r="L16" i="3"/>
  <c r="L6" i="3"/>
  <c r="B15" i="11" l="1"/>
  <c r="B7" i="11"/>
  <c r="B15" i="10"/>
  <c r="B32" i="10"/>
  <c r="B7" i="10"/>
  <c r="B36" i="8"/>
  <c r="B52" i="8"/>
  <c r="B19" i="8"/>
  <c r="B40" i="8"/>
  <c r="B12" i="8"/>
  <c r="J12" i="7"/>
  <c r="J7" i="7" s="1"/>
  <c r="H12" i="7"/>
  <c r="H7" i="7" s="1"/>
  <c r="B16" i="4" l="1"/>
  <c r="B6" i="4"/>
  <c r="B6" i="11"/>
  <c r="B6" i="10"/>
  <c r="B20" i="4"/>
  <c r="E20" i="6"/>
  <c r="E21" i="6"/>
  <c r="E22" i="6"/>
  <c r="E23" i="6"/>
  <c r="E24" i="6"/>
  <c r="E25" i="6"/>
  <c r="E26" i="6"/>
  <c r="E27" i="6"/>
  <c r="E28" i="6"/>
  <c r="B8" i="5"/>
  <c r="M8" i="5"/>
  <c r="N8" i="5"/>
  <c r="O8" i="5"/>
  <c r="P8" i="5"/>
  <c r="Q8" i="5"/>
  <c r="R8" i="5"/>
  <c r="S8" i="5"/>
  <c r="T8" i="5"/>
  <c r="B15" i="5"/>
  <c r="M15" i="5"/>
  <c r="N15" i="5"/>
  <c r="O15" i="5"/>
  <c r="P15" i="5"/>
  <c r="Q15" i="5"/>
  <c r="R15" i="5"/>
  <c r="S15" i="5"/>
  <c r="T15" i="5"/>
  <c r="B32" i="5"/>
  <c r="M32" i="5"/>
  <c r="N32" i="5"/>
  <c r="O32" i="5"/>
  <c r="P32" i="5"/>
  <c r="Q32" i="5"/>
  <c r="R32" i="5"/>
  <c r="S32" i="5"/>
  <c r="T32" i="5"/>
  <c r="B36" i="5"/>
  <c r="M36" i="5"/>
  <c r="N36" i="5"/>
  <c r="O36" i="5"/>
  <c r="P36" i="5"/>
  <c r="Q36" i="5"/>
  <c r="R36" i="5"/>
  <c r="S36" i="5"/>
  <c r="T36" i="5"/>
  <c r="L6" i="4"/>
  <c r="M6" i="4"/>
  <c r="N6" i="4"/>
  <c r="O6" i="4"/>
  <c r="P6" i="4"/>
  <c r="Q6" i="4"/>
  <c r="R6" i="4"/>
  <c r="S6" i="4"/>
  <c r="T6" i="4"/>
  <c r="L20" i="4"/>
  <c r="M20" i="4"/>
  <c r="N20" i="4"/>
  <c r="O20" i="4"/>
  <c r="P20" i="4"/>
  <c r="Q20" i="4"/>
  <c r="R20" i="4"/>
  <c r="S20" i="4"/>
  <c r="T20" i="4"/>
  <c r="B6" i="3"/>
  <c r="M6" i="3"/>
  <c r="N6" i="3"/>
  <c r="O6" i="3"/>
  <c r="P6" i="3"/>
  <c r="Q6" i="3"/>
  <c r="R6" i="3"/>
  <c r="S6" i="3"/>
  <c r="B16" i="3"/>
  <c r="M16" i="3"/>
  <c r="N16" i="3"/>
  <c r="O16" i="3"/>
  <c r="P16" i="3"/>
  <c r="Q16" i="3"/>
  <c r="R16" i="3"/>
  <c r="S16" i="3"/>
  <c r="R6" i="5" l="1"/>
  <c r="N6" i="5"/>
  <c r="S6" i="5"/>
  <c r="Q6" i="5"/>
  <c r="O6" i="5"/>
  <c r="M6" i="5"/>
  <c r="T6" i="5"/>
  <c r="P6" i="5"/>
  <c r="B6" i="5"/>
  <c r="E18" i="6" l="1"/>
  <c r="B8" i="7" l="1"/>
  <c r="B7" i="7" s="1"/>
  <c r="B7" i="8" l="1"/>
</calcChain>
</file>

<file path=xl/sharedStrings.xml><?xml version="1.0" encoding="utf-8"?>
<sst xmlns="http://schemas.openxmlformats.org/spreadsheetml/2006/main" count="1525" uniqueCount="603">
  <si>
    <t xml:space="preserve">Non Pilot--Total </t>
  </si>
  <si>
    <t>Pilot--Total</t>
  </si>
  <si>
    <t xml:space="preserve">Data in the Non Pilot Categories as well as Flight Instructor Certificates does directly correspond to the same category in Table 1. </t>
  </si>
  <si>
    <t xml:space="preserve">Data in the Pilot Categories does not directly correspond to the same category in Table 1  as glider and/or helicopter and/or gyroplane certs are not broken out separately. </t>
  </si>
  <si>
    <t xml:space="preserve">Note: The term airmen includes men and women certified as pilots, mechanics or other aviation technicians. This table (Table 2) represents data for females only. </t>
  </si>
  <si>
    <t>NA</t>
  </si>
  <si>
    <t xml:space="preserve"> </t>
  </si>
  <si>
    <t>CATEGORY</t>
  </si>
  <si>
    <t>ESTIMATED ACTIVE WOMEN AIRMEN CERTIFICATES HELD</t>
  </si>
  <si>
    <t>TABLE 2</t>
  </si>
  <si>
    <t xml:space="preserve">         current medical are counted as "Glider (only)."</t>
  </si>
  <si>
    <t xml:space="preserve">Note: The term airmen includes men and women certified as pilots, mechanics or other aviation technicians.  </t>
  </si>
  <si>
    <t>ESTIMATED ACTIVE AIRMEN CERTIFICATES HELD</t>
  </si>
  <si>
    <t>TABLE 1</t>
  </si>
  <si>
    <t xml:space="preserve">     and after as commercial.</t>
  </si>
  <si>
    <t>Rotorcraft (only)--Total</t>
  </si>
  <si>
    <t>Airplane  1/</t>
  </si>
  <si>
    <t>Total--All Pilots</t>
  </si>
  <si>
    <t xml:space="preserve"> Class of Certificate</t>
  </si>
  <si>
    <t>ESTIMATED INSTRUMENT RATINGS HELD</t>
  </si>
  <si>
    <t>TABLE 10</t>
  </si>
  <si>
    <t>1/  Excludes student, sport, and recreational pilots.</t>
  </si>
  <si>
    <t xml:space="preserve">Number </t>
  </si>
  <si>
    <t>Total</t>
  </si>
  <si>
    <t xml:space="preserve"> Instrument Rated Pilots</t>
  </si>
  <si>
    <t>ESTIMATED TOTAL PILOTS AND INSTRUMENT RATED PILOTS</t>
  </si>
  <si>
    <t>TABLE 11</t>
  </si>
  <si>
    <t>8/  Special ratings shown on pilot certificates, do not indicate additional certificates.</t>
  </si>
  <si>
    <t>7/  Not included in total.</t>
  </si>
  <si>
    <t>5/  See table 8 for the total number of pilots with a glider certificate.</t>
  </si>
  <si>
    <t>4/  See table 7 for the total number of pilots with a helicopter certificate.</t>
  </si>
  <si>
    <t xml:space="preserve">1/ Includes Outside U.S. total. </t>
  </si>
  <si>
    <t>Instrument Ratings  7,8/</t>
  </si>
  <si>
    <t xml:space="preserve">Flight Instructor Certificates  7/ </t>
  </si>
  <si>
    <t>Glider (only)  5,6/ --Total</t>
  </si>
  <si>
    <t>Rotorcraft (only)  4/ --Total</t>
  </si>
  <si>
    <t>Airplane  3/</t>
  </si>
  <si>
    <t>Sport (only)</t>
  </si>
  <si>
    <t>Recreational Airplane (only)</t>
  </si>
  <si>
    <t>Outside U.S. /2</t>
  </si>
  <si>
    <t>Western- Pacific</t>
  </si>
  <si>
    <t>Northwest Mountain</t>
  </si>
  <si>
    <t>Great Lakes</t>
  </si>
  <si>
    <t>Alaskan</t>
  </si>
  <si>
    <t>Total 1/</t>
  </si>
  <si>
    <t>CLASS OF CERTIFICATE</t>
  </si>
  <si>
    <t>BY CLASS OF CERTIFICATE AND BY FAA REGION</t>
  </si>
  <si>
    <t>ESTIMATED ACTIVE PILOT CERTIFICATES HELD</t>
  </si>
  <si>
    <t>TABLE 3</t>
  </si>
  <si>
    <t xml:space="preserve">      with another rating  but no current medical  are counted as "Glider (only)". </t>
  </si>
  <si>
    <t>N/A</t>
  </si>
  <si>
    <t>BY CLASS OF CERTIFICATE</t>
  </si>
  <si>
    <t>TABLE 4</t>
  </si>
  <si>
    <t>Student</t>
  </si>
  <si>
    <t xml:space="preserve">                                                                                                                                                                                                                                                               </t>
  </si>
  <si>
    <t>1/ Includes Outside U.S. total.</t>
  </si>
  <si>
    <t>Airplane</t>
  </si>
  <si>
    <t>Outside U.S. 2/</t>
  </si>
  <si>
    <t>BY CLASS OF CERTIFICATE BY FAA REGION</t>
  </si>
  <si>
    <t>TABLE 9</t>
  </si>
  <si>
    <t xml:space="preserve"> including helicopters or other rotorcraft.</t>
  </si>
  <si>
    <t>1/  In addition to pilots certified only for rotorcraft shown in table 1, this table includes pilots certified in multiple categories</t>
  </si>
  <si>
    <t>Rotorcraft Other</t>
  </si>
  <si>
    <t>Recreational Gyroplane</t>
  </si>
  <si>
    <t>Recreational Helicopter</t>
  </si>
  <si>
    <t>Airline Transport--Total</t>
  </si>
  <si>
    <t>Commercial--Total</t>
  </si>
  <si>
    <t>Private--Total</t>
  </si>
  <si>
    <t>TOTAL</t>
  </si>
  <si>
    <t>TABLE 7</t>
  </si>
  <si>
    <t>1/  In addition to pilots certified only for gliders shown in table 1, this table includes pilots certified in multiple categories including gliders.</t>
  </si>
  <si>
    <t>ESTIMATED ACTIVE GLIDER PILOTS BY CLASS OF CERTIFICATE 1/</t>
  </si>
  <si>
    <t>TABLE 8</t>
  </si>
  <si>
    <t>3/  Not included in total.</t>
  </si>
  <si>
    <t xml:space="preserve">2/  Includes recreational and sport.  </t>
  </si>
  <si>
    <t>Commercial 1/</t>
  </si>
  <si>
    <t>Private 1/</t>
  </si>
  <si>
    <t>FAA REGION AND STATE</t>
  </si>
  <si>
    <t>Misc. 2/</t>
  </si>
  <si>
    <t>BY FAA REGION AND STATE</t>
  </si>
  <si>
    <t>ESTIMATED ACTIVE PILOTS AND FLIGHT INSTRUCTORS</t>
  </si>
  <si>
    <t>TABLE 5</t>
  </si>
  <si>
    <t>6/  Includes Federated States of Micronesia, Marshall Islands, North Mariana Islands and Palau.</t>
  </si>
  <si>
    <t>Students</t>
  </si>
  <si>
    <t>ESTIMATED ACTIVE WOMEN PILOTS AND FLIGHT INSTRUCTORS</t>
  </si>
  <si>
    <t>TABLE 6</t>
  </si>
  <si>
    <t xml:space="preserve"> 4/  Includes Federated States of Micronesia, Marshall Islands, North Mariana Islands and Palau.</t>
  </si>
  <si>
    <t xml:space="preserve"> 2/  Includes Outside U. S.</t>
  </si>
  <si>
    <t xml:space="preserve">      been limited to those held by persons under 70 years of age. </t>
  </si>
  <si>
    <t>NOTE:  Flight attendant data first available from Registry in 2005.</t>
  </si>
  <si>
    <t>Outside United States 5/</t>
  </si>
  <si>
    <t>U.S. Affiliates 4/</t>
  </si>
  <si>
    <t>Armed Forces 3/</t>
  </si>
  <si>
    <t>Dispatcher</t>
  </si>
  <si>
    <t>Mechanic</t>
  </si>
  <si>
    <t>TABLE 14</t>
  </si>
  <si>
    <t>TABLE 15</t>
  </si>
  <si>
    <t xml:space="preserve">        This resulted in the increase in active student pilots to 119,119 from 72,280 at the end of 2009.</t>
  </si>
  <si>
    <t>5/  Military personnel holding civilian certificate and stationed in a foreign country.</t>
  </si>
  <si>
    <t xml:space="preserve"> 3/  Military personnel holding civilian certificate and stationed in a foreign country.</t>
  </si>
  <si>
    <t xml:space="preserve">  3/  See table 7 for the total number of pilots with a helicopter certificate.</t>
  </si>
  <si>
    <t xml:space="preserve">  4/  See table 8 for the total number of pilots with a glider certificate.</t>
  </si>
  <si>
    <t xml:space="preserve"> 5/  Outside U.S. includes airmen certified by the FAA, who live outside the 50 states and other U.S. areas, territories, and affiliates.</t>
  </si>
  <si>
    <t>Central</t>
  </si>
  <si>
    <t>Eastern</t>
  </si>
  <si>
    <t>Southern</t>
  </si>
  <si>
    <t>South- west</t>
  </si>
  <si>
    <t>Student --Total  1/</t>
  </si>
  <si>
    <t xml:space="preserve">1/   In July 2010, the FAA issued a rule that increased the duration of validity for student pilot certificates for pilots under the age of 40 from 36 to 60 months. </t>
  </si>
  <si>
    <t xml:space="preserve">     This resulted in the increase in active student pilots to 119,119 from 72,280 at the end of 2009.</t>
  </si>
  <si>
    <t>3/  See table 7 for the total number of pilots with a helicopter certificate.</t>
  </si>
  <si>
    <t>4/  See table 8 for the total number of pilots with a glider certificate.</t>
  </si>
  <si>
    <t>Airplane  2/</t>
  </si>
  <si>
    <t>4/  Includes pilots certified by the FAA, who live outside the 50 states and other U.S. areas, territories, and affiliates.</t>
  </si>
  <si>
    <t>2/ Outside U.S. includes airmen certified by the FAA, who live outside the 50 states and other U.S. areas, territories, and affiliates.</t>
  </si>
  <si>
    <t xml:space="preserve">Central </t>
  </si>
  <si>
    <t xml:space="preserve"> 1/   In July 2010, the FAA issued a rule that increased the duration of validity for student pilot certificates for pilots under the age of 40 from 36 to 60 months. </t>
  </si>
  <si>
    <t xml:space="preserve">      This resulted in the increase in active student pilots to 14,767 from 8,450 at the end of 2009.</t>
  </si>
  <si>
    <t xml:space="preserve"> 2/  Includes those with an airplane and/or a helicopter and/or glider and/or a gyroplane certificate.  </t>
  </si>
  <si>
    <t xml:space="preserve"> 3/  Glider and lighter-than-air pilots are not required to have a medical examination.  </t>
  </si>
  <si>
    <t>ESTIMATED ACTIVE ROTORCRAFT PILOTS BY CLASS OF CERTIFICATE 1/</t>
  </si>
  <si>
    <t xml:space="preserve">  1/   In July 2010, the FAA issued a rule that increased the duration of validity for student pilot certificates for pilots under the age of 40 from 36 to 60 months. </t>
  </si>
  <si>
    <t>as of DECEMBER 31</t>
  </si>
  <si>
    <t>Instrument Ratings 6,7/</t>
  </si>
  <si>
    <t>Non Pilot--Total 8/</t>
  </si>
  <si>
    <t xml:space="preserve">  6/  Not included in total.</t>
  </si>
  <si>
    <t xml:space="preserve">  7/  Special ratings shown on pilot certificates, do not indicate additional certificates.</t>
  </si>
  <si>
    <t xml:space="preserve"> 4/  Not included in total.</t>
  </si>
  <si>
    <t>6/  Not included in total.</t>
  </si>
  <si>
    <t>7/  Special ratings shown on pilot certificates, do not indicate additional certificates.</t>
  </si>
  <si>
    <t>Instrument Ratings  6,7/</t>
  </si>
  <si>
    <t xml:space="preserve">     Prior to 1995,  these pilots were categorized as private, commercial, or airline transport, based on their airplane certificate. </t>
  </si>
  <si>
    <t xml:space="preserve">     In 1995 and after, they are categorized based on their highest certificate. For example, if a pilot holds a private certificate and</t>
  </si>
  <si>
    <t xml:space="preserve">     a commercial helicopter certificate, prior 1995, the pilot would be categorized as private; 1995 and after as commercial. </t>
  </si>
  <si>
    <t xml:space="preserve">1/  Includes those with an airplane and/or a helicopter and/or glider certificate. Pilots under the"Rotorcraft (only)" and "Glider (only)" </t>
  </si>
  <si>
    <t xml:space="preserve">  class certificates in Table 3 are shown under their respective "Private," "Commercial," or "Airline Transport" categories above.</t>
  </si>
  <si>
    <t>Air Transport--Total 2/</t>
  </si>
  <si>
    <t xml:space="preserve">       these pilots were categorized as private, commercial, or airline transport, based on their airplane certificate. In 1995 and after, they are </t>
  </si>
  <si>
    <t xml:space="preserve">  2/  Includes pilots with an airplane only certificate.  Also includes those with an airplane and a helicopter and/or glider certificate. Prior to 1995, </t>
  </si>
  <si>
    <t xml:space="preserve">       categorized based on their highest certificate. For example, if a pilots holds a private airplane certificate and a commercial helicopter </t>
  </si>
  <si>
    <t xml:space="preserve">       certificate, prior 1995, the pilot would be categorized as private; 1995 and after as commercial.</t>
  </si>
  <si>
    <t xml:space="preserve">  5/  Glider pilots are not required to have a medical examination. Beginning with 2002, glider pilots with another rating but no </t>
  </si>
  <si>
    <t>2/ Outside U.S. includes airmen certified by the FAA, who live outside the 50 states and other U.S. areas, territories, and affiliates. Also includes those with unidentifiable addresses.</t>
  </si>
  <si>
    <t xml:space="preserve">3/  Includes pilots with an airplane only certificate. Also includes those with an airplane and a helicopter and/or glider certificate.  </t>
  </si>
  <si>
    <t>6/  Glider pilots are not required to have a medical examination. Beginning with 2002, glider pilots with another rating but no current medical are counted as "Glider (only)".</t>
  </si>
  <si>
    <t xml:space="preserve">2/  Includes pilots with an airplane only certificate. Also includes those with an airplane and a helicopter and/or glider </t>
  </si>
  <si>
    <t xml:space="preserve">     certificate. Prior to 1995, these pilots were categorized as private, commercial, or airline transport, based on their </t>
  </si>
  <si>
    <t xml:space="preserve">     airplane certificate. In 1995 and after, they are categorized based on their highest certificate. For example, if a pilot holds a </t>
  </si>
  <si>
    <t xml:space="preserve">     a  private certificate and a commercial helicopter certificate, prior 1995, the pilot would be categorized as private; 1995  </t>
  </si>
  <si>
    <t>5/  Glider pilots are not required to have a medical examination. Beginning with 2002, glider pilots with another rating but no current medical are counted as "Glider (only)".</t>
  </si>
  <si>
    <t>1/  Includes those with an airplane and/or a helicopter and/or glider certificate.</t>
  </si>
  <si>
    <t>2/  Glider and lighter-than-air pilots are not required to have a medical examination. Beginning with 2002, glider pilots</t>
  </si>
  <si>
    <t xml:space="preserve">1/  Prior to 1995, these pilots were categorized as private, commercial, or airline transport, based on their </t>
  </si>
  <si>
    <t xml:space="preserve">     </t>
  </si>
  <si>
    <t xml:space="preserve">     and a commercial helicopter certificate, prior 1995, the pilot would be categorized as private; 1995 and after as commercial.</t>
  </si>
  <si>
    <t xml:space="preserve">     airplane certificate. In 1995 and after, they are categorized based on their highest certificate. For example, if a pilot holds a private certificate </t>
  </si>
  <si>
    <t xml:space="preserve"> 1/  Data for flight engineers and flight navigators represent total active ratings held. Data for dispatchers, mechanics, repairmen</t>
  </si>
  <si>
    <t xml:space="preserve">      parachute riggers and ground instructors represent total ratings issued to date. These ratings retain their validity and have</t>
  </si>
  <si>
    <t>Total Pilots</t>
  </si>
  <si>
    <t>Airline Transport 1/</t>
  </si>
  <si>
    <t>Flight Instructor 3/</t>
  </si>
  <si>
    <t>Calendar Year</t>
  </si>
  <si>
    <t>Total Number 1/</t>
  </si>
  <si>
    <t>Percent of Total</t>
  </si>
  <si>
    <t>NON PILOT AIRMEN CERTIFICATES HELD</t>
  </si>
  <si>
    <t>WOMEN NON PILOT AIRMEN CERTIFICATES HELD</t>
  </si>
  <si>
    <t>Total Non Pilot Airmen</t>
  </si>
  <si>
    <t>Ground Instructor</t>
  </si>
  <si>
    <t>Flight Engineer</t>
  </si>
  <si>
    <t>Repair men</t>
  </si>
  <si>
    <t>Parachute Rigger</t>
  </si>
  <si>
    <t>Flight Navigator</t>
  </si>
  <si>
    <t>Flight Attendant</t>
  </si>
  <si>
    <t xml:space="preserve">Flight Instructor Certificates  4/ </t>
  </si>
  <si>
    <t>Student  1/</t>
  </si>
  <si>
    <t>Recreational (only)</t>
  </si>
  <si>
    <t>Private</t>
  </si>
  <si>
    <t>Commercial</t>
  </si>
  <si>
    <t>Airline Transport</t>
  </si>
  <si>
    <t>Rotorcraft (only)  3/</t>
  </si>
  <si>
    <t>Glider (only ) 4,5/</t>
  </si>
  <si>
    <t>Mechanic  8/</t>
  </si>
  <si>
    <t>Ground Instructor  8/</t>
  </si>
  <si>
    <t>Repairmen 8/</t>
  </si>
  <si>
    <t>Parachute Rigger  8/</t>
  </si>
  <si>
    <t>Dispatcher  8/</t>
  </si>
  <si>
    <t>Ground Instructor  5/</t>
  </si>
  <si>
    <t>Mechanic  5/</t>
  </si>
  <si>
    <t>Repairmen 5/</t>
  </si>
  <si>
    <t>Parachute Rigger  5/</t>
  </si>
  <si>
    <t>Dispatcher  5/</t>
  </si>
  <si>
    <t xml:space="preserve">Airline Transport  2/ </t>
  </si>
  <si>
    <t>Commercial  2/</t>
  </si>
  <si>
    <t>Private  2/</t>
  </si>
  <si>
    <t xml:space="preserve">Recreational (only) </t>
  </si>
  <si>
    <t>Sport</t>
  </si>
  <si>
    <t>Private --Total</t>
  </si>
  <si>
    <t>Airline Transport --Total</t>
  </si>
  <si>
    <t>Private Airplane (only)</t>
  </si>
  <si>
    <t>Private Airplane, Private Glider</t>
  </si>
  <si>
    <t>Private Airplane, Private Gyroplane</t>
  </si>
  <si>
    <t>Private Airplane, Private Helicopter</t>
  </si>
  <si>
    <t>Private Glider</t>
  </si>
  <si>
    <t>Private Airplane-Other</t>
  </si>
  <si>
    <t>Commercial Airplane (only)</t>
  </si>
  <si>
    <t>Commercial Airplane, Private Glider</t>
  </si>
  <si>
    <t>Commercial Helicopter, Private Airplane</t>
  </si>
  <si>
    <t>Commercial Glider, Private Airplane</t>
  </si>
  <si>
    <t>Commercial-other</t>
  </si>
  <si>
    <t>Airline Transport Airplane (only)</t>
  </si>
  <si>
    <t>Airline Transport Airplane-other</t>
  </si>
  <si>
    <t>Private Gyroplane</t>
  </si>
  <si>
    <t>Private Helicopter</t>
  </si>
  <si>
    <t>Commercial Helicopter</t>
  </si>
  <si>
    <t>Airline Transport Helicopter</t>
  </si>
  <si>
    <t>Rotorcraft-other</t>
  </si>
  <si>
    <t>Commercial Glider</t>
  </si>
  <si>
    <t>Air Transport (other)</t>
  </si>
  <si>
    <t>Commercial Airplane, Commercial Glider</t>
  </si>
  <si>
    <t>Commercial Airplane, Commercial Gyroplane, Commercial Glider</t>
  </si>
  <si>
    <t>Commercial Airplane, Private Helicopter</t>
  </si>
  <si>
    <t>Commercial Airplane, Commercial Glider, Private Helicopter</t>
  </si>
  <si>
    <t>Commercial Airplane, Commercial Helicopter</t>
  </si>
  <si>
    <t>Commercial Airplane, Private Glider, Commercial Helicopter</t>
  </si>
  <si>
    <t>Commercial Airplane, Commercial Glider, Commercial Helicopter</t>
  </si>
  <si>
    <t>Commercial Airplane, Commercial Helicopter, Commercial Gyroplane</t>
  </si>
  <si>
    <t>Commercial Airplane, Commercial Gyroplane, Commercial Helicopter, Commercial Glider</t>
  </si>
  <si>
    <t>Private Airplane, Private Glider, Private Helicopter</t>
  </si>
  <si>
    <t>Commercial Airplane, Commercial Gyroplane</t>
  </si>
  <si>
    <t>Airline Transport Airplane, Airline Transport Helicopter</t>
  </si>
  <si>
    <t>Commercial Helicopter, Private Airplane, Private Glider</t>
  </si>
  <si>
    <t>Commercial Helicopter, Private Airplane, Commercial Gyroplane</t>
  </si>
  <si>
    <t>Rotorcraft (Other)</t>
  </si>
  <si>
    <t>Commercial Helicopter, Commercial Glider</t>
  </si>
  <si>
    <t>Commercial Helicopter, Commercial Gyroplane</t>
  </si>
  <si>
    <t>Commercial Helicopter, Private Airplane, Commercial Glider</t>
  </si>
  <si>
    <t>Commercial --Total</t>
  </si>
  <si>
    <t>Commercial Helicopter, Private Glider</t>
  </si>
  <si>
    <t>Commercial Gyroplane</t>
  </si>
  <si>
    <t>Commercial Airplane, Commercial  Glider</t>
  </si>
  <si>
    <t>Commercial Airplane, Private    Helicopter</t>
  </si>
  <si>
    <t>Private Airplane-other</t>
  </si>
  <si>
    <t>Glider (only)  4,5/--Total</t>
  </si>
  <si>
    <t>Rotorcraft (only) 3/--Total</t>
  </si>
  <si>
    <t>Alabama</t>
  </si>
  <si>
    <t>Alaskan Region--Total</t>
  </si>
  <si>
    <t>Eastern Region--Total</t>
  </si>
  <si>
    <t>Total 4/</t>
  </si>
  <si>
    <t>United States--Total</t>
  </si>
  <si>
    <t>Central Region--Total</t>
  </si>
  <si>
    <t>Iowa</t>
  </si>
  <si>
    <t>Kentucky</t>
  </si>
  <si>
    <t>Missouri</t>
  </si>
  <si>
    <t>Nebraska</t>
  </si>
  <si>
    <t>Tennessee</t>
  </si>
  <si>
    <t>Kansas</t>
  </si>
  <si>
    <t>Delaware</t>
  </si>
  <si>
    <t>Maine</t>
  </si>
  <si>
    <t>Maryland</t>
  </si>
  <si>
    <t>Massachusetts</t>
  </si>
  <si>
    <t>Pennsylvania</t>
  </si>
  <si>
    <t>Vermont</t>
  </si>
  <si>
    <t>Virginia</t>
  </si>
  <si>
    <t>Connecticut</t>
  </si>
  <si>
    <t>Indiana</t>
  </si>
  <si>
    <t>Michigan</t>
  </si>
  <si>
    <t>Minnesota</t>
  </si>
  <si>
    <t>Ohio</t>
  </si>
  <si>
    <t>Wisconsin</t>
  </si>
  <si>
    <t>Illinois</t>
  </si>
  <si>
    <t>Idaho</t>
  </si>
  <si>
    <t>Montana</t>
  </si>
  <si>
    <t>Oregon</t>
  </si>
  <si>
    <t>Utah</t>
  </si>
  <si>
    <t>Washington</t>
  </si>
  <si>
    <t>Wyoming</t>
  </si>
  <si>
    <t>Colorado</t>
  </si>
  <si>
    <t>Georgia</t>
  </si>
  <si>
    <t>Florida</t>
  </si>
  <si>
    <t>Louisiana</t>
  </si>
  <si>
    <t>Mississippi</t>
  </si>
  <si>
    <t>Oklahoma</t>
  </si>
  <si>
    <t>Texas</t>
  </si>
  <si>
    <t>Arkansas</t>
  </si>
  <si>
    <t>Arizona</t>
  </si>
  <si>
    <t>California</t>
  </si>
  <si>
    <t>Guam</t>
  </si>
  <si>
    <t>Hawaii</t>
  </si>
  <si>
    <t>Nevada</t>
  </si>
  <si>
    <t>Palau</t>
  </si>
  <si>
    <r>
      <t>AE (Europe and Canada)</t>
    </r>
    <r>
      <rPr>
        <vertAlign val="superscript"/>
        <sz val="8"/>
        <rFont val="Cambria"/>
        <family val="1"/>
        <scheme val="major"/>
      </rPr>
      <t>5</t>
    </r>
  </si>
  <si>
    <t>District of Columbia</t>
  </si>
  <si>
    <t>New Hampshire</t>
  </si>
  <si>
    <t>New Jersey</t>
  </si>
  <si>
    <t>New York</t>
  </si>
  <si>
    <t>North Carolina</t>
  </si>
  <si>
    <t>Rhode Island</t>
  </si>
  <si>
    <t>Great Lakes Region--Total</t>
  </si>
  <si>
    <t>South Dakota</t>
  </si>
  <si>
    <t>Northwest Mountain Region--Total</t>
  </si>
  <si>
    <t>Southern Region--Total</t>
  </si>
  <si>
    <r>
      <t>AA (Americas)</t>
    </r>
    <r>
      <rPr>
        <vertAlign val="superscript"/>
        <sz val="8"/>
        <rFont val="Cambria"/>
        <family val="1"/>
        <scheme val="major"/>
      </rPr>
      <t>5</t>
    </r>
  </si>
  <si>
    <t>Puerto Rico</t>
  </si>
  <si>
    <t>South Carolina</t>
  </si>
  <si>
    <t>Virgin Islands</t>
  </si>
  <si>
    <t>Southwest Region--Total</t>
  </si>
  <si>
    <t>New Mexico</t>
  </si>
  <si>
    <t>Western-Pacific Region--Total</t>
  </si>
  <si>
    <t>American Samoa</t>
  </si>
  <si>
    <t>Federated States of Micronesia</t>
  </si>
  <si>
    <t>Marshall Islands</t>
  </si>
  <si>
    <t>North Mariana Islands</t>
  </si>
  <si>
    <t xml:space="preserve">Armed Forces Personnel  5/ </t>
  </si>
  <si>
    <t>U.S. Affiliates  6/</t>
  </si>
  <si>
    <t>North Dakota</t>
  </si>
  <si>
    <t>West Virginia</t>
  </si>
  <si>
    <r>
      <t>AP (Pacific)</t>
    </r>
    <r>
      <rPr>
        <vertAlign val="superscript"/>
        <sz val="8"/>
        <rFont val="Univers (W1)"/>
      </rPr>
      <t>5</t>
    </r>
  </si>
  <si>
    <t>Total 2/</t>
  </si>
  <si>
    <r>
      <t>AE (Europe and Canada)</t>
    </r>
    <r>
      <rPr>
        <vertAlign val="superscript"/>
        <sz val="8"/>
        <rFont val="Cambria"/>
        <family val="1"/>
        <scheme val="major"/>
      </rPr>
      <t>3</t>
    </r>
  </si>
  <si>
    <r>
      <t>AA (Americas)</t>
    </r>
    <r>
      <rPr>
        <vertAlign val="superscript"/>
        <sz val="8"/>
        <rFont val="Cambria"/>
        <family val="1"/>
        <scheme val="major"/>
      </rPr>
      <t>3</t>
    </r>
  </si>
  <si>
    <r>
      <t>AP (Pacific)</t>
    </r>
    <r>
      <rPr>
        <vertAlign val="superscript"/>
        <sz val="8"/>
        <rFont val="Univers (W1)"/>
      </rPr>
      <t>3</t>
    </r>
  </si>
  <si>
    <t>Private Helicopter, Private Airplane</t>
  </si>
  <si>
    <t>Private Helicopter, Private Airplane, Private Glider</t>
  </si>
  <si>
    <t>Private Helicopter, Commercial Airplane</t>
  </si>
  <si>
    <t>Private Helicopter, Commercial Airplane, Commercial Glider</t>
  </si>
  <si>
    <t>Private Gyroplane, Private Airplane</t>
  </si>
  <si>
    <t>Airline Transport Helicopter, Airline Transport Airplane</t>
  </si>
  <si>
    <t>Commercial Gyroplane, Commercial Airplane, Commercial Glider</t>
  </si>
  <si>
    <t>Commercial Helicopter, Commercial Airplane, Private Glider</t>
  </si>
  <si>
    <t>Commercial Helicopter, Commercial  Airplane</t>
  </si>
  <si>
    <t>Commercial Helicopter, Commercial Airplane, Commercial Glider</t>
  </si>
  <si>
    <t>Commercial Helicopter, Commercial Airplane, Commercial Gyroplane</t>
  </si>
  <si>
    <t>Commercial Gyroplane, Commercial Airplane</t>
  </si>
  <si>
    <t>Private Glider, Private Airplane</t>
  </si>
  <si>
    <t>Private Glider, Private Airplane, Private Helicopter</t>
  </si>
  <si>
    <t>Private Glider, Private Airplane, Commercial Helicopter</t>
  </si>
  <si>
    <t>Commercial Glider, Commercial Balloon</t>
  </si>
  <si>
    <t>Commercial Glider, Commercial Airplane, Commercial Gyroplane, Commercial Helicopter</t>
  </si>
  <si>
    <t>Commercial Glider, Commercial Airplane, Commercial Gyroplane</t>
  </si>
  <si>
    <t>Private Glider, Commercial Airplane</t>
  </si>
  <si>
    <t>Private Glider, Commercial Airplane, Commercial Helicopter</t>
  </si>
  <si>
    <t>Private Glider, Commercial Helicopter</t>
  </si>
  <si>
    <t>Commercial Glider, Commercial Airplane</t>
  </si>
  <si>
    <t>Commercial Glider, Private Airplane, Commercial Helicopter</t>
  </si>
  <si>
    <t>Commercial Glider, Commercial Airplane, Commercial Helicopter</t>
  </si>
  <si>
    <t>Commercial Glider, Commercial Helicopter</t>
  </si>
  <si>
    <t>Commercial Glider, Commercial Airplane, Private Helicopter</t>
  </si>
  <si>
    <t>Airline Transport Helicopter (only)</t>
  </si>
  <si>
    <t>Private Helicopter (only)</t>
  </si>
  <si>
    <t>Commercial Helicopter (only)</t>
  </si>
  <si>
    <t xml:space="preserve">Flight Instructor Certificates 6/ </t>
  </si>
  <si>
    <t>Flight Instructor Certificates 6/</t>
  </si>
  <si>
    <t xml:space="preserve">Remote Pilot Certificates  7/ </t>
  </si>
  <si>
    <t xml:space="preserve">Remote Pilot Certificates  8/ </t>
  </si>
  <si>
    <t xml:space="preserve">8/  Remote pilot certification started in August 2016. These numbers are not included in the pilot totals. </t>
  </si>
  <si>
    <t>Remote Pilots 3/</t>
  </si>
  <si>
    <t>Outside United States (Foreign)  7/</t>
  </si>
  <si>
    <t xml:space="preserve">7/  Outside United States (Foreign) includes airmen certified by the FAA, who live outside the 50 states and other U.S. areas, territories, and affiliates. </t>
  </si>
  <si>
    <t xml:space="preserve">     Also includes those with unidentifiable addresses.</t>
  </si>
  <si>
    <t>Outside United States and FS Total  6/</t>
  </si>
  <si>
    <t>Outside United States and FS Total  8/</t>
  </si>
  <si>
    <t xml:space="preserve">     Marshall Islands, and Palau.</t>
  </si>
  <si>
    <t>Control Tower Operator</t>
  </si>
  <si>
    <t>*/  Prior to 1995, repairmen were included with mechanics.</t>
  </si>
  <si>
    <t>Inc in Mec</t>
  </si>
  <si>
    <t>Lighter than air no longer issued after 1990</t>
  </si>
  <si>
    <t>Remote Pilots  9/</t>
  </si>
  <si>
    <t>Remote Pilots  6/</t>
  </si>
  <si>
    <t xml:space="preserve"> 6/  Remote pilot certification started in August 2016. These numbers are not included in the pilot totals. </t>
  </si>
  <si>
    <t xml:space="preserve">  9/  Remote pilot certification started in August 2016. These numbers are not included in the pilot totals. </t>
  </si>
  <si>
    <t xml:space="preserve">NA Not available. </t>
  </si>
  <si>
    <t>1990</t>
  </si>
  <si>
    <t xml:space="preserve"> 6/  FS stands for the Fight Standards Region, which includes Armed Forces as explained above (#3), and Federated States of Micronesia, </t>
  </si>
  <si>
    <t xml:space="preserve">8/  FS stands for the Fight Standards Region, which includes Armed Forces as explained above (#5), and Federated States of Micronesia, </t>
  </si>
  <si>
    <t>N/Ap</t>
  </si>
  <si>
    <t xml:space="preserve">N/Ap Not applicable. </t>
  </si>
  <si>
    <t>Pilot Total w/o Student Category  1/</t>
  </si>
  <si>
    <t xml:space="preserve">        Starting with April 2016, there is no expiration date on the new student pilot certificates, which generates a cumulative increase in the numbers.</t>
  </si>
  <si>
    <t xml:space="preserve">  8/  Historically, numbers represented all certificates on record. No medical examination required. In 2016, Federal Regulation required that airmen</t>
  </si>
  <si>
    <t xml:space="preserve">        without a plastic certificate no longer considered active. Therefore, starting with 2016, those airmen with a paper certificate only were excluded. </t>
  </si>
  <si>
    <t xml:space="preserve">       Data for 1996 and 1997 are limited to certificates held by those under 70 years of age.</t>
  </si>
  <si>
    <t xml:space="preserve">      Starting with April 2016, there is no expiration date on the new student pilot certificates, which generates a cumulative increase in the numbers.</t>
  </si>
  <si>
    <t xml:space="preserve">  5/  Historically, numbers represented all certificates on record. No medical examination required. In 2016, Federal Regulation required that airmen </t>
  </si>
  <si>
    <t xml:space="preserve">       without a plastic certificate no longer considered active. Therefore, starting with 2016, those airmen with a paper certificate only were excluded. </t>
  </si>
  <si>
    <t xml:space="preserve">     Starting with April 2016, there is no expiration date on the new student pilot certificates, which generates a cumulative increase in the numbers.</t>
  </si>
  <si>
    <t>DECEMBER 31, 2019  1/</t>
  </si>
  <si>
    <t>Statistics about airmen, both pilot and nonpilot, are obtained from the official airmen certification records maintained at FAA's Aeronautical Center, Oklahoma City, Oklahoma.</t>
  </si>
  <si>
    <t>List of Tables</t>
  </si>
  <si>
    <t>Table 1</t>
  </si>
  <si>
    <t>Table 2</t>
  </si>
  <si>
    <t>Table 3</t>
  </si>
  <si>
    <t>Table 4</t>
  </si>
  <si>
    <t>Table 5</t>
  </si>
  <si>
    <t>Table 6</t>
  </si>
  <si>
    <t>Table 7</t>
  </si>
  <si>
    <t>Table 8</t>
  </si>
  <si>
    <t>Table 9</t>
  </si>
  <si>
    <t>Table 10</t>
  </si>
  <si>
    <t>Table 11</t>
  </si>
  <si>
    <t>Table 12</t>
  </si>
  <si>
    <t>Table 12a</t>
  </si>
  <si>
    <t>Table 13</t>
  </si>
  <si>
    <t>Table 13a</t>
  </si>
  <si>
    <t>Table 14</t>
  </si>
  <si>
    <t>Table 15</t>
  </si>
  <si>
    <t>Table 16</t>
  </si>
  <si>
    <t>Table 17</t>
  </si>
  <si>
    <t>Table 18</t>
  </si>
  <si>
    <t>Table 19</t>
  </si>
  <si>
    <t>Table 20</t>
  </si>
  <si>
    <t>Table 21</t>
  </si>
  <si>
    <t>Table 22</t>
  </si>
  <si>
    <t>U.S. Civil Airmen Statistics, 2019</t>
  </si>
  <si>
    <t>The U.S. Civil Airmen Statistics is an annual study published to meet the demands of FAA, other government agencies, and the industry. It contains detailed airmen statistics not published in other FAA reports.</t>
  </si>
  <si>
    <t>The term “airmen” in this report includes men and women certified as pilots, mechanics or other aviation technicians.  An active airman is one who holds both an airmen certificate and a valid medical certificate. Airmen who must have a valid medical to exercise the privileges of their certificate are all airplane pilots, rotorcraft pilots, flight navigators, and flight engineers. Glider pilots are not required to have a medical examination.</t>
  </si>
  <si>
    <t>Estimated Active Airmen Certificates Held December 31, 2010-2019</t>
  </si>
  <si>
    <t>Estimated Active Women Airmen Certificates Held December 31, 2010-2019</t>
  </si>
  <si>
    <t>Estimated Active Pilot Certificates Held by Class of Certificate December 31, 2010-2019</t>
  </si>
  <si>
    <t>Estimated Active Rotorcraft Pilots by Class of Certificate December 31, 2010-2019</t>
  </si>
  <si>
    <t>Estimated Active Glider Pilots by Class of Certificate December 31, 2010-2019</t>
  </si>
  <si>
    <t>Estimated Instrument Ratings Held by Class of Certificate December 31, 2010-2019</t>
  </si>
  <si>
    <t>Original Airmen Certificates Issued 2010-2019</t>
  </si>
  <si>
    <t>Additional Airmen Certificates Issued 2010-2019</t>
  </si>
  <si>
    <t>Instrument Ratings Issued 2010-2019</t>
  </si>
  <si>
    <t>Student Certificates Issued by Month 2010-2019</t>
  </si>
  <si>
    <t>Estimated Active Pilot Certificates Held by Class of Certificate and by FAA Region December 31, 2019</t>
  </si>
  <si>
    <t>Estimated Active Pilots and Flight Instructors by FAA Region and State December 31, 2019</t>
  </si>
  <si>
    <t>Estimated Active Women Pilots and Flight Instructors by FAA Region and State December 31, 2019</t>
  </si>
  <si>
    <t>Estimated Instrument Ratings Held by Class of Certificate by FAA Region December 31, 2019</t>
  </si>
  <si>
    <t>Estimated Active Pilot Certificates Held by Category and Age Group of Holder December 31, 2019</t>
  </si>
  <si>
    <t>Estimated Active Women Pilot Certificates Held by Category and Age Group of Holder December 31, 2019</t>
  </si>
  <si>
    <t>Average Age of Active Pilots by Category December 31, 2002-2019</t>
  </si>
  <si>
    <t>Average Age of Active Women Pilots by Category December 31, 2010-2019</t>
  </si>
  <si>
    <t>Nonpilot Airmen Certificates Held by FAA Region and State December 31, 2019</t>
  </si>
  <si>
    <t>Women Nonpilot Airmen Certificates Held by FAA Region and State December 31, 2019</t>
  </si>
  <si>
    <t>Airmen Certificates Issued by Category and Conductor December 31, 2019</t>
  </si>
  <si>
    <t>Original Airmen Certificates Approved/Disapproved by Category and Conductor, CY 2019</t>
  </si>
  <si>
    <t>Additional Airmen Certificates Approved/Disapproved by Category and Conductor, CY 2019</t>
  </si>
  <si>
    <t xml:space="preserve">    applications and renewals. Student medical certifications remained valid for 24 calendar months for pilots age 40 or older, </t>
  </si>
  <si>
    <t>*  Until April 2016, this table shows combined FAA Medical Certificate and Student Pilot Certificates issued, nearly all</t>
  </si>
  <si>
    <t xml:space="preserve">    process student pilot certificates, and FAA issues the new plastic certificate. </t>
  </si>
  <si>
    <t xml:space="preserve">    on the new student pilot certificates. Designated examiners, FAA inspectors, and Certified Flight Instructors (CFIs) </t>
  </si>
  <si>
    <t xml:space="preserve">    As of April 2016, combined medical certificate and pilot certificates are no longer issued, and there is no expiration date</t>
  </si>
  <si>
    <t xml:space="preserve">    and for 60 months for pilots under the age of 40 (36 months for the latter until the July 2010 rule).</t>
  </si>
  <si>
    <t xml:space="preserve">    obtained through the Medical Certification System. As such, the numbers included both first time medical certification</t>
  </si>
  <si>
    <t>December</t>
  </si>
  <si>
    <t>November</t>
  </si>
  <si>
    <t>October</t>
  </si>
  <si>
    <t>September</t>
  </si>
  <si>
    <t>August</t>
  </si>
  <si>
    <t>July</t>
  </si>
  <si>
    <t>June</t>
  </si>
  <si>
    <t>May</t>
  </si>
  <si>
    <t>April</t>
  </si>
  <si>
    <t>March</t>
  </si>
  <si>
    <t>February</t>
  </si>
  <si>
    <t>January</t>
  </si>
  <si>
    <t>2016*</t>
  </si>
  <si>
    <t>2017*</t>
  </si>
  <si>
    <t>2018*</t>
  </si>
  <si>
    <t>2019*</t>
  </si>
  <si>
    <t>YEAR</t>
  </si>
  <si>
    <t>2010 - 2019</t>
  </si>
  <si>
    <t>STUDENT CERTIFICATES ISSUED, BY MONTH:</t>
  </si>
  <si>
    <t>TABLE 22</t>
  </si>
  <si>
    <t>N/Ap  Not Applicable.</t>
  </si>
  <si>
    <t xml:space="preserve">         Ground instructor--ratings for each subject in which the holder is qualified to give instruction.</t>
  </si>
  <si>
    <t xml:space="preserve">         Parachute rigger--senior or master rigger--senior or master rigger ratings.</t>
  </si>
  <si>
    <t xml:space="preserve">         Mechanic--airframe and power plant ratings.</t>
  </si>
  <si>
    <t xml:space="preserve">         Flight instructor--ratings for each aircraft category in which the holder is qualified, and instrument flying instructions.</t>
  </si>
  <si>
    <t xml:space="preserve">         Helicopter pilot--instrument and type ratings.</t>
  </si>
  <si>
    <t xml:space="preserve">         Private, commercial, and airline transport pilot--aircraft category, class, and type instrument rating.</t>
  </si>
  <si>
    <t>Note: Additional ratings are entered on current airman certificates as follows:</t>
  </si>
  <si>
    <t>*   Not Included in Total</t>
  </si>
  <si>
    <t>Authorized Aircraft Instructor</t>
  </si>
  <si>
    <t xml:space="preserve">Ground Instructor </t>
  </si>
  <si>
    <t xml:space="preserve">Parachute Rigger </t>
  </si>
  <si>
    <t>Repairman Light Sport Aircraft</t>
  </si>
  <si>
    <t>Repairman</t>
  </si>
  <si>
    <t xml:space="preserve">Mechanic </t>
  </si>
  <si>
    <t>Remote Pilot Certificates*</t>
  </si>
  <si>
    <t>Flight Instructor Certificates*</t>
  </si>
  <si>
    <t>Glider (only)</t>
  </si>
  <si>
    <t>Rotorcraft (only)</t>
  </si>
  <si>
    <t>Sport Pilot</t>
  </si>
  <si>
    <t>Recreational</t>
  </si>
  <si>
    <t>Original Issues by CFI</t>
  </si>
  <si>
    <t>No Test</t>
  </si>
  <si>
    <t>Inspector</t>
  </si>
  <si>
    <t>Examiner</t>
  </si>
  <si>
    <t>Total Certificates Issued</t>
  </si>
  <si>
    <t>Category of Certificates</t>
  </si>
  <si>
    <t>Additional Ratings</t>
  </si>
  <si>
    <t>Original Issuances</t>
  </si>
  <si>
    <t>Calendar Year 2019</t>
  </si>
  <si>
    <t>AIRMEN CERTIFICATES ISSUED BY CATEGORY AND CONDUCTOR</t>
  </si>
  <si>
    <t xml:space="preserve">N/Ap  Not Applicable </t>
  </si>
  <si>
    <t>6/ Started in August 2016. Not included in pilot totals. The number includes applications signed by CFI.</t>
  </si>
  <si>
    <t>5/ First reported in 2005.</t>
  </si>
  <si>
    <t>4/  Prior to 1995, repairmen were included with mechanics.</t>
  </si>
  <si>
    <t>3/  Prior to 2001 Control Tower Operators were not included.</t>
  </si>
  <si>
    <t>2/  Special ratings shown on pilot certificates represented above; not included in total.</t>
  </si>
  <si>
    <t>1/  Not included in total.</t>
  </si>
  <si>
    <t xml:space="preserve">   and FAA issues the certificate.</t>
  </si>
  <si>
    <t xml:space="preserve">   student pilot certificates. Designated examiners, FAA inspectors, and Certified Flight Instructors (CFIs) process student pilot certificates, </t>
  </si>
  <si>
    <t xml:space="preserve">   As of April 2016, combined medical certificate and pilot certificates are no longer issued, and there is no expiration date on the new</t>
  </si>
  <si>
    <t xml:space="preserve">   months for pilots under the age of 40 (36 months for the latter until the July 2010 rule).</t>
  </si>
  <si>
    <t xml:space="preserve">   applications and renewals. Student medical certifications remained valid for 24 calendar months for pilots age 40 or older, and for 60 </t>
  </si>
  <si>
    <t xml:space="preserve">   Pilot Certificates issued, nearly all obtained through the Medical Certification System. As such, the numbers included both first time </t>
  </si>
  <si>
    <t xml:space="preserve">   from Table 16 that did not require a medical examination. Until then, Table 22 data displayed combined FAA Medical Certificate and Student </t>
  </si>
  <si>
    <t xml:space="preserve">   Student certificates issued were estimated until April 2016. They included those with a medical certification (Table 22), as well as those </t>
  </si>
  <si>
    <t>*/  Prior to 2001, repairmen were included with mechanics.</t>
  </si>
  <si>
    <t xml:space="preserve">Note: In previous releases all instrument ratings had been shown as additional. Total instrument ratings issued can be found in table 21. </t>
  </si>
  <si>
    <t>Authorized Aircraft Instr.</t>
  </si>
  <si>
    <t>Repairman Light Sport Aircraft 5/</t>
  </si>
  <si>
    <t>Repairman  4/</t>
  </si>
  <si>
    <t>Control Tower Operator  3/</t>
  </si>
  <si>
    <t>Remote Pilot Certificates 6/</t>
  </si>
  <si>
    <t>Instrument Ratings 2/</t>
  </si>
  <si>
    <t>Flight Instructor Certificates 1/</t>
  </si>
  <si>
    <t>CALENDAR YEARS 2010 - 2019</t>
  </si>
  <si>
    <t>ORIGINAL AIRMEN CERTIFICATES ISSUED BY CATEGORY</t>
  </si>
  <si>
    <t>TABLE 17</t>
  </si>
  <si>
    <t>Repairman Light Sport Aircraft  5/</t>
  </si>
  <si>
    <t>Student 1/</t>
  </si>
  <si>
    <t>ADDITIONAL AIRMEN CERTIFICATES ISSUED BY CATEGORY</t>
  </si>
  <si>
    <t>TABLE 18</t>
  </si>
  <si>
    <t>N/A--Not applicable</t>
  </si>
  <si>
    <t>* Not included in Total</t>
  </si>
  <si>
    <t>Repairman Light Sport Arcft</t>
  </si>
  <si>
    <t>Percent Approved</t>
  </si>
  <si>
    <t xml:space="preserve">Dis approved </t>
  </si>
  <si>
    <t>Approved</t>
  </si>
  <si>
    <t>CALENDAR YEAR 2019</t>
  </si>
  <si>
    <t>ORIGINAL AIRMEN CERTIFICATES APPROVED/DISAPPROVED BY CATEGORY AND CONDUCTOR</t>
  </si>
  <si>
    <t>TABLE 19</t>
  </si>
  <si>
    <t>*  Special ratings shown on pilot certificates represented above; not included in total.</t>
  </si>
  <si>
    <t xml:space="preserve">  Ground instructor--ratings for each subject in which the holder is qualified to give instruction.</t>
  </si>
  <si>
    <t xml:space="preserve">   Parachute rigger--senior or master rigger--senior or master rigger ratings.</t>
  </si>
  <si>
    <t xml:space="preserve">   Mechanic--airframe and power plant ratings.</t>
  </si>
  <si>
    <t xml:space="preserve">   Flight instructor--ratings for each aircraft category in which the holder is qualified, and instrument flying instructions.</t>
  </si>
  <si>
    <t xml:space="preserve">   Helicopter pilot--instrument and type ratings.</t>
  </si>
  <si>
    <t xml:space="preserve">   Private, commercial, and airline transport pilot--aircraft category, class, and type instrument rating.</t>
  </si>
  <si>
    <t>ADDITIONAL AIRMEN CERTIFICATES APPROVED/DISAPPROVED BY CATEGORY AND CONDUCTOR</t>
  </si>
  <si>
    <t>TABLE 20</t>
  </si>
  <si>
    <t>Class of Certificate</t>
  </si>
  <si>
    <t>INSTRUMENT RATINGS ISSUED:</t>
  </si>
  <si>
    <t>TABLE 21</t>
  </si>
  <si>
    <t>3/  Certified Flight Instructor</t>
  </si>
  <si>
    <t>2/  Not included in total active pilots.</t>
  </si>
  <si>
    <t xml:space="preserve">     helicopter and commercial airplane certificates will be reported in the commercial category.</t>
  </si>
  <si>
    <t xml:space="preserve">     Pilots with multiple ratings will be reported under highest rating. For example a pilot with a private </t>
  </si>
  <si>
    <t xml:space="preserve">1/  Includes pilots with an airplane and/or a helicopter and/or a glider and/or a gyroplane certificate. </t>
  </si>
  <si>
    <t>80 and over</t>
  </si>
  <si>
    <t>75-79</t>
  </si>
  <si>
    <t>70-74</t>
  </si>
  <si>
    <t>65-69</t>
  </si>
  <si>
    <t>60-64</t>
  </si>
  <si>
    <t>55-59</t>
  </si>
  <si>
    <t>50-54</t>
  </si>
  <si>
    <t>45-49</t>
  </si>
  <si>
    <t>40-44</t>
  </si>
  <si>
    <t>35-39</t>
  </si>
  <si>
    <t>30-34</t>
  </si>
  <si>
    <t>25-29</t>
  </si>
  <si>
    <t>20-24</t>
  </si>
  <si>
    <t>16-19</t>
  </si>
  <si>
    <t>14-15</t>
  </si>
  <si>
    <t>Remote Pilot 2/</t>
  </si>
  <si>
    <t>CFI 3/</t>
  </si>
  <si>
    <t>Recre- ational</t>
  </si>
  <si>
    <t xml:space="preserve">Student </t>
  </si>
  <si>
    <t xml:space="preserve">Total </t>
  </si>
  <si>
    <t>Age Group</t>
  </si>
  <si>
    <t>Flight Instructor 2/</t>
  </si>
  <si>
    <t>Type of Pilot Certificates</t>
  </si>
  <si>
    <t>as of December 31, 2019</t>
  </si>
  <si>
    <t>BY CATEGORY AND AGE GROUP OF HOLDER</t>
  </si>
  <si>
    <t>TABLE 12</t>
  </si>
  <si>
    <t>ESTIMATED ACTIVE WOMEN PILOT CERTIFICATES HELD</t>
  </si>
  <si>
    <t>TABLE 12a</t>
  </si>
  <si>
    <t>N/Ap  Not applicable. Sport certificate first issued in 2005. Remote pilot certificate first issued in 2016.</t>
  </si>
  <si>
    <t xml:space="preserve">     cumulative increase in this category of pilots.</t>
  </si>
  <si>
    <t xml:space="preserve">     Starting in April 2016, there is no expiration date on the new student pilot certificates, which causes a </t>
  </si>
  <si>
    <t xml:space="preserve">     under the age of 40 from 36 to 60 months. </t>
  </si>
  <si>
    <t xml:space="preserve">3/  In July 2010, the FAA issued a rule that increased the duration of validity for student pilot certificates for pilots </t>
  </si>
  <si>
    <t xml:space="preserve">     Pilots with multiple ratings will be reported under highest rating. For example a pilot with a private  </t>
  </si>
  <si>
    <t xml:space="preserve">2/  Includes pilots with an airplane and/or a helicopter and/or a glider and/or a gyroplane certificate. </t>
  </si>
  <si>
    <t>1/  Includes helicopter (only) and glider (only).</t>
  </si>
  <si>
    <t xml:space="preserve">Remote Pilot </t>
  </si>
  <si>
    <t xml:space="preserve">CFI </t>
  </si>
  <si>
    <t>Airline Transport 2/</t>
  </si>
  <si>
    <t>Commercial 2/</t>
  </si>
  <si>
    <t>Private 2/</t>
  </si>
  <si>
    <t>Student  3/</t>
  </si>
  <si>
    <t>Total  1/</t>
  </si>
  <si>
    <t xml:space="preserve">Flight Instructor </t>
  </si>
  <si>
    <t xml:space="preserve"> AVERAGE AGE OF ACTIVE PILOTS BY CATEGORY</t>
  </si>
  <si>
    <t>TABLE 13</t>
  </si>
  <si>
    <t>N/Ap  Not applicable. Remote pilot certificate first issued in 2016.</t>
  </si>
  <si>
    <t xml:space="preserve"> AVERAGE AGE OF ACTIVE WOMEN PILOTS BY CATEGORY</t>
  </si>
  <si>
    <t>TABLE 13a</t>
  </si>
  <si>
    <t>Estimated Total Pilots and Instrument Rated Pilots December 31, 2003-2019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</si>
</sst>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0\ ;\(#,##0\)"/>
    <numFmt numFmtId="165" formatCode="mmmm\ dd\,\ yyyy"/>
    <numFmt numFmtId="166" formatCode="&quot;----&quot;"/>
    <numFmt numFmtId="167" formatCode="&quot;----  &quot;"/>
    <numFmt numFmtId="168" formatCode="0.0%"/>
    <numFmt numFmtId="169" formatCode="#,##0\ \ \p"/>
    <numFmt numFmtId="170" formatCode="0.0"/>
  </numFmts>
  <fonts count="37">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0"/>
      <color rgb="FF000000"/>
      <name val="Times New Roman"/>
      <family val="1"/>
    </font>
    <font>
      <sz val="10"/>
      <color rgb="FF000000"/>
      <name val="Calibri"/>
      <family val="2"/>
      <scheme val="minor"/>
    </font>
    <font>
      <sz val="8"/>
      <name val="Calibri"/>
      <family val="2"/>
      <scheme val="minor"/>
    </font>
    <font>
      <sz val="8"/>
      <name val="Helv"/>
    </font>
    <font>
      <sz val="8"/>
      <name val="Univers (W1)"/>
    </font>
    <font>
      <b/>
      <sz val="8"/>
      <name val="Univers (W1)"/>
    </font>
    <font>
      <sz val="10"/>
      <name val="MS Sans Serif"/>
      <family val="2"/>
    </font>
    <font>
      <sz val="7"/>
      <name val="Univers (W1)"/>
    </font>
    <font>
      <b/>
      <sz val="8"/>
      <name val="Helv"/>
    </font>
    <font>
      <sz val="8"/>
      <name val="Univers (W1)"/>
      <family val="2"/>
    </font>
    <font>
      <b/>
      <sz val="8"/>
      <name val="Univers (W1)"/>
      <family val="2"/>
    </font>
    <font>
      <b/>
      <sz val="7"/>
      <name val="Univers (W1)"/>
    </font>
    <font>
      <sz val="10"/>
      <name val="Helv"/>
    </font>
    <font>
      <sz val="10"/>
      <name val="Univers (W1)"/>
      <family val="2"/>
    </font>
    <font>
      <sz val="10"/>
      <name val="Univers (W1)"/>
    </font>
    <font>
      <sz val="8"/>
      <name val="Univers"/>
      <family val="2"/>
    </font>
    <font>
      <b/>
      <sz val="8"/>
      <name val="Univers"/>
      <family val="2"/>
    </font>
    <font>
      <vertAlign val="superscript"/>
      <sz val="8"/>
      <name val="Cambria"/>
      <family val="1"/>
      <scheme val="major"/>
    </font>
    <font>
      <vertAlign val="superscript"/>
      <sz val="8"/>
      <name val="Univers (W1)"/>
    </font>
    <font>
      <sz val="11"/>
      <color rgb="FF000000"/>
      <name val="Calibri"/>
      <family val="2"/>
      <scheme val="minor"/>
    </font>
    <font>
      <sz val="9"/>
      <name val="Univers (W1)"/>
    </font>
    <font>
      <b/>
      <sz val="9"/>
      <name val="Univers (W1)"/>
    </font>
    <font>
      <sz val="7.5"/>
      <name val="Univers (W1)"/>
    </font>
    <font>
      <sz val="9"/>
      <name val="Univers (W1)"/>
      <family val="2"/>
    </font>
    <font>
      <b/>
      <sz val="9"/>
      <name val="Univers (W1)"/>
      <family val="2"/>
    </font>
    <font>
      <sz val="8"/>
      <name val="MS Sans Serif"/>
      <family val="2"/>
    </font>
    <font>
      <sz val="6"/>
      <name val="Univers (W1)"/>
    </font>
    <font>
      <b/>
      <sz val="14"/>
      <color rgb="FF000000"/>
      <name val="Calibri"/>
      <family val="2"/>
      <scheme val="minor"/>
    </font>
    <font>
      <sz val="11"/>
      <color rgb="FF333333"/>
      <name val="Calibri"/>
      <family val="2"/>
      <scheme val="minor"/>
    </font>
    <font>
      <b/>
      <sz val="12"/>
      <color rgb="FF000000"/>
      <name val="Calibri"/>
      <family val="2"/>
      <scheme val="minor"/>
    </font>
    <font>
      <sz val="12"/>
      <name val="Arial"/>
      <family val="2"/>
    </font>
    <font>
      <vertAlign val="superscript"/>
      <sz val="9"/>
      <name val="Univers (W1)"/>
    </font>
    <font>
      <b/>
      <sz val="18"/>
      <name val="Univers (W1)"/>
    </font>
  </fonts>
  <fills count="5">
    <fill>
      <patternFill patternType="none"/>
    </fill>
    <fill>
      <patternFill patternType="gray125"/>
    </fill>
    <fill>
      <patternFill patternType="solid">
        <fgColor theme="8" tint="0.79998168889431442"/>
        <bgColor indexed="64"/>
      </patternFill>
    </fill>
    <fill>
      <patternFill patternType="solid">
        <fgColor indexed="9"/>
        <bgColor indexed="64"/>
      </patternFill>
    </fill>
    <fill>
      <patternFill patternType="solid">
        <fgColor theme="2" tint="-9.9978637043366805E-2"/>
        <bgColor indexed="64"/>
      </patternFill>
    </fill>
  </fills>
  <borders count="16">
    <border>
      <left/>
      <right/>
      <top/>
      <bottom/>
      <diagonal/>
    </border>
    <border>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1">
    <xf numFmtId="0" fontId="0" fillId="0" borderId="0"/>
    <xf numFmtId="0" fontId="3" fillId="0" borderId="0"/>
    <xf numFmtId="0" fontId="7" fillId="0" borderId="0"/>
    <xf numFmtId="0" fontId="10" fillId="0" borderId="0"/>
    <xf numFmtId="0" fontId="16" fillId="0" borderId="0"/>
    <xf numFmtId="0" fontId="16" fillId="0" borderId="0"/>
    <xf numFmtId="0" fontId="2" fillId="0" borderId="0"/>
    <xf numFmtId="0" fontId="2" fillId="0" borderId="0"/>
    <xf numFmtId="0" fontId="4" fillId="0" borderId="0"/>
    <xf numFmtId="0" fontId="1" fillId="0" borderId="0"/>
    <xf numFmtId="0" fontId="1" fillId="0" borderId="0"/>
    <xf numFmtId="0" fontId="1" fillId="0" borderId="0"/>
    <xf numFmtId="0" fontId="10" fillId="0" borderId="0"/>
    <xf numFmtId="0" fontId="10" fillId="0" borderId="0"/>
    <xf numFmtId="0" fontId="10" fillId="0" borderId="0"/>
    <xf numFmtId="43" fontId="34" fillId="0" borderId="0" applyFont="0" applyFill="0" applyBorder="0" applyAlignment="0" applyProtection="0"/>
    <xf numFmtId="9" fontId="34" fillId="0" borderId="0" applyFont="0" applyFill="0" applyBorder="0" applyAlignment="0" applyProtection="0"/>
    <xf numFmtId="0" fontId="7" fillId="0" borderId="0"/>
    <xf numFmtId="0" fontId="7" fillId="0" borderId="0"/>
    <xf numFmtId="0" fontId="7" fillId="0" borderId="0"/>
    <xf numFmtId="0" fontId="7" fillId="0" borderId="0"/>
  </cellStyleXfs>
  <cellXfs count="667">
    <xf numFmtId="0" fontId="0" fillId="0" borderId="0" xfId="0" applyFill="1" applyBorder="1" applyAlignment="1">
      <alignment horizontal="left" vertical="top"/>
    </xf>
    <xf numFmtId="0" fontId="8" fillId="0" borderId="0" xfId="2" applyFont="1" applyBorder="1"/>
    <xf numFmtId="3" fontId="8" fillId="0" borderId="0" xfId="2" applyNumberFormat="1" applyFont="1" applyBorder="1"/>
    <xf numFmtId="0" fontId="8" fillId="0" borderId="0" xfId="2" applyNumberFormat="1" applyFont="1" applyBorder="1"/>
    <xf numFmtId="0" fontId="8" fillId="0" borderId="0" xfId="2" applyFont="1"/>
    <xf numFmtId="0" fontId="8" fillId="0" borderId="0" xfId="2" applyNumberFormat="1" applyFont="1" applyBorder="1" applyAlignment="1">
      <alignment horizontal="left"/>
    </xf>
    <xf numFmtId="0" fontId="11" fillId="0" borderId="0" xfId="2" applyNumberFormat="1" applyFont="1" applyBorder="1" applyAlignment="1">
      <alignment horizontal="left"/>
    </xf>
    <xf numFmtId="0" fontId="7" fillId="0" borderId="0" xfId="2"/>
    <xf numFmtId="0" fontId="11" fillId="0" borderId="0" xfId="2" quotePrefix="1" applyNumberFormat="1" applyFont="1" applyBorder="1" applyAlignment="1">
      <alignment horizontal="left"/>
    </xf>
    <xf numFmtId="3" fontId="8" fillId="0" borderId="0" xfId="2" applyNumberFormat="1" applyFont="1"/>
    <xf numFmtId="164" fontId="8" fillId="0" borderId="0" xfId="2" applyNumberFormat="1" applyFont="1" applyBorder="1"/>
    <xf numFmtId="0" fontId="11" fillId="0" borderId="0" xfId="2" applyFont="1"/>
    <xf numFmtId="0" fontId="11" fillId="0" borderId="0" xfId="2" applyNumberFormat="1" applyFont="1" applyBorder="1"/>
    <xf numFmtId="3" fontId="8" fillId="0" borderId="0" xfId="2" applyNumberFormat="1" applyFont="1" applyBorder="1" applyAlignment="1"/>
    <xf numFmtId="3" fontId="8" fillId="0" borderId="0" xfId="2" applyNumberFormat="1" applyFont="1" applyBorder="1" applyAlignment="1">
      <alignment horizontal="left"/>
    </xf>
    <xf numFmtId="3" fontId="8" fillId="0" borderId="2" xfId="2" applyNumberFormat="1" applyFont="1" applyBorder="1" applyAlignment="1"/>
    <xf numFmtId="3" fontId="8" fillId="0" borderId="3" xfId="2" applyNumberFormat="1" applyFont="1" applyBorder="1" applyAlignment="1"/>
    <xf numFmtId="0" fontId="8" fillId="0" borderId="2" xfId="2" applyNumberFormat="1" applyFont="1" applyBorder="1" applyAlignment="1">
      <alignment horizontal="right"/>
    </xf>
    <xf numFmtId="3" fontId="8" fillId="0" borderId="4" xfId="2" applyNumberFormat="1" applyFont="1" applyBorder="1" applyAlignment="1"/>
    <xf numFmtId="3" fontId="9" fillId="0" borderId="2" xfId="2" applyNumberFormat="1" applyFont="1" applyBorder="1"/>
    <xf numFmtId="3" fontId="9" fillId="0" borderId="4" xfId="2" applyNumberFormat="1" applyFont="1" applyBorder="1"/>
    <xf numFmtId="0" fontId="9" fillId="0" borderId="0" xfId="2" applyFont="1" applyBorder="1"/>
    <xf numFmtId="3" fontId="9" fillId="0" borderId="2" xfId="2" applyNumberFormat="1" applyFont="1" applyBorder="1" applyAlignment="1"/>
    <xf numFmtId="3" fontId="9" fillId="0" borderId="3" xfId="2" applyNumberFormat="1" applyFont="1" applyBorder="1" applyAlignment="1"/>
    <xf numFmtId="0" fontId="9" fillId="0" borderId="0" xfId="2" applyNumberFormat="1" applyFont="1" applyBorder="1" applyAlignment="1">
      <alignment horizontal="left"/>
    </xf>
    <xf numFmtId="3" fontId="9" fillId="0" borderId="4" xfId="2" applyNumberFormat="1" applyFont="1" applyBorder="1" applyAlignment="1"/>
    <xf numFmtId="0" fontId="9" fillId="0" borderId="4" xfId="2" applyNumberFormat="1" applyFont="1" applyBorder="1" applyAlignment="1">
      <alignment horizontal="left"/>
    </xf>
    <xf numFmtId="3" fontId="8" fillId="0" borderId="4" xfId="2" applyNumberFormat="1" applyFont="1" applyBorder="1" applyAlignment="1">
      <alignment horizontal="right"/>
    </xf>
    <xf numFmtId="0" fontId="8" fillId="0" borderId="0" xfId="2" applyNumberFormat="1" applyFont="1" applyBorder="1" applyAlignment="1">
      <alignment vertical="center"/>
    </xf>
    <xf numFmtId="0" fontId="8" fillId="0" borderId="5" xfId="2" applyNumberFormat="1" applyFont="1" applyBorder="1" applyAlignment="1">
      <alignment horizontal="center" vertical="center"/>
    </xf>
    <xf numFmtId="0" fontId="8" fillId="0" borderId="0" xfId="2" applyFont="1" applyBorder="1" applyAlignment="1">
      <alignment horizontal="centerContinuous"/>
    </xf>
    <xf numFmtId="3" fontId="8" fillId="0" borderId="0" xfId="2" applyNumberFormat="1" applyFont="1" applyBorder="1" applyAlignment="1">
      <alignment horizontal="centerContinuous"/>
    </xf>
    <xf numFmtId="0" fontId="8" fillId="0" borderId="0" xfId="2" applyNumberFormat="1" applyFont="1" applyBorder="1" applyAlignment="1">
      <alignment horizontal="centerContinuous"/>
    </xf>
    <xf numFmtId="0" fontId="9" fillId="0" borderId="0" xfId="2" applyNumberFormat="1" applyFont="1" applyBorder="1" applyAlignment="1">
      <alignment horizontal="centerContinuous"/>
    </xf>
    <xf numFmtId="0" fontId="11" fillId="0" borderId="0" xfId="2" quotePrefix="1" applyFont="1" applyAlignment="1">
      <alignment horizontal="left"/>
    </xf>
    <xf numFmtId="3" fontId="8" fillId="0" borderId="3" xfId="2" applyNumberFormat="1" applyFont="1" applyBorder="1"/>
    <xf numFmtId="3" fontId="8" fillId="0" borderId="4" xfId="2" applyNumberFormat="1" applyFont="1" applyBorder="1"/>
    <xf numFmtId="0" fontId="8" fillId="0" borderId="4" xfId="2" applyNumberFormat="1" applyFont="1" applyBorder="1" applyAlignment="1">
      <alignment horizontal="left"/>
    </xf>
    <xf numFmtId="3" fontId="7" fillId="0" borderId="0" xfId="2" applyNumberFormat="1"/>
    <xf numFmtId="0" fontId="7" fillId="0" borderId="0" xfId="2" applyAlignment="1">
      <alignment horizontal="centerContinuous"/>
    </xf>
    <xf numFmtId="0" fontId="7" fillId="0" borderId="0" xfId="2" applyBorder="1"/>
    <xf numFmtId="3" fontId="13" fillId="0" borderId="0" xfId="2" applyNumberFormat="1" applyFont="1" applyBorder="1" applyAlignment="1"/>
    <xf numFmtId="0" fontId="13" fillId="0" borderId="0" xfId="2" applyFont="1" applyBorder="1"/>
    <xf numFmtId="3" fontId="13" fillId="0" borderId="0" xfId="2" applyNumberFormat="1" applyFont="1" applyBorder="1"/>
    <xf numFmtId="0" fontId="11" fillId="0" borderId="0" xfId="2" applyFont="1" applyBorder="1"/>
    <xf numFmtId="3" fontId="13" fillId="0" borderId="0" xfId="2" applyNumberFormat="1" applyFont="1" applyBorder="1" applyAlignment="1">
      <alignment horizontal="right"/>
    </xf>
    <xf numFmtId="0" fontId="7" fillId="0" borderId="0" xfId="2" applyFont="1" applyBorder="1"/>
    <xf numFmtId="0" fontId="13" fillId="0" borderId="0" xfId="2" applyFont="1"/>
    <xf numFmtId="3" fontId="13" fillId="0" borderId="0" xfId="2" applyNumberFormat="1" applyFont="1"/>
    <xf numFmtId="0" fontId="12" fillId="0" borderId="0" xfId="2" applyFont="1" applyBorder="1"/>
    <xf numFmtId="3" fontId="14" fillId="0" borderId="0" xfId="2" applyNumberFormat="1" applyFont="1" applyBorder="1" applyAlignment="1"/>
    <xf numFmtId="3" fontId="13" fillId="0" borderId="3" xfId="2" applyNumberFormat="1" applyFont="1" applyBorder="1" applyAlignment="1">
      <alignment horizontal="right"/>
    </xf>
    <xf numFmtId="3" fontId="13" fillId="0" borderId="4" xfId="2" applyNumberFormat="1" applyFont="1" applyBorder="1" applyAlignment="1"/>
    <xf numFmtId="3" fontId="13" fillId="0" borderId="4" xfId="2" applyNumberFormat="1" applyFont="1" applyBorder="1" applyAlignment="1">
      <alignment horizontal="right"/>
    </xf>
    <xf numFmtId="3" fontId="14" fillId="0" borderId="4" xfId="2" applyNumberFormat="1" applyFont="1" applyBorder="1"/>
    <xf numFmtId="164" fontId="7" fillId="0" borderId="0" xfId="2" applyNumberFormat="1" applyBorder="1"/>
    <xf numFmtId="164" fontId="12" fillId="0" borderId="0" xfId="2" applyNumberFormat="1" applyFont="1" applyBorder="1"/>
    <xf numFmtId="0" fontId="12" fillId="0" borderId="0" xfId="2" applyFont="1"/>
    <xf numFmtId="0" fontId="14" fillId="0" borderId="0" xfId="2" applyFont="1" applyBorder="1"/>
    <xf numFmtId="0" fontId="14" fillId="0" borderId="4" xfId="2" applyFont="1" applyBorder="1"/>
    <xf numFmtId="0" fontId="15" fillId="0" borderId="4" xfId="2" applyNumberFormat="1" applyFont="1" applyBorder="1" applyAlignment="1">
      <alignment horizontal="left"/>
    </xf>
    <xf numFmtId="3" fontId="14" fillId="0" borderId="6" xfId="2" applyNumberFormat="1" applyFont="1" applyBorder="1"/>
    <xf numFmtId="0" fontId="12" fillId="0" borderId="0" xfId="2" applyNumberFormat="1" applyFont="1" applyBorder="1" applyAlignment="1">
      <alignment horizontal="center" vertical="center"/>
    </xf>
    <xf numFmtId="3" fontId="13" fillId="0" borderId="0" xfId="2" applyNumberFormat="1" applyFont="1" applyBorder="1" applyAlignment="1">
      <alignment horizontal="centerContinuous"/>
    </xf>
    <xf numFmtId="0" fontId="13" fillId="0" borderId="0" xfId="2" applyFont="1" applyBorder="1" applyAlignment="1">
      <alignment horizontal="centerContinuous"/>
    </xf>
    <xf numFmtId="0" fontId="14" fillId="0" borderId="0" xfId="2" applyNumberFormat="1" applyFont="1" applyBorder="1" applyAlignment="1">
      <alignment horizontal="centerContinuous"/>
    </xf>
    <xf numFmtId="0" fontId="17" fillId="0" borderId="0" xfId="4" applyFont="1"/>
    <xf numFmtId="3" fontId="17" fillId="0" borderId="0" xfId="4" applyNumberFormat="1" applyFont="1" applyAlignment="1"/>
    <xf numFmtId="164" fontId="17" fillId="0" borderId="0" xfId="4" applyNumberFormat="1" applyFont="1" applyBorder="1"/>
    <xf numFmtId="3" fontId="17" fillId="0" borderId="0" xfId="4" applyNumberFormat="1" applyFont="1" applyBorder="1" applyAlignment="1"/>
    <xf numFmtId="0" fontId="18" fillId="0" borderId="0" xfId="4" applyFont="1" applyBorder="1"/>
    <xf numFmtId="0" fontId="18" fillId="0" borderId="0" xfId="4" applyNumberFormat="1" applyFont="1" applyBorder="1"/>
    <xf numFmtId="0" fontId="18" fillId="0" borderId="0" xfId="4" applyFont="1" applyBorder="1" applyAlignment="1">
      <alignment horizontal="centerContinuous"/>
    </xf>
    <xf numFmtId="0" fontId="19" fillId="0" borderId="0" xfId="2" applyFont="1" applyBorder="1"/>
    <xf numFmtId="0" fontId="19" fillId="0" borderId="0" xfId="2" applyNumberFormat="1" applyFont="1" applyBorder="1"/>
    <xf numFmtId="164" fontId="8" fillId="0" borderId="0" xfId="2" applyNumberFormat="1" applyFont="1" applyBorder="1" applyAlignment="1">
      <alignment horizontal="right"/>
    </xf>
    <xf numFmtId="0" fontId="19" fillId="0" borderId="0" xfId="2" applyFont="1"/>
    <xf numFmtId="164" fontId="19" fillId="0" borderId="0" xfId="2" applyNumberFormat="1" applyFont="1" applyBorder="1"/>
    <xf numFmtId="164" fontId="8" fillId="0" borderId="0" xfId="2" applyNumberFormat="1" applyFont="1" applyBorder="1" applyProtection="1">
      <protection locked="0"/>
    </xf>
    <xf numFmtId="164" fontId="9" fillId="0" borderId="2" xfId="2" applyNumberFormat="1" applyFont="1" applyBorder="1"/>
    <xf numFmtId="164" fontId="9" fillId="0" borderId="3" xfId="2" applyNumberFormat="1" applyFont="1" applyBorder="1" applyProtection="1">
      <protection locked="0"/>
    </xf>
    <xf numFmtId="164" fontId="9" fillId="0" borderId="3" xfId="2" applyNumberFormat="1" applyFont="1" applyBorder="1" applyAlignment="1">
      <alignment horizontal="right"/>
    </xf>
    <xf numFmtId="164" fontId="9" fillId="0" borderId="0" xfId="2" applyNumberFormat="1" applyFont="1" applyBorder="1"/>
    <xf numFmtId="164" fontId="9" fillId="0" borderId="4" xfId="2" applyNumberFormat="1" applyFont="1" applyBorder="1" applyProtection="1">
      <protection locked="0"/>
    </xf>
    <xf numFmtId="164" fontId="9" fillId="0" borderId="4" xfId="2" applyNumberFormat="1" applyFont="1" applyBorder="1" applyAlignment="1">
      <alignment horizontal="right"/>
    </xf>
    <xf numFmtId="164" fontId="8" fillId="0" borderId="4" xfId="2" applyNumberFormat="1" applyFont="1" applyBorder="1" applyProtection="1">
      <protection locked="0"/>
    </xf>
    <xf numFmtId="164" fontId="8" fillId="0" borderId="4" xfId="2" applyNumberFormat="1" applyFont="1" applyBorder="1" applyAlignment="1">
      <alignment horizontal="right"/>
    </xf>
    <xf numFmtId="164" fontId="9" fillId="0" borderId="0" xfId="2" applyNumberFormat="1" applyFont="1" applyBorder="1" applyProtection="1">
      <protection locked="0"/>
    </xf>
    <xf numFmtId="164" fontId="8" fillId="0" borderId="4" xfId="2" applyNumberFormat="1" applyFont="1" applyBorder="1"/>
    <xf numFmtId="164" fontId="9" fillId="0" borderId="2" xfId="2" applyNumberFormat="1" applyFont="1" applyBorder="1" applyProtection="1">
      <protection locked="0"/>
    </xf>
    <xf numFmtId="164" fontId="9" fillId="0" borderId="4" xfId="2" applyNumberFormat="1" applyFont="1" applyBorder="1"/>
    <xf numFmtId="164" fontId="8" fillId="0" borderId="2" xfId="2" applyNumberFormat="1" applyFont="1" applyBorder="1" applyProtection="1">
      <protection locked="0"/>
    </xf>
    <xf numFmtId="164" fontId="8" fillId="0" borderId="4" xfId="2" applyNumberFormat="1" applyFont="1" applyBorder="1" applyAlignment="1" applyProtection="1">
      <alignment horizontal="right"/>
      <protection locked="0"/>
    </xf>
    <xf numFmtId="164" fontId="9" fillId="0" borderId="0" xfId="2" applyNumberFormat="1" applyFont="1" applyBorder="1" applyAlignment="1">
      <alignment horizontal="right"/>
    </xf>
    <xf numFmtId="0" fontId="15" fillId="0" borderId="0" xfId="2" applyNumberFormat="1" applyFont="1" applyBorder="1"/>
    <xf numFmtId="164" fontId="9" fillId="0" borderId="0" xfId="2" applyNumberFormat="1" applyFont="1" applyFill="1" applyBorder="1" applyProtection="1">
      <protection locked="0"/>
    </xf>
    <xf numFmtId="164" fontId="9" fillId="0" borderId="2" xfId="2" applyNumberFormat="1" applyFont="1" applyFill="1" applyBorder="1" applyProtection="1">
      <protection locked="0"/>
    </xf>
    <xf numFmtId="164" fontId="9" fillId="0" borderId="2" xfId="2" applyNumberFormat="1" applyFont="1" applyBorder="1" applyAlignment="1">
      <alignment horizontal="right"/>
    </xf>
    <xf numFmtId="164" fontId="9" fillId="0" borderId="6" xfId="2" applyNumberFormat="1" applyFont="1" applyBorder="1" applyAlignment="1">
      <alignment horizontal="right"/>
    </xf>
    <xf numFmtId="0" fontId="8" fillId="0" borderId="0" xfId="2" applyFont="1" applyBorder="1" applyAlignment="1">
      <alignment wrapText="1"/>
    </xf>
    <xf numFmtId="0" fontId="8" fillId="0" borderId="5" xfId="2" applyNumberFormat="1" applyFont="1" applyBorder="1" applyAlignment="1">
      <alignment horizontal="center" wrapText="1"/>
    </xf>
    <xf numFmtId="0" fontId="20" fillId="0" borderId="0" xfId="2" applyNumberFormat="1" applyFont="1" applyBorder="1" applyAlignment="1"/>
    <xf numFmtId="165" fontId="20" fillId="0" borderId="0" xfId="2" applyNumberFormat="1" applyFont="1" applyBorder="1" applyAlignment="1"/>
    <xf numFmtId="3" fontId="8" fillId="0" borderId="0" xfId="2" applyNumberFormat="1" applyFont="1" applyAlignment="1"/>
    <xf numFmtId="0" fontId="9" fillId="0" borderId="0" xfId="2" applyFont="1" applyBorder="1" applyAlignment="1">
      <alignment horizontal="right"/>
    </xf>
    <xf numFmtId="3" fontId="9" fillId="0" borderId="0" xfId="2" applyNumberFormat="1" applyFont="1" applyBorder="1"/>
    <xf numFmtId="3" fontId="9" fillId="0" borderId="0" xfId="2" applyNumberFormat="1" applyFont="1" applyBorder="1" applyAlignment="1"/>
    <xf numFmtId="0" fontId="9" fillId="0" borderId="0" xfId="2" applyNumberFormat="1" applyFont="1" applyBorder="1"/>
    <xf numFmtId="3" fontId="9" fillId="0" borderId="4" xfId="2" applyNumberFormat="1" applyFont="1" applyBorder="1" applyAlignment="1">
      <alignment horizontal="right"/>
    </xf>
    <xf numFmtId="164" fontId="8" fillId="3" borderId="4" xfId="2" applyNumberFormat="1" applyFont="1" applyFill="1" applyBorder="1" applyAlignment="1">
      <alignment horizontal="right"/>
    </xf>
    <xf numFmtId="0" fontId="15" fillId="0" borderId="4" xfId="2" applyNumberFormat="1" applyFont="1" applyBorder="1"/>
    <xf numFmtId="3" fontId="9" fillId="0" borderId="6" xfId="2" applyNumberFormat="1" applyFont="1" applyBorder="1" applyAlignment="1"/>
    <xf numFmtId="0" fontId="8" fillId="0" borderId="0" xfId="2" applyNumberFormat="1" applyFont="1" applyBorder="1" applyAlignment="1">
      <alignment horizontal="center" vertical="center"/>
    </xf>
    <xf numFmtId="3" fontId="9" fillId="0" borderId="0" xfId="2" applyNumberFormat="1" applyFont="1" applyBorder="1" applyAlignment="1">
      <alignment horizontal="centerContinuous"/>
    </xf>
    <xf numFmtId="0" fontId="15" fillId="0" borderId="0" xfId="2" applyNumberFormat="1" applyFont="1" applyBorder="1" applyAlignment="1">
      <alignment horizontal="centerContinuous"/>
    </xf>
    <xf numFmtId="165" fontId="9" fillId="0" borderId="0" xfId="2" applyNumberFormat="1" applyFont="1" applyBorder="1" applyAlignment="1">
      <alignment horizontal="centerContinuous"/>
    </xf>
    <xf numFmtId="0" fontId="8" fillId="0" borderId="0" xfId="2" applyFont="1" applyAlignment="1">
      <alignment horizontal="centerContinuous"/>
    </xf>
    <xf numFmtId="0" fontId="15" fillId="0" borderId="3" xfId="2" applyNumberFormat="1" applyFont="1" applyBorder="1" applyAlignment="1">
      <alignment horizontal="left"/>
    </xf>
    <xf numFmtId="0" fontId="11" fillId="0" borderId="5" xfId="2" applyNumberFormat="1" applyFont="1" applyBorder="1" applyAlignment="1">
      <alignment horizontal="center" wrapText="1"/>
    </xf>
    <xf numFmtId="0" fontId="11" fillId="0" borderId="5" xfId="2" applyNumberFormat="1" applyFont="1" applyBorder="1" applyAlignment="1">
      <alignment horizontal="center" vertical="center"/>
    </xf>
    <xf numFmtId="0" fontId="15" fillId="0" borderId="4" xfId="2" applyNumberFormat="1" applyFont="1" applyBorder="1" applyAlignment="1"/>
    <xf numFmtId="0" fontId="9" fillId="0" borderId="4" xfId="2" quotePrefix="1" applyNumberFormat="1" applyFont="1" applyBorder="1" applyAlignment="1">
      <alignment horizontal="left"/>
    </xf>
    <xf numFmtId="164" fontId="8" fillId="0" borderId="3" xfId="2" applyNumberFormat="1" applyFont="1" applyBorder="1" applyProtection="1">
      <protection locked="0"/>
    </xf>
    <xf numFmtId="164" fontId="8" fillId="0" borderId="3" xfId="2" applyNumberFormat="1" applyFont="1" applyBorder="1"/>
    <xf numFmtId="0" fontId="15" fillId="0" borderId="0" xfId="2" applyNumberFormat="1" applyFont="1" applyBorder="1" applyAlignment="1">
      <alignment horizontal="left"/>
    </xf>
    <xf numFmtId="164" fontId="9" fillId="0" borderId="6" xfId="2" applyNumberFormat="1" applyFont="1" applyBorder="1"/>
    <xf numFmtId="0" fontId="8" fillId="0" borderId="0" xfId="2" applyFont="1" applyBorder="1" applyAlignment="1">
      <alignment vertical="top"/>
    </xf>
    <xf numFmtId="0" fontId="8" fillId="0" borderId="0" xfId="2" applyNumberFormat="1" applyFont="1" applyBorder="1" applyAlignment="1">
      <alignment horizontal="center" vertical="top"/>
    </xf>
    <xf numFmtId="37" fontId="9" fillId="0" borderId="0" xfId="2" applyNumberFormat="1" applyFont="1" applyBorder="1" applyAlignment="1"/>
    <xf numFmtId="37" fontId="9" fillId="0" borderId="2" xfId="2" applyNumberFormat="1" applyFont="1" applyBorder="1" applyAlignment="1"/>
    <xf numFmtId="37" fontId="9" fillId="0" borderId="3" xfId="2" applyNumberFormat="1" applyFont="1" applyBorder="1" applyAlignment="1"/>
    <xf numFmtId="37" fontId="9" fillId="0" borderId="4" xfId="2" applyNumberFormat="1" applyFont="1" applyBorder="1" applyAlignment="1"/>
    <xf numFmtId="167" fontId="9" fillId="0" borderId="2" xfId="2" applyNumberFormat="1" applyFont="1" applyBorder="1" applyAlignment="1">
      <alignment horizontal="right"/>
    </xf>
    <xf numFmtId="167" fontId="9" fillId="0" borderId="4" xfId="2" applyNumberFormat="1" applyFont="1" applyBorder="1" applyAlignment="1">
      <alignment horizontal="right"/>
    </xf>
    <xf numFmtId="37" fontId="8" fillId="0" borderId="2" xfId="2" applyNumberFormat="1" applyFont="1" applyBorder="1" applyAlignment="1"/>
    <xf numFmtId="37" fontId="8" fillId="0" borderId="4" xfId="2" applyNumberFormat="1" applyFont="1" applyBorder="1" applyAlignment="1"/>
    <xf numFmtId="37" fontId="8" fillId="0" borderId="4" xfId="2" applyNumberFormat="1" applyFont="1" applyFill="1" applyBorder="1" applyAlignment="1"/>
    <xf numFmtId="37" fontId="9" fillId="0" borderId="6" xfId="2" applyNumberFormat="1" applyFont="1" applyBorder="1" applyAlignment="1"/>
    <xf numFmtId="0" fontId="8" fillId="0" borderId="0" xfId="2" applyNumberFormat="1" applyFont="1" applyBorder="1" applyAlignment="1">
      <alignment horizontal="center"/>
    </xf>
    <xf numFmtId="0" fontId="9" fillId="0" borderId="0" xfId="2" applyNumberFormat="1" applyFont="1" applyBorder="1" applyAlignment="1">
      <alignment horizontal="center"/>
    </xf>
    <xf numFmtId="0" fontId="15" fillId="0" borderId="0" xfId="2" applyNumberFormat="1" applyFont="1" applyBorder="1" applyAlignment="1">
      <alignment horizontal="center"/>
    </xf>
    <xf numFmtId="0" fontId="8" fillId="0" borderId="0" xfId="2" applyFont="1" applyBorder="1" applyAlignment="1"/>
    <xf numFmtId="167" fontId="8" fillId="0" borderId="0" xfId="2" applyNumberFormat="1" applyFont="1" applyBorder="1"/>
    <xf numFmtId="167" fontId="8" fillId="0" borderId="0" xfId="2" applyNumberFormat="1" applyFont="1" applyBorder="1" applyAlignment="1"/>
    <xf numFmtId="37" fontId="8" fillId="0" borderId="0" xfId="2" applyNumberFormat="1" applyFont="1" applyBorder="1" applyAlignment="1"/>
    <xf numFmtId="37" fontId="9" fillId="0" borderId="0" xfId="2" applyNumberFormat="1" applyFont="1" applyBorder="1" applyAlignment="1">
      <alignment horizontal="right"/>
    </xf>
    <xf numFmtId="37" fontId="9" fillId="0" borderId="2" xfId="2" applyNumberFormat="1" applyFont="1" applyBorder="1" applyAlignment="1">
      <alignment horizontal="right"/>
    </xf>
    <xf numFmtId="37" fontId="9" fillId="0" borderId="3" xfId="2" applyNumberFormat="1" applyFont="1" applyBorder="1" applyAlignment="1">
      <alignment horizontal="right"/>
    </xf>
    <xf numFmtId="0" fontId="9" fillId="0" borderId="0" xfId="2" applyNumberFormat="1" applyFont="1" applyBorder="1" applyAlignment="1"/>
    <xf numFmtId="0" fontId="11" fillId="0" borderId="5" xfId="2" applyNumberFormat="1" applyFont="1" applyBorder="1" applyAlignment="1">
      <alignment horizontal="center"/>
    </xf>
    <xf numFmtId="164" fontId="9" fillId="0" borderId="0" xfId="2" applyNumberFormat="1" applyFont="1" applyBorder="1" applyAlignment="1" applyProtection="1">
      <alignment horizontal="right"/>
      <protection locked="0"/>
    </xf>
    <xf numFmtId="164" fontId="9" fillId="0" borderId="3" xfId="2" applyNumberFormat="1" applyFont="1" applyBorder="1"/>
    <xf numFmtId="164" fontId="8" fillId="0" borderId="4" xfId="2" applyNumberFormat="1" applyFont="1" applyBorder="1" applyAlignment="1" applyProtection="1">
      <protection locked="0"/>
    </xf>
    <xf numFmtId="164" fontId="9" fillId="0" borderId="4" xfId="2" applyNumberFormat="1" applyFont="1" applyBorder="1" applyAlignment="1" applyProtection="1">
      <alignment horizontal="right"/>
      <protection locked="0"/>
    </xf>
    <xf numFmtId="165" fontId="9" fillId="0" borderId="0" xfId="2" applyNumberFormat="1" applyFont="1" applyBorder="1" applyAlignment="1">
      <alignment horizontal="center"/>
    </xf>
    <xf numFmtId="164" fontId="9" fillId="0" borderId="4" xfId="2" applyNumberFormat="1" applyFont="1" applyBorder="1" applyAlignment="1">
      <alignment horizontal="left"/>
    </xf>
    <xf numFmtId="0" fontId="8" fillId="0" borderId="0" xfId="0" applyNumberFormat="1" applyFont="1" applyBorder="1" applyAlignment="1">
      <alignment horizontal="left"/>
    </xf>
    <xf numFmtId="3" fontId="17" fillId="0" borderId="0" xfId="4" applyNumberFormat="1" applyFont="1"/>
    <xf numFmtId="0" fontId="8" fillId="0" borderId="0" xfId="2" quotePrefix="1" applyNumberFormat="1" applyFont="1" applyBorder="1" applyAlignment="1">
      <alignment horizontal="left"/>
    </xf>
    <xf numFmtId="0" fontId="11" fillId="0" borderId="0" xfId="2" applyFont="1" applyBorder="1" applyAlignment="1"/>
    <xf numFmtId="0" fontId="8" fillId="0" borderId="0" xfId="2" applyNumberFormat="1" applyFont="1" applyFill="1" applyBorder="1" applyAlignment="1">
      <alignment horizontal="left"/>
    </xf>
    <xf numFmtId="166" fontId="8" fillId="0" borderId="4" xfId="2" applyNumberFormat="1" applyFont="1" applyBorder="1" applyAlignment="1">
      <alignment horizontal="right"/>
    </xf>
    <xf numFmtId="0" fontId="9" fillId="0" borderId="0" xfId="2" applyNumberFormat="1" applyFont="1" applyFill="1" applyBorder="1" applyAlignment="1">
      <alignment horizontal="centerContinuous"/>
    </xf>
    <xf numFmtId="0" fontId="8" fillId="0" borderId="0" xfId="2" applyNumberFormat="1" applyFont="1" applyBorder="1" applyAlignment="1">
      <alignment horizontal="left" indent="1"/>
    </xf>
    <xf numFmtId="0" fontId="20" fillId="0" borderId="0" xfId="2" applyNumberFormat="1" applyFont="1" applyBorder="1" applyAlignment="1">
      <alignment horizontal="centerContinuous"/>
    </xf>
    <xf numFmtId="165" fontId="20" fillId="0" borderId="0" xfId="2" applyNumberFormat="1" applyFont="1" applyBorder="1" applyAlignment="1">
      <alignment horizontal="centerContinuous"/>
    </xf>
    <xf numFmtId="164" fontId="9" fillId="0" borderId="5" xfId="2" applyNumberFormat="1" applyFont="1" applyBorder="1" applyAlignment="1">
      <alignment horizontal="center"/>
    </xf>
    <xf numFmtId="164" fontId="9" fillId="0" borderId="5" xfId="2" applyNumberFormat="1" applyFont="1" applyBorder="1" applyAlignment="1">
      <alignment horizontal="center" wrapText="1"/>
    </xf>
    <xf numFmtId="0" fontId="9" fillId="0" borderId="5" xfId="2" applyNumberFormat="1" applyFont="1" applyBorder="1" applyAlignment="1">
      <alignment horizontal="center"/>
    </xf>
    <xf numFmtId="0" fontId="9" fillId="0" borderId="5" xfId="2" applyNumberFormat="1" applyFont="1" applyBorder="1" applyAlignment="1">
      <alignment horizontal="center" wrapText="1"/>
    </xf>
    <xf numFmtId="164" fontId="15" fillId="0" borderId="5" xfId="2" applyNumberFormat="1" applyFont="1" applyBorder="1" applyAlignment="1">
      <alignment horizontal="center"/>
    </xf>
    <xf numFmtId="0" fontId="15" fillId="0" borderId="5" xfId="2" applyNumberFormat="1" applyFont="1" applyBorder="1" applyAlignment="1">
      <alignment horizontal="center" wrapText="1"/>
    </xf>
    <xf numFmtId="0" fontId="15" fillId="0" borderId="5" xfId="2" applyNumberFormat="1" applyFont="1" applyBorder="1" applyAlignment="1">
      <alignment horizontal="center"/>
    </xf>
    <xf numFmtId="3" fontId="9" fillId="0" borderId="4" xfId="2" applyNumberFormat="1" applyFont="1" applyBorder="1" applyAlignment="1">
      <alignment wrapText="1"/>
    </xf>
    <xf numFmtId="0" fontId="9" fillId="0" borderId="4" xfId="2" applyNumberFormat="1" applyFont="1" applyBorder="1" applyAlignment="1">
      <alignment horizontal="left" wrapText="1"/>
    </xf>
    <xf numFmtId="0" fontId="8" fillId="0" borderId="4" xfId="2" applyNumberFormat="1" applyFont="1" applyBorder="1" applyAlignment="1">
      <alignment horizontal="left" indent="2"/>
    </xf>
    <xf numFmtId="0" fontId="8" fillId="0" borderId="4" xfId="2" applyNumberFormat="1" applyFont="1" applyBorder="1" applyAlignment="1">
      <alignment horizontal="left" indent="3"/>
    </xf>
    <xf numFmtId="0" fontId="8" fillId="0" borderId="4" xfId="2" quotePrefix="1" applyNumberFormat="1" applyFont="1" applyBorder="1" applyAlignment="1">
      <alignment horizontal="left" indent="2"/>
    </xf>
    <xf numFmtId="0" fontId="8" fillId="0" borderId="3" xfId="2" applyNumberFormat="1" applyFont="1" applyBorder="1" applyAlignment="1">
      <alignment horizontal="left" indent="2"/>
    </xf>
    <xf numFmtId="0" fontId="15" fillId="0" borderId="4" xfId="2" applyNumberFormat="1" applyFont="1" applyBorder="1" applyAlignment="1">
      <alignment horizontal="left" indent="2"/>
    </xf>
    <xf numFmtId="0" fontId="11" fillId="0" borderId="4" xfId="2" applyNumberFormat="1" applyFont="1" applyBorder="1" applyAlignment="1">
      <alignment horizontal="left" indent="2"/>
    </xf>
    <xf numFmtId="0" fontId="11" fillId="0" borderId="4" xfId="2" applyNumberFormat="1" applyFont="1" applyBorder="1" applyAlignment="1">
      <alignment horizontal="left" indent="3"/>
    </xf>
    <xf numFmtId="0" fontId="11" fillId="0" borderId="4" xfId="2" applyNumberFormat="1" applyFont="1" applyBorder="1" applyAlignment="1">
      <alignment horizontal="left" wrapText="1" indent="3"/>
    </xf>
    <xf numFmtId="0" fontId="11" fillId="0" borderId="4" xfId="2" applyNumberFormat="1" applyFont="1" applyBorder="1" applyAlignment="1">
      <alignment horizontal="left" wrapText="1" indent="2"/>
    </xf>
    <xf numFmtId="0" fontId="15" fillId="0" borderId="4" xfId="2" applyNumberFormat="1" applyFont="1" applyBorder="1" applyAlignment="1">
      <alignment horizontal="left" wrapText="1"/>
    </xf>
    <xf numFmtId="0" fontId="15" fillId="0" borderId="4" xfId="2" applyNumberFormat="1" applyFont="1" applyBorder="1" applyAlignment="1">
      <alignment horizontal="left" wrapText="1" indent="2"/>
    </xf>
    <xf numFmtId="3" fontId="8" fillId="0" borderId="4" xfId="2" applyNumberFormat="1" applyFont="1" applyBorder="1" applyAlignment="1"/>
    <xf numFmtId="0" fontId="9" fillId="0" borderId="4" xfId="2" applyNumberFormat="1" applyFont="1" applyBorder="1" applyAlignment="1">
      <alignment horizontal="left"/>
    </xf>
    <xf numFmtId="164" fontId="9" fillId="0" borderId="4" xfId="2" applyNumberFormat="1" applyFont="1" applyBorder="1" applyAlignment="1">
      <alignment horizontal="right"/>
    </xf>
    <xf numFmtId="164" fontId="8" fillId="0" borderId="4" xfId="2" applyNumberFormat="1" applyFont="1" applyBorder="1" applyAlignment="1">
      <alignment horizontal="right"/>
    </xf>
    <xf numFmtId="164" fontId="8" fillId="0" borderId="4" xfId="2" applyNumberFormat="1" applyFont="1" applyBorder="1"/>
    <xf numFmtId="164" fontId="8" fillId="0" borderId="4" xfId="2" applyNumberFormat="1" applyFont="1" applyBorder="1" applyAlignment="1" applyProtection="1">
      <alignment horizontal="right"/>
      <protection locked="0"/>
    </xf>
    <xf numFmtId="164" fontId="9" fillId="0" borderId="6" xfId="2" applyNumberFormat="1" applyFont="1" applyBorder="1" applyAlignment="1">
      <alignment horizontal="right"/>
    </xf>
    <xf numFmtId="37" fontId="8" fillId="0" borderId="4" xfId="2" applyNumberFormat="1" applyFont="1" applyBorder="1" applyAlignment="1"/>
    <xf numFmtId="164" fontId="9" fillId="0" borderId="3" xfId="2" applyNumberFormat="1" applyFont="1" applyBorder="1" applyAlignment="1" applyProtection="1">
      <alignment horizontal="right"/>
      <protection locked="0"/>
    </xf>
    <xf numFmtId="164" fontId="9" fillId="0" borderId="4" xfId="2" applyNumberFormat="1" applyFont="1" applyBorder="1" applyAlignment="1" applyProtection="1">
      <alignment horizontal="right"/>
      <protection locked="0"/>
    </xf>
    <xf numFmtId="164" fontId="9" fillId="0" borderId="4" xfId="2" applyNumberFormat="1" applyFont="1" applyBorder="1" applyAlignment="1">
      <alignment horizontal="left"/>
    </xf>
    <xf numFmtId="0" fontId="11" fillId="0" borderId="4" xfId="0" applyNumberFormat="1" applyFont="1" applyBorder="1" applyAlignment="1">
      <alignment horizontal="left" wrapText="1" indent="2"/>
    </xf>
    <xf numFmtId="0" fontId="11" fillId="0" borderId="4" xfId="0" applyNumberFormat="1" applyFont="1" applyBorder="1" applyAlignment="1">
      <alignment horizontal="left" wrapText="1" indent="3"/>
    </xf>
    <xf numFmtId="164" fontId="8" fillId="0" borderId="4" xfId="2" applyNumberFormat="1" applyFont="1" applyBorder="1" applyAlignment="1">
      <alignment horizontal="left" indent="3"/>
    </xf>
    <xf numFmtId="0" fontId="11" fillId="0" borderId="3" xfId="2" applyNumberFormat="1" applyFont="1" applyBorder="1" applyAlignment="1">
      <alignment horizontal="left" indent="3"/>
    </xf>
    <xf numFmtId="0" fontId="9" fillId="0" borderId="4" xfId="2" applyFont="1" applyBorder="1"/>
    <xf numFmtId="0" fontId="8" fillId="0" borderId="3" xfId="2" applyFont="1" applyBorder="1" applyAlignment="1">
      <alignment horizontal="left" indent="2"/>
    </xf>
    <xf numFmtId="0" fontId="9" fillId="0" borderId="4" xfId="2" applyNumberFormat="1" applyFont="1" applyBorder="1" applyAlignment="1">
      <alignment horizontal="left" indent="2"/>
    </xf>
    <xf numFmtId="164" fontId="8" fillId="0" borderId="4" xfId="2" applyNumberFormat="1" applyFont="1" applyBorder="1" applyAlignment="1">
      <alignment horizontal="left" indent="4"/>
    </xf>
    <xf numFmtId="0" fontId="26" fillId="0" borderId="4" xfId="2" applyNumberFormat="1" applyFont="1" applyBorder="1" applyAlignment="1">
      <alignment horizontal="right"/>
    </xf>
    <xf numFmtId="0" fontId="9" fillId="0" borderId="3" xfId="2" applyNumberFormat="1" applyFont="1" applyBorder="1" applyAlignment="1">
      <alignment horizontal="left" vertical="top"/>
    </xf>
    <xf numFmtId="3" fontId="9" fillId="0" borderId="3" xfId="2" applyNumberFormat="1" applyFont="1" applyBorder="1" applyAlignment="1">
      <alignment vertical="top"/>
    </xf>
    <xf numFmtId="0" fontId="11" fillId="0" borderId="3" xfId="2" applyNumberFormat="1" applyFont="1" applyBorder="1" applyAlignment="1">
      <alignment horizontal="right" vertical="top"/>
    </xf>
    <xf numFmtId="3" fontId="9" fillId="0" borderId="2" xfId="2" applyNumberFormat="1" applyFont="1" applyBorder="1" applyAlignment="1">
      <alignment vertical="top"/>
    </xf>
    <xf numFmtId="0" fontId="7" fillId="0" borderId="0" xfId="2" applyAlignment="1">
      <alignment vertical="top"/>
    </xf>
    <xf numFmtId="0" fontId="9" fillId="0" borderId="0" xfId="2" applyFont="1" applyBorder="1" applyAlignment="1">
      <alignment vertical="top"/>
    </xf>
    <xf numFmtId="0" fontId="27" fillId="0" borderId="0" xfId="4" applyFont="1"/>
    <xf numFmtId="0" fontId="27" fillId="0" borderId="0" xfId="4" applyFont="1" applyBorder="1"/>
    <xf numFmtId="3" fontId="27" fillId="0" borderId="0" xfId="4" applyNumberFormat="1" applyFont="1" applyBorder="1" applyAlignment="1"/>
    <xf numFmtId="164" fontId="27" fillId="0" borderId="0" xfId="4" applyNumberFormat="1" applyFont="1" applyBorder="1"/>
    <xf numFmtId="3" fontId="28" fillId="0" borderId="0" xfId="4" applyNumberFormat="1" applyFont="1" applyBorder="1" applyAlignment="1">
      <alignment horizontal="centerContinuous"/>
    </xf>
    <xf numFmtId="0" fontId="27" fillId="0" borderId="0" xfId="4" applyFont="1" applyAlignment="1">
      <alignment horizontal="centerContinuous"/>
    </xf>
    <xf numFmtId="3" fontId="27" fillId="0" borderId="0" xfId="4" applyNumberFormat="1" applyFont="1" applyBorder="1" applyAlignment="1">
      <alignment horizontal="centerContinuous"/>
    </xf>
    <xf numFmtId="164" fontId="27" fillId="0" borderId="0" xfId="4" applyNumberFormat="1" applyFont="1" applyBorder="1" applyAlignment="1">
      <alignment horizontal="centerContinuous"/>
    </xf>
    <xf numFmtId="0" fontId="28" fillId="0" borderId="0" xfId="4" applyNumberFormat="1" applyFont="1" applyBorder="1" applyAlignment="1">
      <alignment horizontal="centerContinuous"/>
    </xf>
    <xf numFmtId="0" fontId="27" fillId="0" borderId="0" xfId="4" applyFont="1" applyBorder="1" applyAlignment="1">
      <alignment horizontal="centerContinuous"/>
    </xf>
    <xf numFmtId="0" fontId="28" fillId="0" borderId="0" xfId="2" applyNumberFormat="1" applyFont="1" applyFill="1" applyBorder="1" applyAlignment="1">
      <alignment horizontal="centerContinuous"/>
    </xf>
    <xf numFmtId="0" fontId="27" fillId="0" borderId="0" xfId="4" applyNumberFormat="1" applyFont="1" applyBorder="1"/>
    <xf numFmtId="0" fontId="27" fillId="0" borderId="6" xfId="4" applyFont="1" applyBorder="1"/>
    <xf numFmtId="3" fontId="27" fillId="0" borderId="6" xfId="4" applyNumberFormat="1" applyFont="1" applyBorder="1" applyAlignment="1"/>
    <xf numFmtId="3" fontId="27" fillId="0" borderId="9" xfId="4" applyNumberFormat="1" applyFont="1" applyBorder="1" applyAlignment="1">
      <alignment horizontal="centerContinuous"/>
    </xf>
    <xf numFmtId="0" fontId="27" fillId="0" borderId="5" xfId="4" applyFont="1" applyBorder="1" applyAlignment="1">
      <alignment horizontal="centerContinuous"/>
    </xf>
    <xf numFmtId="0" fontId="27" fillId="0" borderId="3" xfId="4" applyNumberFormat="1" applyFont="1" applyBorder="1" applyAlignment="1">
      <alignment horizontal="center" wrapText="1"/>
    </xf>
    <xf numFmtId="3" fontId="27" fillId="0" borderId="3" xfId="4" applyNumberFormat="1" applyFont="1" applyBorder="1" applyAlignment="1">
      <alignment horizontal="center" wrapText="1"/>
    </xf>
    <xf numFmtId="3" fontId="27" fillId="0" borderId="8" xfId="4" applyNumberFormat="1" applyFont="1" applyBorder="1" applyAlignment="1">
      <alignment horizontal="center"/>
    </xf>
    <xf numFmtId="164" fontId="27" fillId="0" borderId="3" xfId="4" applyNumberFormat="1" applyFont="1" applyBorder="1" applyAlignment="1">
      <alignment horizontal="center" wrapText="1"/>
    </xf>
    <xf numFmtId="0" fontId="27" fillId="0" borderId="4" xfId="4" applyNumberFormat="1" applyFont="1" applyBorder="1" applyAlignment="1">
      <alignment horizontal="center"/>
    </xf>
    <xf numFmtId="3" fontId="27" fillId="0" borderId="4" xfId="4" applyNumberFormat="1" applyFont="1" applyBorder="1" applyAlignment="1">
      <alignment horizontal="center"/>
    </xf>
    <xf numFmtId="9" fontId="27" fillId="0" borderId="4" xfId="4" applyNumberFormat="1" applyFont="1" applyBorder="1" applyAlignment="1">
      <alignment horizontal="center"/>
    </xf>
    <xf numFmtId="3" fontId="27" fillId="0" borderId="2" xfId="4" applyNumberFormat="1" applyFont="1" applyBorder="1" applyAlignment="1">
      <alignment horizontal="center"/>
    </xf>
    <xf numFmtId="0" fontId="27" fillId="0" borderId="3" xfId="4" applyNumberFormat="1" applyFont="1" applyBorder="1" applyAlignment="1">
      <alignment horizontal="center" vertical="top"/>
    </xf>
    <xf numFmtId="3" fontId="27" fillId="0" borderId="3" xfId="4" applyNumberFormat="1" applyFont="1" applyBorder="1" applyAlignment="1">
      <alignment horizontal="center" vertical="top"/>
    </xf>
    <xf numFmtId="3" fontId="27" fillId="0" borderId="8" xfId="4" applyNumberFormat="1" applyFont="1" applyBorder="1" applyAlignment="1">
      <alignment horizontal="center" vertical="top"/>
    </xf>
    <xf numFmtId="9" fontId="27" fillId="0" borderId="3" xfId="4" applyNumberFormat="1" applyFont="1" applyBorder="1" applyAlignment="1">
      <alignment horizontal="center" vertical="top"/>
    </xf>
    <xf numFmtId="0" fontId="27" fillId="0" borderId="5" xfId="4" applyNumberFormat="1" applyFont="1" applyBorder="1" applyAlignment="1">
      <alignment horizontal="center"/>
    </xf>
    <xf numFmtId="3" fontId="27" fillId="0" borderId="5" xfId="4" applyNumberFormat="1" applyFont="1" applyBorder="1" applyAlignment="1">
      <alignment horizontal="center"/>
    </xf>
    <xf numFmtId="3" fontId="27" fillId="0" borderId="9" xfId="4" applyNumberFormat="1" applyFont="1" applyBorder="1" applyAlignment="1">
      <alignment horizontal="center"/>
    </xf>
    <xf numFmtId="9" fontId="27" fillId="0" borderId="5" xfId="4" applyNumberFormat="1" applyFont="1" applyBorder="1" applyAlignment="1">
      <alignment horizontal="center"/>
    </xf>
    <xf numFmtId="0" fontId="27" fillId="0" borderId="0" xfId="4" applyFont="1" applyBorder="1" applyAlignment="1">
      <alignment horizontal="center"/>
    </xf>
    <xf numFmtId="0" fontId="27" fillId="0" borderId="0" xfId="4" applyNumberFormat="1" applyFont="1" applyBorder="1" applyAlignment="1">
      <alignment horizontal="left"/>
    </xf>
    <xf numFmtId="0" fontId="11" fillId="0" borderId="0" xfId="2" quotePrefix="1" applyNumberFormat="1" applyFont="1" applyFill="1" applyBorder="1" applyAlignment="1">
      <alignment horizontal="left"/>
    </xf>
    <xf numFmtId="0" fontId="11" fillId="0" borderId="0" xfId="2" applyNumberFormat="1" applyFont="1" applyFill="1" applyBorder="1" applyAlignment="1">
      <alignment horizontal="left"/>
    </xf>
    <xf numFmtId="0" fontId="6" fillId="2" borderId="0" xfId="12" applyFont="1" applyFill="1"/>
    <xf numFmtId="0" fontId="29" fillId="2" borderId="0" xfId="12" applyFont="1" applyFill="1"/>
    <xf numFmtId="3" fontId="30" fillId="4" borderId="4" xfId="2" applyNumberFormat="1" applyFont="1" applyFill="1" applyBorder="1"/>
    <xf numFmtId="0" fontId="13" fillId="4" borderId="0" xfId="12" applyNumberFormat="1" applyFont="1" applyFill="1" applyBorder="1" applyAlignment="1">
      <alignment horizontal="left"/>
    </xf>
    <xf numFmtId="0" fontId="8" fillId="4" borderId="0" xfId="2" applyFont="1" applyFill="1"/>
    <xf numFmtId="3" fontId="24" fillId="0" borderId="4" xfId="4" applyNumberFormat="1" applyFont="1" applyBorder="1" applyAlignment="1">
      <alignment horizontal="center"/>
    </xf>
    <xf numFmtId="9" fontId="24" fillId="0" borderId="4" xfId="4" applyNumberFormat="1" applyFont="1" applyBorder="1" applyAlignment="1">
      <alignment horizontal="center"/>
    </xf>
    <xf numFmtId="0" fontId="8" fillId="0" borderId="5" xfId="2" applyFont="1" applyBorder="1" applyAlignment="1">
      <alignment horizontal="right" vertical="center"/>
    </xf>
    <xf numFmtId="0" fontId="8" fillId="0" borderId="5" xfId="2" applyNumberFormat="1" applyFont="1" applyBorder="1" applyAlignment="1">
      <alignment horizontal="right" vertical="center"/>
    </xf>
    <xf numFmtId="0" fontId="8" fillId="0" borderId="5" xfId="2" applyNumberFormat="1" applyFont="1" applyBorder="1" applyAlignment="1">
      <alignment vertical="center"/>
    </xf>
    <xf numFmtId="0" fontId="8" fillId="0" borderId="2" xfId="2" applyNumberFormat="1" applyFont="1" applyBorder="1" applyAlignment="1">
      <alignment vertical="center"/>
    </xf>
    <xf numFmtId="0" fontId="8" fillId="0" borderId="5" xfId="2" applyFont="1" applyBorder="1" applyAlignment="1">
      <alignment vertical="center"/>
    </xf>
    <xf numFmtId="0" fontId="8" fillId="0" borderId="0" xfId="2" applyNumberFormat="1" applyFont="1" applyBorder="1" applyAlignment="1">
      <alignment horizontal="right" vertical="center"/>
    </xf>
    <xf numFmtId="0" fontId="8" fillId="0" borderId="2" xfId="2" applyNumberFormat="1" applyFont="1" applyBorder="1" applyAlignment="1">
      <alignment horizontal="right" vertical="center"/>
    </xf>
    <xf numFmtId="0" fontId="14" fillId="0" borderId="5" xfId="2" applyNumberFormat="1" applyFont="1" applyBorder="1" applyAlignment="1">
      <alignment horizontal="right" vertical="center"/>
    </xf>
    <xf numFmtId="0" fontId="14" fillId="0" borderId="0" xfId="2" applyNumberFormat="1" applyFont="1" applyBorder="1" applyAlignment="1">
      <alignment horizontal="right" vertical="center"/>
    </xf>
    <xf numFmtId="3" fontId="9" fillId="0" borderId="3" xfId="2" applyNumberFormat="1" applyFont="1" applyBorder="1" applyAlignment="1">
      <alignment horizontal="right"/>
    </xf>
    <xf numFmtId="0" fontId="9" fillId="0" borderId="0" xfId="0" applyNumberFormat="1" applyFont="1" applyBorder="1" applyAlignment="1">
      <alignment horizontal="centerContinuous"/>
    </xf>
    <xf numFmtId="0" fontId="8" fillId="0" borderId="0" xfId="0" applyFont="1" applyBorder="1" applyAlignment="1">
      <alignment horizontal="centerContinuous"/>
    </xf>
    <xf numFmtId="3" fontId="8" fillId="0" borderId="0" xfId="0" applyNumberFormat="1" applyFont="1" applyBorder="1" applyAlignment="1">
      <alignment horizontal="centerContinuous"/>
    </xf>
    <xf numFmtId="0" fontId="8" fillId="0" borderId="0" xfId="0" applyNumberFormat="1" applyFont="1" applyBorder="1" applyAlignment="1">
      <alignment horizontal="centerContinuous"/>
    </xf>
    <xf numFmtId="0" fontId="8" fillId="0" borderId="5" xfId="0" applyNumberFormat="1" applyFont="1" applyBorder="1" applyAlignment="1">
      <alignment horizontal="center" vertical="center"/>
    </xf>
    <xf numFmtId="0" fontId="8" fillId="0" borderId="9" xfId="0" applyNumberFormat="1" applyFont="1" applyBorder="1" applyAlignment="1">
      <alignment horizontal="center" vertical="center"/>
    </xf>
    <xf numFmtId="3" fontId="9" fillId="0" borderId="4" xfId="0" applyNumberFormat="1" applyFont="1" applyBorder="1"/>
    <xf numFmtId="3" fontId="8" fillId="0" borderId="4" xfId="0" applyNumberFormat="1" applyFont="1" applyBorder="1" applyAlignment="1"/>
    <xf numFmtId="3" fontId="8" fillId="0" borderId="4" xfId="0" applyNumberFormat="1" applyFont="1" applyBorder="1"/>
    <xf numFmtId="164" fontId="8" fillId="0" borderId="2" xfId="0" applyNumberFormat="1" applyFont="1" applyBorder="1"/>
    <xf numFmtId="164" fontId="8" fillId="0" borderId="4" xfId="0" applyNumberFormat="1" applyFont="1" applyBorder="1"/>
    <xf numFmtId="164" fontId="8" fillId="0" borderId="2" xfId="0" applyNumberFormat="1" applyFont="1" applyBorder="1" applyAlignment="1">
      <alignment horizontal="right"/>
    </xf>
    <xf numFmtId="164" fontId="8" fillId="0" borderId="4" xfId="0" applyNumberFormat="1" applyFont="1" applyBorder="1" applyAlignment="1">
      <alignment horizontal="right"/>
    </xf>
    <xf numFmtId="3" fontId="9" fillId="0" borderId="4" xfId="0" applyNumberFormat="1" applyFont="1" applyBorder="1" applyAlignment="1"/>
    <xf numFmtId="164" fontId="9" fillId="0" borderId="2" xfId="0" applyNumberFormat="1" applyFont="1" applyBorder="1"/>
    <xf numFmtId="164" fontId="9" fillId="0" borderId="4" xfId="0" applyNumberFormat="1" applyFont="1" applyBorder="1"/>
    <xf numFmtId="3" fontId="8" fillId="0" borderId="3" xfId="0" applyNumberFormat="1" applyFont="1" applyBorder="1" applyAlignment="1"/>
    <xf numFmtId="3" fontId="8" fillId="0" borderId="3" xfId="0" applyNumberFormat="1" applyFont="1" applyBorder="1"/>
    <xf numFmtId="164" fontId="8" fillId="0" borderId="8" xfId="0" applyNumberFormat="1" applyFont="1" applyBorder="1"/>
    <xf numFmtId="164" fontId="8" fillId="0" borderId="3" xfId="0" applyNumberFormat="1" applyFont="1" applyBorder="1"/>
    <xf numFmtId="0" fontId="8" fillId="0" borderId="0" xfId="0" applyFont="1"/>
    <xf numFmtId="3" fontId="8" fillId="0" borderId="0" xfId="0" applyNumberFormat="1" applyFont="1"/>
    <xf numFmtId="0" fontId="8" fillId="0" borderId="0" xfId="0" applyFont="1" applyBorder="1"/>
    <xf numFmtId="0" fontId="8" fillId="0" borderId="0" xfId="0" applyNumberFormat="1" applyFont="1" applyBorder="1"/>
    <xf numFmtId="3" fontId="8" fillId="0" borderId="0" xfId="0" applyNumberFormat="1" applyFont="1" applyBorder="1"/>
    <xf numFmtId="0" fontId="0" fillId="0" borderId="0" xfId="0"/>
    <xf numFmtId="3" fontId="11" fillId="0" borderId="0" xfId="2" applyNumberFormat="1" applyFont="1" applyBorder="1"/>
    <xf numFmtId="3" fontId="11" fillId="0" borderId="0" xfId="2" applyNumberFormat="1" applyFont="1" applyBorder="1" applyAlignment="1">
      <alignment horizontal="left"/>
    </xf>
    <xf numFmtId="0" fontId="31" fillId="0" borderId="0" xfId="8" applyFont="1" applyFill="1" applyBorder="1" applyAlignment="1">
      <alignment horizontal="left" vertical="top"/>
    </xf>
    <xf numFmtId="0" fontId="23" fillId="0" borderId="0" xfId="8" applyFont="1" applyFill="1" applyBorder="1" applyAlignment="1">
      <alignment horizontal="left" vertical="top"/>
    </xf>
    <xf numFmtId="0" fontId="4" fillId="0" borderId="0" xfId="8" applyFill="1" applyBorder="1" applyAlignment="1">
      <alignment horizontal="left" vertical="top"/>
    </xf>
    <xf numFmtId="0" fontId="32" fillId="0" borderId="0" xfId="8" applyFont="1" applyFill="1" applyBorder="1" applyAlignment="1">
      <alignment horizontal="left" wrapText="1"/>
    </xf>
    <xf numFmtId="0" fontId="33" fillId="0" borderId="0" xfId="8" applyFont="1" applyFill="1" applyBorder="1" applyAlignment="1">
      <alignment horizontal="left" vertical="top"/>
    </xf>
    <xf numFmtId="0" fontId="23" fillId="0" borderId="0" xfId="8" applyFont="1" applyFill="1" applyBorder="1" applyAlignment="1">
      <alignment horizontal="left" vertical="center"/>
    </xf>
    <xf numFmtId="0" fontId="23" fillId="0" borderId="0" xfId="8" applyFont="1"/>
    <xf numFmtId="0" fontId="5" fillId="0" borderId="0" xfId="8" applyFont="1" applyFill="1" applyBorder="1" applyAlignment="1">
      <alignment horizontal="left" vertical="top"/>
    </xf>
    <xf numFmtId="0" fontId="8" fillId="0" borderId="0" xfId="13" applyFont="1"/>
    <xf numFmtId="0" fontId="10" fillId="0" borderId="0" xfId="13"/>
    <xf numFmtId="0" fontId="24" fillId="0" borderId="0" xfId="14" applyNumberFormat="1" applyFont="1" applyBorder="1" applyAlignment="1">
      <alignment horizontal="left"/>
    </xf>
    <xf numFmtId="0" fontId="35" fillId="0" borderId="0" xfId="14" applyNumberFormat="1" applyFont="1" applyFill="1" applyBorder="1"/>
    <xf numFmtId="0" fontId="8" fillId="0" borderId="0" xfId="14" applyFont="1"/>
    <xf numFmtId="0" fontId="8" fillId="0" borderId="0" xfId="13" applyNumberFormat="1" applyFont="1" applyFill="1" applyBorder="1" applyAlignment="1">
      <alignment horizontal="left"/>
    </xf>
    <xf numFmtId="0" fontId="8" fillId="0" borderId="0" xfId="13" applyNumberFormat="1" applyFont="1" applyBorder="1" applyAlignment="1">
      <alignment horizontal="left"/>
    </xf>
    <xf numFmtId="3" fontId="8" fillId="0" borderId="0" xfId="13" applyNumberFormat="1" applyFont="1" applyFill="1" applyBorder="1" applyAlignment="1"/>
    <xf numFmtId="0" fontId="22" fillId="0" borderId="0" xfId="13" applyNumberFormat="1" applyFont="1" applyFill="1" applyBorder="1"/>
    <xf numFmtId="164" fontId="8" fillId="0" borderId="0" xfId="13" applyNumberFormat="1" applyFont="1" applyBorder="1"/>
    <xf numFmtId="3" fontId="8" fillId="0" borderId="0" xfId="13" applyNumberFormat="1" applyFont="1" applyBorder="1"/>
    <xf numFmtId="3" fontId="8" fillId="0" borderId="0" xfId="13" applyNumberFormat="1" applyFont="1" applyFill="1" applyBorder="1" applyAlignment="1">
      <alignment horizontal="right"/>
    </xf>
    <xf numFmtId="3" fontId="8" fillId="0" borderId="2" xfId="13" applyNumberFormat="1" applyFont="1" applyFill="1" applyBorder="1" applyAlignment="1"/>
    <xf numFmtId="3" fontId="24" fillId="0" borderId="3" xfId="13" applyNumberFormat="1" applyFont="1" applyFill="1" applyBorder="1" applyAlignment="1"/>
    <xf numFmtId="3" fontId="24" fillId="0" borderId="3" xfId="13" applyNumberFormat="1" applyFont="1" applyFill="1" applyBorder="1" applyAlignment="1">
      <alignment horizontal="right"/>
    </xf>
    <xf numFmtId="9" fontId="8" fillId="0" borderId="0" xfId="16" applyFont="1"/>
    <xf numFmtId="3" fontId="24" fillId="0" borderId="4" xfId="13" applyNumberFormat="1" applyFont="1" applyFill="1" applyBorder="1" applyAlignment="1"/>
    <xf numFmtId="164" fontId="24" fillId="0" borderId="4" xfId="14" applyNumberFormat="1" applyFont="1" applyFill="1" applyBorder="1" applyAlignment="1">
      <alignment horizontal="left" indent="1"/>
    </xf>
    <xf numFmtId="0" fontId="24" fillId="0" borderId="4" xfId="14" applyNumberFormat="1" applyFont="1" applyFill="1" applyBorder="1" applyAlignment="1">
      <alignment horizontal="left" indent="1"/>
    </xf>
    <xf numFmtId="3" fontId="9" fillId="0" borderId="2" xfId="13" applyNumberFormat="1" applyFont="1" applyFill="1" applyBorder="1" applyAlignment="1"/>
    <xf numFmtId="3" fontId="25" fillId="0" borderId="4" xfId="13" applyNumberFormat="1" applyFont="1" applyFill="1" applyBorder="1" applyAlignment="1"/>
    <xf numFmtId="0" fontId="8" fillId="0" borderId="0" xfId="13" applyFont="1" applyAlignment="1">
      <alignment horizontal="center" vertical="center"/>
    </xf>
    <xf numFmtId="0" fontId="8" fillId="0" borderId="2" xfId="13" applyNumberFormat="1" applyFont="1" applyFill="1" applyBorder="1" applyAlignment="1">
      <alignment horizontal="center" vertical="center"/>
    </xf>
    <xf numFmtId="0" fontId="24" fillId="0" borderId="5" xfId="13" applyNumberFormat="1" applyFont="1" applyFill="1" applyBorder="1" applyAlignment="1">
      <alignment horizontal="right" vertical="center"/>
    </xf>
    <xf numFmtId="0" fontId="24" fillId="0" borderId="5" xfId="14" applyNumberFormat="1" applyFont="1" applyFill="1" applyBorder="1" applyAlignment="1">
      <alignment horizontal="left" vertical="center" indent="1"/>
    </xf>
    <xf numFmtId="0" fontId="8" fillId="0" borderId="0" xfId="13" applyNumberFormat="1" applyFont="1" applyFill="1" applyBorder="1" applyProtection="1">
      <protection locked="0"/>
    </xf>
    <xf numFmtId="0" fontId="8" fillId="0" borderId="0" xfId="13" applyFont="1" applyFill="1" applyBorder="1"/>
    <xf numFmtId="3" fontId="8" fillId="0" borderId="0" xfId="13" applyNumberFormat="1" applyFont="1" applyFill="1" applyBorder="1"/>
    <xf numFmtId="0" fontId="8" fillId="0" borderId="0" xfId="13" applyFont="1" applyFill="1"/>
    <xf numFmtId="0" fontId="24" fillId="0" borderId="0" xfId="13" applyFont="1" applyFill="1" applyBorder="1"/>
    <xf numFmtId="0" fontId="8" fillId="0" borderId="0" xfId="13" applyFont="1" applyFill="1" applyBorder="1" applyAlignment="1">
      <alignment horizontal="centerContinuous"/>
    </xf>
    <xf numFmtId="3" fontId="8" fillId="0" borderId="0" xfId="13" applyNumberFormat="1" applyFont="1" applyFill="1" applyBorder="1" applyAlignment="1">
      <alignment horizontal="centerContinuous"/>
    </xf>
    <xf numFmtId="0" fontId="8" fillId="0" borderId="0" xfId="13" applyFont="1" applyFill="1" applyAlignment="1">
      <alignment horizontal="centerContinuous"/>
    </xf>
    <xf numFmtId="0" fontId="24" fillId="0" borderId="0" xfId="13" applyFont="1" applyFill="1" applyAlignment="1">
      <alignment horizontal="centerContinuous"/>
    </xf>
    <xf numFmtId="3" fontId="25" fillId="0" borderId="0" xfId="13" applyNumberFormat="1" applyFont="1" applyFill="1" applyBorder="1" applyAlignment="1">
      <alignment horizontal="centerContinuous"/>
    </xf>
    <xf numFmtId="3" fontId="25" fillId="0" borderId="0" xfId="14" applyNumberFormat="1" applyFont="1" applyFill="1" applyBorder="1" applyAlignment="1">
      <alignment horizontal="centerContinuous"/>
    </xf>
    <xf numFmtId="0" fontId="24" fillId="0" borderId="0" xfId="13" applyFont="1" applyFill="1" applyBorder="1" applyAlignment="1">
      <alignment horizontal="centerContinuous"/>
    </xf>
    <xf numFmtId="0" fontId="25" fillId="0" borderId="0" xfId="13" applyNumberFormat="1" applyFont="1" applyFill="1" applyBorder="1" applyAlignment="1">
      <alignment horizontal="centerContinuous"/>
    </xf>
    <xf numFmtId="0" fontId="25" fillId="0" borderId="0" xfId="14" applyNumberFormat="1" applyFont="1" applyFill="1" applyBorder="1" applyAlignment="1">
      <alignment horizontal="centerContinuous"/>
    </xf>
    <xf numFmtId="0" fontId="8" fillId="0" borderId="0" xfId="5" applyFont="1"/>
    <xf numFmtId="0" fontId="8" fillId="0" borderId="0" xfId="5" applyFont="1" applyBorder="1"/>
    <xf numFmtId="164" fontId="8" fillId="0" borderId="0" xfId="5" applyNumberFormat="1" applyFont="1" applyBorder="1"/>
    <xf numFmtId="0" fontId="13" fillId="0" borderId="0" xfId="12" applyNumberFormat="1" applyFont="1" applyBorder="1" applyAlignment="1">
      <alignment horizontal="left"/>
    </xf>
    <xf numFmtId="0" fontId="8" fillId="0" borderId="0" xfId="5" applyNumberFormat="1" applyFont="1" applyBorder="1" applyAlignment="1">
      <alignment horizontal="left"/>
    </xf>
    <xf numFmtId="0" fontId="8" fillId="0" borderId="0" xfId="5" applyNumberFormat="1" applyFont="1" applyBorder="1" applyAlignment="1">
      <alignment horizontal="right"/>
    </xf>
    <xf numFmtId="164" fontId="16" fillId="0" borderId="0" xfId="5" applyNumberFormat="1"/>
    <xf numFmtId="0" fontId="16" fillId="0" borderId="0" xfId="5"/>
    <xf numFmtId="0" fontId="8" fillId="0" borderId="0" xfId="5" applyNumberFormat="1" applyFont="1" applyBorder="1"/>
    <xf numFmtId="0" fontId="8" fillId="0" borderId="0" xfId="5" applyFont="1" applyBorder="1" applyAlignment="1">
      <alignment vertical="top"/>
    </xf>
    <xf numFmtId="0" fontId="8" fillId="0" borderId="0" xfId="5" applyNumberFormat="1" applyFont="1" applyBorder="1" applyAlignment="1">
      <alignment horizontal="right" vertical="top"/>
    </xf>
    <xf numFmtId="164" fontId="8" fillId="0" borderId="0" xfId="5" applyNumberFormat="1" applyFont="1" applyBorder="1" applyAlignment="1">
      <alignment vertical="top"/>
    </xf>
    <xf numFmtId="164" fontId="8" fillId="0" borderId="10" xfId="5" quotePrefix="1" applyNumberFormat="1" applyFont="1" applyBorder="1" applyAlignment="1">
      <alignment horizontal="right" vertical="top"/>
    </xf>
    <xf numFmtId="164" fontId="8" fillId="0" borderId="1" xfId="5" quotePrefix="1" applyNumberFormat="1" applyFont="1" applyBorder="1" applyAlignment="1">
      <alignment horizontal="right" vertical="top"/>
    </xf>
    <xf numFmtId="164" fontId="8" fillId="0" borderId="8" xfId="5" applyNumberFormat="1" applyFont="1" applyBorder="1" applyAlignment="1">
      <alignment vertical="top"/>
    </xf>
    <xf numFmtId="164" fontId="8" fillId="0" borderId="3" xfId="5" applyNumberFormat="1" applyFont="1" applyBorder="1" applyAlignment="1">
      <alignment vertical="top"/>
    </xf>
    <xf numFmtId="164" fontId="8" fillId="0" borderId="1" xfId="5" applyNumberFormat="1" applyFont="1" applyBorder="1" applyAlignment="1">
      <alignment vertical="top"/>
    </xf>
    <xf numFmtId="0" fontId="8" fillId="0" borderId="3" xfId="5" applyNumberFormat="1" applyFont="1" applyBorder="1" applyAlignment="1">
      <alignment horizontal="left" vertical="top" indent="2"/>
    </xf>
    <xf numFmtId="164" fontId="8" fillId="0" borderId="7" xfId="5" quotePrefix="1" applyNumberFormat="1" applyFont="1" applyBorder="1" applyAlignment="1">
      <alignment horizontal="right"/>
    </xf>
    <xf numFmtId="164" fontId="8" fillId="0" borderId="0" xfId="5" quotePrefix="1" applyNumberFormat="1" applyFont="1" applyBorder="1" applyAlignment="1">
      <alignment horizontal="right"/>
    </xf>
    <xf numFmtId="164" fontId="8" fillId="0" borderId="2" xfId="5" applyNumberFormat="1" applyFont="1" applyBorder="1"/>
    <xf numFmtId="164" fontId="8" fillId="0" borderId="4" xfId="5" applyNumberFormat="1" applyFont="1" applyBorder="1"/>
    <xf numFmtId="0" fontId="8" fillId="0" borderId="4" xfId="5" applyNumberFormat="1" applyFont="1" applyBorder="1" applyAlignment="1">
      <alignment horizontal="left" indent="2"/>
    </xf>
    <xf numFmtId="0" fontId="9" fillId="0" borderId="0" xfId="5" applyFont="1" applyBorder="1"/>
    <xf numFmtId="164" fontId="9" fillId="0" borderId="0" xfId="5" applyNumberFormat="1" applyFont="1" applyBorder="1"/>
    <xf numFmtId="164" fontId="9" fillId="0" borderId="11" xfId="5" applyNumberFormat="1" applyFont="1" applyBorder="1" applyAlignment="1">
      <alignment horizontal="center"/>
    </xf>
    <xf numFmtId="164" fontId="9" fillId="0" borderId="11" xfId="5" applyNumberFormat="1" applyFont="1" applyBorder="1"/>
    <xf numFmtId="164" fontId="9" fillId="0" borderId="12" xfId="5" applyNumberFormat="1" applyFont="1" applyBorder="1"/>
    <xf numFmtId="164" fontId="9" fillId="0" borderId="13" xfId="5" applyNumberFormat="1" applyFont="1" applyBorder="1"/>
    <xf numFmtId="164" fontId="9" fillId="0" borderId="6" xfId="5" applyNumberFormat="1" applyFont="1" applyBorder="1"/>
    <xf numFmtId="0" fontId="9" fillId="0" borderId="4" xfId="5" quotePrefix="1" applyNumberFormat="1" applyFont="1" applyBorder="1" applyAlignment="1">
      <alignment horizontal="left"/>
    </xf>
    <xf numFmtId="0" fontId="9" fillId="0" borderId="0" xfId="5" applyFont="1" applyBorder="1" applyAlignment="1">
      <alignment vertical="top"/>
    </xf>
    <xf numFmtId="164" fontId="9" fillId="0" borderId="0" xfId="5" applyNumberFormat="1" applyFont="1" applyBorder="1" applyAlignment="1">
      <alignment vertical="top"/>
    </xf>
    <xf numFmtId="164" fontId="9" fillId="0" borderId="7" xfId="5" quotePrefix="1" applyNumberFormat="1" applyFont="1" applyBorder="1" applyAlignment="1">
      <alignment horizontal="right" vertical="top"/>
    </xf>
    <xf numFmtId="164" fontId="9" fillId="0" borderId="0" xfId="5" quotePrefix="1" applyNumberFormat="1" applyFont="1" applyBorder="1" applyAlignment="1">
      <alignment horizontal="right" vertical="top"/>
    </xf>
    <xf numFmtId="164" fontId="9" fillId="0" borderId="2" xfId="5" applyNumberFormat="1" applyFont="1" applyBorder="1" applyAlignment="1">
      <alignment vertical="top"/>
    </xf>
    <xf numFmtId="164" fontId="9" fillId="0" borderId="4" xfId="5" applyNumberFormat="1" applyFont="1" applyBorder="1" applyAlignment="1">
      <alignment vertical="top"/>
    </xf>
    <xf numFmtId="0" fontId="9" fillId="0" borderId="3" xfId="5" applyNumberFormat="1" applyFont="1" applyBorder="1" applyAlignment="1">
      <alignment horizontal="left" vertical="top"/>
    </xf>
    <xf numFmtId="164" fontId="9" fillId="0" borderId="7" xfId="5" quotePrefix="1" applyNumberFormat="1" applyFont="1" applyBorder="1" applyAlignment="1">
      <alignment horizontal="right"/>
    </xf>
    <xf numFmtId="164" fontId="9" fillId="0" borderId="0" xfId="5" quotePrefix="1" applyNumberFormat="1" applyFont="1" applyBorder="1" applyAlignment="1">
      <alignment horizontal="right"/>
    </xf>
    <xf numFmtId="164" fontId="9" fillId="0" borderId="2" xfId="5" applyNumberFormat="1" applyFont="1" applyBorder="1" applyAlignment="1"/>
    <xf numFmtId="164" fontId="9" fillId="0" borderId="4" xfId="5" applyNumberFormat="1" applyFont="1" applyBorder="1" applyAlignment="1"/>
    <xf numFmtId="164" fontId="9" fillId="0" borderId="4" xfId="5" applyNumberFormat="1" applyFont="1" applyBorder="1"/>
    <xf numFmtId="164" fontId="9" fillId="0" borderId="2" xfId="5" applyNumberFormat="1" applyFont="1" applyBorder="1"/>
    <xf numFmtId="0" fontId="9" fillId="0" borderId="4" xfId="5" applyNumberFormat="1" applyFont="1" applyBorder="1" applyAlignment="1">
      <alignment horizontal="left"/>
    </xf>
    <xf numFmtId="0" fontId="8" fillId="0" borderId="4" xfId="5" applyNumberFormat="1" applyFont="1" applyBorder="1" applyAlignment="1">
      <alignment horizontal="left" indent="3"/>
    </xf>
    <xf numFmtId="164" fontId="8" fillId="0" borderId="7" xfId="5" applyNumberFormat="1" applyFont="1" applyBorder="1"/>
    <xf numFmtId="169" fontId="9" fillId="0" borderId="0" xfId="5" applyNumberFormat="1" applyFont="1" applyBorder="1"/>
    <xf numFmtId="169" fontId="9" fillId="0" borderId="0" xfId="5" applyNumberFormat="1" applyFont="1" applyBorder="1" applyAlignment="1">
      <alignment horizontal="left"/>
    </xf>
    <xf numFmtId="164" fontId="9" fillId="0" borderId="7" xfId="5" applyNumberFormat="1" applyFont="1" applyBorder="1" applyAlignment="1">
      <alignment horizontal="right"/>
    </xf>
    <xf numFmtId="164" fontId="9" fillId="0" borderId="0" xfId="5" applyNumberFormat="1" applyFont="1" applyBorder="1" applyAlignment="1">
      <alignment horizontal="right"/>
    </xf>
    <xf numFmtId="164" fontId="9" fillId="0" borderId="2" xfId="5" applyNumberFormat="1" applyFont="1" applyBorder="1" applyAlignment="1">
      <alignment horizontal="right"/>
    </xf>
    <xf numFmtId="164" fontId="9" fillId="0" borderId="4" xfId="5" applyNumberFormat="1" applyFont="1" applyBorder="1" applyAlignment="1">
      <alignment horizontal="right"/>
    </xf>
    <xf numFmtId="164" fontId="9" fillId="0" borderId="6" xfId="5" applyNumberFormat="1" applyFont="1" applyFill="1" applyBorder="1" applyAlignment="1">
      <alignment horizontal="right"/>
    </xf>
    <xf numFmtId="164" fontId="9" fillId="0" borderId="13" xfId="5" applyNumberFormat="1" applyFont="1" applyFill="1" applyBorder="1" applyAlignment="1">
      <alignment horizontal="right"/>
    </xf>
    <xf numFmtId="169" fontId="9" fillId="0" borderId="6" xfId="5" applyNumberFormat="1" applyFont="1" applyBorder="1" applyAlignment="1">
      <alignment horizontal="left"/>
    </xf>
    <xf numFmtId="0" fontId="8" fillId="0" borderId="10" xfId="5" applyNumberFormat="1" applyFont="1" applyBorder="1" applyAlignment="1">
      <alignment horizontal="center" vertical="top" wrapText="1"/>
    </xf>
    <xf numFmtId="0" fontId="8" fillId="0" borderId="10" xfId="5" applyNumberFormat="1" applyFont="1" applyBorder="1" applyAlignment="1">
      <alignment horizontal="center" vertical="center"/>
    </xf>
    <xf numFmtId="0" fontId="8" fillId="0" borderId="1" xfId="5" applyNumberFormat="1" applyFont="1" applyBorder="1" applyAlignment="1">
      <alignment horizontal="center" vertical="center"/>
    </xf>
    <xf numFmtId="0" fontId="8" fillId="0" borderId="8" xfId="5" applyNumberFormat="1" applyFont="1" applyBorder="1" applyAlignment="1">
      <alignment horizontal="center" vertical="center"/>
    </xf>
    <xf numFmtId="0" fontId="8" fillId="0" borderId="5" xfId="5" applyNumberFormat="1" applyFont="1" applyBorder="1" applyAlignment="1">
      <alignment horizontal="center" vertical="center"/>
    </xf>
    <xf numFmtId="0" fontId="8" fillId="0" borderId="8" xfId="5" applyNumberFormat="1" applyFont="1" applyBorder="1" applyAlignment="1">
      <alignment horizontal="centerContinuous" vertical="center"/>
    </xf>
    <xf numFmtId="0" fontId="8" fillId="0" borderId="4" xfId="5" applyNumberFormat="1" applyFont="1" applyBorder="1" applyAlignment="1">
      <alignment horizontal="centerContinuous" vertical="center"/>
    </xf>
    <xf numFmtId="0" fontId="8" fillId="0" borderId="3" xfId="5" applyNumberFormat="1" applyFont="1" applyBorder="1" applyAlignment="1">
      <alignment horizontal="center" vertical="top" wrapText="1"/>
    </xf>
    <xf numFmtId="0" fontId="8" fillId="0" borderId="3" xfId="5" applyNumberFormat="1" applyFont="1" applyBorder="1" applyAlignment="1">
      <alignment horizontal="left" vertical="top"/>
    </xf>
    <xf numFmtId="0" fontId="8" fillId="0" borderId="6" xfId="5" applyNumberFormat="1" applyFont="1" applyBorder="1" applyAlignment="1">
      <alignment horizontal="centerContinuous"/>
    </xf>
    <xf numFmtId="0" fontId="8" fillId="0" borderId="14" xfId="5" applyNumberFormat="1" applyFont="1" applyBorder="1" applyAlignment="1">
      <alignment horizontal="centerContinuous"/>
    </xf>
    <xf numFmtId="0" fontId="8" fillId="0" borderId="15" xfId="5" applyFont="1" applyBorder="1" applyAlignment="1">
      <alignment horizontal="centerContinuous"/>
    </xf>
    <xf numFmtId="0" fontId="8" fillId="0" borderId="9" xfId="5" applyFont="1" applyBorder="1" applyAlignment="1">
      <alignment horizontal="centerContinuous"/>
    </xf>
    <xf numFmtId="0" fontId="8" fillId="0" borderId="6" xfId="5" applyNumberFormat="1" applyFont="1" applyBorder="1" applyAlignment="1">
      <alignment horizontal="center"/>
    </xf>
    <xf numFmtId="0" fontId="8" fillId="0" borderId="6" xfId="5" applyNumberFormat="1" applyFont="1" applyBorder="1"/>
    <xf numFmtId="0" fontId="36" fillId="0" borderId="0" xfId="5" applyNumberFormat="1" applyFont="1" applyBorder="1"/>
    <xf numFmtId="0" fontId="9" fillId="0" borderId="0" xfId="5" applyFont="1" applyBorder="1" applyAlignment="1">
      <alignment horizontal="centerContinuous"/>
    </xf>
    <xf numFmtId="0" fontId="8" fillId="0" borderId="0" xfId="5" applyFont="1" applyBorder="1" applyAlignment="1">
      <alignment horizontal="centerContinuous"/>
    </xf>
    <xf numFmtId="0" fontId="9" fillId="0" borderId="0" xfId="5" applyNumberFormat="1" applyFont="1" applyBorder="1" applyAlignment="1">
      <alignment horizontal="centerContinuous"/>
    </xf>
    <xf numFmtId="0" fontId="7" fillId="0" borderId="0" xfId="5" applyFont="1" applyAlignment="1">
      <alignment horizontal="centerContinuous"/>
    </xf>
    <xf numFmtId="15" fontId="9" fillId="0" borderId="0" xfId="5" applyNumberFormat="1" applyFont="1" applyBorder="1" applyAlignment="1">
      <alignment horizontal="centerContinuous"/>
    </xf>
    <xf numFmtId="0" fontId="13" fillId="0" borderId="0" xfId="12" applyFont="1"/>
    <xf numFmtId="0" fontId="10" fillId="0" borderId="0" xfId="12"/>
    <xf numFmtId="0" fontId="8" fillId="0" borderId="0" xfId="14" applyNumberFormat="1" applyFont="1" applyBorder="1" applyAlignment="1">
      <alignment horizontal="left"/>
    </xf>
    <xf numFmtId="164" fontId="13" fillId="0" borderId="0" xfId="12" applyNumberFormat="1" applyFont="1" applyBorder="1"/>
    <xf numFmtId="3" fontId="13" fillId="0" borderId="0" xfId="12" applyNumberFormat="1" applyFont="1" applyBorder="1" applyAlignment="1"/>
    <xf numFmtId="3" fontId="13" fillId="0" borderId="0" xfId="12" applyNumberFormat="1" applyFont="1" applyBorder="1"/>
    <xf numFmtId="0" fontId="13" fillId="0" borderId="0" xfId="12" applyFont="1" applyBorder="1"/>
    <xf numFmtId="0" fontId="22" fillId="0" borderId="0" xfId="12" applyNumberFormat="1" applyFont="1" applyBorder="1"/>
    <xf numFmtId="0" fontId="8" fillId="0" borderId="0" xfId="12" applyNumberFormat="1" applyFont="1" applyBorder="1"/>
    <xf numFmtId="0" fontId="8" fillId="4" borderId="0" xfId="12" applyFont="1" applyFill="1"/>
    <xf numFmtId="0" fontId="13" fillId="0" borderId="0" xfId="12" applyFont="1" applyAlignment="1">
      <alignment vertical="top"/>
    </xf>
    <xf numFmtId="0" fontId="10" fillId="0" borderId="0" xfId="12" applyAlignment="1">
      <alignment vertical="top"/>
    </xf>
    <xf numFmtId="3" fontId="13" fillId="0" borderId="3" xfId="12" applyNumberFormat="1" applyFont="1" applyBorder="1" applyAlignment="1">
      <alignment vertical="top"/>
    </xf>
    <xf numFmtId="3" fontId="13" fillId="0" borderId="3" xfId="12" applyNumberFormat="1" applyFont="1" applyFill="1" applyBorder="1" applyAlignment="1">
      <alignment horizontal="right" vertical="top"/>
    </xf>
    <xf numFmtId="0" fontId="13" fillId="0" borderId="3" xfId="12" applyNumberFormat="1" applyFont="1" applyBorder="1" applyAlignment="1">
      <alignment horizontal="left" vertical="top" indent="2"/>
    </xf>
    <xf numFmtId="3" fontId="13" fillId="0" borderId="4" xfId="12" applyNumberFormat="1" applyFont="1" applyBorder="1"/>
    <xf numFmtId="3" fontId="13" fillId="0" borderId="4" xfId="12" applyNumberFormat="1" applyFont="1" applyFill="1" applyBorder="1" applyAlignment="1">
      <alignment horizontal="right" vertical="center"/>
    </xf>
    <xf numFmtId="0" fontId="13" fillId="0" borderId="4" xfId="12" applyNumberFormat="1" applyFont="1" applyBorder="1" applyAlignment="1">
      <alignment horizontal="left" vertical="center" indent="2"/>
    </xf>
    <xf numFmtId="3" fontId="13" fillId="0" borderId="4" xfId="12" applyNumberFormat="1" applyFont="1" applyBorder="1" applyAlignment="1">
      <alignment horizontal="right"/>
    </xf>
    <xf numFmtId="3" fontId="13" fillId="0" borderId="4" xfId="12" applyNumberFormat="1" applyFont="1" applyFill="1" applyBorder="1" applyAlignment="1">
      <alignment horizontal="right"/>
    </xf>
    <xf numFmtId="0" fontId="13" fillId="0" borderId="4" xfId="12" applyNumberFormat="1" applyFont="1" applyBorder="1" applyAlignment="1">
      <alignment horizontal="left" indent="2"/>
    </xf>
    <xf numFmtId="3" fontId="30" fillId="4" borderId="4" xfId="12" applyNumberFormat="1" applyFont="1" applyFill="1" applyBorder="1"/>
    <xf numFmtId="3" fontId="10" fillId="0" borderId="0" xfId="12" applyNumberFormat="1"/>
    <xf numFmtId="3" fontId="14" fillId="0" borderId="4" xfId="12" applyNumberFormat="1" applyFont="1" applyBorder="1"/>
    <xf numFmtId="0" fontId="14" fillId="0" borderId="4" xfId="12" applyNumberFormat="1" applyFont="1" applyBorder="1" applyAlignment="1">
      <alignment horizontal="left"/>
    </xf>
    <xf numFmtId="3" fontId="8" fillId="0" borderId="3" xfId="12" applyNumberFormat="1" applyFont="1" applyBorder="1" applyAlignment="1">
      <alignment horizontal="right" vertical="top"/>
    </xf>
    <xf numFmtId="3" fontId="14" fillId="0" borderId="3" xfId="12" applyNumberFormat="1" applyFont="1" applyBorder="1" applyAlignment="1">
      <alignment vertical="top"/>
    </xf>
    <xf numFmtId="0" fontId="14" fillId="0" borderId="3" xfId="12" applyNumberFormat="1" applyFont="1" applyBorder="1" applyAlignment="1">
      <alignment vertical="top"/>
    </xf>
    <xf numFmtId="0" fontId="13" fillId="0" borderId="0" xfId="12" applyFont="1" applyAlignment="1">
      <alignment vertical="center"/>
    </xf>
    <xf numFmtId="0" fontId="10" fillId="0" borderId="0" xfId="12" applyAlignment="1">
      <alignment vertical="center"/>
    </xf>
    <xf numFmtId="3" fontId="14" fillId="0" borderId="4" xfId="12" applyNumberFormat="1" applyFont="1" applyBorder="1" applyAlignment="1">
      <alignment horizontal="center" vertical="center"/>
    </xf>
    <xf numFmtId="3" fontId="14" fillId="0" borderId="4" xfId="12" applyNumberFormat="1" applyFont="1" applyBorder="1" applyAlignment="1">
      <alignment vertical="center"/>
    </xf>
    <xf numFmtId="3" fontId="9" fillId="0" borderId="4" xfId="12" applyNumberFormat="1" applyFont="1" applyFill="1" applyBorder="1" applyAlignment="1">
      <alignment horizontal="right" vertical="center"/>
    </xf>
    <xf numFmtId="0" fontId="14" fillId="0" borderId="4" xfId="12" applyNumberFormat="1" applyFont="1" applyBorder="1" applyAlignment="1">
      <alignment horizontal="left" vertical="center"/>
    </xf>
    <xf numFmtId="3" fontId="9" fillId="0" borderId="4" xfId="12" applyNumberFormat="1" applyFont="1" applyFill="1" applyBorder="1" applyAlignment="1">
      <alignment horizontal="right"/>
    </xf>
    <xf numFmtId="0" fontId="13" fillId="0" borderId="4" xfId="12" applyNumberFormat="1" applyFont="1" applyBorder="1" applyAlignment="1">
      <alignment horizontal="left" indent="3"/>
    </xf>
    <xf numFmtId="3" fontId="8" fillId="0" borderId="4" xfId="12" applyNumberFormat="1" applyFont="1" applyBorder="1" applyAlignment="1">
      <alignment horizontal="right" vertical="top"/>
    </xf>
    <xf numFmtId="164" fontId="8" fillId="0" borderId="4" xfId="12" applyNumberFormat="1" applyFont="1" applyBorder="1"/>
    <xf numFmtId="3" fontId="8" fillId="0" borderId="4" xfId="12" applyNumberFormat="1" applyFont="1" applyFill="1" applyBorder="1" applyAlignment="1">
      <alignment horizontal="right"/>
    </xf>
    <xf numFmtId="0" fontId="8" fillId="0" borderId="4" xfId="12" applyNumberFormat="1" applyFont="1" applyBorder="1" applyAlignment="1">
      <alignment horizontal="left" indent="2"/>
    </xf>
    <xf numFmtId="3" fontId="14" fillId="0" borderId="4" xfId="12" applyNumberFormat="1" applyFont="1" applyFill="1" applyBorder="1" applyAlignment="1">
      <alignment horizontal="right"/>
    </xf>
    <xf numFmtId="0" fontId="13" fillId="0" borderId="5" xfId="12" applyFont="1" applyBorder="1" applyAlignment="1">
      <alignment horizontal="center" vertical="center"/>
    </xf>
    <xf numFmtId="0" fontId="13" fillId="0" borderId="5" xfId="12" applyNumberFormat="1" applyFont="1" applyBorder="1" applyAlignment="1">
      <alignment horizontal="center" vertical="center"/>
    </xf>
    <xf numFmtId="0" fontId="13" fillId="0" borderId="0" xfId="12" applyFont="1" applyBorder="1" applyAlignment="1">
      <alignment horizontal="centerContinuous"/>
    </xf>
    <xf numFmtId="3" fontId="13" fillId="0" borderId="0" xfId="12" applyNumberFormat="1" applyFont="1" applyBorder="1" applyAlignment="1">
      <alignment horizontal="centerContinuous"/>
    </xf>
    <xf numFmtId="0" fontId="13" fillId="0" borderId="0" xfId="12" applyFont="1" applyAlignment="1">
      <alignment horizontal="centerContinuous"/>
    </xf>
    <xf numFmtId="0" fontId="14" fillId="0" borderId="0" xfId="12" applyNumberFormat="1" applyFont="1" applyBorder="1" applyAlignment="1">
      <alignment horizontal="centerContinuous"/>
    </xf>
    <xf numFmtId="3" fontId="13" fillId="0" borderId="0" xfId="12" applyNumberFormat="1" applyFont="1" applyBorder="1" applyAlignment="1">
      <alignment horizontal="left"/>
    </xf>
    <xf numFmtId="3" fontId="13" fillId="0" borderId="0" xfId="12" applyNumberFormat="1" applyFont="1" applyFill="1" applyBorder="1" applyAlignment="1">
      <alignment horizontal="right"/>
    </xf>
    <xf numFmtId="3" fontId="13" fillId="0" borderId="0" xfId="12" applyNumberFormat="1" applyFont="1" applyFill="1" applyBorder="1" applyAlignment="1">
      <alignment horizontal="right" vertical="top"/>
    </xf>
    <xf numFmtId="0" fontId="10" fillId="0" borderId="0" xfId="12" applyBorder="1"/>
    <xf numFmtId="0" fontId="14" fillId="0" borderId="3" xfId="12" applyNumberFormat="1" applyFont="1" applyBorder="1" applyAlignment="1">
      <alignment horizontal="left" vertical="top"/>
    </xf>
    <xf numFmtId="0" fontId="14" fillId="0" borderId="0" xfId="12" applyFont="1" applyBorder="1" applyAlignment="1">
      <alignment horizontal="centerContinuous"/>
    </xf>
    <xf numFmtId="0" fontId="13" fillId="0" borderId="0" xfId="13" applyFont="1"/>
    <xf numFmtId="168" fontId="13" fillId="0" borderId="0" xfId="13" applyNumberFormat="1" applyFont="1"/>
    <xf numFmtId="164" fontId="13" fillId="0" borderId="0" xfId="13" applyNumberFormat="1" applyFont="1"/>
    <xf numFmtId="0" fontId="13" fillId="0" borderId="0" xfId="13" applyFont="1" applyBorder="1"/>
    <xf numFmtId="168" fontId="13" fillId="0" borderId="0" xfId="13" applyNumberFormat="1" applyFont="1" applyBorder="1"/>
    <xf numFmtId="164" fontId="13" fillId="0" borderId="0" xfId="13" applyNumberFormat="1" applyFont="1" applyBorder="1"/>
    <xf numFmtId="168" fontId="8" fillId="0" borderId="0" xfId="13" applyNumberFormat="1" applyFont="1" applyBorder="1" applyAlignment="1">
      <alignment wrapText="1"/>
    </xf>
    <xf numFmtId="0" fontId="13" fillId="0" borderId="0" xfId="13" applyNumberFormat="1" applyFont="1" applyBorder="1" applyAlignment="1">
      <alignment horizontal="left"/>
    </xf>
    <xf numFmtId="0" fontId="13" fillId="0" borderId="0" xfId="13" applyFont="1" applyAlignment="1">
      <alignment vertical="top"/>
    </xf>
    <xf numFmtId="168" fontId="13" fillId="0" borderId="3" xfId="13" applyNumberFormat="1" applyFont="1" applyBorder="1" applyAlignment="1">
      <alignment vertical="top"/>
    </xf>
    <xf numFmtId="164" fontId="13" fillId="0" borderId="3" xfId="13" applyNumberFormat="1" applyFont="1" applyBorder="1" applyAlignment="1">
      <alignment vertical="top"/>
    </xf>
    <xf numFmtId="0" fontId="13" fillId="0" borderId="3" xfId="13" applyNumberFormat="1" applyFont="1" applyBorder="1" applyAlignment="1">
      <alignment horizontal="left" vertical="top" indent="2"/>
    </xf>
    <xf numFmtId="168" fontId="13" fillId="0" borderId="4" xfId="13" applyNumberFormat="1" applyFont="1" applyBorder="1" applyAlignment="1">
      <alignment horizontal="right"/>
    </xf>
    <xf numFmtId="164" fontId="13" fillId="0" borderId="4" xfId="13" applyNumberFormat="1" applyFont="1" applyBorder="1"/>
    <xf numFmtId="0" fontId="13" fillId="0" borderId="4" xfId="13" applyNumberFormat="1" applyFont="1" applyBorder="1" applyAlignment="1">
      <alignment horizontal="left" indent="2"/>
    </xf>
    <xf numFmtId="168" fontId="9" fillId="0" borderId="4" xfId="13" applyNumberFormat="1" applyFont="1" applyBorder="1"/>
    <xf numFmtId="164" fontId="9" fillId="0" borderId="4" xfId="13" applyNumberFormat="1" applyFont="1" applyBorder="1"/>
    <xf numFmtId="164" fontId="14" fillId="0" borderId="4" xfId="13" applyNumberFormat="1" applyFont="1" applyBorder="1"/>
    <xf numFmtId="168" fontId="14" fillId="0" borderId="4" xfId="13" applyNumberFormat="1" applyFont="1" applyBorder="1" applyAlignment="1">
      <alignment wrapText="1"/>
    </xf>
    <xf numFmtId="0" fontId="14" fillId="0" borderId="4" xfId="13" applyNumberFormat="1" applyFont="1" applyBorder="1" applyAlignment="1">
      <alignment horizontal="left"/>
    </xf>
    <xf numFmtId="0" fontId="13" fillId="0" borderId="0" xfId="13" applyFont="1" applyAlignment="1">
      <alignment vertical="center"/>
    </xf>
    <xf numFmtId="168" fontId="9" fillId="0" borderId="3" xfId="13" applyNumberFormat="1" applyFont="1" applyBorder="1" applyAlignment="1">
      <alignment vertical="top"/>
    </xf>
    <xf numFmtId="164" fontId="9" fillId="0" borderId="3" xfId="13" applyNumberFormat="1" applyFont="1" applyBorder="1" applyAlignment="1">
      <alignment vertical="top"/>
    </xf>
    <xf numFmtId="164" fontId="9" fillId="0" borderId="3" xfId="5" applyNumberFormat="1" applyFont="1" applyBorder="1" applyAlignment="1">
      <alignment vertical="top"/>
    </xf>
    <xf numFmtId="168" fontId="9" fillId="0" borderId="3" xfId="13" applyNumberFormat="1" applyFont="1" applyBorder="1" applyAlignment="1">
      <alignment vertical="top" wrapText="1"/>
    </xf>
    <xf numFmtId="0" fontId="14" fillId="0" borderId="3" xfId="13" applyNumberFormat="1" applyFont="1" applyBorder="1" applyAlignment="1">
      <alignment horizontal="left" vertical="top"/>
    </xf>
    <xf numFmtId="168" fontId="9" fillId="0" borderId="4" xfId="13" applyNumberFormat="1" applyFont="1" applyBorder="1" applyAlignment="1"/>
    <xf numFmtId="164" fontId="9" fillId="0" borderId="4" xfId="13" applyNumberFormat="1" applyFont="1" applyBorder="1" applyAlignment="1"/>
    <xf numFmtId="168" fontId="9" fillId="0" borderId="4" xfId="13" applyNumberFormat="1" applyFont="1" applyBorder="1" applyAlignment="1">
      <alignment wrapText="1"/>
    </xf>
    <xf numFmtId="0" fontId="13" fillId="0" borderId="4" xfId="13" applyNumberFormat="1" applyFont="1" applyBorder="1" applyAlignment="1">
      <alignment horizontal="left" indent="3"/>
    </xf>
    <xf numFmtId="168" fontId="13" fillId="0" borderId="4" xfId="13" applyNumberFormat="1" applyFont="1" applyBorder="1"/>
    <xf numFmtId="168" fontId="8" fillId="0" borderId="4" xfId="13" applyNumberFormat="1" applyFont="1" applyBorder="1" applyAlignment="1">
      <alignment wrapText="1"/>
    </xf>
    <xf numFmtId="168" fontId="9" fillId="0" borderId="6" xfId="13" applyNumberFormat="1" applyFont="1" applyBorder="1"/>
    <xf numFmtId="168" fontId="13" fillId="0" borderId="5" xfId="13" applyNumberFormat="1" applyFont="1" applyBorder="1" applyAlignment="1">
      <alignment horizontal="center" wrapText="1"/>
    </xf>
    <xf numFmtId="0" fontId="13" fillId="0" borderId="3" xfId="13" applyFont="1" applyBorder="1" applyAlignment="1">
      <alignment horizontal="center"/>
    </xf>
    <xf numFmtId="0" fontId="13" fillId="0" borderId="5" xfId="13" applyFont="1" applyBorder="1" applyAlignment="1">
      <alignment horizontal="center" wrapText="1"/>
    </xf>
    <xf numFmtId="0" fontId="13" fillId="0" borderId="5" xfId="13" applyNumberFormat="1" applyFont="1" applyBorder="1" applyAlignment="1">
      <alignment horizontal="center"/>
    </xf>
    <xf numFmtId="0" fontId="13" fillId="0" borderId="5" xfId="13" applyFont="1" applyBorder="1" applyAlignment="1">
      <alignment horizontal="center"/>
    </xf>
    <xf numFmtId="0" fontId="13" fillId="0" borderId="3" xfId="13" applyNumberFormat="1" applyFont="1" applyBorder="1" applyAlignment="1">
      <alignment horizontal="center"/>
    </xf>
    <xf numFmtId="168" fontId="13" fillId="0" borderId="5" xfId="13" applyNumberFormat="1" applyFont="1" applyBorder="1" applyAlignment="1">
      <alignment horizontal="centerContinuous"/>
    </xf>
    <xf numFmtId="0" fontId="13" fillId="0" borderId="14" xfId="13" applyFont="1" applyBorder="1" applyAlignment="1">
      <alignment horizontal="centerContinuous"/>
    </xf>
    <xf numFmtId="0" fontId="13" fillId="0" borderId="11" xfId="13" applyFont="1" applyBorder="1" applyAlignment="1">
      <alignment horizontal="centerContinuous"/>
    </xf>
    <xf numFmtId="0" fontId="13" fillId="0" borderId="9" xfId="13" applyNumberFormat="1" applyFont="1" applyBorder="1" applyAlignment="1">
      <alignment horizontal="centerContinuous"/>
    </xf>
    <xf numFmtId="168" fontId="13" fillId="0" borderId="15" xfId="13" applyNumberFormat="1" applyFont="1" applyBorder="1" applyAlignment="1">
      <alignment horizontal="centerContinuous"/>
    </xf>
    <xf numFmtId="0" fontId="13" fillId="0" borderId="15" xfId="13" applyNumberFormat="1" applyFont="1" applyBorder="1" applyAlignment="1">
      <alignment horizontal="centerContinuous" wrapText="1"/>
    </xf>
    <xf numFmtId="0" fontId="10" fillId="0" borderId="6" xfId="13" applyBorder="1"/>
    <xf numFmtId="0" fontId="14" fillId="0" borderId="0" xfId="13" applyNumberFormat="1" applyFont="1" applyBorder="1"/>
    <xf numFmtId="0" fontId="14" fillId="0" borderId="0" xfId="13" applyFont="1"/>
    <xf numFmtId="168" fontId="14" fillId="0" borderId="0" xfId="13" applyNumberFormat="1" applyFont="1" applyAlignment="1">
      <alignment horizontal="centerContinuous"/>
    </xf>
    <xf numFmtId="0" fontId="14" fillId="0" borderId="0" xfId="13" applyFont="1" applyAlignment="1">
      <alignment horizontal="centerContinuous"/>
    </xf>
    <xf numFmtId="0" fontId="13" fillId="0" borderId="0" xfId="14" applyFont="1"/>
    <xf numFmtId="0" fontId="13" fillId="0" borderId="0" xfId="14" applyFont="1" applyBorder="1"/>
    <xf numFmtId="168" fontId="13" fillId="0" borderId="0" xfId="13" applyNumberFormat="1" applyFont="1" applyBorder="1" applyAlignment="1">
      <alignment horizontal="left"/>
    </xf>
    <xf numFmtId="0" fontId="13" fillId="0" borderId="0" xfId="14" applyNumberFormat="1" applyFont="1" applyBorder="1" applyAlignment="1">
      <alignment horizontal="left"/>
    </xf>
    <xf numFmtId="168" fontId="8" fillId="0" borderId="0" xfId="13" applyNumberFormat="1" applyFont="1" applyBorder="1"/>
    <xf numFmtId="0" fontId="13" fillId="0" borderId="0" xfId="13" applyNumberFormat="1" applyFont="1" applyBorder="1" applyAlignment="1">
      <alignment horizontal="left" vertical="top"/>
    </xf>
    <xf numFmtId="168" fontId="13" fillId="0" borderId="3" xfId="13" applyNumberFormat="1" applyFont="1" applyBorder="1" applyAlignment="1">
      <alignment horizontal="right" vertical="top"/>
    </xf>
    <xf numFmtId="164" fontId="8" fillId="0" borderId="3" xfId="13" applyNumberFormat="1" applyFont="1" applyBorder="1" applyAlignment="1">
      <alignment vertical="top"/>
    </xf>
    <xf numFmtId="164" fontId="8" fillId="0" borderId="4" xfId="13" applyNumberFormat="1" applyFont="1" applyBorder="1"/>
    <xf numFmtId="168" fontId="9" fillId="0" borderId="3" xfId="13" applyNumberFormat="1" applyFont="1" applyBorder="1" applyAlignment="1">
      <alignment vertical="center"/>
    </xf>
    <xf numFmtId="164" fontId="14" fillId="0" borderId="3" xfId="13" applyNumberFormat="1" applyFont="1" applyBorder="1" applyAlignment="1">
      <alignment vertical="center"/>
    </xf>
    <xf numFmtId="164" fontId="9" fillId="0" borderId="3" xfId="5" applyNumberFormat="1" applyFont="1" applyBorder="1" applyAlignment="1">
      <alignment vertical="center"/>
    </xf>
    <xf numFmtId="0" fontId="14" fillId="0" borderId="3" xfId="13" applyNumberFormat="1" applyFont="1" applyBorder="1" applyAlignment="1">
      <alignment horizontal="left" vertical="center"/>
    </xf>
    <xf numFmtId="168" fontId="14" fillId="0" borderId="4" xfId="13" applyNumberFormat="1" applyFont="1" applyBorder="1"/>
    <xf numFmtId="168" fontId="13" fillId="0" borderId="14" xfId="13" applyNumberFormat="1" applyFont="1" applyBorder="1" applyAlignment="1">
      <alignment horizontal="centerContinuous"/>
    </xf>
    <xf numFmtId="0" fontId="13" fillId="0" borderId="15" xfId="13" applyFont="1" applyBorder="1" applyAlignment="1">
      <alignment horizontal="centerContinuous"/>
    </xf>
    <xf numFmtId="0" fontId="10" fillId="0" borderId="12" xfId="13" applyBorder="1" applyAlignment="1">
      <alignment horizontal="centerContinuous"/>
    </xf>
    <xf numFmtId="0" fontId="13" fillId="0" borderId="0" xfId="13" applyNumberFormat="1" applyFont="1" applyBorder="1" applyAlignment="1">
      <alignment horizontal="centerContinuous"/>
    </xf>
    <xf numFmtId="168" fontId="13" fillId="0" borderId="0" xfId="13" applyNumberFormat="1" applyFont="1" applyBorder="1" applyAlignment="1">
      <alignment horizontal="centerContinuous"/>
    </xf>
    <xf numFmtId="168" fontId="13" fillId="0" borderId="0" xfId="13" applyNumberFormat="1" applyFont="1" applyAlignment="1">
      <alignment horizontal="centerContinuous"/>
    </xf>
    <xf numFmtId="0" fontId="13" fillId="0" borderId="0" xfId="13" applyFont="1" applyAlignment="1">
      <alignment horizontal="centerContinuous"/>
    </xf>
    <xf numFmtId="0" fontId="14" fillId="0" borderId="0" xfId="13" applyNumberFormat="1" applyFont="1" applyBorder="1" applyAlignment="1">
      <alignment horizontal="centerContinuous"/>
    </xf>
    <xf numFmtId="0" fontId="8" fillId="0" borderId="0" xfId="13" applyFont="1" applyBorder="1"/>
    <xf numFmtId="0" fontId="8" fillId="0" borderId="0" xfId="13" applyFont="1" applyAlignment="1">
      <alignment vertical="top"/>
    </xf>
    <xf numFmtId="0" fontId="10" fillId="0" borderId="0" xfId="13" applyAlignment="1">
      <alignment vertical="top"/>
    </xf>
    <xf numFmtId="164" fontId="9" fillId="0" borderId="2" xfId="13" applyNumberFormat="1" applyFont="1" applyBorder="1" applyAlignment="1">
      <alignment vertical="top"/>
    </xf>
    <xf numFmtId="164" fontId="24" fillId="0" borderId="3" xfId="13" applyNumberFormat="1" applyFont="1" applyBorder="1" applyAlignment="1">
      <alignment vertical="top"/>
    </xf>
    <xf numFmtId="0" fontId="24" fillId="0" borderId="3" xfId="13" applyNumberFormat="1" applyFont="1" applyBorder="1" applyAlignment="1">
      <alignment horizontal="left" vertical="top"/>
    </xf>
    <xf numFmtId="3" fontId="8" fillId="0" borderId="2" xfId="13" applyNumberFormat="1" applyFont="1" applyBorder="1" applyAlignment="1">
      <alignment horizontal="right"/>
    </xf>
    <xf numFmtId="3" fontId="8" fillId="0" borderId="4" xfId="13" applyNumberFormat="1" applyFont="1" applyBorder="1" applyAlignment="1">
      <alignment horizontal="right"/>
    </xf>
    <xf numFmtId="3" fontId="24" fillId="0" borderId="4" xfId="13" applyNumberFormat="1" applyFont="1" applyBorder="1" applyAlignment="1">
      <alignment horizontal="right"/>
    </xf>
    <xf numFmtId="164" fontId="24" fillId="0" borderId="4" xfId="13" applyNumberFormat="1" applyFont="1" applyBorder="1" applyAlignment="1"/>
    <xf numFmtId="0" fontId="24" fillId="0" borderId="4" xfId="13" applyNumberFormat="1" applyFont="1" applyBorder="1" applyAlignment="1">
      <alignment horizontal="left"/>
    </xf>
    <xf numFmtId="164" fontId="9" fillId="0" borderId="2" xfId="13" applyNumberFormat="1" applyFont="1" applyBorder="1"/>
    <xf numFmtId="164" fontId="24" fillId="0" borderId="4" xfId="13" applyNumberFormat="1" applyFont="1" applyBorder="1"/>
    <xf numFmtId="0" fontId="24" fillId="0" borderId="4" xfId="13" applyNumberFormat="1" applyFont="1" applyBorder="1" applyAlignment="1">
      <alignment horizontal="left" indent="2"/>
    </xf>
    <xf numFmtId="164" fontId="9" fillId="0" borderId="2" xfId="13" applyNumberFormat="1" applyFont="1" applyBorder="1" applyAlignment="1"/>
    <xf numFmtId="164" fontId="8" fillId="0" borderId="4" xfId="13" applyNumberFormat="1" applyFont="1" applyBorder="1" applyAlignment="1"/>
    <xf numFmtId="164" fontId="24" fillId="0" borderId="4" xfId="5" applyNumberFormat="1" applyFont="1" applyBorder="1"/>
    <xf numFmtId="3" fontId="8" fillId="0" borderId="2" xfId="13" applyNumberFormat="1" applyFont="1" applyBorder="1" applyAlignment="1"/>
    <xf numFmtId="3" fontId="8" fillId="0" borderId="4" xfId="13" applyNumberFormat="1" applyFont="1" applyBorder="1" applyAlignment="1"/>
    <xf numFmtId="3" fontId="24" fillId="0" borderId="4" xfId="13" applyNumberFormat="1" applyFont="1" applyBorder="1" applyAlignment="1"/>
    <xf numFmtId="164" fontId="25" fillId="0" borderId="4" xfId="13" applyNumberFormat="1" applyFont="1" applyBorder="1" applyAlignment="1"/>
    <xf numFmtId="3" fontId="9" fillId="0" borderId="2" xfId="13" applyNumberFormat="1" applyFont="1" applyBorder="1" applyAlignment="1"/>
    <xf numFmtId="3" fontId="9" fillId="0" borderId="6" xfId="13" applyNumberFormat="1" applyFont="1" applyBorder="1" applyAlignment="1"/>
    <xf numFmtId="3" fontId="25" fillId="0" borderId="6" xfId="13" applyNumberFormat="1" applyFont="1" applyBorder="1" applyAlignment="1"/>
    <xf numFmtId="0" fontId="25" fillId="0" borderId="4" xfId="13" applyNumberFormat="1" applyFont="1" applyBorder="1" applyAlignment="1">
      <alignment horizontal="left"/>
    </xf>
    <xf numFmtId="0" fontId="8" fillId="0" borderId="0" xfId="13" applyFont="1" applyAlignment="1">
      <alignment vertical="center"/>
    </xf>
    <xf numFmtId="0" fontId="8" fillId="0" borderId="2" xfId="13" applyNumberFormat="1" applyFont="1" applyBorder="1" applyAlignment="1">
      <alignment horizontal="center" vertical="center"/>
    </xf>
    <xf numFmtId="0" fontId="8" fillId="0" borderId="5" xfId="13" applyNumberFormat="1" applyFont="1" applyBorder="1" applyAlignment="1">
      <alignment horizontal="center" vertical="center"/>
    </xf>
    <xf numFmtId="0" fontId="24" fillId="0" borderId="5" xfId="13" applyNumberFormat="1" applyFont="1" applyBorder="1" applyAlignment="1">
      <alignment horizontal="center" vertical="center"/>
    </xf>
    <xf numFmtId="3" fontId="8" fillId="0" borderId="0" xfId="13" applyNumberFormat="1" applyFont="1" applyBorder="1" applyAlignment="1"/>
    <xf numFmtId="0" fontId="24" fillId="0" borderId="0" xfId="13" applyNumberFormat="1" applyFont="1" applyBorder="1"/>
    <xf numFmtId="3" fontId="8" fillId="0" borderId="0" xfId="13" applyNumberFormat="1" applyFont="1" applyBorder="1" applyAlignment="1">
      <alignment horizontal="centerContinuous"/>
    </xf>
    <xf numFmtId="0" fontId="8" fillId="0" borderId="0" xfId="13" applyFont="1" applyAlignment="1">
      <alignment horizontal="centerContinuous"/>
    </xf>
    <xf numFmtId="3" fontId="25" fillId="0" borderId="0" xfId="13" applyNumberFormat="1" applyFont="1" applyBorder="1" applyAlignment="1">
      <alignment horizontal="centerContinuous"/>
    </xf>
    <xf numFmtId="3" fontId="13" fillId="0" borderId="0" xfId="12" applyNumberFormat="1" applyFont="1"/>
    <xf numFmtId="0" fontId="18" fillId="0" borderId="0" xfId="17" applyFont="1" applyBorder="1"/>
    <xf numFmtId="164" fontId="18" fillId="0" borderId="0" xfId="17" applyNumberFormat="1" applyFont="1" applyBorder="1"/>
    <xf numFmtId="0" fontId="8" fillId="0" borderId="0" xfId="18" applyFont="1" applyBorder="1"/>
    <xf numFmtId="0" fontId="8" fillId="0" borderId="0" xfId="18" applyNumberFormat="1" applyFont="1" applyBorder="1" applyAlignment="1">
      <alignment horizontal="left"/>
    </xf>
    <xf numFmtId="0" fontId="8" fillId="0" borderId="0" xfId="18" applyFont="1"/>
    <xf numFmtId="0" fontId="8" fillId="0" borderId="0" xfId="17" applyFont="1" applyBorder="1"/>
    <xf numFmtId="0" fontId="8" fillId="0" borderId="0" xfId="17" applyNumberFormat="1" applyFont="1" applyBorder="1" applyAlignment="1">
      <alignment horizontal="left"/>
    </xf>
    <xf numFmtId="0" fontId="18" fillId="0" borderId="0" xfId="17" applyFont="1"/>
    <xf numFmtId="0" fontId="8" fillId="0" borderId="0" xfId="17" applyFont="1"/>
    <xf numFmtId="164" fontId="24" fillId="0" borderId="0" xfId="17" applyNumberFormat="1" applyFont="1" applyBorder="1"/>
    <xf numFmtId="0" fontId="24" fillId="0" borderId="0" xfId="17" applyFont="1" applyBorder="1"/>
    <xf numFmtId="164" fontId="24" fillId="0" borderId="3" xfId="17" applyNumberFormat="1" applyFont="1" applyBorder="1" applyAlignment="1">
      <alignment vertical="top"/>
    </xf>
    <xf numFmtId="0" fontId="24" fillId="0" borderId="3" xfId="17" applyNumberFormat="1" applyFont="1" applyBorder="1" applyAlignment="1">
      <alignment horizontal="center" vertical="top"/>
    </xf>
    <xf numFmtId="164" fontId="24" fillId="0" borderId="4" xfId="17" applyNumberFormat="1" applyFont="1" applyBorder="1"/>
    <xf numFmtId="0" fontId="24" fillId="0" borderId="4" xfId="17" applyNumberFormat="1" applyFont="1" applyBorder="1" applyAlignment="1">
      <alignment horizontal="center"/>
    </xf>
    <xf numFmtId="0" fontId="18" fillId="0" borderId="0" xfId="17" applyFont="1" applyBorder="1" applyAlignment="1">
      <alignment vertical="center"/>
    </xf>
    <xf numFmtId="164" fontId="25" fillId="0" borderId="4" xfId="17" applyNumberFormat="1" applyFont="1" applyBorder="1" applyAlignment="1">
      <alignment vertical="center"/>
    </xf>
    <xf numFmtId="0" fontId="25" fillId="0" borderId="4" xfId="17" applyNumberFormat="1" applyFont="1" applyBorder="1" applyAlignment="1">
      <alignment horizontal="center" vertical="center"/>
    </xf>
    <xf numFmtId="0" fontId="24" fillId="0" borderId="3" xfId="17" applyFont="1" applyBorder="1" applyAlignment="1">
      <alignment horizontal="center" vertical="center" wrapText="1"/>
    </xf>
    <xf numFmtId="0" fontId="24" fillId="0" borderId="5" xfId="17" applyNumberFormat="1" applyFont="1" applyBorder="1" applyAlignment="1">
      <alignment horizontal="center" vertical="center"/>
    </xf>
    <xf numFmtId="0" fontId="24" fillId="0" borderId="3" xfId="17" applyNumberFormat="1" applyFont="1" applyBorder="1" applyAlignment="1">
      <alignment horizontal="center" vertical="center" wrapText="1"/>
    </xf>
    <xf numFmtId="0" fontId="24" fillId="0" borderId="3" xfId="17" applyNumberFormat="1" applyFont="1" applyBorder="1" applyAlignment="1">
      <alignment horizontal="center" vertical="center"/>
    </xf>
    <xf numFmtId="0" fontId="24" fillId="0" borderId="3" xfId="17" applyFont="1" applyBorder="1" applyAlignment="1">
      <alignment horizontal="center" vertical="center"/>
    </xf>
    <xf numFmtId="0" fontId="24" fillId="0" borderId="6" xfId="17" applyFont="1" applyBorder="1"/>
    <xf numFmtId="0" fontId="24" fillId="0" borderId="6" xfId="17" applyFont="1" applyBorder="1" applyAlignment="1">
      <alignment horizontal="center" wrapText="1"/>
    </xf>
    <xf numFmtId="164" fontId="24" fillId="0" borderId="14" xfId="17" applyNumberFormat="1" applyFont="1" applyBorder="1" applyAlignment="1">
      <alignment horizontal="centerContinuous" vertical="center"/>
    </xf>
    <xf numFmtId="164" fontId="24" fillId="0" borderId="15" xfId="17" applyNumberFormat="1" applyFont="1" applyBorder="1" applyAlignment="1">
      <alignment horizontal="centerContinuous" vertical="center"/>
    </xf>
    <xf numFmtId="164" fontId="24" fillId="0" borderId="9" xfId="17" applyNumberFormat="1" applyFont="1" applyBorder="1" applyAlignment="1">
      <alignment horizontal="centerContinuous" vertical="center"/>
    </xf>
    <xf numFmtId="0" fontId="25" fillId="0" borderId="0" xfId="17" applyNumberFormat="1" applyFont="1" applyBorder="1" applyAlignment="1">
      <alignment horizontal="center"/>
    </xf>
    <xf numFmtId="0" fontId="24" fillId="0" borderId="1" xfId="17" applyFont="1" applyBorder="1"/>
    <xf numFmtId="0" fontId="24" fillId="0" borderId="0" xfId="17" applyFont="1" applyBorder="1" applyAlignment="1">
      <alignment horizontal="centerContinuous"/>
    </xf>
    <xf numFmtId="0" fontId="24" fillId="0" borderId="0" xfId="17" applyFont="1" applyAlignment="1">
      <alignment horizontal="centerContinuous"/>
    </xf>
    <xf numFmtId="0" fontId="25" fillId="0" borderId="0" xfId="19" applyNumberFormat="1" applyFont="1" applyBorder="1" applyAlignment="1">
      <alignment horizontal="centerContinuous"/>
    </xf>
    <xf numFmtId="0" fontId="25" fillId="0" borderId="0" xfId="17" applyNumberFormat="1" applyFont="1" applyBorder="1" applyAlignment="1">
      <alignment horizontal="centerContinuous"/>
    </xf>
    <xf numFmtId="0" fontId="18" fillId="0" borderId="0" xfId="18" applyFont="1" applyBorder="1"/>
    <xf numFmtId="164" fontId="18" fillId="0" borderId="0" xfId="18" applyNumberFormat="1" applyFont="1" applyBorder="1"/>
    <xf numFmtId="0" fontId="18" fillId="0" borderId="0" xfId="18" applyFont="1"/>
    <xf numFmtId="3" fontId="18" fillId="0" borderId="0" xfId="18" applyNumberFormat="1" applyFont="1"/>
    <xf numFmtId="164" fontId="24" fillId="0" borderId="3" xfId="18" applyNumberFormat="1" applyFont="1" applyBorder="1" applyAlignment="1">
      <alignment vertical="top"/>
    </xf>
    <xf numFmtId="0" fontId="24" fillId="0" borderId="3" xfId="18" applyNumberFormat="1" applyFont="1" applyBorder="1" applyAlignment="1">
      <alignment horizontal="center" vertical="top"/>
    </xf>
    <xf numFmtId="164" fontId="24" fillId="0" borderId="4" xfId="18" applyNumberFormat="1" applyFont="1" applyBorder="1"/>
    <xf numFmtId="0" fontId="24" fillId="0" borderId="4" xfId="18" applyNumberFormat="1" applyFont="1" applyBorder="1" applyAlignment="1">
      <alignment horizontal="center"/>
    </xf>
    <xf numFmtId="164" fontId="25" fillId="0" borderId="4" xfId="18" applyNumberFormat="1" applyFont="1" applyBorder="1" applyAlignment="1">
      <alignment vertical="center"/>
    </xf>
    <xf numFmtId="0" fontId="25" fillId="0" borderId="4" xfId="18" applyNumberFormat="1" applyFont="1" applyBorder="1" applyAlignment="1">
      <alignment horizontal="center" vertical="center"/>
    </xf>
    <xf numFmtId="0" fontId="24" fillId="0" borderId="3" xfId="18" applyFont="1" applyBorder="1" applyAlignment="1">
      <alignment horizontal="center" vertical="center" wrapText="1"/>
    </xf>
    <xf numFmtId="0" fontId="24" fillId="0" borderId="5" xfId="18" applyNumberFormat="1" applyFont="1" applyBorder="1" applyAlignment="1">
      <alignment horizontal="center" vertical="center"/>
    </xf>
    <xf numFmtId="0" fontId="24" fillId="0" borderId="3" xfId="18" applyNumberFormat="1" applyFont="1" applyBorder="1" applyAlignment="1">
      <alignment horizontal="center" vertical="center" wrapText="1"/>
    </xf>
    <xf numFmtId="0" fontId="24" fillId="0" borderId="3" xfId="18" applyNumberFormat="1" applyFont="1" applyBorder="1" applyAlignment="1">
      <alignment horizontal="center" vertical="center"/>
    </xf>
    <xf numFmtId="0" fontId="24" fillId="0" borderId="3" xfId="18" applyFont="1" applyBorder="1" applyAlignment="1">
      <alignment horizontal="center" vertical="center"/>
    </xf>
    <xf numFmtId="0" fontId="24" fillId="0" borderId="6" xfId="18" applyFont="1" applyBorder="1"/>
    <xf numFmtId="0" fontId="24" fillId="0" borderId="6" xfId="18" applyFont="1" applyBorder="1" applyAlignment="1">
      <alignment horizontal="center" wrapText="1"/>
    </xf>
    <xf numFmtId="164" fontId="24" fillId="0" borderId="14" xfId="18" applyNumberFormat="1" applyFont="1" applyBorder="1" applyAlignment="1">
      <alignment horizontal="centerContinuous" vertical="center"/>
    </xf>
    <xf numFmtId="164" fontId="24" fillId="0" borderId="15" xfId="18" applyNumberFormat="1" applyFont="1" applyBorder="1" applyAlignment="1">
      <alignment horizontal="centerContinuous" vertical="center"/>
    </xf>
    <xf numFmtId="164" fontId="24" fillId="0" borderId="9" xfId="18" applyNumberFormat="1" applyFont="1" applyBorder="1" applyAlignment="1">
      <alignment horizontal="centerContinuous" vertical="center"/>
    </xf>
    <xf numFmtId="0" fontId="24" fillId="0" borderId="0" xfId="18" applyFont="1" applyBorder="1"/>
    <xf numFmtId="0" fontId="25" fillId="0" borderId="0" xfId="18" applyNumberFormat="1" applyFont="1" applyBorder="1" applyAlignment="1">
      <alignment horizontal="center"/>
    </xf>
    <xf numFmtId="0" fontId="24" fillId="0" borderId="0" xfId="18" applyFont="1" applyBorder="1" applyAlignment="1">
      <alignment horizontal="centerContinuous"/>
    </xf>
    <xf numFmtId="0" fontId="24" fillId="0" borderId="0" xfId="18" applyFont="1" applyAlignment="1">
      <alignment horizontal="centerContinuous"/>
    </xf>
    <xf numFmtId="0" fontId="25" fillId="0" borderId="0" xfId="18" applyNumberFormat="1" applyFont="1" applyBorder="1" applyAlignment="1">
      <alignment horizontal="centerContinuous"/>
    </xf>
    <xf numFmtId="0" fontId="8" fillId="0" borderId="0" xfId="20" applyFont="1"/>
    <xf numFmtId="0" fontId="8" fillId="0" borderId="0" xfId="19" applyFont="1"/>
    <xf numFmtId="0" fontId="8" fillId="0" borderId="0" xfId="2" applyFont="1" applyFill="1" applyBorder="1" applyAlignment="1"/>
    <xf numFmtId="0" fontId="16" fillId="0" borderId="0" xfId="18" applyFont="1" applyBorder="1" applyAlignment="1">
      <alignment horizontal="center"/>
    </xf>
    <xf numFmtId="170" fontId="24" fillId="0" borderId="5" xfId="19" applyNumberFormat="1" applyFont="1" applyBorder="1" applyAlignment="1">
      <alignment horizontal="center"/>
    </xf>
    <xf numFmtId="170" fontId="24" fillId="0" borderId="5" xfId="19" quotePrefix="1" applyNumberFormat="1" applyFont="1" applyBorder="1" applyAlignment="1">
      <alignment horizontal="center"/>
    </xf>
    <xf numFmtId="0" fontId="24" fillId="0" borderId="5" xfId="19" applyFont="1" applyBorder="1" applyAlignment="1">
      <alignment horizontal="center"/>
    </xf>
    <xf numFmtId="170" fontId="8" fillId="0" borderId="3" xfId="19" applyNumberFormat="1" applyFont="1" applyBorder="1" applyAlignment="1">
      <alignment horizontal="center" vertical="top"/>
    </xf>
    <xf numFmtId="170" fontId="24" fillId="0" borderId="3" xfId="18" quotePrefix="1" applyNumberFormat="1" applyFont="1" applyBorder="1" applyAlignment="1">
      <alignment horizontal="center" vertical="top"/>
    </xf>
    <xf numFmtId="170" fontId="24" fillId="0" borderId="3" xfId="18" applyNumberFormat="1" applyFont="1" applyBorder="1" applyAlignment="1">
      <alignment horizontal="center" vertical="top"/>
    </xf>
    <xf numFmtId="0" fontId="24" fillId="0" borderId="3" xfId="18" applyFont="1" applyBorder="1" applyAlignment="1">
      <alignment horizontal="center" vertical="top"/>
    </xf>
    <xf numFmtId="170" fontId="8" fillId="0" borderId="4" xfId="19" applyNumberFormat="1" applyFont="1" applyBorder="1" applyAlignment="1">
      <alignment horizontal="center"/>
    </xf>
    <xf numFmtId="170" fontId="24" fillId="0" borderId="4" xfId="18" quotePrefix="1" applyNumberFormat="1" applyFont="1" applyBorder="1" applyAlignment="1">
      <alignment horizontal="center"/>
    </xf>
    <xf numFmtId="0" fontId="24" fillId="0" borderId="4" xfId="18" applyFont="1" applyBorder="1" applyAlignment="1">
      <alignment horizontal="center"/>
    </xf>
    <xf numFmtId="170" fontId="24" fillId="0" borderId="4" xfId="19" applyNumberFormat="1" applyFont="1" applyBorder="1" applyAlignment="1">
      <alignment horizontal="center"/>
    </xf>
    <xf numFmtId="0" fontId="24" fillId="0" borderId="3" xfId="19" applyNumberFormat="1" applyFont="1" applyBorder="1" applyAlignment="1">
      <alignment horizontal="center" vertical="center"/>
    </xf>
    <xf numFmtId="0" fontId="24" fillId="0" borderId="0" xfId="18" applyNumberFormat="1" applyFont="1" applyBorder="1"/>
    <xf numFmtId="0" fontId="25" fillId="0" borderId="0" xfId="2" applyNumberFormat="1" applyFont="1" applyFill="1" applyBorder="1" applyAlignment="1">
      <alignment horizontal="centerContinuous"/>
    </xf>
    <xf numFmtId="170" fontId="24" fillId="0" borderId="3" xfId="19" applyNumberFormat="1" applyFont="1" applyBorder="1" applyAlignment="1">
      <alignment horizontal="center" vertical="top"/>
    </xf>
    <xf numFmtId="170" fontId="24" fillId="0" borderId="10" xfId="18" quotePrefix="1" applyNumberFormat="1" applyFont="1" applyBorder="1" applyAlignment="1">
      <alignment horizontal="center" vertical="top"/>
    </xf>
    <xf numFmtId="170" fontId="24" fillId="0" borderId="7" xfId="18" quotePrefix="1" applyNumberFormat="1" applyFont="1" applyBorder="1" applyAlignment="1">
      <alignment horizontal="center"/>
    </xf>
    <xf numFmtId="0" fontId="27" fillId="0" borderId="4" xfId="4" applyNumberFormat="1" applyFont="1" applyBorder="1" applyAlignment="1">
      <alignment horizontal="center" vertical="top"/>
    </xf>
    <xf numFmtId="3" fontId="27" fillId="0" borderId="4" xfId="4" applyNumberFormat="1" applyFont="1" applyBorder="1" applyAlignment="1">
      <alignment horizontal="center" vertical="top"/>
    </xf>
    <xf numFmtId="3" fontId="27" fillId="0" borderId="2" xfId="4" applyNumberFormat="1" applyFont="1" applyBorder="1" applyAlignment="1">
      <alignment horizontal="center" vertical="top"/>
    </xf>
    <xf numFmtId="9" fontId="27" fillId="0" borderId="4" xfId="4" applyNumberFormat="1" applyFont="1" applyBorder="1" applyAlignment="1">
      <alignment horizontal="center" vertical="top"/>
    </xf>
    <xf numFmtId="3" fontId="24" fillId="0" borderId="3" xfId="13" applyNumberFormat="1" applyFont="1" applyFill="1" applyBorder="1" applyAlignment="1">
      <alignment vertical="top"/>
    </xf>
    <xf numFmtId="0" fontId="24" fillId="0" borderId="3" xfId="14" applyNumberFormat="1" applyFont="1" applyFill="1" applyBorder="1" applyAlignment="1">
      <alignment horizontal="left" vertical="top" indent="1"/>
    </xf>
    <xf numFmtId="3" fontId="25" fillId="0" borderId="4" xfId="13" applyNumberFormat="1" applyFont="1" applyFill="1" applyBorder="1" applyAlignment="1">
      <alignment vertical="center"/>
    </xf>
    <xf numFmtId="0" fontId="25" fillId="0" borderId="4" xfId="14" applyNumberFormat="1" applyFont="1" applyFill="1" applyBorder="1" applyAlignment="1">
      <alignment horizontal="left" vertical="center" indent="1"/>
    </xf>
    <xf numFmtId="3" fontId="24" fillId="0" borderId="4" xfId="13" applyNumberFormat="1" applyFont="1" applyFill="1" applyBorder="1" applyAlignment="1">
      <alignment vertical="center"/>
    </xf>
    <xf numFmtId="164" fontId="24" fillId="0" borderId="4" xfId="14" applyNumberFormat="1" applyFont="1" applyFill="1" applyBorder="1" applyAlignment="1">
      <alignment horizontal="left" vertical="center" indent="1"/>
    </xf>
  </cellXfs>
  <cellStyles count="21">
    <cellStyle name="Comma 2" xfId="15"/>
    <cellStyle name="Normal" xfId="0" builtinId="0"/>
    <cellStyle name="Normal 2" xfId="1"/>
    <cellStyle name="Normal 2 2" xfId="5"/>
    <cellStyle name="Normal 2 3" xfId="7"/>
    <cellStyle name="Normal 2 3 2" xfId="11"/>
    <cellStyle name="Normal 2 3 3" xfId="18"/>
    <cellStyle name="Normal 2 4" xfId="9"/>
    <cellStyle name="Normal 2 4 2" xfId="19"/>
    <cellStyle name="Normal 2 5" xfId="13"/>
    <cellStyle name="Normal 2 5 2" xfId="14"/>
    <cellStyle name="Normal 2 6" xfId="17"/>
    <cellStyle name="Normal 3" xfId="3"/>
    <cellStyle name="Normal 4" xfId="2"/>
    <cellStyle name="Normal 4 2" xfId="12"/>
    <cellStyle name="Normal 4 3" xfId="20"/>
    <cellStyle name="Normal 5" xfId="4"/>
    <cellStyle name="Normal 6" xfId="6"/>
    <cellStyle name="Normal 6 2" xfId="10"/>
    <cellStyle name="Normal 7" xfId="8"/>
    <cellStyle name="Percent 2" xfId="16"/>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na%20Barlett/Documents/Airmen%20Stats/Airmen%20Stats%202014/Final%20Tables%20to%20the%20Website/2014%20Civil%20Airmen%20Statisti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able 1"/>
      <sheetName val="Table 2"/>
      <sheetName val="Table 3"/>
      <sheetName val="Table 4"/>
      <sheetName val="Table 5"/>
      <sheetName val="Table 6"/>
      <sheetName val="Table 7"/>
      <sheetName val="Table 8"/>
      <sheetName val="Table 9"/>
      <sheetName val="Table 10"/>
      <sheetName val="Table 11"/>
      <sheetName val="Table 12"/>
      <sheetName val="Table 12a"/>
      <sheetName val="Table 13"/>
      <sheetName val="Table 13a"/>
      <sheetName val="Table 14"/>
      <sheetName val="Table 15"/>
      <sheetName val="Table 16"/>
      <sheetName val="Table 17"/>
      <sheetName val="Table 18"/>
      <sheetName val="Table 19"/>
      <sheetName val="Table 20"/>
      <sheetName val="Table 21"/>
      <sheetName val="Table 2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B39"/>
  <sheetViews>
    <sheetView showGridLines="0" zoomScale="90" zoomScaleNormal="90" workbookViewId="0">
      <selection activeCell="D1" sqref="D1"/>
    </sheetView>
  </sheetViews>
  <sheetFormatPr defaultColWidth="8.8984375" defaultRowHeight="13"/>
  <cols>
    <col min="1" max="1" width="11.09765625" style="295" customWidth="1"/>
    <col min="2" max="2" width="102.8984375" style="295" customWidth="1"/>
    <col min="3" max="16384" width="8.8984375" style="295"/>
  </cols>
  <sheetData>
    <row r="1" spans="1:2" ht="18.5">
      <c r="A1" s="293" t="s">
        <v>412</v>
      </c>
      <c r="B1" s="294"/>
    </row>
    <row r="2" spans="1:2" ht="14.5">
      <c r="A2" s="294"/>
      <c r="B2" s="294"/>
    </row>
    <row r="3" spans="1:2" ht="42.75" customHeight="1">
      <c r="A3" s="294"/>
      <c r="B3" s="296" t="s">
        <v>413</v>
      </c>
    </row>
    <row r="4" spans="1:2" ht="38.25" customHeight="1">
      <c r="A4" s="294"/>
      <c r="B4" s="296" t="s">
        <v>386</v>
      </c>
    </row>
    <row r="5" spans="1:2" ht="72" customHeight="1">
      <c r="A5" s="294"/>
      <c r="B5" s="296" t="s">
        <v>414</v>
      </c>
    </row>
    <row r="6" spans="1:2" ht="14.5">
      <c r="A6" s="294"/>
      <c r="B6" s="294"/>
    </row>
    <row r="7" spans="1:2" ht="15.5">
      <c r="A7" s="297" t="s">
        <v>387</v>
      </c>
      <c r="B7" s="294"/>
    </row>
    <row r="8" spans="1:2" ht="14.5">
      <c r="A8" s="294"/>
      <c r="B8" s="294"/>
    </row>
    <row r="9" spans="1:2" ht="14.5">
      <c r="A9" s="298" t="s">
        <v>388</v>
      </c>
      <c r="B9" s="299" t="s">
        <v>415</v>
      </c>
    </row>
    <row r="10" spans="1:2" ht="14.5">
      <c r="A10" s="298" t="s">
        <v>389</v>
      </c>
      <c r="B10" s="299" t="s">
        <v>416</v>
      </c>
    </row>
    <row r="11" spans="1:2" ht="14.5">
      <c r="A11" s="298" t="s">
        <v>390</v>
      </c>
      <c r="B11" s="299" t="s">
        <v>425</v>
      </c>
    </row>
    <row r="12" spans="1:2" ht="14.5">
      <c r="A12" s="298" t="s">
        <v>391</v>
      </c>
      <c r="B12" s="299" t="s">
        <v>417</v>
      </c>
    </row>
    <row r="13" spans="1:2" ht="14.5">
      <c r="A13" s="298" t="s">
        <v>392</v>
      </c>
      <c r="B13" s="299" t="s">
        <v>426</v>
      </c>
    </row>
    <row r="14" spans="1:2" ht="14.5">
      <c r="A14" s="298" t="s">
        <v>393</v>
      </c>
      <c r="B14" s="299" t="s">
        <v>427</v>
      </c>
    </row>
    <row r="15" spans="1:2" ht="14.5">
      <c r="A15" s="298" t="s">
        <v>394</v>
      </c>
      <c r="B15" s="299" t="s">
        <v>418</v>
      </c>
    </row>
    <row r="16" spans="1:2" ht="14.5">
      <c r="A16" s="298" t="s">
        <v>395</v>
      </c>
      <c r="B16" s="299" t="s">
        <v>419</v>
      </c>
    </row>
    <row r="17" spans="1:2" ht="14.5">
      <c r="A17" s="298" t="s">
        <v>396</v>
      </c>
      <c r="B17" s="299" t="s">
        <v>428</v>
      </c>
    </row>
    <row r="18" spans="1:2" ht="14.5">
      <c r="A18" s="298" t="s">
        <v>397</v>
      </c>
      <c r="B18" s="299" t="s">
        <v>420</v>
      </c>
    </row>
    <row r="19" spans="1:2" ht="14.5">
      <c r="A19" s="298" t="s">
        <v>398</v>
      </c>
      <c r="B19" s="299" t="s">
        <v>602</v>
      </c>
    </row>
    <row r="20" spans="1:2" ht="14.5">
      <c r="A20" s="298" t="s">
        <v>399</v>
      </c>
      <c r="B20" s="299" t="s">
        <v>429</v>
      </c>
    </row>
    <row r="21" spans="1:2" ht="14.5">
      <c r="A21" s="298" t="s">
        <v>400</v>
      </c>
      <c r="B21" s="299" t="s">
        <v>430</v>
      </c>
    </row>
    <row r="22" spans="1:2" ht="14.5">
      <c r="A22" s="298" t="s">
        <v>401</v>
      </c>
      <c r="B22" s="299" t="s">
        <v>431</v>
      </c>
    </row>
    <row r="23" spans="1:2" ht="14.5">
      <c r="A23" s="298" t="s">
        <v>402</v>
      </c>
      <c r="B23" s="299" t="s">
        <v>432</v>
      </c>
    </row>
    <row r="24" spans="1:2" ht="14.5">
      <c r="A24" s="298" t="s">
        <v>403</v>
      </c>
      <c r="B24" s="299" t="s">
        <v>433</v>
      </c>
    </row>
    <row r="25" spans="1:2" ht="14.5">
      <c r="A25" s="298" t="s">
        <v>404</v>
      </c>
      <c r="B25" s="299" t="s">
        <v>434</v>
      </c>
    </row>
    <row r="26" spans="1:2" ht="14.5">
      <c r="A26" s="298" t="s">
        <v>405</v>
      </c>
      <c r="B26" s="299" t="s">
        <v>435</v>
      </c>
    </row>
    <row r="27" spans="1:2" ht="14.5">
      <c r="A27" s="298" t="s">
        <v>406</v>
      </c>
      <c r="B27" s="299" t="s">
        <v>421</v>
      </c>
    </row>
    <row r="28" spans="1:2" ht="14.5">
      <c r="A28" s="298" t="s">
        <v>407</v>
      </c>
      <c r="B28" s="299" t="s">
        <v>422</v>
      </c>
    </row>
    <row r="29" spans="1:2" ht="14.5">
      <c r="A29" s="298" t="s">
        <v>408</v>
      </c>
      <c r="B29" s="299" t="s">
        <v>436</v>
      </c>
    </row>
    <row r="30" spans="1:2" ht="14.5">
      <c r="A30" s="298" t="s">
        <v>409</v>
      </c>
      <c r="B30" s="299" t="s">
        <v>437</v>
      </c>
    </row>
    <row r="31" spans="1:2" ht="14.5">
      <c r="A31" s="298" t="s">
        <v>410</v>
      </c>
      <c r="B31" s="299" t="s">
        <v>423</v>
      </c>
    </row>
    <row r="32" spans="1:2" ht="14.5">
      <c r="A32" s="298" t="s">
        <v>411</v>
      </c>
      <c r="B32" s="299" t="s">
        <v>424</v>
      </c>
    </row>
    <row r="37" spans="1:1">
      <c r="A37" s="300"/>
    </row>
    <row r="39" spans="1:1">
      <c r="A39" s="300"/>
    </row>
  </sheetData>
  <pageMargins left="0.7" right="0.45" top="1" bottom="1" header="0.3" footer="0.3"/>
  <pageSetup scale="91" orientation="portrait" verticalDpi="597" r:id="rId1"/>
  <headerFooter>
    <oddFooter>&amp;C1 of 31</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272"/>
  <sheetViews>
    <sheetView showGridLines="0" zoomScaleNormal="100" workbookViewId="0">
      <pane xSplit="1" ySplit="6" topLeftCell="B7" activePane="bottomRight" state="frozen"/>
      <selection pane="topRight" activeCell="C1" sqref="C1"/>
      <selection pane="bottomLeft" activeCell="A7" sqref="A7"/>
      <selection pane="bottomRight" activeCell="N1" sqref="N1"/>
    </sheetView>
  </sheetViews>
  <sheetFormatPr defaultColWidth="10.8984375" defaultRowHeight="10"/>
  <cols>
    <col min="1" max="1" width="34.296875" style="44" customWidth="1"/>
    <col min="2" max="2" width="7.8984375" style="1" customWidth="1"/>
    <col min="3" max="3" width="7.3984375" style="1" customWidth="1"/>
    <col min="4" max="4" width="7.09765625" style="1" customWidth="1"/>
    <col min="5" max="5" width="7.3984375" style="1" customWidth="1"/>
    <col min="6" max="6" width="7" style="1" customWidth="1"/>
    <col min="7" max="7" width="7.8984375" style="1" customWidth="1"/>
    <col min="8" max="8" width="7" style="1" customWidth="1"/>
    <col min="9" max="9" width="6.8984375" style="1" customWidth="1"/>
    <col min="10" max="10" width="8" style="1" customWidth="1"/>
    <col min="11" max="11" width="7.296875" style="1" customWidth="1"/>
    <col min="12" max="12" width="4.296875" style="1" customWidth="1"/>
    <col min="13" max="16384" width="10.8984375" style="1"/>
  </cols>
  <sheetData>
    <row r="1" spans="1:22" ht="10.5">
      <c r="A1" s="33" t="s">
        <v>59</v>
      </c>
      <c r="B1" s="30"/>
      <c r="C1" s="30"/>
      <c r="D1" s="30"/>
      <c r="E1" s="30"/>
      <c r="F1" s="116"/>
      <c r="G1" s="30"/>
      <c r="H1" s="33"/>
      <c r="I1" s="30"/>
      <c r="J1" s="30"/>
      <c r="K1" s="30"/>
      <c r="L1" s="30"/>
    </row>
    <row r="2" spans="1:22" ht="13.65" customHeight="1">
      <c r="A2" s="33" t="s">
        <v>19</v>
      </c>
      <c r="B2" s="30"/>
      <c r="C2" s="30"/>
      <c r="D2" s="30"/>
      <c r="E2" s="30"/>
      <c r="F2" s="116"/>
      <c r="G2" s="30"/>
      <c r="H2" s="30"/>
      <c r="I2" s="30"/>
      <c r="J2" s="30"/>
      <c r="K2" s="30"/>
      <c r="L2" s="30"/>
      <c r="O2" s="4"/>
      <c r="P2" s="4"/>
      <c r="Q2" s="4"/>
      <c r="R2" s="4"/>
    </row>
    <row r="3" spans="1:22" ht="10.5">
      <c r="A3" s="33" t="s">
        <v>58</v>
      </c>
      <c r="B3" s="30"/>
      <c r="C3" s="30"/>
      <c r="D3" s="30"/>
      <c r="E3" s="30"/>
      <c r="F3" s="116"/>
      <c r="G3" s="30"/>
      <c r="H3" s="30"/>
      <c r="I3" s="30"/>
      <c r="J3" s="30"/>
      <c r="K3" s="30"/>
      <c r="L3" s="30"/>
      <c r="O3" s="4"/>
      <c r="P3" s="4"/>
      <c r="Q3" s="4"/>
      <c r="R3" s="4"/>
    </row>
    <row r="4" spans="1:22" ht="10.5">
      <c r="A4" s="33" t="str">
        <f>'Table 6'!D4</f>
        <v>DECEMBER 31, 2019</v>
      </c>
      <c r="B4" s="30"/>
      <c r="C4" s="30"/>
      <c r="D4" s="30"/>
      <c r="E4" s="30"/>
      <c r="F4" s="116"/>
      <c r="G4" s="30"/>
      <c r="H4" s="30"/>
      <c r="I4" s="30"/>
      <c r="J4" s="30"/>
      <c r="K4" s="30"/>
      <c r="L4" s="30"/>
      <c r="P4" s="5"/>
    </row>
    <row r="5" spans="1:22" s="73" customFormat="1" ht="11" customHeight="1">
      <c r="A5" s="74"/>
    </row>
    <row r="6" spans="1:22" s="126" customFormat="1" ht="22.65" customHeight="1">
      <c r="A6" s="118" t="s">
        <v>45</v>
      </c>
      <c r="B6" s="100" t="s">
        <v>44</v>
      </c>
      <c r="C6" s="100" t="s">
        <v>43</v>
      </c>
      <c r="D6" s="100" t="s">
        <v>115</v>
      </c>
      <c r="E6" s="100" t="s">
        <v>104</v>
      </c>
      <c r="F6" s="100" t="s">
        <v>42</v>
      </c>
      <c r="G6" s="100" t="s">
        <v>41</v>
      </c>
      <c r="H6" s="100" t="s">
        <v>105</v>
      </c>
      <c r="I6" s="100" t="s">
        <v>106</v>
      </c>
      <c r="J6" s="100" t="s">
        <v>40</v>
      </c>
      <c r="K6" s="100" t="s">
        <v>57</v>
      </c>
      <c r="L6" s="127"/>
    </row>
    <row r="7" spans="1:22" ht="10.5">
      <c r="A7" s="60" t="s">
        <v>17</v>
      </c>
      <c r="B7" s="125">
        <f t="shared" ref="B7:K7" si="0">(B9+B16+B34+B38)</f>
        <v>314168</v>
      </c>
      <c r="C7" s="125">
        <f t="shared" si="0"/>
        <v>3976</v>
      </c>
      <c r="D7" s="125">
        <f t="shared" si="0"/>
        <v>21796</v>
      </c>
      <c r="E7" s="125">
        <f t="shared" si="0"/>
        <v>49895</v>
      </c>
      <c r="F7" s="125">
        <f t="shared" si="0"/>
        <v>40692</v>
      </c>
      <c r="G7" s="125">
        <f t="shared" si="0"/>
        <v>35065</v>
      </c>
      <c r="H7" s="125">
        <f t="shared" si="0"/>
        <v>54667</v>
      </c>
      <c r="I7" s="125">
        <f t="shared" si="0"/>
        <v>41289</v>
      </c>
      <c r="J7" s="125">
        <f t="shared" si="0"/>
        <v>44620</v>
      </c>
      <c r="K7" s="90">
        <f t="shared" si="0"/>
        <v>22168</v>
      </c>
      <c r="L7" s="82"/>
      <c r="M7" s="10"/>
      <c r="N7" s="10"/>
      <c r="O7" s="10"/>
      <c r="P7" s="10"/>
      <c r="Q7" s="10"/>
      <c r="R7" s="10"/>
      <c r="S7" s="10"/>
      <c r="T7" s="10"/>
      <c r="U7" s="10"/>
      <c r="V7" s="10"/>
    </row>
    <row r="8" spans="1:22" ht="10.5">
      <c r="A8" s="60" t="s">
        <v>56</v>
      </c>
      <c r="B8" s="90"/>
      <c r="C8" s="90"/>
      <c r="D8" s="90"/>
      <c r="E8" s="90"/>
      <c r="F8" s="90"/>
      <c r="G8" s="90"/>
      <c r="H8" s="90"/>
      <c r="I8" s="90"/>
      <c r="J8" s="90"/>
      <c r="K8" s="90"/>
      <c r="L8" s="82"/>
      <c r="M8" s="10"/>
      <c r="N8" s="10"/>
      <c r="O8" s="10"/>
      <c r="P8" s="10"/>
      <c r="Q8" s="10"/>
      <c r="R8" s="10"/>
      <c r="S8" s="10"/>
      <c r="T8" s="10"/>
      <c r="U8" s="10"/>
      <c r="V8" s="10"/>
    </row>
    <row r="9" spans="1:22" ht="10.5">
      <c r="A9" s="179" t="s">
        <v>196</v>
      </c>
      <c r="B9" s="90">
        <f t="shared" ref="B9:K9" si="1">SUM(B10:B15)</f>
        <v>47436</v>
      </c>
      <c r="C9" s="90">
        <f t="shared" si="1"/>
        <v>276</v>
      </c>
      <c r="D9" s="90">
        <f t="shared" si="1"/>
        <v>3845</v>
      </c>
      <c r="E9" s="90">
        <f t="shared" si="1"/>
        <v>8645</v>
      </c>
      <c r="F9" s="90">
        <f t="shared" si="1"/>
        <v>7335</v>
      </c>
      <c r="G9" s="90">
        <f t="shared" si="1"/>
        <v>4620</v>
      </c>
      <c r="H9" s="90">
        <f t="shared" si="1"/>
        <v>7309</v>
      </c>
      <c r="I9" s="90">
        <f t="shared" si="1"/>
        <v>6326</v>
      </c>
      <c r="J9" s="90">
        <f t="shared" si="1"/>
        <v>7244</v>
      </c>
      <c r="K9" s="90">
        <f t="shared" si="1"/>
        <v>1836</v>
      </c>
      <c r="L9" s="82"/>
      <c r="M9" s="10"/>
      <c r="N9" s="10"/>
      <c r="O9" s="10"/>
      <c r="P9" s="10"/>
      <c r="Q9" s="10"/>
      <c r="R9" s="10"/>
      <c r="S9" s="10"/>
      <c r="T9" s="10"/>
      <c r="U9" s="10"/>
      <c r="V9" s="10"/>
    </row>
    <row r="10" spans="1:22">
      <c r="A10" s="181" t="s">
        <v>198</v>
      </c>
      <c r="B10" s="88">
        <f t="shared" ref="B10:B15" si="2">SUM(C10:K10)</f>
        <v>45664</v>
      </c>
      <c r="C10" s="85">
        <v>260</v>
      </c>
      <c r="D10" s="85">
        <v>3722</v>
      </c>
      <c r="E10" s="85">
        <v>8321</v>
      </c>
      <c r="F10" s="85">
        <v>7122</v>
      </c>
      <c r="G10" s="85">
        <v>4389</v>
      </c>
      <c r="H10" s="85">
        <v>7071</v>
      </c>
      <c r="I10" s="85">
        <v>6130</v>
      </c>
      <c r="J10" s="85">
        <v>6870</v>
      </c>
      <c r="K10" s="85">
        <v>1779</v>
      </c>
      <c r="L10" s="78"/>
      <c r="M10" s="10"/>
      <c r="N10" s="10"/>
      <c r="O10" s="10"/>
      <c r="P10" s="10"/>
      <c r="Q10" s="10"/>
      <c r="R10" s="10"/>
      <c r="S10" s="10"/>
      <c r="T10" s="10"/>
      <c r="U10" s="10"/>
      <c r="V10" s="10"/>
    </row>
    <row r="11" spans="1:22">
      <c r="A11" s="181" t="s">
        <v>199</v>
      </c>
      <c r="B11" s="88">
        <f t="shared" si="2"/>
        <v>820</v>
      </c>
      <c r="C11" s="85">
        <v>6</v>
      </c>
      <c r="D11" s="85">
        <v>56</v>
      </c>
      <c r="E11" s="85">
        <v>174</v>
      </c>
      <c r="F11" s="85">
        <v>104</v>
      </c>
      <c r="G11" s="85">
        <v>101</v>
      </c>
      <c r="H11" s="85">
        <v>93</v>
      </c>
      <c r="I11" s="85">
        <v>88</v>
      </c>
      <c r="J11" s="85">
        <v>179</v>
      </c>
      <c r="K11" s="85">
        <v>19</v>
      </c>
      <c r="L11" s="78"/>
      <c r="M11" s="10"/>
      <c r="N11" s="10"/>
      <c r="O11" s="10"/>
      <c r="P11" s="10"/>
      <c r="Q11" s="10"/>
      <c r="R11" s="10"/>
      <c r="S11" s="10"/>
      <c r="T11" s="10"/>
      <c r="U11" s="10"/>
      <c r="V11" s="10"/>
    </row>
    <row r="12" spans="1:22">
      <c r="A12" s="181" t="s">
        <v>200</v>
      </c>
      <c r="B12" s="88">
        <f t="shared" si="2"/>
        <v>17</v>
      </c>
      <c r="C12" s="85">
        <v>0</v>
      </c>
      <c r="D12" s="85">
        <v>3</v>
      </c>
      <c r="E12" s="85">
        <v>1</v>
      </c>
      <c r="F12" s="85">
        <v>2</v>
      </c>
      <c r="G12" s="85">
        <v>2</v>
      </c>
      <c r="H12" s="85">
        <v>3</v>
      </c>
      <c r="I12" s="85">
        <v>3</v>
      </c>
      <c r="J12" s="85">
        <v>3</v>
      </c>
      <c r="K12" s="85">
        <v>0</v>
      </c>
      <c r="L12" s="78"/>
      <c r="M12" s="10"/>
      <c r="N12" s="10"/>
      <c r="O12" s="10"/>
      <c r="P12" s="10"/>
      <c r="Q12" s="10"/>
      <c r="R12" s="10"/>
      <c r="S12" s="10"/>
      <c r="T12" s="10"/>
      <c r="U12" s="10"/>
      <c r="V12" s="10"/>
    </row>
    <row r="13" spans="1:22">
      <c r="A13" s="181" t="s">
        <v>201</v>
      </c>
      <c r="B13" s="88">
        <f t="shared" si="2"/>
        <v>891</v>
      </c>
      <c r="C13" s="85">
        <v>10</v>
      </c>
      <c r="D13" s="85">
        <v>62</v>
      </c>
      <c r="E13" s="85">
        <v>143</v>
      </c>
      <c r="F13" s="85">
        <v>106</v>
      </c>
      <c r="G13" s="85">
        <v>122</v>
      </c>
      <c r="H13" s="85">
        <v>137</v>
      </c>
      <c r="I13" s="85">
        <v>96</v>
      </c>
      <c r="J13" s="85">
        <v>180</v>
      </c>
      <c r="K13" s="85">
        <v>35</v>
      </c>
      <c r="L13" s="78"/>
      <c r="M13" s="10"/>
      <c r="N13" s="10"/>
      <c r="O13" s="10"/>
      <c r="P13" s="10"/>
      <c r="Q13" s="10"/>
      <c r="R13" s="10"/>
      <c r="S13" s="10"/>
      <c r="T13" s="10"/>
      <c r="U13" s="10"/>
      <c r="V13" s="10"/>
    </row>
    <row r="14" spans="1:22" ht="21.15" customHeight="1">
      <c r="A14" s="182" t="s">
        <v>227</v>
      </c>
      <c r="B14" s="88">
        <f t="shared" si="2"/>
        <v>37</v>
      </c>
      <c r="C14" s="85">
        <v>0</v>
      </c>
      <c r="D14" s="85">
        <v>0</v>
      </c>
      <c r="E14" s="85">
        <v>6</v>
      </c>
      <c r="F14" s="85">
        <v>1</v>
      </c>
      <c r="G14" s="85">
        <v>4</v>
      </c>
      <c r="H14" s="85">
        <v>5</v>
      </c>
      <c r="I14" s="85">
        <v>7</v>
      </c>
      <c r="J14" s="85">
        <v>11</v>
      </c>
      <c r="K14" s="85">
        <v>3</v>
      </c>
      <c r="L14" s="78"/>
      <c r="M14" s="10"/>
      <c r="N14" s="10"/>
      <c r="O14" s="10"/>
      <c r="P14" s="10"/>
      <c r="Q14" s="10"/>
      <c r="R14" s="10"/>
      <c r="S14" s="10"/>
      <c r="T14" s="10"/>
      <c r="U14" s="10"/>
      <c r="V14" s="10"/>
    </row>
    <row r="15" spans="1:22">
      <c r="A15" s="181" t="s">
        <v>203</v>
      </c>
      <c r="B15" s="88">
        <f t="shared" si="2"/>
        <v>7</v>
      </c>
      <c r="C15" s="85">
        <v>0</v>
      </c>
      <c r="D15" s="85">
        <v>2</v>
      </c>
      <c r="E15" s="85">
        <v>0</v>
      </c>
      <c r="F15" s="85">
        <v>0</v>
      </c>
      <c r="G15" s="85">
        <v>2</v>
      </c>
      <c r="H15" s="85">
        <v>0</v>
      </c>
      <c r="I15" s="85">
        <v>2</v>
      </c>
      <c r="J15" s="85">
        <v>1</v>
      </c>
      <c r="K15" s="85">
        <v>0</v>
      </c>
      <c r="L15" s="78"/>
      <c r="M15" s="10"/>
      <c r="N15" s="10"/>
      <c r="O15" s="10"/>
      <c r="P15" s="10"/>
      <c r="Q15" s="10"/>
      <c r="R15" s="10"/>
      <c r="S15" s="10"/>
      <c r="T15" s="10"/>
      <c r="U15" s="10"/>
      <c r="V15" s="10"/>
    </row>
    <row r="16" spans="1:22" ht="10.5">
      <c r="A16" s="179" t="s">
        <v>236</v>
      </c>
      <c r="B16" s="90">
        <f t="shared" ref="B16:K16" si="3">SUM(B17:B33)</f>
        <v>92319</v>
      </c>
      <c r="C16" s="90">
        <f t="shared" si="3"/>
        <v>1402</v>
      </c>
      <c r="D16" s="90">
        <f t="shared" si="3"/>
        <v>5697</v>
      </c>
      <c r="E16" s="90">
        <f t="shared" si="3"/>
        <v>13241</v>
      </c>
      <c r="F16" s="90">
        <f t="shared" si="3"/>
        <v>11172</v>
      </c>
      <c r="G16" s="90">
        <f t="shared" si="3"/>
        <v>9220</v>
      </c>
      <c r="H16" s="90">
        <f t="shared" si="3"/>
        <v>14618</v>
      </c>
      <c r="I16" s="90">
        <f t="shared" si="3"/>
        <v>11141</v>
      </c>
      <c r="J16" s="90">
        <f t="shared" si="3"/>
        <v>13701</v>
      </c>
      <c r="K16" s="90">
        <f t="shared" si="3"/>
        <v>12127</v>
      </c>
      <c r="L16" s="82"/>
      <c r="M16" s="10"/>
      <c r="N16" s="10"/>
      <c r="O16" s="10"/>
      <c r="P16" s="10"/>
      <c r="Q16" s="10"/>
      <c r="R16" s="10"/>
      <c r="S16" s="10"/>
      <c r="T16" s="10"/>
      <c r="U16" s="10"/>
      <c r="V16" s="10"/>
    </row>
    <row r="17" spans="1:22">
      <c r="A17" s="182" t="s">
        <v>204</v>
      </c>
      <c r="B17" s="88">
        <f t="shared" ref="B17:B33" si="4">SUM(C17:K17)</f>
        <v>77890</v>
      </c>
      <c r="C17" s="85">
        <v>1182</v>
      </c>
      <c r="D17" s="85">
        <v>4618</v>
      </c>
      <c r="E17" s="85">
        <v>10525</v>
      </c>
      <c r="F17" s="85">
        <v>9724</v>
      </c>
      <c r="G17" s="85">
        <v>7505</v>
      </c>
      <c r="H17" s="85">
        <v>12093</v>
      </c>
      <c r="I17" s="85">
        <v>9330</v>
      </c>
      <c r="J17" s="85">
        <v>11131</v>
      </c>
      <c r="K17" s="85">
        <v>11782</v>
      </c>
      <c r="L17" s="78"/>
      <c r="M17" s="10"/>
      <c r="N17" s="10"/>
      <c r="O17" s="10"/>
      <c r="P17" s="10"/>
      <c r="Q17" s="10"/>
      <c r="R17" s="10"/>
      <c r="S17" s="10"/>
      <c r="T17" s="10"/>
      <c r="U17" s="10"/>
      <c r="V17" s="10"/>
    </row>
    <row r="18" spans="1:22">
      <c r="A18" s="182" t="s">
        <v>205</v>
      </c>
      <c r="B18" s="88">
        <f t="shared" si="4"/>
        <v>932</v>
      </c>
      <c r="C18" s="85">
        <v>18</v>
      </c>
      <c r="D18" s="85">
        <v>58</v>
      </c>
      <c r="E18" s="85">
        <v>174</v>
      </c>
      <c r="F18" s="85">
        <v>120</v>
      </c>
      <c r="G18" s="85">
        <v>138</v>
      </c>
      <c r="H18" s="85">
        <v>112</v>
      </c>
      <c r="I18" s="85">
        <v>112</v>
      </c>
      <c r="J18" s="85">
        <v>182</v>
      </c>
      <c r="K18" s="85">
        <v>18</v>
      </c>
      <c r="L18" s="78"/>
      <c r="M18" s="10"/>
      <c r="N18" s="10"/>
      <c r="O18" s="10"/>
      <c r="P18" s="10"/>
      <c r="Q18" s="10"/>
      <c r="R18" s="10"/>
      <c r="S18" s="10"/>
      <c r="T18" s="10"/>
      <c r="U18" s="10"/>
      <c r="V18" s="10"/>
    </row>
    <row r="19" spans="1:22" ht="10.25" customHeight="1">
      <c r="A19" s="182" t="s">
        <v>218</v>
      </c>
      <c r="B19" s="88">
        <f t="shared" si="4"/>
        <v>1678</v>
      </c>
      <c r="C19" s="85">
        <v>25</v>
      </c>
      <c r="D19" s="85">
        <v>107</v>
      </c>
      <c r="E19" s="85">
        <v>331</v>
      </c>
      <c r="F19" s="85">
        <v>253</v>
      </c>
      <c r="G19" s="85">
        <v>239</v>
      </c>
      <c r="H19" s="85">
        <v>211</v>
      </c>
      <c r="I19" s="85">
        <v>181</v>
      </c>
      <c r="J19" s="85">
        <v>307</v>
      </c>
      <c r="K19" s="85">
        <v>24</v>
      </c>
      <c r="L19" s="78"/>
      <c r="M19" s="10" t="s">
        <v>6</v>
      </c>
      <c r="N19" s="10"/>
      <c r="O19" s="10"/>
      <c r="P19" s="10"/>
      <c r="Q19" s="10"/>
      <c r="R19" s="10"/>
      <c r="S19" s="10"/>
      <c r="T19" s="10"/>
      <c r="U19" s="10"/>
      <c r="V19" s="10"/>
    </row>
    <row r="20" spans="1:22" ht="21.15" customHeight="1">
      <c r="A20" s="182" t="s">
        <v>219</v>
      </c>
      <c r="B20" s="88">
        <f t="shared" si="4"/>
        <v>4</v>
      </c>
      <c r="C20" s="85">
        <v>0</v>
      </c>
      <c r="D20" s="85">
        <v>0</v>
      </c>
      <c r="E20" s="85">
        <v>2</v>
      </c>
      <c r="F20" s="85">
        <v>1</v>
      </c>
      <c r="G20" s="85">
        <v>0</v>
      </c>
      <c r="H20" s="85">
        <v>0</v>
      </c>
      <c r="I20" s="85">
        <v>1</v>
      </c>
      <c r="J20" s="85">
        <v>0</v>
      </c>
      <c r="K20" s="85">
        <v>0</v>
      </c>
      <c r="L20" s="78"/>
      <c r="M20" s="10"/>
      <c r="N20" s="10"/>
      <c r="O20" s="10"/>
      <c r="P20" s="10"/>
      <c r="Q20" s="10"/>
      <c r="R20" s="10"/>
      <c r="S20" s="10"/>
      <c r="T20" s="10"/>
      <c r="U20" s="10"/>
      <c r="V20" s="10"/>
    </row>
    <row r="21" spans="1:22" ht="10.25" customHeight="1">
      <c r="A21" s="182" t="s">
        <v>220</v>
      </c>
      <c r="B21" s="88">
        <f t="shared" si="4"/>
        <v>797</v>
      </c>
      <c r="C21" s="85">
        <v>17</v>
      </c>
      <c r="D21" s="85">
        <v>50</v>
      </c>
      <c r="E21" s="85">
        <v>144</v>
      </c>
      <c r="F21" s="85">
        <v>87</v>
      </c>
      <c r="G21" s="85">
        <v>100</v>
      </c>
      <c r="H21" s="85">
        <v>131</v>
      </c>
      <c r="I21" s="85">
        <v>87</v>
      </c>
      <c r="J21" s="85">
        <v>133</v>
      </c>
      <c r="K21" s="85">
        <v>48</v>
      </c>
      <c r="L21" s="78"/>
      <c r="M21" s="10"/>
      <c r="N21" s="10"/>
      <c r="O21" s="10"/>
      <c r="P21" s="10"/>
      <c r="Q21" s="10"/>
      <c r="R21" s="10"/>
      <c r="S21" s="10"/>
      <c r="T21" s="10"/>
      <c r="U21" s="10"/>
      <c r="V21" s="10"/>
    </row>
    <row r="22" spans="1:22" ht="21.15" customHeight="1">
      <c r="A22" s="182" t="s">
        <v>221</v>
      </c>
      <c r="B22" s="88">
        <f t="shared" si="4"/>
        <v>42</v>
      </c>
      <c r="C22" s="85">
        <v>0</v>
      </c>
      <c r="D22" s="85">
        <v>1</v>
      </c>
      <c r="E22" s="85">
        <v>13</v>
      </c>
      <c r="F22" s="85">
        <v>5</v>
      </c>
      <c r="G22" s="85">
        <v>6</v>
      </c>
      <c r="H22" s="85">
        <v>6</v>
      </c>
      <c r="I22" s="85">
        <v>5</v>
      </c>
      <c r="J22" s="85">
        <v>5</v>
      </c>
      <c r="K22" s="85">
        <v>1</v>
      </c>
      <c r="L22" s="78"/>
      <c r="M22" s="10"/>
      <c r="N22" s="10"/>
      <c r="O22" s="10"/>
      <c r="P22" s="10"/>
      <c r="Q22" s="10"/>
      <c r="R22" s="10"/>
      <c r="S22" s="10"/>
      <c r="T22" s="10"/>
      <c r="U22" s="10"/>
      <c r="V22" s="10"/>
    </row>
    <row r="23" spans="1:22" ht="10.25" customHeight="1">
      <c r="A23" s="182" t="s">
        <v>222</v>
      </c>
      <c r="B23" s="88">
        <f t="shared" si="4"/>
        <v>7530</v>
      </c>
      <c r="C23" s="85">
        <v>110</v>
      </c>
      <c r="D23" s="85">
        <v>541</v>
      </c>
      <c r="E23" s="85">
        <v>1524</v>
      </c>
      <c r="F23" s="85">
        <v>654</v>
      </c>
      <c r="G23" s="85">
        <v>755</v>
      </c>
      <c r="H23" s="85">
        <v>1427</v>
      </c>
      <c r="I23" s="85">
        <v>972</v>
      </c>
      <c r="J23" s="85">
        <v>1351</v>
      </c>
      <c r="K23" s="85">
        <v>196</v>
      </c>
      <c r="L23" s="78"/>
      <c r="M23" s="10"/>
      <c r="N23" s="10"/>
      <c r="O23" s="10"/>
      <c r="P23" s="10"/>
      <c r="Q23" s="10"/>
      <c r="R23" s="10"/>
      <c r="S23" s="10"/>
      <c r="T23" s="10"/>
      <c r="U23" s="10"/>
      <c r="V23" s="10"/>
    </row>
    <row r="24" spans="1:22" ht="21.15" customHeight="1">
      <c r="A24" s="182" t="s">
        <v>223</v>
      </c>
      <c r="B24" s="88">
        <f t="shared" si="4"/>
        <v>99</v>
      </c>
      <c r="C24" s="85">
        <v>0</v>
      </c>
      <c r="D24" s="85">
        <v>5</v>
      </c>
      <c r="E24" s="85">
        <v>14</v>
      </c>
      <c r="F24" s="85">
        <v>14</v>
      </c>
      <c r="G24" s="85">
        <v>13</v>
      </c>
      <c r="H24" s="85">
        <v>27</v>
      </c>
      <c r="I24" s="85">
        <v>10</v>
      </c>
      <c r="J24" s="85">
        <v>14</v>
      </c>
      <c r="K24" s="85">
        <v>2</v>
      </c>
      <c r="L24" s="78"/>
    </row>
    <row r="25" spans="1:22" ht="21.15" customHeight="1">
      <c r="A25" s="182" t="s">
        <v>224</v>
      </c>
      <c r="B25" s="88">
        <f t="shared" si="4"/>
        <v>225</v>
      </c>
      <c r="C25" s="85">
        <v>5</v>
      </c>
      <c r="D25" s="85">
        <v>18</v>
      </c>
      <c r="E25" s="85">
        <v>43</v>
      </c>
      <c r="F25" s="85">
        <v>23</v>
      </c>
      <c r="G25" s="85">
        <v>26</v>
      </c>
      <c r="H25" s="85">
        <v>37</v>
      </c>
      <c r="I25" s="85">
        <v>19</v>
      </c>
      <c r="J25" s="85">
        <v>50</v>
      </c>
      <c r="K25" s="85">
        <v>4</v>
      </c>
      <c r="L25" s="78"/>
    </row>
    <row r="26" spans="1:22" ht="21.15" customHeight="1">
      <c r="A26" s="182" t="s">
        <v>225</v>
      </c>
      <c r="B26" s="88">
        <f t="shared" si="4"/>
        <v>24</v>
      </c>
      <c r="C26" s="85">
        <v>0</v>
      </c>
      <c r="D26" s="85">
        <v>4</v>
      </c>
      <c r="E26" s="85">
        <v>2</v>
      </c>
      <c r="F26" s="85">
        <v>3</v>
      </c>
      <c r="G26" s="85">
        <v>2</v>
      </c>
      <c r="H26" s="85">
        <v>5</v>
      </c>
      <c r="I26" s="85">
        <v>6</v>
      </c>
      <c r="J26" s="85">
        <v>2</v>
      </c>
      <c r="K26" s="85">
        <v>0</v>
      </c>
      <c r="L26" s="78"/>
    </row>
    <row r="27" spans="1:22" ht="10.25" customHeight="1">
      <c r="A27" s="182" t="s">
        <v>228</v>
      </c>
      <c r="B27" s="88">
        <f t="shared" si="4"/>
        <v>15</v>
      </c>
      <c r="C27" s="85">
        <v>1</v>
      </c>
      <c r="D27" s="85">
        <v>4</v>
      </c>
      <c r="E27" s="85">
        <v>2</v>
      </c>
      <c r="F27" s="85">
        <v>0</v>
      </c>
      <c r="G27" s="85">
        <v>0</v>
      </c>
      <c r="H27" s="85">
        <v>3</v>
      </c>
      <c r="I27" s="85">
        <v>4</v>
      </c>
      <c r="J27" s="85">
        <v>1</v>
      </c>
      <c r="K27" s="85">
        <v>0</v>
      </c>
      <c r="L27" s="78"/>
    </row>
    <row r="28" spans="1:22" ht="21.15" customHeight="1">
      <c r="A28" s="198" t="s">
        <v>226</v>
      </c>
      <c r="B28" s="88">
        <f t="shared" si="4"/>
        <v>16</v>
      </c>
      <c r="C28" s="85">
        <v>0</v>
      </c>
      <c r="D28" s="85">
        <v>3</v>
      </c>
      <c r="E28" s="85">
        <v>1</v>
      </c>
      <c r="F28" s="85">
        <v>1</v>
      </c>
      <c r="G28" s="85">
        <v>1</v>
      </c>
      <c r="H28" s="85">
        <v>5</v>
      </c>
      <c r="I28" s="85">
        <v>1</v>
      </c>
      <c r="J28" s="85">
        <v>4</v>
      </c>
      <c r="K28" s="85">
        <v>0</v>
      </c>
      <c r="L28" s="78"/>
    </row>
    <row r="29" spans="1:22" ht="10.25" customHeight="1">
      <c r="A29" s="182" t="s">
        <v>206</v>
      </c>
      <c r="B29" s="88">
        <f t="shared" si="4"/>
        <v>2787</v>
      </c>
      <c r="C29" s="85">
        <v>42</v>
      </c>
      <c r="D29" s="85">
        <v>267</v>
      </c>
      <c r="E29" s="85">
        <v>406</v>
      </c>
      <c r="F29" s="85">
        <v>260</v>
      </c>
      <c r="G29" s="85">
        <v>397</v>
      </c>
      <c r="H29" s="85">
        <v>525</v>
      </c>
      <c r="I29" s="85">
        <v>381</v>
      </c>
      <c r="J29" s="85">
        <v>464</v>
      </c>
      <c r="K29" s="85">
        <v>45</v>
      </c>
      <c r="L29" s="78"/>
    </row>
    <row r="30" spans="1:22" ht="21.15" customHeight="1">
      <c r="A30" s="182" t="s">
        <v>230</v>
      </c>
      <c r="B30" s="88">
        <f t="shared" si="4"/>
        <v>9</v>
      </c>
      <c r="C30" s="85">
        <v>0</v>
      </c>
      <c r="D30" s="85">
        <v>0</v>
      </c>
      <c r="E30" s="85">
        <v>1</v>
      </c>
      <c r="F30" s="85">
        <v>1</v>
      </c>
      <c r="G30" s="85">
        <v>0</v>
      </c>
      <c r="H30" s="85">
        <v>4</v>
      </c>
      <c r="I30" s="85">
        <v>0</v>
      </c>
      <c r="J30" s="85">
        <v>3</v>
      </c>
      <c r="K30" s="85">
        <v>0</v>
      </c>
      <c r="L30" s="78"/>
    </row>
    <row r="31" spans="1:22" ht="21.15" customHeight="1">
      <c r="A31" s="182" t="s">
        <v>235</v>
      </c>
      <c r="B31" s="88">
        <f t="shared" si="4"/>
        <v>9</v>
      </c>
      <c r="C31" s="85">
        <v>0</v>
      </c>
      <c r="D31" s="85">
        <v>0</v>
      </c>
      <c r="E31" s="85">
        <v>0</v>
      </c>
      <c r="F31" s="85">
        <v>1</v>
      </c>
      <c r="G31" s="85">
        <v>1</v>
      </c>
      <c r="H31" s="85">
        <v>2</v>
      </c>
      <c r="I31" s="85">
        <v>4</v>
      </c>
      <c r="J31" s="85">
        <v>1</v>
      </c>
      <c r="K31" s="85">
        <v>0</v>
      </c>
      <c r="L31" s="78"/>
    </row>
    <row r="32" spans="1:22">
      <c r="A32" s="182" t="s">
        <v>207</v>
      </c>
      <c r="B32" s="88">
        <f t="shared" si="4"/>
        <v>109</v>
      </c>
      <c r="C32" s="85">
        <v>0</v>
      </c>
      <c r="D32" s="85">
        <v>7</v>
      </c>
      <c r="E32" s="85">
        <v>35</v>
      </c>
      <c r="F32" s="85">
        <v>11</v>
      </c>
      <c r="G32" s="85">
        <v>16</v>
      </c>
      <c r="H32" s="85">
        <v>8</v>
      </c>
      <c r="I32" s="85">
        <v>8</v>
      </c>
      <c r="J32" s="85">
        <v>24</v>
      </c>
      <c r="K32" s="85">
        <v>0</v>
      </c>
      <c r="L32" s="78"/>
    </row>
    <row r="33" spans="1:12">
      <c r="A33" s="182" t="s">
        <v>208</v>
      </c>
      <c r="B33" s="88">
        <f t="shared" si="4"/>
        <v>153</v>
      </c>
      <c r="C33" s="85">
        <v>2</v>
      </c>
      <c r="D33" s="85">
        <v>14</v>
      </c>
      <c r="E33" s="85">
        <v>24</v>
      </c>
      <c r="F33" s="85">
        <v>14</v>
      </c>
      <c r="G33" s="85">
        <v>21</v>
      </c>
      <c r="H33" s="85">
        <v>22</v>
      </c>
      <c r="I33" s="85">
        <v>20</v>
      </c>
      <c r="J33" s="85">
        <v>29</v>
      </c>
      <c r="K33" s="85">
        <v>7</v>
      </c>
      <c r="L33" s="78"/>
    </row>
    <row r="34" spans="1:12" ht="10.5">
      <c r="A34" s="179" t="s">
        <v>197</v>
      </c>
      <c r="B34" s="90">
        <f t="shared" ref="B34:K34" si="5">SUM(B35:B37)</f>
        <v>164947</v>
      </c>
      <c r="C34" s="90">
        <f t="shared" si="5"/>
        <v>2196</v>
      </c>
      <c r="D34" s="90">
        <f t="shared" si="5"/>
        <v>11619</v>
      </c>
      <c r="E34" s="90">
        <f t="shared" si="5"/>
        <v>26780</v>
      </c>
      <c r="F34" s="90">
        <f t="shared" si="5"/>
        <v>21561</v>
      </c>
      <c r="G34" s="90">
        <f t="shared" si="5"/>
        <v>19648</v>
      </c>
      <c r="H34" s="90">
        <f t="shared" si="5"/>
        <v>31272</v>
      </c>
      <c r="I34" s="90">
        <f t="shared" si="5"/>
        <v>22582</v>
      </c>
      <c r="J34" s="90">
        <f t="shared" si="5"/>
        <v>22134</v>
      </c>
      <c r="K34" s="90">
        <f t="shared" si="5"/>
        <v>7155</v>
      </c>
      <c r="L34" s="82"/>
    </row>
    <row r="35" spans="1:12">
      <c r="A35" s="181" t="s">
        <v>209</v>
      </c>
      <c r="B35" s="88">
        <f>SUM(C35:K35)</f>
        <v>160117</v>
      </c>
      <c r="C35" s="85">
        <v>2104</v>
      </c>
      <c r="D35" s="85">
        <v>11360</v>
      </c>
      <c r="E35" s="85">
        <v>25763</v>
      </c>
      <c r="F35" s="85">
        <v>21226</v>
      </c>
      <c r="G35" s="85">
        <v>19178</v>
      </c>
      <c r="H35" s="85">
        <v>30298</v>
      </c>
      <c r="I35" s="85">
        <v>21723</v>
      </c>
      <c r="J35" s="85">
        <v>21482</v>
      </c>
      <c r="K35" s="85">
        <v>6983</v>
      </c>
      <c r="L35" s="78"/>
    </row>
    <row r="36" spans="1:12" ht="21.15" customHeight="1">
      <c r="A36" s="182" t="s">
        <v>229</v>
      </c>
      <c r="B36" s="88">
        <f>SUM(C36:K36)</f>
        <v>2383</v>
      </c>
      <c r="C36" s="85">
        <v>54</v>
      </c>
      <c r="D36" s="85">
        <v>132</v>
      </c>
      <c r="E36" s="85">
        <v>510</v>
      </c>
      <c r="F36" s="85">
        <v>182</v>
      </c>
      <c r="G36" s="85">
        <v>223</v>
      </c>
      <c r="H36" s="85">
        <v>512</v>
      </c>
      <c r="I36" s="85">
        <v>375</v>
      </c>
      <c r="J36" s="85">
        <v>318</v>
      </c>
      <c r="K36" s="85">
        <v>77</v>
      </c>
      <c r="L36" s="78"/>
    </row>
    <row r="37" spans="1:12">
      <c r="A37" s="181" t="s">
        <v>210</v>
      </c>
      <c r="B37" s="88">
        <f>SUM(C37:K37)</f>
        <v>2447</v>
      </c>
      <c r="C37" s="85">
        <v>38</v>
      </c>
      <c r="D37" s="85">
        <v>127</v>
      </c>
      <c r="E37" s="85">
        <v>507</v>
      </c>
      <c r="F37" s="85">
        <v>153</v>
      </c>
      <c r="G37" s="85">
        <v>247</v>
      </c>
      <c r="H37" s="85">
        <v>462</v>
      </c>
      <c r="I37" s="85">
        <v>484</v>
      </c>
      <c r="J37" s="85">
        <v>334</v>
      </c>
      <c r="K37" s="85">
        <v>95</v>
      </c>
      <c r="L37" s="78"/>
    </row>
    <row r="38" spans="1:12" ht="10.5">
      <c r="A38" s="60" t="s">
        <v>15</v>
      </c>
      <c r="B38" s="90">
        <f t="shared" ref="B38:K38" si="6">SUM(B39:B45)</f>
        <v>9466</v>
      </c>
      <c r="C38" s="90">
        <f t="shared" si="6"/>
        <v>102</v>
      </c>
      <c r="D38" s="90">
        <f t="shared" si="6"/>
        <v>635</v>
      </c>
      <c r="E38" s="90">
        <f t="shared" si="6"/>
        <v>1229</v>
      </c>
      <c r="F38" s="90">
        <f t="shared" si="6"/>
        <v>624</v>
      </c>
      <c r="G38" s="90">
        <f t="shared" si="6"/>
        <v>1577</v>
      </c>
      <c r="H38" s="90">
        <f t="shared" si="6"/>
        <v>1468</v>
      </c>
      <c r="I38" s="90">
        <f t="shared" si="6"/>
        <v>1240</v>
      </c>
      <c r="J38" s="90">
        <f t="shared" si="6"/>
        <v>1541</v>
      </c>
      <c r="K38" s="90">
        <f t="shared" si="6"/>
        <v>1050</v>
      </c>
      <c r="L38" s="82"/>
    </row>
    <row r="39" spans="1:12">
      <c r="A39" s="181" t="s">
        <v>212</v>
      </c>
      <c r="B39" s="88">
        <f t="shared" ref="B39:B45" si="7">SUM(C39:K39)</f>
        <v>195</v>
      </c>
      <c r="C39" s="85">
        <v>0</v>
      </c>
      <c r="D39" s="85">
        <v>13</v>
      </c>
      <c r="E39" s="85">
        <v>21</v>
      </c>
      <c r="F39" s="85">
        <v>16</v>
      </c>
      <c r="G39" s="85">
        <v>74</v>
      </c>
      <c r="H39" s="85">
        <v>17</v>
      </c>
      <c r="I39" s="85">
        <v>10</v>
      </c>
      <c r="J39" s="85">
        <v>36</v>
      </c>
      <c r="K39" s="85">
        <v>8</v>
      </c>
      <c r="L39" s="10"/>
    </row>
    <row r="40" spans="1:12">
      <c r="A40" s="181" t="s">
        <v>213</v>
      </c>
      <c r="B40" s="88">
        <f t="shared" si="7"/>
        <v>7486</v>
      </c>
      <c r="C40" s="85">
        <v>88</v>
      </c>
      <c r="D40" s="85">
        <v>562</v>
      </c>
      <c r="E40" s="85">
        <v>948</v>
      </c>
      <c r="F40" s="85">
        <v>522</v>
      </c>
      <c r="G40" s="85">
        <v>1312</v>
      </c>
      <c r="H40" s="85">
        <v>1206</v>
      </c>
      <c r="I40" s="85">
        <v>924</v>
      </c>
      <c r="J40" s="85">
        <v>1313</v>
      </c>
      <c r="K40" s="85">
        <v>611</v>
      </c>
      <c r="L40" s="10"/>
    </row>
    <row r="41" spans="1:12" ht="10.25" customHeight="1">
      <c r="A41" s="182" t="s">
        <v>233</v>
      </c>
      <c r="B41" s="88">
        <f t="shared" si="7"/>
        <v>2</v>
      </c>
      <c r="C41" s="85">
        <v>0</v>
      </c>
      <c r="D41" s="85">
        <v>0</v>
      </c>
      <c r="E41" s="85">
        <v>0</v>
      </c>
      <c r="F41" s="85">
        <v>0</v>
      </c>
      <c r="G41" s="85">
        <v>1</v>
      </c>
      <c r="H41" s="85">
        <v>1</v>
      </c>
      <c r="I41" s="85">
        <v>0</v>
      </c>
      <c r="J41" s="85">
        <v>0</v>
      </c>
      <c r="K41" s="85">
        <v>0</v>
      </c>
      <c r="L41" s="10"/>
    </row>
    <row r="42" spans="1:12">
      <c r="A42" s="181" t="s">
        <v>237</v>
      </c>
      <c r="B42" s="88">
        <f t="shared" si="7"/>
        <v>1</v>
      </c>
      <c r="C42" s="85">
        <v>0</v>
      </c>
      <c r="D42" s="85">
        <v>0</v>
      </c>
      <c r="E42" s="85">
        <v>0</v>
      </c>
      <c r="F42" s="85">
        <v>0</v>
      </c>
      <c r="G42" s="85">
        <v>0</v>
      </c>
      <c r="H42" s="85">
        <v>1</v>
      </c>
      <c r="I42" s="85">
        <v>0</v>
      </c>
      <c r="J42" s="85">
        <v>0</v>
      </c>
      <c r="K42" s="85">
        <v>0</v>
      </c>
      <c r="L42" s="10"/>
    </row>
    <row r="43" spans="1:12" ht="10.25" customHeight="1">
      <c r="A43" s="182" t="s">
        <v>234</v>
      </c>
      <c r="B43" s="88">
        <f t="shared" si="7"/>
        <v>5</v>
      </c>
      <c r="C43" s="85">
        <v>0</v>
      </c>
      <c r="D43" s="85">
        <v>1</v>
      </c>
      <c r="E43" s="85">
        <v>0</v>
      </c>
      <c r="F43" s="85">
        <v>1</v>
      </c>
      <c r="G43" s="85">
        <v>1</v>
      </c>
      <c r="H43" s="85">
        <v>2</v>
      </c>
      <c r="I43" s="85">
        <v>0</v>
      </c>
      <c r="J43" s="85">
        <v>0</v>
      </c>
      <c r="K43" s="85">
        <v>0</v>
      </c>
      <c r="L43" s="10"/>
    </row>
    <row r="44" spans="1:12">
      <c r="A44" s="181" t="s">
        <v>214</v>
      </c>
      <c r="B44" s="88">
        <f t="shared" si="7"/>
        <v>1775</v>
      </c>
      <c r="C44" s="85">
        <v>14</v>
      </c>
      <c r="D44" s="85">
        <v>59</v>
      </c>
      <c r="E44" s="85">
        <v>260</v>
      </c>
      <c r="F44" s="85">
        <v>85</v>
      </c>
      <c r="G44" s="85">
        <v>189</v>
      </c>
      <c r="H44" s="85">
        <v>239</v>
      </c>
      <c r="I44" s="85">
        <v>306</v>
      </c>
      <c r="J44" s="85">
        <v>192</v>
      </c>
      <c r="K44" s="85">
        <v>431</v>
      </c>
      <c r="L44" s="10"/>
    </row>
    <row r="45" spans="1:12">
      <c r="A45" s="200" t="s">
        <v>232</v>
      </c>
      <c r="B45" s="123">
        <f t="shared" si="7"/>
        <v>2</v>
      </c>
      <c r="C45" s="122">
        <v>0</v>
      </c>
      <c r="D45" s="122">
        <v>0</v>
      </c>
      <c r="E45" s="122">
        <v>0</v>
      </c>
      <c r="F45" s="122">
        <v>0</v>
      </c>
      <c r="G45" s="122">
        <v>0</v>
      </c>
      <c r="H45" s="122">
        <v>2</v>
      </c>
      <c r="I45" s="122">
        <v>0</v>
      </c>
      <c r="J45" s="122">
        <v>0</v>
      </c>
      <c r="K45" s="122">
        <v>0</v>
      </c>
      <c r="L45" s="78"/>
    </row>
    <row r="47" spans="1:12">
      <c r="A47" s="6" t="s">
        <v>55</v>
      </c>
    </row>
    <row r="48" spans="1:12">
      <c r="A48" s="6" t="s">
        <v>114</v>
      </c>
    </row>
    <row r="49" spans="1:1">
      <c r="A49" s="6"/>
    </row>
    <row r="50" spans="1:1">
      <c r="A50" s="6"/>
    </row>
    <row r="51" spans="1:1">
      <c r="A51" s="6"/>
    </row>
    <row r="52" spans="1:1">
      <c r="A52" s="6"/>
    </row>
    <row r="53" spans="1:1">
      <c r="A53" s="6"/>
    </row>
    <row r="1272" spans="1:1">
      <c r="A1272" s="44" t="s">
        <v>54</v>
      </c>
    </row>
  </sheetData>
  <pageMargins left="0.5" right="0.25" top="1" bottom="0.82" header="0.5" footer="0.5"/>
  <pageSetup firstPageNumber="14" fitToHeight="2" orientation="portrait" useFirstPageNumber="1" r:id="rId1"/>
  <headerFooter alignWithMargins="0">
    <oddFooter>&amp;C&amp;P of 31</oddFooter>
  </headerFooter>
  <rowBreaks count="3" manualBreakCount="3">
    <brk id="33" max="10" man="1"/>
    <brk id="37" max="10" man="1"/>
    <brk id="43" max="10" man="1"/>
  </rowBreaks>
  <ignoredErrors>
    <ignoredError sqref="B16 B34 B3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60"/>
  <sheetViews>
    <sheetView showGridLines="0" zoomScaleNormal="100" workbookViewId="0">
      <pane xSplit="1" ySplit="5" topLeftCell="B6" activePane="bottomRight" state="frozen"/>
      <selection pane="topRight" activeCell="B1" sqref="B1"/>
      <selection pane="bottomLeft" activeCell="A6" sqref="A6"/>
      <selection pane="bottomRight" activeCell="V1" sqref="V1"/>
    </sheetView>
  </sheetViews>
  <sheetFormatPr defaultColWidth="10.8984375" defaultRowHeight="10.5"/>
  <cols>
    <col min="1" max="1" width="34.3984375" style="44" customWidth="1"/>
    <col min="2" max="11" width="7.3984375" style="44" customWidth="1"/>
    <col min="12" max="13" width="7.3984375" style="44" hidden="1" customWidth="1"/>
    <col min="14" max="14" width="7.3984375" style="41" hidden="1" customWidth="1"/>
    <col min="15" max="17" width="7.8984375" style="43" hidden="1" customWidth="1"/>
    <col min="18" max="18" width="7.3984375" style="43" hidden="1" customWidth="1"/>
    <col min="19" max="20" width="9.296875" style="42" hidden="1" customWidth="1"/>
    <col min="21" max="21" width="7.3984375" style="7" customWidth="1"/>
    <col min="22" max="22" width="9.296875" style="7" customWidth="1"/>
    <col min="23" max="16384" width="10.8984375" style="40"/>
  </cols>
  <sheetData>
    <row r="1" spans="1:38">
      <c r="A1" s="33" t="s">
        <v>20</v>
      </c>
      <c r="B1" s="33"/>
      <c r="C1" s="33"/>
      <c r="D1" s="33"/>
      <c r="E1" s="33"/>
      <c r="F1" s="33"/>
      <c r="G1" s="33"/>
      <c r="H1" s="33"/>
      <c r="I1" s="33"/>
      <c r="J1" s="33"/>
      <c r="K1" s="33"/>
      <c r="L1" s="33"/>
      <c r="M1" s="33"/>
      <c r="N1" s="63"/>
      <c r="O1" s="63"/>
      <c r="P1" s="63"/>
      <c r="Q1" s="63"/>
      <c r="R1" s="63"/>
      <c r="S1" s="64"/>
      <c r="T1" s="65"/>
    </row>
    <row r="2" spans="1:38" ht="13.65" customHeight="1">
      <c r="A2" s="33" t="s">
        <v>19</v>
      </c>
      <c r="B2" s="33"/>
      <c r="C2" s="33"/>
      <c r="D2" s="33"/>
      <c r="E2" s="33"/>
      <c r="F2" s="33"/>
      <c r="G2" s="33"/>
      <c r="H2" s="33"/>
      <c r="I2" s="33"/>
      <c r="J2" s="33"/>
      <c r="K2" s="33"/>
      <c r="L2" s="33"/>
      <c r="M2" s="33"/>
      <c r="N2" s="63"/>
      <c r="O2" s="63"/>
      <c r="P2" s="63"/>
      <c r="Q2" s="63"/>
      <c r="R2" s="63"/>
      <c r="S2" s="64"/>
      <c r="T2" s="65"/>
    </row>
    <row r="3" spans="1:38">
      <c r="A3" s="162" t="s">
        <v>122</v>
      </c>
      <c r="B3" s="33"/>
      <c r="C3" s="33"/>
      <c r="D3" s="33"/>
      <c r="E3" s="33"/>
      <c r="F3" s="33"/>
      <c r="G3" s="33"/>
      <c r="H3" s="33"/>
      <c r="I3" s="33"/>
      <c r="J3" s="33"/>
      <c r="K3" s="33"/>
      <c r="L3" s="33"/>
      <c r="M3" s="33"/>
      <c r="N3" s="63"/>
      <c r="O3" s="63"/>
      <c r="P3" s="63"/>
      <c r="Q3" s="63"/>
      <c r="R3" s="63"/>
      <c r="S3" s="64"/>
      <c r="T3" s="65"/>
    </row>
    <row r="4" spans="1:38">
      <c r="A4" s="1"/>
      <c r="B4" s="1"/>
      <c r="C4" s="1"/>
      <c r="D4" s="1"/>
      <c r="E4" s="1"/>
      <c r="F4" s="1"/>
      <c r="G4" s="1"/>
      <c r="H4" s="1"/>
      <c r="I4" s="1"/>
      <c r="J4" s="1"/>
      <c r="K4" s="1"/>
      <c r="L4" s="1"/>
      <c r="M4" s="1"/>
      <c r="N4" s="63"/>
      <c r="P4" s="63"/>
      <c r="Q4" s="63"/>
      <c r="R4" s="63"/>
      <c r="S4" s="64"/>
      <c r="T4" s="64"/>
    </row>
    <row r="5" spans="1:38" s="62" customFormat="1" ht="16.5" customHeight="1">
      <c r="A5" s="29" t="s">
        <v>18</v>
      </c>
      <c r="B5" s="256">
        <v>2019</v>
      </c>
      <c r="C5" s="256">
        <v>2018</v>
      </c>
      <c r="D5" s="256">
        <v>2017</v>
      </c>
      <c r="E5" s="256">
        <v>2016</v>
      </c>
      <c r="F5" s="256">
        <v>2015</v>
      </c>
      <c r="G5" s="256">
        <v>2014</v>
      </c>
      <c r="H5" s="256">
        <v>2013</v>
      </c>
      <c r="I5" s="256">
        <v>2012</v>
      </c>
      <c r="J5" s="256">
        <v>2011</v>
      </c>
      <c r="K5" s="256">
        <v>2010</v>
      </c>
      <c r="L5" s="256">
        <v>2009</v>
      </c>
      <c r="M5" s="256">
        <v>2008</v>
      </c>
      <c r="N5" s="256">
        <v>2007</v>
      </c>
      <c r="O5" s="256">
        <v>2006</v>
      </c>
      <c r="P5" s="256">
        <v>2005</v>
      </c>
      <c r="Q5" s="256">
        <v>2004</v>
      </c>
      <c r="R5" s="256">
        <v>2003</v>
      </c>
      <c r="S5" s="256">
        <v>2002</v>
      </c>
      <c r="T5" s="262">
        <v>2001</v>
      </c>
      <c r="U5" s="263"/>
      <c r="V5" s="7"/>
    </row>
    <row r="6" spans="1:38" s="49" customFormat="1">
      <c r="A6" s="60" t="s">
        <v>17</v>
      </c>
      <c r="B6" s="61">
        <f t="shared" ref="B6:T6" si="0">B8+B15+B32+B36</f>
        <v>314168</v>
      </c>
      <c r="C6" s="61">
        <f t="shared" si="0"/>
        <v>311017</v>
      </c>
      <c r="D6" s="61">
        <f t="shared" ref="D6" si="1">D8+D15+D32+D36</f>
        <v>306652</v>
      </c>
      <c r="E6" s="61">
        <f t="shared" si="0"/>
        <v>302572</v>
      </c>
      <c r="F6" s="61">
        <f t="shared" ref="F6:G6" si="2">F8+F15+F32+F36</f>
        <v>304329</v>
      </c>
      <c r="G6" s="61">
        <f t="shared" si="2"/>
        <v>306066</v>
      </c>
      <c r="H6" s="61">
        <f t="shared" si="0"/>
        <v>307120</v>
      </c>
      <c r="I6" s="61">
        <f t="shared" si="0"/>
        <v>311952</v>
      </c>
      <c r="J6" s="61">
        <f t="shared" si="0"/>
        <v>314122</v>
      </c>
      <c r="K6" s="61">
        <f t="shared" si="0"/>
        <v>318001</v>
      </c>
      <c r="L6" s="61">
        <f t="shared" si="0"/>
        <v>323495</v>
      </c>
      <c r="M6" s="61">
        <f t="shared" si="0"/>
        <v>325247</v>
      </c>
      <c r="N6" s="61">
        <f t="shared" si="0"/>
        <v>309865</v>
      </c>
      <c r="O6" s="61">
        <f t="shared" si="0"/>
        <v>309333</v>
      </c>
      <c r="P6" s="61">
        <f t="shared" si="0"/>
        <v>311828</v>
      </c>
      <c r="Q6" s="61">
        <f t="shared" si="0"/>
        <v>313545</v>
      </c>
      <c r="R6" s="61">
        <f t="shared" si="0"/>
        <v>315413</v>
      </c>
      <c r="S6" s="54">
        <f t="shared" si="0"/>
        <v>317389</v>
      </c>
      <c r="T6" s="54">
        <f t="shared" si="0"/>
        <v>315276</v>
      </c>
      <c r="U6" s="50"/>
      <c r="V6" s="7"/>
      <c r="W6" s="56"/>
      <c r="X6" s="56"/>
      <c r="Y6" s="56"/>
      <c r="Z6" s="56"/>
      <c r="AA6" s="56"/>
      <c r="AB6" s="56"/>
      <c r="AC6" s="56"/>
      <c r="AD6" s="56"/>
      <c r="AE6" s="56"/>
      <c r="AF6" s="56"/>
      <c r="AG6" s="56"/>
      <c r="AH6" s="56"/>
      <c r="AI6" s="56"/>
      <c r="AJ6" s="56"/>
      <c r="AK6" s="56"/>
      <c r="AL6" s="56"/>
    </row>
    <row r="7" spans="1:38" s="57" customFormat="1">
      <c r="A7" s="60" t="s">
        <v>16</v>
      </c>
      <c r="B7" s="60"/>
      <c r="C7" s="60"/>
      <c r="D7" s="60"/>
      <c r="E7" s="60"/>
      <c r="F7" s="60"/>
      <c r="G7" s="60"/>
      <c r="H7" s="60"/>
      <c r="I7" s="60"/>
      <c r="J7" s="60"/>
      <c r="K7" s="60"/>
      <c r="L7" s="60"/>
      <c r="M7" s="60"/>
      <c r="N7" s="60"/>
      <c r="O7" s="59"/>
      <c r="P7" s="59"/>
      <c r="Q7" s="59"/>
      <c r="R7" s="59"/>
      <c r="S7" s="59"/>
      <c r="T7" s="59"/>
      <c r="U7" s="58"/>
      <c r="V7" s="7"/>
    </row>
    <row r="8" spans="1:38" s="49" customFormat="1">
      <c r="A8" s="179" t="s">
        <v>196</v>
      </c>
      <c r="B8" s="54">
        <f t="shared" ref="B8:T8" si="3">SUM(B9:B14)</f>
        <v>47436</v>
      </c>
      <c r="C8" s="54">
        <f t="shared" si="3"/>
        <v>47971</v>
      </c>
      <c r="D8" s="54">
        <f t="shared" ref="D8:E8" si="4">SUM(D9:D14)</f>
        <v>47491</v>
      </c>
      <c r="E8" s="54">
        <f t="shared" si="4"/>
        <v>47500</v>
      </c>
      <c r="F8" s="54">
        <f t="shared" ref="F8:G8" si="5">SUM(F9:F14)</f>
        <v>48737</v>
      </c>
      <c r="G8" s="54">
        <f t="shared" si="5"/>
        <v>49716</v>
      </c>
      <c r="H8" s="54">
        <f t="shared" si="3"/>
        <v>50909</v>
      </c>
      <c r="I8" s="54">
        <f t="shared" si="3"/>
        <v>52604</v>
      </c>
      <c r="J8" s="54">
        <f t="shared" si="3"/>
        <v>54117</v>
      </c>
      <c r="K8" s="54">
        <f t="shared" si="3"/>
        <v>55979</v>
      </c>
      <c r="L8" s="54">
        <f t="shared" si="3"/>
        <v>57727</v>
      </c>
      <c r="M8" s="54">
        <f t="shared" si="3"/>
        <v>59422</v>
      </c>
      <c r="N8" s="54">
        <f t="shared" si="3"/>
        <v>58029</v>
      </c>
      <c r="O8" s="54">
        <f t="shared" si="3"/>
        <v>58676</v>
      </c>
      <c r="P8" s="54">
        <f t="shared" si="3"/>
        <v>59437</v>
      </c>
      <c r="Q8" s="54">
        <f t="shared" si="3"/>
        <v>59974</v>
      </c>
      <c r="R8" s="54">
        <f t="shared" si="3"/>
        <v>59774</v>
      </c>
      <c r="S8" s="54">
        <f t="shared" si="3"/>
        <v>59299</v>
      </c>
      <c r="T8" s="54">
        <f t="shared" si="3"/>
        <v>57612</v>
      </c>
      <c r="U8" s="50"/>
      <c r="V8" s="7"/>
      <c r="W8" s="56"/>
      <c r="X8" s="56"/>
      <c r="Y8" s="56"/>
      <c r="Z8" s="56"/>
      <c r="AA8" s="56"/>
      <c r="AB8" s="56"/>
      <c r="AC8" s="56"/>
      <c r="AD8" s="56"/>
      <c r="AE8" s="56"/>
      <c r="AF8" s="56"/>
      <c r="AG8" s="56"/>
      <c r="AH8" s="56"/>
      <c r="AI8" s="56"/>
      <c r="AJ8" s="56"/>
      <c r="AK8" s="56"/>
      <c r="AL8" s="56"/>
    </row>
    <row r="9" spans="1:38">
      <c r="A9" s="181" t="s">
        <v>198</v>
      </c>
      <c r="B9" s="18">
        <v>45664</v>
      </c>
      <c r="C9" s="186">
        <v>46117</v>
      </c>
      <c r="D9" s="186">
        <v>45651</v>
      </c>
      <c r="E9" s="186">
        <v>45672</v>
      </c>
      <c r="F9" s="186">
        <v>46817</v>
      </c>
      <c r="G9" s="186">
        <v>47784</v>
      </c>
      <c r="H9" s="18">
        <v>48984</v>
      </c>
      <c r="I9" s="18">
        <v>50617</v>
      </c>
      <c r="J9" s="18">
        <v>52089</v>
      </c>
      <c r="K9" s="18">
        <v>53901</v>
      </c>
      <c r="L9" s="52">
        <v>55625</v>
      </c>
      <c r="M9" s="52">
        <v>57327</v>
      </c>
      <c r="N9" s="52">
        <v>55947</v>
      </c>
      <c r="O9" s="52">
        <v>56617</v>
      </c>
      <c r="P9" s="52">
        <v>57398</v>
      </c>
      <c r="Q9" s="52">
        <v>57959</v>
      </c>
      <c r="R9" s="52">
        <v>57837</v>
      </c>
      <c r="S9" s="52">
        <v>57379</v>
      </c>
      <c r="T9" s="52">
        <v>55740</v>
      </c>
      <c r="U9" s="41"/>
      <c r="W9" s="55"/>
      <c r="X9" s="55"/>
      <c r="Y9" s="55"/>
      <c r="Z9" s="55"/>
      <c r="AA9" s="55"/>
      <c r="AB9" s="55"/>
      <c r="AC9" s="55"/>
      <c r="AD9" s="55"/>
      <c r="AE9" s="55"/>
      <c r="AF9" s="55"/>
      <c r="AG9" s="55"/>
      <c r="AH9" s="55"/>
      <c r="AI9" s="55"/>
      <c r="AJ9" s="55"/>
      <c r="AK9" s="55"/>
      <c r="AL9" s="55"/>
    </row>
    <row r="10" spans="1:38">
      <c r="A10" s="181" t="s">
        <v>199</v>
      </c>
      <c r="B10" s="18">
        <v>820</v>
      </c>
      <c r="C10" s="186">
        <v>864</v>
      </c>
      <c r="D10" s="186">
        <v>867</v>
      </c>
      <c r="E10" s="186">
        <v>857</v>
      </c>
      <c r="F10" s="186">
        <v>906</v>
      </c>
      <c r="G10" s="186">
        <v>915</v>
      </c>
      <c r="H10" s="18">
        <v>934</v>
      </c>
      <c r="I10" s="18">
        <v>977</v>
      </c>
      <c r="J10" s="18">
        <v>1008</v>
      </c>
      <c r="K10" s="18">
        <v>1025</v>
      </c>
      <c r="L10" s="52">
        <v>1062</v>
      </c>
      <c r="M10" s="52">
        <v>1077</v>
      </c>
      <c r="N10" s="52">
        <v>1100</v>
      </c>
      <c r="O10" s="52">
        <v>1130</v>
      </c>
      <c r="P10" s="52">
        <v>1137</v>
      </c>
      <c r="Q10" s="52">
        <v>1154</v>
      </c>
      <c r="R10" s="52">
        <v>1134</v>
      </c>
      <c r="S10" s="52">
        <v>1153</v>
      </c>
      <c r="T10" s="52">
        <v>1142</v>
      </c>
      <c r="U10" s="41"/>
      <c r="W10" s="55"/>
      <c r="X10" s="55"/>
      <c r="Y10" s="55"/>
      <c r="Z10" s="55"/>
      <c r="AA10" s="55"/>
      <c r="AB10" s="55"/>
      <c r="AC10" s="55"/>
      <c r="AD10" s="55"/>
      <c r="AE10" s="55"/>
      <c r="AF10" s="55"/>
      <c r="AG10" s="55"/>
      <c r="AH10" s="55"/>
      <c r="AI10" s="55"/>
      <c r="AJ10" s="55"/>
      <c r="AK10" s="55"/>
      <c r="AL10" s="55"/>
    </row>
    <row r="11" spans="1:38">
      <c r="A11" s="181" t="s">
        <v>200</v>
      </c>
      <c r="B11" s="18">
        <v>17</v>
      </c>
      <c r="C11" s="186">
        <v>14</v>
      </c>
      <c r="D11" s="186">
        <v>14</v>
      </c>
      <c r="E11" s="186">
        <v>11</v>
      </c>
      <c r="F11" s="186">
        <v>11</v>
      </c>
      <c r="G11" s="186">
        <v>10</v>
      </c>
      <c r="H11" s="18">
        <v>9</v>
      </c>
      <c r="I11" s="18">
        <v>8</v>
      </c>
      <c r="J11" s="18">
        <v>12</v>
      </c>
      <c r="K11" s="18">
        <v>13</v>
      </c>
      <c r="L11" s="52">
        <v>14</v>
      </c>
      <c r="M11" s="52">
        <v>14</v>
      </c>
      <c r="N11" s="52">
        <v>14</v>
      </c>
      <c r="O11" s="52">
        <v>12</v>
      </c>
      <c r="P11" s="52">
        <v>14</v>
      </c>
      <c r="Q11" s="52">
        <v>14</v>
      </c>
      <c r="R11" s="52">
        <v>13</v>
      </c>
      <c r="S11" s="52">
        <v>12</v>
      </c>
      <c r="T11" s="52">
        <v>10</v>
      </c>
      <c r="U11" s="41"/>
      <c r="AC11" s="55"/>
      <c r="AD11" s="55"/>
      <c r="AE11" s="55"/>
      <c r="AF11" s="55"/>
      <c r="AG11" s="55"/>
      <c r="AH11" s="55"/>
      <c r="AI11" s="55"/>
      <c r="AJ11" s="55"/>
      <c r="AK11" s="55"/>
      <c r="AL11" s="55"/>
    </row>
    <row r="12" spans="1:38">
      <c r="A12" s="181" t="s">
        <v>201</v>
      </c>
      <c r="B12" s="18">
        <v>891</v>
      </c>
      <c r="C12" s="186">
        <v>932</v>
      </c>
      <c r="D12" s="186">
        <v>918</v>
      </c>
      <c r="E12" s="186">
        <v>917</v>
      </c>
      <c r="F12" s="186">
        <v>954</v>
      </c>
      <c r="G12" s="186">
        <v>958</v>
      </c>
      <c r="H12" s="18">
        <v>937</v>
      </c>
      <c r="I12" s="18">
        <v>951</v>
      </c>
      <c r="J12" s="18">
        <v>960</v>
      </c>
      <c r="K12" s="18">
        <v>986</v>
      </c>
      <c r="L12" s="52">
        <v>971</v>
      </c>
      <c r="M12" s="52">
        <v>949</v>
      </c>
      <c r="N12" s="52">
        <v>917</v>
      </c>
      <c r="O12" s="52">
        <v>869</v>
      </c>
      <c r="P12" s="52">
        <v>837</v>
      </c>
      <c r="Q12" s="52">
        <v>800</v>
      </c>
      <c r="R12" s="52">
        <v>744</v>
      </c>
      <c r="S12" s="52">
        <v>709</v>
      </c>
      <c r="T12" s="52">
        <v>676</v>
      </c>
      <c r="U12" s="41"/>
      <c r="W12" s="55"/>
      <c r="X12" s="55"/>
      <c r="Y12" s="55"/>
      <c r="Z12" s="55"/>
      <c r="AA12" s="55"/>
      <c r="AB12" s="55"/>
      <c r="AC12" s="55"/>
      <c r="AD12" s="55"/>
      <c r="AE12" s="55"/>
      <c r="AF12" s="55"/>
      <c r="AG12" s="55"/>
      <c r="AH12" s="55"/>
      <c r="AI12" s="55"/>
      <c r="AJ12" s="55"/>
      <c r="AK12" s="55"/>
      <c r="AL12" s="55"/>
    </row>
    <row r="13" spans="1:38" ht="21.15" customHeight="1">
      <c r="A13" s="182" t="s">
        <v>227</v>
      </c>
      <c r="B13" s="18">
        <v>37</v>
      </c>
      <c r="C13" s="186">
        <v>39</v>
      </c>
      <c r="D13" s="186">
        <v>35</v>
      </c>
      <c r="E13" s="186">
        <v>36</v>
      </c>
      <c r="F13" s="186">
        <v>41</v>
      </c>
      <c r="G13" s="186">
        <v>42</v>
      </c>
      <c r="H13" s="18">
        <v>38</v>
      </c>
      <c r="I13" s="18">
        <v>45</v>
      </c>
      <c r="J13" s="18">
        <v>42</v>
      </c>
      <c r="K13" s="18">
        <v>48</v>
      </c>
      <c r="L13" s="52">
        <v>48</v>
      </c>
      <c r="M13" s="52">
        <v>47</v>
      </c>
      <c r="N13" s="52">
        <v>44</v>
      </c>
      <c r="O13" s="52">
        <v>46</v>
      </c>
      <c r="P13" s="52">
        <v>49</v>
      </c>
      <c r="Q13" s="52">
        <v>45</v>
      </c>
      <c r="R13" s="52">
        <v>43</v>
      </c>
      <c r="S13" s="52">
        <v>42</v>
      </c>
      <c r="T13" s="52">
        <v>39</v>
      </c>
      <c r="U13" s="41"/>
      <c r="AB13" s="55"/>
      <c r="AC13" s="55"/>
      <c r="AD13" s="55"/>
      <c r="AE13" s="55"/>
      <c r="AF13" s="55"/>
      <c r="AG13" s="55"/>
      <c r="AH13" s="55"/>
      <c r="AI13" s="55"/>
      <c r="AJ13" s="55"/>
      <c r="AK13" s="55"/>
      <c r="AL13" s="55"/>
    </row>
    <row r="14" spans="1:38">
      <c r="A14" s="181" t="s">
        <v>203</v>
      </c>
      <c r="B14" s="18">
        <v>7</v>
      </c>
      <c r="C14" s="186">
        <v>5</v>
      </c>
      <c r="D14" s="186">
        <v>6</v>
      </c>
      <c r="E14" s="186">
        <v>7</v>
      </c>
      <c r="F14" s="186">
        <v>8</v>
      </c>
      <c r="G14" s="186">
        <v>7</v>
      </c>
      <c r="H14" s="18">
        <v>7</v>
      </c>
      <c r="I14" s="18">
        <v>6</v>
      </c>
      <c r="J14" s="18">
        <v>6</v>
      </c>
      <c r="K14" s="18">
        <v>6</v>
      </c>
      <c r="L14" s="52">
        <v>7</v>
      </c>
      <c r="M14" s="52">
        <v>8</v>
      </c>
      <c r="N14" s="52">
        <v>7</v>
      </c>
      <c r="O14" s="52">
        <v>2</v>
      </c>
      <c r="P14" s="52">
        <v>2</v>
      </c>
      <c r="Q14" s="52">
        <v>2</v>
      </c>
      <c r="R14" s="52">
        <v>3</v>
      </c>
      <c r="S14" s="52">
        <v>4</v>
      </c>
      <c r="T14" s="52">
        <v>5</v>
      </c>
      <c r="U14" s="41"/>
      <c r="W14" s="55"/>
      <c r="X14" s="55"/>
      <c r="Y14" s="55"/>
      <c r="Z14" s="55"/>
      <c r="AA14" s="55"/>
      <c r="AB14" s="55"/>
      <c r="AC14" s="55"/>
      <c r="AD14" s="55"/>
      <c r="AE14" s="55"/>
      <c r="AF14" s="55"/>
      <c r="AG14" s="55"/>
      <c r="AH14" s="55"/>
      <c r="AI14" s="55"/>
      <c r="AJ14" s="55"/>
      <c r="AK14" s="55"/>
      <c r="AL14" s="55"/>
    </row>
    <row r="15" spans="1:38" s="49" customFormat="1">
      <c r="A15" s="179" t="s">
        <v>236</v>
      </c>
      <c r="B15" s="54">
        <f t="shared" ref="B15:T15" si="6">SUM(B16:B31)</f>
        <v>92319</v>
      </c>
      <c r="C15" s="54">
        <f t="shared" ref="C15" si="7">SUM(C16:C31)</f>
        <v>91076</v>
      </c>
      <c r="D15" s="54">
        <f t="shared" ref="D15:E15" si="8">SUM(D16:D31)</f>
        <v>89335</v>
      </c>
      <c r="E15" s="54">
        <f t="shared" si="8"/>
        <v>87304</v>
      </c>
      <c r="F15" s="54">
        <f t="shared" ref="F15:G15" si="9">SUM(F16:F31)</f>
        <v>91013</v>
      </c>
      <c r="G15" s="54">
        <f t="shared" si="9"/>
        <v>93788</v>
      </c>
      <c r="H15" s="54">
        <f t="shared" si="6"/>
        <v>97198</v>
      </c>
      <c r="I15" s="54">
        <f t="shared" si="6"/>
        <v>104901</v>
      </c>
      <c r="J15" s="54">
        <f t="shared" si="6"/>
        <v>108965</v>
      </c>
      <c r="K15" s="54">
        <f t="shared" si="6"/>
        <v>111536</v>
      </c>
      <c r="L15" s="54">
        <f t="shared" si="6"/>
        <v>113140</v>
      </c>
      <c r="M15" s="54">
        <f t="shared" si="6"/>
        <v>111677</v>
      </c>
      <c r="N15" s="54">
        <f t="shared" si="6"/>
        <v>101792</v>
      </c>
      <c r="O15" s="54">
        <f t="shared" si="6"/>
        <v>103715</v>
      </c>
      <c r="P15" s="54">
        <f t="shared" si="6"/>
        <v>106180</v>
      </c>
      <c r="Q15" s="54">
        <f t="shared" si="6"/>
        <v>107614</v>
      </c>
      <c r="R15" s="54">
        <f t="shared" si="6"/>
        <v>108634</v>
      </c>
      <c r="S15" s="54">
        <f t="shared" si="6"/>
        <v>109893</v>
      </c>
      <c r="T15" s="54">
        <f t="shared" si="6"/>
        <v>109461</v>
      </c>
      <c r="U15" s="50"/>
      <c r="V15" s="7"/>
      <c r="W15" s="56"/>
      <c r="X15" s="56"/>
      <c r="Y15" s="56"/>
      <c r="Z15" s="56"/>
      <c r="AA15" s="56"/>
      <c r="AB15" s="56"/>
    </row>
    <row r="16" spans="1:38" ht="10.25" customHeight="1">
      <c r="A16" s="181" t="s">
        <v>204</v>
      </c>
      <c r="B16" s="18">
        <v>77890</v>
      </c>
      <c r="C16" s="186">
        <v>76299</v>
      </c>
      <c r="D16" s="186">
        <v>74728</v>
      </c>
      <c r="E16" s="186">
        <v>73194</v>
      </c>
      <c r="F16" s="186">
        <v>76512</v>
      </c>
      <c r="G16" s="186">
        <v>79102</v>
      </c>
      <c r="H16" s="18">
        <v>81946</v>
      </c>
      <c r="I16" s="18">
        <v>89155</v>
      </c>
      <c r="J16" s="18">
        <v>92938</v>
      </c>
      <c r="K16" s="18">
        <v>95085</v>
      </c>
      <c r="L16" s="52">
        <v>96148</v>
      </c>
      <c r="M16" s="52">
        <v>94625</v>
      </c>
      <c r="N16" s="52">
        <v>86182</v>
      </c>
      <c r="O16" s="52">
        <v>88035</v>
      </c>
      <c r="P16" s="52">
        <v>90322</v>
      </c>
      <c r="Q16" s="52">
        <v>91690</v>
      </c>
      <c r="R16" s="52">
        <v>92725</v>
      </c>
      <c r="S16" s="52">
        <v>93456</v>
      </c>
      <c r="T16" s="52">
        <v>92733</v>
      </c>
      <c r="U16" s="41"/>
      <c r="W16" s="55"/>
      <c r="X16" s="55"/>
      <c r="Y16" s="55"/>
      <c r="Z16" s="55"/>
      <c r="AA16" s="55"/>
      <c r="AB16" s="55"/>
      <c r="AC16" s="55"/>
      <c r="AD16" s="55"/>
      <c r="AE16" s="55"/>
      <c r="AF16" s="55"/>
      <c r="AG16" s="55"/>
      <c r="AH16" s="55"/>
      <c r="AI16" s="55"/>
      <c r="AJ16" s="55"/>
      <c r="AK16" s="55"/>
      <c r="AL16" s="55"/>
    </row>
    <row r="17" spans="1:38" ht="10.25" customHeight="1">
      <c r="A17" s="181" t="s">
        <v>205</v>
      </c>
      <c r="B17" s="18">
        <v>932</v>
      </c>
      <c r="C17" s="186">
        <v>970</v>
      </c>
      <c r="D17" s="186">
        <v>979</v>
      </c>
      <c r="E17" s="186">
        <v>968</v>
      </c>
      <c r="F17" s="186">
        <v>1036</v>
      </c>
      <c r="G17" s="186">
        <v>1079</v>
      </c>
      <c r="H17" s="18">
        <v>1111</v>
      </c>
      <c r="I17" s="18">
        <v>1168</v>
      </c>
      <c r="J17" s="18">
        <v>1220</v>
      </c>
      <c r="K17" s="18">
        <v>1236</v>
      </c>
      <c r="L17" s="52">
        <v>1314</v>
      </c>
      <c r="M17" s="52">
        <v>1346</v>
      </c>
      <c r="N17" s="52">
        <v>1334</v>
      </c>
      <c r="O17" s="52">
        <v>1377</v>
      </c>
      <c r="P17" s="52">
        <v>1430</v>
      </c>
      <c r="Q17" s="52">
        <v>1468</v>
      </c>
      <c r="R17" s="52">
        <v>1478</v>
      </c>
      <c r="S17" s="52">
        <v>1495</v>
      </c>
      <c r="T17" s="52">
        <v>1510</v>
      </c>
      <c r="U17" s="41"/>
      <c r="W17" s="55"/>
      <c r="X17" s="55"/>
      <c r="Y17" s="55"/>
      <c r="Z17" s="55"/>
      <c r="AA17" s="55"/>
      <c r="AB17" s="55"/>
      <c r="AC17" s="55"/>
      <c r="AD17" s="55"/>
      <c r="AE17" s="55"/>
      <c r="AF17" s="55"/>
      <c r="AG17" s="55"/>
      <c r="AH17" s="55"/>
      <c r="AI17" s="55"/>
      <c r="AJ17" s="55"/>
      <c r="AK17" s="55"/>
      <c r="AL17" s="55"/>
    </row>
    <row r="18" spans="1:38" ht="10.25" customHeight="1">
      <c r="A18" s="182" t="s">
        <v>218</v>
      </c>
      <c r="B18" s="18">
        <v>1678</v>
      </c>
      <c r="C18" s="186">
        <v>1716</v>
      </c>
      <c r="D18" s="186">
        <v>1714</v>
      </c>
      <c r="E18" s="186">
        <v>1633</v>
      </c>
      <c r="F18" s="186">
        <v>1750</v>
      </c>
      <c r="G18" s="186">
        <v>1801</v>
      </c>
      <c r="H18" s="18">
        <v>1955</v>
      </c>
      <c r="I18" s="18">
        <v>2047</v>
      </c>
      <c r="J18" s="18">
        <v>2119</v>
      </c>
      <c r="K18" s="18">
        <v>2193</v>
      </c>
      <c r="L18" s="52">
        <v>2225</v>
      </c>
      <c r="M18" s="52">
        <v>2294</v>
      </c>
      <c r="N18" s="52">
        <v>2321</v>
      </c>
      <c r="O18" s="52">
        <v>2416</v>
      </c>
      <c r="P18" s="52">
        <v>2438</v>
      </c>
      <c r="Q18" s="52">
        <v>2507</v>
      </c>
      <c r="R18" s="52">
        <v>2515</v>
      </c>
      <c r="S18" s="52">
        <v>2541</v>
      </c>
      <c r="T18" s="52">
        <v>2554</v>
      </c>
      <c r="U18" s="41"/>
      <c r="W18" s="55"/>
      <c r="X18" s="55"/>
      <c r="Y18" s="55"/>
      <c r="Z18" s="55"/>
      <c r="AA18" s="55"/>
      <c r="AB18" s="55"/>
      <c r="AC18" s="55"/>
      <c r="AD18" s="55"/>
      <c r="AE18" s="55"/>
      <c r="AF18" s="55"/>
      <c r="AG18" s="55"/>
      <c r="AH18" s="55"/>
      <c r="AI18" s="55"/>
      <c r="AJ18" s="55"/>
      <c r="AK18" s="55"/>
      <c r="AL18" s="55"/>
    </row>
    <row r="19" spans="1:38" ht="21.15" customHeight="1">
      <c r="A19" s="182" t="s">
        <v>219</v>
      </c>
      <c r="B19" s="18">
        <v>4</v>
      </c>
      <c r="C19" s="186">
        <v>6</v>
      </c>
      <c r="D19" s="186">
        <v>6</v>
      </c>
      <c r="E19" s="186">
        <v>5</v>
      </c>
      <c r="F19" s="186">
        <v>8</v>
      </c>
      <c r="G19" s="186">
        <v>7</v>
      </c>
      <c r="H19" s="18">
        <v>6</v>
      </c>
      <c r="I19" s="18">
        <v>7</v>
      </c>
      <c r="J19" s="18">
        <v>6</v>
      </c>
      <c r="K19" s="18">
        <v>5</v>
      </c>
      <c r="L19" s="52">
        <v>5</v>
      </c>
      <c r="M19" s="52">
        <v>5</v>
      </c>
      <c r="N19" s="52">
        <v>6</v>
      </c>
      <c r="O19" s="52">
        <v>4</v>
      </c>
      <c r="P19" s="52">
        <v>5</v>
      </c>
      <c r="Q19" s="52">
        <v>4</v>
      </c>
      <c r="R19" s="52">
        <v>4</v>
      </c>
      <c r="S19" s="52">
        <v>4</v>
      </c>
      <c r="T19" s="52">
        <v>4</v>
      </c>
      <c r="U19" s="41"/>
    </row>
    <row r="20" spans="1:38">
      <c r="A20" s="182" t="s">
        <v>220</v>
      </c>
      <c r="B20" s="186">
        <v>797</v>
      </c>
      <c r="C20" s="186">
        <v>778</v>
      </c>
      <c r="D20" s="186">
        <v>756</v>
      </c>
      <c r="E20" s="186">
        <v>765</v>
      </c>
      <c r="F20" s="186">
        <v>752</v>
      </c>
      <c r="G20" s="186">
        <v>777</v>
      </c>
      <c r="H20" s="18">
        <v>804</v>
      </c>
      <c r="I20" s="18">
        <v>807</v>
      </c>
      <c r="J20" s="18">
        <v>797</v>
      </c>
      <c r="K20" s="18">
        <v>772</v>
      </c>
      <c r="L20" s="52">
        <v>801</v>
      </c>
      <c r="M20" s="52">
        <v>806</v>
      </c>
      <c r="N20" s="52">
        <v>787</v>
      </c>
      <c r="O20" s="52">
        <v>778</v>
      </c>
      <c r="P20" s="52">
        <v>752</v>
      </c>
      <c r="Q20" s="52">
        <v>711</v>
      </c>
      <c r="R20" s="52">
        <v>655</v>
      </c>
      <c r="S20" s="52">
        <v>654</v>
      </c>
      <c r="T20" s="52">
        <v>605</v>
      </c>
      <c r="U20" s="41"/>
      <c r="W20" s="55"/>
      <c r="X20" s="55"/>
      <c r="Y20" s="55"/>
      <c r="Z20" s="55"/>
      <c r="AA20" s="55"/>
      <c r="AB20" s="55"/>
      <c r="AC20" s="55"/>
      <c r="AD20" s="55"/>
      <c r="AE20" s="55"/>
      <c r="AF20" s="55"/>
      <c r="AG20" s="55"/>
      <c r="AH20" s="55"/>
      <c r="AI20" s="55"/>
      <c r="AJ20" s="55"/>
      <c r="AK20" s="55"/>
      <c r="AL20" s="55"/>
    </row>
    <row r="21" spans="1:38" ht="21.15" customHeight="1">
      <c r="A21" s="182" t="s">
        <v>221</v>
      </c>
      <c r="B21" s="186">
        <v>42</v>
      </c>
      <c r="C21" s="186">
        <v>41</v>
      </c>
      <c r="D21" s="186">
        <v>44</v>
      </c>
      <c r="E21" s="186">
        <v>44</v>
      </c>
      <c r="F21" s="186">
        <v>50</v>
      </c>
      <c r="G21" s="186">
        <v>49</v>
      </c>
      <c r="H21" s="18">
        <v>60</v>
      </c>
      <c r="I21" s="18">
        <v>58</v>
      </c>
      <c r="J21" s="18">
        <v>53</v>
      </c>
      <c r="K21" s="18">
        <v>53</v>
      </c>
      <c r="L21" s="52">
        <v>48</v>
      </c>
      <c r="M21" s="52">
        <v>50</v>
      </c>
      <c r="N21" s="52">
        <v>50</v>
      </c>
      <c r="O21" s="52">
        <v>44</v>
      </c>
      <c r="P21" s="52">
        <v>42</v>
      </c>
      <c r="Q21" s="52">
        <v>45</v>
      </c>
      <c r="R21" s="52">
        <v>44</v>
      </c>
      <c r="S21" s="52">
        <v>41</v>
      </c>
      <c r="T21" s="52">
        <v>39</v>
      </c>
      <c r="U21" s="41"/>
    </row>
    <row r="22" spans="1:38" ht="10.25" customHeight="1">
      <c r="A22" s="182" t="s">
        <v>222</v>
      </c>
      <c r="B22" s="186">
        <v>7530</v>
      </c>
      <c r="C22" s="186">
        <v>7713</v>
      </c>
      <c r="D22" s="186">
        <v>7553</v>
      </c>
      <c r="E22" s="186">
        <v>7273</v>
      </c>
      <c r="F22" s="186">
        <v>7454</v>
      </c>
      <c r="G22" s="186">
        <v>7445</v>
      </c>
      <c r="H22" s="18">
        <v>7726</v>
      </c>
      <c r="I22" s="18">
        <v>8031</v>
      </c>
      <c r="J22" s="18">
        <v>8216</v>
      </c>
      <c r="K22" s="18">
        <v>8538</v>
      </c>
      <c r="L22" s="52">
        <v>8869</v>
      </c>
      <c r="M22" s="52">
        <v>8834</v>
      </c>
      <c r="N22" s="52">
        <v>7676</v>
      </c>
      <c r="O22" s="52">
        <v>7788</v>
      </c>
      <c r="P22" s="52">
        <v>7973</v>
      </c>
      <c r="Q22" s="52">
        <v>8029</v>
      </c>
      <c r="R22" s="52">
        <v>8108</v>
      </c>
      <c r="S22" s="52">
        <v>8538</v>
      </c>
      <c r="T22" s="52">
        <v>8861</v>
      </c>
      <c r="U22" s="41"/>
      <c r="W22" s="55"/>
      <c r="X22" s="55"/>
      <c r="Y22" s="55"/>
      <c r="Z22" s="55"/>
      <c r="AA22" s="55"/>
      <c r="AB22" s="55"/>
      <c r="AC22" s="55"/>
      <c r="AD22" s="55"/>
      <c r="AE22" s="55"/>
      <c r="AF22" s="55"/>
      <c r="AG22" s="55"/>
      <c r="AH22" s="55"/>
      <c r="AI22" s="55"/>
      <c r="AJ22" s="55"/>
      <c r="AK22" s="55"/>
      <c r="AL22" s="55"/>
    </row>
    <row r="23" spans="1:38" ht="21.15" customHeight="1">
      <c r="A23" s="182" t="s">
        <v>223</v>
      </c>
      <c r="B23" s="186">
        <v>99</v>
      </c>
      <c r="C23" s="186">
        <v>96</v>
      </c>
      <c r="D23" s="186">
        <v>104</v>
      </c>
      <c r="E23" s="186">
        <v>96</v>
      </c>
      <c r="F23" s="186">
        <v>100</v>
      </c>
      <c r="G23" s="186">
        <v>103</v>
      </c>
      <c r="H23" s="18">
        <v>103</v>
      </c>
      <c r="I23" s="18">
        <v>109</v>
      </c>
      <c r="J23" s="18">
        <v>106</v>
      </c>
      <c r="K23" s="18">
        <v>110</v>
      </c>
      <c r="L23" s="52">
        <v>117</v>
      </c>
      <c r="M23" s="52">
        <v>124</v>
      </c>
      <c r="N23" s="52">
        <v>121</v>
      </c>
      <c r="O23" s="52">
        <v>114</v>
      </c>
      <c r="P23" s="52">
        <v>118</v>
      </c>
      <c r="Q23" s="52">
        <v>113</v>
      </c>
      <c r="R23" s="52">
        <v>117</v>
      </c>
      <c r="S23" s="52">
        <v>128</v>
      </c>
      <c r="T23" s="52">
        <v>134</v>
      </c>
      <c r="U23" s="41"/>
      <c r="W23" s="55"/>
      <c r="X23" s="55"/>
      <c r="Y23" s="55"/>
      <c r="Z23" s="55"/>
      <c r="AA23" s="55"/>
      <c r="AB23" s="55"/>
      <c r="AC23" s="55"/>
      <c r="AD23" s="55"/>
      <c r="AE23" s="55"/>
      <c r="AF23" s="55"/>
      <c r="AG23" s="55"/>
      <c r="AH23" s="55"/>
      <c r="AI23" s="55"/>
      <c r="AJ23" s="55"/>
      <c r="AK23" s="55"/>
      <c r="AL23" s="55"/>
    </row>
    <row r="24" spans="1:38" ht="21.15" customHeight="1">
      <c r="A24" s="182" t="s">
        <v>224</v>
      </c>
      <c r="B24" s="186">
        <v>225</v>
      </c>
      <c r="C24" s="186">
        <v>233</v>
      </c>
      <c r="D24" s="186">
        <v>239</v>
      </c>
      <c r="E24" s="186">
        <v>234</v>
      </c>
      <c r="F24" s="186">
        <v>244</v>
      </c>
      <c r="G24" s="186">
        <v>260</v>
      </c>
      <c r="H24" s="18">
        <v>265</v>
      </c>
      <c r="I24" s="18">
        <v>280</v>
      </c>
      <c r="J24" s="18">
        <v>291</v>
      </c>
      <c r="K24" s="18">
        <v>307</v>
      </c>
      <c r="L24" s="52">
        <v>316</v>
      </c>
      <c r="M24" s="52">
        <v>333</v>
      </c>
      <c r="N24" s="52">
        <v>351</v>
      </c>
      <c r="O24" s="52">
        <v>368</v>
      </c>
      <c r="P24" s="52">
        <v>369</v>
      </c>
      <c r="Q24" s="52">
        <v>393</v>
      </c>
      <c r="R24" s="52">
        <v>384</v>
      </c>
      <c r="S24" s="52">
        <v>388</v>
      </c>
      <c r="T24" s="52">
        <v>388</v>
      </c>
      <c r="U24" s="41"/>
      <c r="W24" s="55"/>
      <c r="X24" s="55"/>
      <c r="Y24" s="55"/>
      <c r="Z24" s="55"/>
      <c r="AA24" s="55"/>
      <c r="AB24" s="55"/>
    </row>
    <row r="25" spans="1:38" ht="21.15" customHeight="1">
      <c r="A25" s="182" t="s">
        <v>225</v>
      </c>
      <c r="B25" s="186">
        <v>24</v>
      </c>
      <c r="C25" s="186">
        <v>23</v>
      </c>
      <c r="D25" s="186">
        <v>28</v>
      </c>
      <c r="E25" s="186">
        <v>18</v>
      </c>
      <c r="F25" s="186">
        <v>20</v>
      </c>
      <c r="G25" s="186">
        <v>26</v>
      </c>
      <c r="H25" s="18">
        <v>26</v>
      </c>
      <c r="I25" s="18">
        <v>32</v>
      </c>
      <c r="J25" s="18">
        <v>31</v>
      </c>
      <c r="K25" s="18">
        <v>31</v>
      </c>
      <c r="L25" s="52">
        <v>29</v>
      </c>
      <c r="M25" s="52">
        <v>29</v>
      </c>
      <c r="N25" s="52">
        <v>30</v>
      </c>
      <c r="O25" s="52">
        <v>4</v>
      </c>
      <c r="P25" s="52">
        <v>5</v>
      </c>
      <c r="Q25" s="52">
        <v>5</v>
      </c>
      <c r="R25" s="52">
        <v>7</v>
      </c>
      <c r="S25" s="52">
        <v>8</v>
      </c>
      <c r="T25" s="52">
        <v>9</v>
      </c>
      <c r="U25" s="41"/>
    </row>
    <row r="26" spans="1:38" ht="10.25" customHeight="1">
      <c r="A26" s="182" t="s">
        <v>228</v>
      </c>
      <c r="B26" s="186">
        <v>15</v>
      </c>
      <c r="C26" s="186">
        <v>14</v>
      </c>
      <c r="D26" s="186">
        <v>14</v>
      </c>
      <c r="E26" s="186">
        <v>14</v>
      </c>
      <c r="F26" s="186">
        <v>14</v>
      </c>
      <c r="G26" s="186">
        <v>13</v>
      </c>
      <c r="H26" s="18">
        <v>11</v>
      </c>
      <c r="I26" s="18">
        <v>10</v>
      </c>
      <c r="J26" s="18">
        <v>11</v>
      </c>
      <c r="K26" s="18">
        <v>15</v>
      </c>
      <c r="L26" s="52">
        <v>16</v>
      </c>
      <c r="M26" s="52">
        <v>16</v>
      </c>
      <c r="N26" s="52">
        <v>18</v>
      </c>
      <c r="O26" s="52">
        <v>18</v>
      </c>
      <c r="P26" s="52">
        <v>16</v>
      </c>
      <c r="Q26" s="52">
        <v>18</v>
      </c>
      <c r="R26" s="52">
        <v>16</v>
      </c>
      <c r="S26" s="52">
        <v>14</v>
      </c>
      <c r="T26" s="52">
        <v>20</v>
      </c>
      <c r="U26" s="41"/>
    </row>
    <row r="27" spans="1:38" ht="21.15" customHeight="1">
      <c r="A27" s="198" t="s">
        <v>226</v>
      </c>
      <c r="B27" s="186">
        <v>16</v>
      </c>
      <c r="C27" s="186">
        <v>18</v>
      </c>
      <c r="D27" s="186">
        <v>18</v>
      </c>
      <c r="E27" s="186">
        <v>17</v>
      </c>
      <c r="F27" s="186">
        <v>15</v>
      </c>
      <c r="G27" s="186">
        <v>15</v>
      </c>
      <c r="H27" s="18">
        <v>12</v>
      </c>
      <c r="I27" s="18">
        <v>15</v>
      </c>
      <c r="J27" s="18">
        <v>15</v>
      </c>
      <c r="K27" s="18">
        <v>13</v>
      </c>
      <c r="L27" s="52">
        <v>18</v>
      </c>
      <c r="M27" s="52">
        <v>21</v>
      </c>
      <c r="N27" s="52">
        <v>22</v>
      </c>
      <c r="O27" s="52">
        <v>3</v>
      </c>
      <c r="P27" s="52">
        <v>3</v>
      </c>
      <c r="Q27" s="52">
        <v>5</v>
      </c>
      <c r="R27" s="52">
        <v>7</v>
      </c>
      <c r="S27" s="52">
        <v>7</v>
      </c>
      <c r="T27" s="52">
        <v>7</v>
      </c>
      <c r="U27" s="41"/>
    </row>
    <row r="28" spans="1:38" ht="10.25" customHeight="1">
      <c r="A28" s="182" t="s">
        <v>206</v>
      </c>
      <c r="B28" s="186">
        <v>2787</v>
      </c>
      <c r="C28" s="186">
        <v>2872</v>
      </c>
      <c r="D28" s="186">
        <v>2860</v>
      </c>
      <c r="E28" s="186">
        <v>2771</v>
      </c>
      <c r="F28" s="186">
        <v>2776</v>
      </c>
      <c r="G28" s="186">
        <v>2834</v>
      </c>
      <c r="H28" s="18">
        <v>2875</v>
      </c>
      <c r="I28" s="18">
        <v>2882</v>
      </c>
      <c r="J28" s="18">
        <v>2866</v>
      </c>
      <c r="K28" s="18">
        <v>2870</v>
      </c>
      <c r="L28" s="52">
        <v>2917</v>
      </c>
      <c r="M28" s="52">
        <v>2893</v>
      </c>
      <c r="N28" s="52">
        <v>2592</v>
      </c>
      <c r="O28" s="53">
        <v>2487</v>
      </c>
      <c r="P28" s="53">
        <v>2417</v>
      </c>
      <c r="Q28" s="53">
        <v>2322</v>
      </c>
      <c r="R28" s="53">
        <v>2270</v>
      </c>
      <c r="S28" s="53">
        <v>2314</v>
      </c>
      <c r="T28" s="53">
        <v>2301</v>
      </c>
      <c r="U28" s="41"/>
      <c r="W28" s="55"/>
      <c r="X28" s="55"/>
      <c r="Y28" s="55"/>
      <c r="Z28" s="55"/>
      <c r="AA28" s="55"/>
      <c r="AB28" s="55"/>
    </row>
    <row r="29" spans="1:38" ht="21.15" customHeight="1">
      <c r="A29" s="182" t="s">
        <v>230</v>
      </c>
      <c r="B29" s="186">
        <v>9</v>
      </c>
      <c r="C29" s="186">
        <v>14</v>
      </c>
      <c r="D29" s="186">
        <v>19</v>
      </c>
      <c r="E29" s="186">
        <v>17</v>
      </c>
      <c r="F29" s="186">
        <v>16</v>
      </c>
      <c r="G29" s="186">
        <v>16</v>
      </c>
      <c r="H29" s="18">
        <v>20</v>
      </c>
      <c r="I29" s="18">
        <v>17</v>
      </c>
      <c r="J29" s="18">
        <v>18</v>
      </c>
      <c r="K29" s="18">
        <v>17</v>
      </c>
      <c r="L29" s="52">
        <v>20</v>
      </c>
      <c r="M29" s="52">
        <v>18</v>
      </c>
      <c r="N29" s="52">
        <v>18</v>
      </c>
      <c r="O29" s="53">
        <v>20</v>
      </c>
      <c r="P29" s="53">
        <v>20</v>
      </c>
      <c r="Q29" s="53">
        <v>17</v>
      </c>
      <c r="R29" s="53">
        <v>14</v>
      </c>
      <c r="S29" s="53">
        <v>19</v>
      </c>
      <c r="T29" s="53">
        <v>25</v>
      </c>
      <c r="U29" s="41"/>
      <c r="W29" s="55"/>
      <c r="X29" s="55"/>
      <c r="Y29" s="55"/>
      <c r="Z29" s="55"/>
      <c r="AA29" s="55"/>
      <c r="AB29" s="55"/>
      <c r="AC29" s="55"/>
      <c r="AD29" s="55"/>
      <c r="AE29" s="55"/>
      <c r="AF29" s="55"/>
      <c r="AG29" s="55"/>
      <c r="AH29" s="55"/>
      <c r="AI29" s="55"/>
      <c r="AJ29" s="55"/>
      <c r="AK29" s="55"/>
      <c r="AL29" s="55"/>
    </row>
    <row r="30" spans="1:38" ht="21.15" customHeight="1">
      <c r="A30" s="182" t="s">
        <v>235</v>
      </c>
      <c r="B30" s="186">
        <v>9</v>
      </c>
      <c r="C30" s="186">
        <v>13</v>
      </c>
      <c r="D30" s="186">
        <v>12</v>
      </c>
      <c r="E30" s="186">
        <v>11</v>
      </c>
      <c r="F30" s="186">
        <v>12</v>
      </c>
      <c r="G30" s="186">
        <v>12</v>
      </c>
      <c r="H30" s="18">
        <v>12</v>
      </c>
      <c r="I30" s="18">
        <v>14</v>
      </c>
      <c r="J30" s="18">
        <v>13</v>
      </c>
      <c r="K30" s="18">
        <v>14</v>
      </c>
      <c r="L30" s="52">
        <v>14</v>
      </c>
      <c r="M30" s="52">
        <v>15</v>
      </c>
      <c r="N30" s="52">
        <v>11</v>
      </c>
      <c r="O30" s="53">
        <v>9</v>
      </c>
      <c r="P30" s="53">
        <v>8</v>
      </c>
      <c r="Q30" s="53">
        <v>11</v>
      </c>
      <c r="R30" s="53">
        <v>11</v>
      </c>
      <c r="S30" s="53">
        <v>7</v>
      </c>
      <c r="T30" s="53">
        <v>6</v>
      </c>
      <c r="U30" s="41"/>
      <c r="W30" s="55"/>
      <c r="X30" s="55"/>
      <c r="Y30" s="55"/>
      <c r="Z30" s="55"/>
      <c r="AA30" s="55"/>
      <c r="AB30" s="55"/>
      <c r="AC30" s="55"/>
      <c r="AD30" s="55"/>
      <c r="AE30" s="55"/>
      <c r="AF30" s="55"/>
      <c r="AG30" s="55"/>
      <c r="AH30" s="55"/>
      <c r="AI30" s="55"/>
      <c r="AJ30" s="55"/>
      <c r="AK30" s="55"/>
      <c r="AL30" s="55"/>
    </row>
    <row r="31" spans="1:38">
      <c r="A31" s="181" t="s">
        <v>208</v>
      </c>
      <c r="B31" s="18">
        <v>262</v>
      </c>
      <c r="C31" s="186">
        <v>270</v>
      </c>
      <c r="D31" s="186">
        <v>261</v>
      </c>
      <c r="E31" s="186">
        <v>244</v>
      </c>
      <c r="F31" s="186">
        <v>254</v>
      </c>
      <c r="G31" s="186">
        <v>249</v>
      </c>
      <c r="H31" s="18">
        <v>266</v>
      </c>
      <c r="I31" s="18">
        <v>269</v>
      </c>
      <c r="J31" s="18">
        <v>265</v>
      </c>
      <c r="K31" s="18">
        <v>277</v>
      </c>
      <c r="L31" s="52">
        <v>283</v>
      </c>
      <c r="M31" s="52">
        <v>268</v>
      </c>
      <c r="N31" s="52">
        <v>273</v>
      </c>
      <c r="O31" s="53">
        <v>250</v>
      </c>
      <c r="P31" s="53">
        <v>262</v>
      </c>
      <c r="Q31" s="53">
        <v>276</v>
      </c>
      <c r="R31" s="53">
        <v>279</v>
      </c>
      <c r="S31" s="53">
        <v>279</v>
      </c>
      <c r="T31" s="53">
        <v>265</v>
      </c>
      <c r="U31" s="45"/>
    </row>
    <row r="32" spans="1:38">
      <c r="A32" s="179" t="s">
        <v>197</v>
      </c>
      <c r="B32" s="54">
        <f t="shared" ref="B32:T32" si="10">SUM(B33:B35)</f>
        <v>164947</v>
      </c>
      <c r="C32" s="54">
        <f t="shared" ref="C32" si="11">SUM(C33:C35)</f>
        <v>162145</v>
      </c>
      <c r="D32" s="54">
        <f t="shared" ref="D32:E32" si="12">SUM(D33:D35)</f>
        <v>159825</v>
      </c>
      <c r="E32" s="54">
        <f t="shared" si="12"/>
        <v>157894</v>
      </c>
      <c r="F32" s="54">
        <f t="shared" ref="F32:G32" si="13">SUM(F33:F35)</f>
        <v>154730</v>
      </c>
      <c r="G32" s="54">
        <f t="shared" si="13"/>
        <v>152933</v>
      </c>
      <c r="H32" s="54">
        <f t="shared" si="10"/>
        <v>149824</v>
      </c>
      <c r="I32" s="54">
        <f t="shared" si="10"/>
        <v>145590</v>
      </c>
      <c r="J32" s="54">
        <f t="shared" si="10"/>
        <v>142511</v>
      </c>
      <c r="K32" s="54">
        <f t="shared" si="10"/>
        <v>142198</v>
      </c>
      <c r="L32" s="54">
        <f t="shared" si="10"/>
        <v>144600</v>
      </c>
      <c r="M32" s="54">
        <f t="shared" si="10"/>
        <v>146838</v>
      </c>
      <c r="N32" s="54">
        <f t="shared" si="10"/>
        <v>143953</v>
      </c>
      <c r="O32" s="54">
        <f t="shared" si="10"/>
        <v>141935</v>
      </c>
      <c r="P32" s="54">
        <f t="shared" si="10"/>
        <v>141992</v>
      </c>
      <c r="Q32" s="54">
        <f t="shared" si="10"/>
        <v>142160</v>
      </c>
      <c r="R32" s="54">
        <f t="shared" si="10"/>
        <v>143504</v>
      </c>
      <c r="S32" s="54">
        <f t="shared" si="10"/>
        <v>144708</v>
      </c>
      <c r="T32" s="54">
        <f t="shared" si="10"/>
        <v>144702</v>
      </c>
      <c r="U32" s="45"/>
    </row>
    <row r="33" spans="1:38">
      <c r="A33" s="181" t="s">
        <v>209</v>
      </c>
      <c r="B33" s="18">
        <v>160117</v>
      </c>
      <c r="C33" s="186">
        <v>157270</v>
      </c>
      <c r="D33" s="186">
        <v>154942</v>
      </c>
      <c r="E33" s="186">
        <v>153024</v>
      </c>
      <c r="F33" s="186">
        <v>149957</v>
      </c>
      <c r="G33" s="186">
        <v>148156</v>
      </c>
      <c r="H33" s="18">
        <v>145128</v>
      </c>
      <c r="I33" s="18">
        <v>140958</v>
      </c>
      <c r="J33" s="18">
        <v>137967</v>
      </c>
      <c r="K33" s="18">
        <v>137688</v>
      </c>
      <c r="L33" s="52">
        <v>140012</v>
      </c>
      <c r="M33" s="52">
        <v>142298</v>
      </c>
      <c r="N33" s="52">
        <v>139554</v>
      </c>
      <c r="O33" s="52">
        <v>137589</v>
      </c>
      <c r="P33" s="52">
        <v>137630</v>
      </c>
      <c r="Q33" s="52">
        <v>137799</v>
      </c>
      <c r="R33" s="52">
        <v>139195</v>
      </c>
      <c r="S33" s="52">
        <v>140357</v>
      </c>
      <c r="T33" s="52">
        <v>140486</v>
      </c>
      <c r="U33" s="41"/>
      <c r="W33" s="55"/>
      <c r="X33" s="55"/>
      <c r="Y33" s="55"/>
      <c r="Z33" s="55"/>
      <c r="AA33" s="55"/>
      <c r="AB33" s="55"/>
      <c r="AC33" s="55"/>
      <c r="AD33" s="55"/>
      <c r="AE33" s="55"/>
      <c r="AF33" s="55"/>
      <c r="AG33" s="55"/>
      <c r="AH33" s="55"/>
      <c r="AI33" s="55"/>
      <c r="AJ33" s="55"/>
      <c r="AK33" s="55"/>
      <c r="AL33" s="55"/>
    </row>
    <row r="34" spans="1:38" ht="21.15" customHeight="1">
      <c r="A34" s="182" t="s">
        <v>229</v>
      </c>
      <c r="B34" s="18">
        <v>2383</v>
      </c>
      <c r="C34" s="186">
        <v>2360</v>
      </c>
      <c r="D34" s="186">
        <v>2339</v>
      </c>
      <c r="E34" s="186">
        <v>2324</v>
      </c>
      <c r="F34" s="186">
        <v>2322</v>
      </c>
      <c r="G34" s="186">
        <v>2379</v>
      </c>
      <c r="H34" s="18">
        <v>2367</v>
      </c>
      <c r="I34" s="18">
        <v>2403</v>
      </c>
      <c r="J34" s="18">
        <v>2391</v>
      </c>
      <c r="K34" s="18">
        <v>2410</v>
      </c>
      <c r="L34" s="52">
        <v>2485</v>
      </c>
      <c r="M34" s="52">
        <v>2500</v>
      </c>
      <c r="N34" s="52">
        <v>2500</v>
      </c>
      <c r="O34" s="52">
        <v>2486</v>
      </c>
      <c r="P34" s="52">
        <v>2491</v>
      </c>
      <c r="Q34" s="52">
        <v>2510</v>
      </c>
      <c r="R34" s="52">
        <v>2503</v>
      </c>
      <c r="S34" s="52">
        <v>2500</v>
      </c>
      <c r="T34" s="52">
        <v>2503</v>
      </c>
      <c r="U34" s="45"/>
    </row>
    <row r="35" spans="1:38">
      <c r="A35" s="181" t="s">
        <v>210</v>
      </c>
      <c r="B35" s="18">
        <v>2447</v>
      </c>
      <c r="C35" s="186">
        <v>2515</v>
      </c>
      <c r="D35" s="186">
        <v>2544</v>
      </c>
      <c r="E35" s="186">
        <v>2546</v>
      </c>
      <c r="F35" s="186">
        <v>2451</v>
      </c>
      <c r="G35" s="186">
        <v>2398</v>
      </c>
      <c r="H35" s="18">
        <v>2329</v>
      </c>
      <c r="I35" s="18">
        <v>2229</v>
      </c>
      <c r="J35" s="18">
        <v>2153</v>
      </c>
      <c r="K35" s="18">
        <v>2100</v>
      </c>
      <c r="L35" s="52">
        <v>2103</v>
      </c>
      <c r="M35" s="52">
        <v>2040</v>
      </c>
      <c r="N35" s="52">
        <v>1899</v>
      </c>
      <c r="O35" s="53">
        <v>1860</v>
      </c>
      <c r="P35" s="53">
        <v>1871</v>
      </c>
      <c r="Q35" s="53">
        <v>1851</v>
      </c>
      <c r="R35" s="53">
        <v>1806</v>
      </c>
      <c r="S35" s="53">
        <v>1851</v>
      </c>
      <c r="T35" s="53">
        <v>1713</v>
      </c>
      <c r="U35" s="45"/>
    </row>
    <row r="36" spans="1:38">
      <c r="A36" s="60" t="s">
        <v>15</v>
      </c>
      <c r="B36" s="54">
        <f t="shared" ref="B36:K36" si="14">SUM(B37:B43)</f>
        <v>9466</v>
      </c>
      <c r="C36" s="54">
        <f t="shared" ref="C36" si="15">SUM(C37:C43)</f>
        <v>9825</v>
      </c>
      <c r="D36" s="54">
        <f t="shared" ref="D36:E36" si="16">SUM(D37:D43)</f>
        <v>10001</v>
      </c>
      <c r="E36" s="54">
        <f t="shared" si="16"/>
        <v>9874</v>
      </c>
      <c r="F36" s="54">
        <f t="shared" si="14"/>
        <v>9849</v>
      </c>
      <c r="G36" s="54">
        <f t="shared" si="14"/>
        <v>9629</v>
      </c>
      <c r="H36" s="54">
        <f t="shared" si="14"/>
        <v>9189</v>
      </c>
      <c r="I36" s="54">
        <f t="shared" si="14"/>
        <v>8857</v>
      </c>
      <c r="J36" s="54">
        <f t="shared" si="14"/>
        <v>8529</v>
      </c>
      <c r="K36" s="54">
        <f t="shared" si="14"/>
        <v>8288</v>
      </c>
      <c r="L36" s="54">
        <f t="shared" ref="L36" si="17">SUM(L37:L43)</f>
        <v>8028</v>
      </c>
      <c r="M36" s="54">
        <f t="shared" ref="M36:T36" si="18">SUM(M37:M43)</f>
        <v>7310</v>
      </c>
      <c r="N36" s="54">
        <f t="shared" si="18"/>
        <v>6091</v>
      </c>
      <c r="O36" s="54">
        <f t="shared" si="18"/>
        <v>5007</v>
      </c>
      <c r="P36" s="54">
        <f t="shared" si="18"/>
        <v>4219</v>
      </c>
      <c r="Q36" s="54">
        <f t="shared" si="18"/>
        <v>3797</v>
      </c>
      <c r="R36" s="54">
        <f t="shared" si="18"/>
        <v>3501</v>
      </c>
      <c r="S36" s="54">
        <f t="shared" si="18"/>
        <v>3489</v>
      </c>
      <c r="T36" s="54">
        <f t="shared" si="18"/>
        <v>3501</v>
      </c>
      <c r="U36" s="45"/>
    </row>
    <row r="37" spans="1:38">
      <c r="A37" s="181" t="s">
        <v>348</v>
      </c>
      <c r="B37" s="18">
        <v>195</v>
      </c>
      <c r="C37" s="186">
        <v>269</v>
      </c>
      <c r="D37" s="186">
        <v>309</v>
      </c>
      <c r="E37" s="186">
        <v>341</v>
      </c>
      <c r="F37" s="186">
        <v>400</v>
      </c>
      <c r="G37" s="186">
        <v>392</v>
      </c>
      <c r="H37" s="18">
        <v>331</v>
      </c>
      <c r="I37" s="18">
        <v>315</v>
      </c>
      <c r="J37" s="18">
        <v>362</v>
      </c>
      <c r="K37" s="18">
        <v>343</v>
      </c>
      <c r="L37" s="52">
        <v>358</v>
      </c>
      <c r="M37" s="53">
        <v>288</v>
      </c>
      <c r="N37" s="53">
        <v>322</v>
      </c>
      <c r="O37" s="53">
        <v>179</v>
      </c>
      <c r="P37" s="53">
        <v>132</v>
      </c>
      <c r="Q37" s="53">
        <v>83</v>
      </c>
      <c r="R37" s="53">
        <v>65</v>
      </c>
      <c r="S37" s="53">
        <v>40</v>
      </c>
      <c r="T37" s="53">
        <v>33</v>
      </c>
      <c r="U37" s="45"/>
    </row>
    <row r="38" spans="1:38">
      <c r="A38" s="181" t="s">
        <v>349</v>
      </c>
      <c r="B38" s="18">
        <v>7486</v>
      </c>
      <c r="C38" s="186">
        <v>7768</v>
      </c>
      <c r="D38" s="186">
        <v>7857</v>
      </c>
      <c r="E38" s="186">
        <v>7701</v>
      </c>
      <c r="F38" s="186">
        <v>7636</v>
      </c>
      <c r="G38" s="186">
        <v>7524</v>
      </c>
      <c r="H38" s="18">
        <v>7309</v>
      </c>
      <c r="I38" s="18">
        <v>7113</v>
      </c>
      <c r="J38" s="18">
        <v>6915</v>
      </c>
      <c r="K38" s="18">
        <v>6803</v>
      </c>
      <c r="L38" s="52">
        <v>6606</v>
      </c>
      <c r="M38" s="53">
        <v>6092</v>
      </c>
      <c r="N38" s="53">
        <v>4937</v>
      </c>
      <c r="O38" s="52">
        <v>4060</v>
      </c>
      <c r="P38" s="52">
        <v>3415</v>
      </c>
      <c r="Q38" s="52">
        <v>3054</v>
      </c>
      <c r="R38" s="52">
        <v>2810</v>
      </c>
      <c r="S38" s="52">
        <v>2822</v>
      </c>
      <c r="T38" s="52">
        <v>2865</v>
      </c>
      <c r="U38" s="45"/>
    </row>
    <row r="39" spans="1:38">
      <c r="A39" s="181" t="s">
        <v>237</v>
      </c>
      <c r="B39" s="18">
        <v>1</v>
      </c>
      <c r="C39" s="186">
        <v>2</v>
      </c>
      <c r="D39" s="186">
        <v>2</v>
      </c>
      <c r="E39" s="186">
        <v>2</v>
      </c>
      <c r="F39" s="186">
        <v>2</v>
      </c>
      <c r="G39" s="186">
        <v>4</v>
      </c>
      <c r="H39" s="18">
        <v>4</v>
      </c>
      <c r="I39" s="18">
        <v>4</v>
      </c>
      <c r="J39" s="18">
        <v>5</v>
      </c>
      <c r="K39" s="18">
        <v>5</v>
      </c>
      <c r="L39" s="52">
        <v>5</v>
      </c>
      <c r="M39" s="53">
        <v>6</v>
      </c>
      <c r="N39" s="53">
        <v>6</v>
      </c>
      <c r="O39" s="53">
        <v>6</v>
      </c>
      <c r="P39" s="53">
        <v>4</v>
      </c>
      <c r="Q39" s="53">
        <v>4</v>
      </c>
      <c r="R39" s="53">
        <v>1</v>
      </c>
      <c r="S39" s="53">
        <v>2</v>
      </c>
      <c r="T39" s="53">
        <v>3</v>
      </c>
      <c r="U39" s="45"/>
    </row>
    <row r="40" spans="1:38" ht="10.25" customHeight="1">
      <c r="A40" s="181" t="s">
        <v>233</v>
      </c>
      <c r="B40" s="18">
        <v>2</v>
      </c>
      <c r="C40" s="186">
        <v>1</v>
      </c>
      <c r="D40" s="186">
        <v>1</v>
      </c>
      <c r="E40" s="186">
        <v>1</v>
      </c>
      <c r="F40" s="186">
        <v>1</v>
      </c>
      <c r="G40" s="186">
        <v>2</v>
      </c>
      <c r="H40" s="18">
        <v>1</v>
      </c>
      <c r="I40" s="18">
        <v>2</v>
      </c>
      <c r="J40" s="18">
        <v>3</v>
      </c>
      <c r="K40" s="18">
        <v>2</v>
      </c>
      <c r="L40" s="52">
        <v>3</v>
      </c>
      <c r="M40" s="53">
        <v>2</v>
      </c>
      <c r="N40" s="53">
        <v>1</v>
      </c>
      <c r="O40" s="53">
        <v>1</v>
      </c>
      <c r="P40" s="53">
        <v>2</v>
      </c>
      <c r="Q40" s="53">
        <v>3</v>
      </c>
      <c r="R40" s="53">
        <v>6</v>
      </c>
      <c r="S40" s="53">
        <v>7</v>
      </c>
      <c r="T40" s="53">
        <v>5</v>
      </c>
      <c r="U40" s="45"/>
    </row>
    <row r="41" spans="1:38" ht="10.25" customHeight="1">
      <c r="A41" s="182" t="s">
        <v>234</v>
      </c>
      <c r="B41" s="18">
        <v>5</v>
      </c>
      <c r="C41" s="186">
        <v>6</v>
      </c>
      <c r="D41" s="186">
        <v>7</v>
      </c>
      <c r="E41" s="186">
        <v>4</v>
      </c>
      <c r="F41" s="186">
        <v>3</v>
      </c>
      <c r="G41" s="186">
        <v>2</v>
      </c>
      <c r="H41" s="18">
        <v>2</v>
      </c>
      <c r="I41" s="18">
        <v>2</v>
      </c>
      <c r="J41" s="18">
        <v>1</v>
      </c>
      <c r="K41" s="18">
        <v>2</v>
      </c>
      <c r="L41" s="52">
        <v>2</v>
      </c>
      <c r="M41" s="53">
        <v>2</v>
      </c>
      <c r="N41" s="53">
        <v>1</v>
      </c>
      <c r="O41" s="53">
        <v>1</v>
      </c>
      <c r="P41" s="53">
        <v>1</v>
      </c>
      <c r="Q41" s="53">
        <v>1</v>
      </c>
      <c r="R41" s="53">
        <v>1</v>
      </c>
      <c r="S41" s="53">
        <v>1</v>
      </c>
      <c r="T41" s="53">
        <v>1</v>
      </c>
      <c r="U41" s="45"/>
    </row>
    <row r="42" spans="1:38" s="49" customFormat="1">
      <c r="A42" s="181" t="s">
        <v>347</v>
      </c>
      <c r="B42" s="18">
        <v>1775</v>
      </c>
      <c r="C42" s="186">
        <v>1777</v>
      </c>
      <c r="D42" s="186">
        <v>1823</v>
      </c>
      <c r="E42" s="186">
        <v>1824</v>
      </c>
      <c r="F42" s="186">
        <v>1806</v>
      </c>
      <c r="G42" s="186">
        <v>1704</v>
      </c>
      <c r="H42" s="18">
        <v>1541</v>
      </c>
      <c r="I42" s="18">
        <v>1420</v>
      </c>
      <c r="J42" s="18">
        <v>1242</v>
      </c>
      <c r="K42" s="18">
        <v>1132</v>
      </c>
      <c r="L42" s="52">
        <v>1053</v>
      </c>
      <c r="M42" s="53">
        <v>919</v>
      </c>
      <c r="N42" s="53">
        <v>823</v>
      </c>
      <c r="O42" s="52">
        <v>759</v>
      </c>
      <c r="P42" s="52">
        <v>664</v>
      </c>
      <c r="Q42" s="52">
        <v>651</v>
      </c>
      <c r="R42" s="52">
        <v>617</v>
      </c>
      <c r="S42" s="52">
        <v>615</v>
      </c>
      <c r="T42" s="52">
        <v>592</v>
      </c>
      <c r="U42" s="50"/>
      <c r="V42" s="7"/>
    </row>
    <row r="43" spans="1:38">
      <c r="A43" s="200" t="s">
        <v>232</v>
      </c>
      <c r="B43" s="16">
        <v>2</v>
      </c>
      <c r="C43" s="16">
        <v>2</v>
      </c>
      <c r="D43" s="16">
        <v>2</v>
      </c>
      <c r="E43" s="16">
        <v>1</v>
      </c>
      <c r="F43" s="16">
        <v>1</v>
      </c>
      <c r="G43" s="16">
        <v>1</v>
      </c>
      <c r="H43" s="16">
        <v>1</v>
      </c>
      <c r="I43" s="16">
        <v>1</v>
      </c>
      <c r="J43" s="16">
        <v>1</v>
      </c>
      <c r="K43" s="16">
        <v>1</v>
      </c>
      <c r="L43" s="51">
        <v>1</v>
      </c>
      <c r="M43" s="51">
        <v>1</v>
      </c>
      <c r="N43" s="51">
        <v>1</v>
      </c>
      <c r="O43" s="51">
        <v>1</v>
      </c>
      <c r="P43" s="51">
        <v>1</v>
      </c>
      <c r="Q43" s="51">
        <v>1</v>
      </c>
      <c r="R43" s="51">
        <v>1</v>
      </c>
      <c r="S43" s="51">
        <v>2</v>
      </c>
      <c r="T43" s="51">
        <v>2</v>
      </c>
      <c r="U43" s="41"/>
    </row>
    <row r="45" spans="1:38">
      <c r="A45" s="11" t="s">
        <v>152</v>
      </c>
      <c r="B45" s="11"/>
      <c r="C45" s="11"/>
      <c r="D45" s="11"/>
      <c r="E45" s="11"/>
      <c r="F45" s="11"/>
      <c r="G45" s="11"/>
      <c r="H45" s="11"/>
      <c r="I45" s="11"/>
      <c r="J45" s="11"/>
      <c r="K45" s="11"/>
      <c r="L45" s="11"/>
      <c r="M45" s="11"/>
      <c r="N45" s="47"/>
      <c r="O45" s="47"/>
      <c r="P45" s="48"/>
      <c r="Q45" s="47"/>
      <c r="R45" s="48"/>
      <c r="S45" s="47"/>
      <c r="T45" s="47"/>
    </row>
    <row r="46" spans="1:38">
      <c r="A46" s="11" t="s">
        <v>155</v>
      </c>
      <c r="B46" s="11"/>
      <c r="C46" s="11"/>
      <c r="D46" s="11"/>
      <c r="E46" s="11"/>
      <c r="F46" s="11"/>
      <c r="G46" s="11"/>
      <c r="H46" s="11"/>
      <c r="I46" s="11"/>
      <c r="J46" s="11"/>
      <c r="K46" s="11"/>
      <c r="L46" s="11"/>
      <c r="M46" s="11"/>
      <c r="N46" s="47"/>
      <c r="O46" s="47"/>
      <c r="P46" s="48"/>
      <c r="Q46" s="47"/>
      <c r="R46" s="48"/>
      <c r="S46" s="47"/>
      <c r="T46" s="47"/>
    </row>
    <row r="47" spans="1:38" s="49" customFormat="1">
      <c r="A47" s="11" t="s">
        <v>154</v>
      </c>
      <c r="B47" s="11"/>
      <c r="C47" s="11"/>
      <c r="D47" s="11"/>
      <c r="E47" s="11"/>
      <c r="F47" s="11"/>
      <c r="G47" s="11"/>
      <c r="H47" s="11"/>
      <c r="I47" s="11"/>
      <c r="J47" s="11"/>
      <c r="K47" s="11"/>
      <c r="L47" s="11"/>
      <c r="M47" s="11"/>
      <c r="N47" s="47"/>
      <c r="O47" s="47"/>
      <c r="P47" s="48"/>
      <c r="Q47" s="47"/>
      <c r="R47" s="48"/>
      <c r="S47" s="47"/>
      <c r="T47" s="47"/>
      <c r="U47" s="7"/>
      <c r="V47" s="7"/>
    </row>
    <row r="48" spans="1:38" s="46" customFormat="1">
      <c r="A48" s="11" t="s">
        <v>153</v>
      </c>
      <c r="B48" s="11"/>
      <c r="C48" s="11"/>
      <c r="D48" s="11"/>
      <c r="E48" s="11"/>
      <c r="F48" s="11"/>
      <c r="G48" s="11"/>
      <c r="H48" s="11"/>
      <c r="I48" s="11"/>
      <c r="J48" s="11"/>
      <c r="K48" s="11"/>
      <c r="L48" s="11"/>
      <c r="M48" s="11"/>
      <c r="N48" s="47"/>
      <c r="O48" s="47"/>
      <c r="P48" s="48"/>
      <c r="Q48" s="47"/>
      <c r="R48" s="48"/>
      <c r="S48" s="47"/>
      <c r="T48" s="47"/>
      <c r="U48" s="7"/>
      <c r="V48" s="7"/>
    </row>
    <row r="56" spans="1:22" ht="12.75" customHeight="1"/>
    <row r="57" spans="1:22" s="4" customFormat="1">
      <c r="A57" s="44"/>
      <c r="B57" s="44"/>
      <c r="C57" s="44"/>
      <c r="D57" s="44"/>
      <c r="E57" s="44"/>
      <c r="F57" s="44"/>
      <c r="G57" s="44"/>
      <c r="H57" s="44"/>
      <c r="I57" s="44"/>
      <c r="J57" s="44"/>
      <c r="K57" s="44"/>
      <c r="L57" s="44"/>
      <c r="M57" s="44"/>
      <c r="N57" s="41"/>
      <c r="O57" s="43"/>
      <c r="P57" s="43"/>
      <c r="Q57" s="43"/>
      <c r="R57" s="43"/>
      <c r="S57" s="42"/>
      <c r="T57" s="42"/>
      <c r="U57" s="7"/>
      <c r="V57" s="7"/>
    </row>
    <row r="58" spans="1:22" s="4" customFormat="1">
      <c r="A58" s="44"/>
      <c r="B58" s="44"/>
      <c r="C58" s="44"/>
      <c r="D58" s="44"/>
      <c r="E58" s="44"/>
      <c r="F58" s="44"/>
      <c r="G58" s="44"/>
      <c r="H58" s="44"/>
      <c r="I58" s="44"/>
      <c r="J58" s="44"/>
      <c r="K58" s="44"/>
      <c r="L58" s="44"/>
      <c r="M58" s="44"/>
      <c r="N58" s="41"/>
      <c r="O58" s="43"/>
      <c r="P58" s="43"/>
      <c r="Q58" s="43"/>
      <c r="R58" s="43"/>
      <c r="S58" s="42"/>
      <c r="T58" s="42"/>
      <c r="U58" s="7"/>
      <c r="V58" s="7"/>
    </row>
    <row r="59" spans="1:22" s="4" customFormat="1">
      <c r="A59" s="44"/>
      <c r="B59" s="44"/>
      <c r="C59" s="44"/>
      <c r="D59" s="44"/>
      <c r="E59" s="44"/>
      <c r="F59" s="44"/>
      <c r="G59" s="44"/>
      <c r="H59" s="44"/>
      <c r="I59" s="44"/>
      <c r="J59" s="44"/>
      <c r="K59" s="44"/>
      <c r="L59" s="44"/>
      <c r="M59" s="44"/>
      <c r="N59" s="41"/>
      <c r="O59" s="43"/>
      <c r="P59" s="43"/>
      <c r="Q59" s="43"/>
      <c r="R59" s="43"/>
      <c r="S59" s="42"/>
      <c r="T59" s="42"/>
      <c r="U59" s="7"/>
      <c r="V59" s="7"/>
    </row>
    <row r="60" spans="1:22" s="4" customFormat="1">
      <c r="A60" s="44"/>
      <c r="B60" s="44"/>
      <c r="C60" s="44"/>
      <c r="D60" s="44"/>
      <c r="E60" s="44"/>
      <c r="F60" s="44"/>
      <c r="G60" s="44"/>
      <c r="H60" s="44"/>
      <c r="I60" s="44"/>
      <c r="J60" s="44"/>
      <c r="K60" s="44"/>
      <c r="L60" s="44"/>
      <c r="M60" s="44"/>
      <c r="N60" s="41"/>
      <c r="O60" s="43"/>
      <c r="P60" s="43"/>
      <c r="Q60" s="43"/>
      <c r="R60" s="43"/>
      <c r="S60" s="42"/>
      <c r="T60" s="42"/>
      <c r="U60" s="7"/>
      <c r="V60" s="7"/>
    </row>
  </sheetData>
  <pageMargins left="0.5" right="0.17" top="1" bottom="0.17" header="0.37" footer="0.25"/>
  <pageSetup firstPageNumber="15" fitToHeight="2" orientation="portrait" useFirstPageNumber="1" r:id="rId1"/>
  <headerFooter alignWithMargins="0">
    <oddFooter>&amp;C&amp;P of 31</oddFooter>
  </headerFooter>
  <ignoredErrors>
    <ignoredError sqref="E3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election activeCell="H1" sqref="H1"/>
    </sheetView>
  </sheetViews>
  <sheetFormatPr defaultColWidth="9.296875" defaultRowHeight="12.5"/>
  <cols>
    <col min="1" max="1" width="9.296875" style="66"/>
    <col min="2" max="2" width="14.09765625" style="66" customWidth="1"/>
    <col min="3" max="3" width="13.3984375" style="67" customWidth="1"/>
    <col min="4" max="4" width="14.3984375" style="67" customWidth="1"/>
    <col min="5" max="5" width="14.3984375" style="66" customWidth="1"/>
    <col min="6" max="16384" width="9.296875" style="66"/>
  </cols>
  <sheetData>
    <row r="1" spans="1:6">
      <c r="A1" s="212" t="s">
        <v>6</v>
      </c>
      <c r="B1" s="213"/>
      <c r="C1" s="214"/>
      <c r="D1" s="214"/>
      <c r="E1" s="215"/>
      <c r="F1" s="68"/>
    </row>
    <row r="2" spans="1:6">
      <c r="A2" s="212"/>
      <c r="B2" s="215"/>
      <c r="C2" s="214"/>
      <c r="D2" s="214"/>
      <c r="E2" s="215"/>
      <c r="F2" s="70"/>
    </row>
    <row r="3" spans="1:6">
      <c r="A3" s="216" t="s">
        <v>26</v>
      </c>
      <c r="B3" s="217"/>
      <c r="C3" s="218"/>
      <c r="D3" s="217"/>
      <c r="E3" s="219"/>
      <c r="F3" s="72"/>
    </row>
    <row r="4" spans="1:6" ht="13.65" customHeight="1">
      <c r="A4" s="220" t="s">
        <v>25</v>
      </c>
      <c r="B4" s="217"/>
      <c r="C4" s="218"/>
      <c r="D4" s="217"/>
      <c r="E4" s="221"/>
      <c r="F4" s="72"/>
    </row>
    <row r="5" spans="1:6">
      <c r="A5" s="222" t="s">
        <v>122</v>
      </c>
      <c r="B5" s="217"/>
      <c r="C5" s="218"/>
      <c r="D5" s="217"/>
      <c r="E5" s="221"/>
      <c r="F5" s="72"/>
    </row>
    <row r="6" spans="1:6">
      <c r="A6" s="212"/>
      <c r="B6" s="213"/>
      <c r="C6" s="214"/>
      <c r="D6" s="214"/>
      <c r="E6" s="213"/>
      <c r="F6" s="70"/>
    </row>
    <row r="7" spans="1:6">
      <c r="A7" s="212"/>
      <c r="B7" s="213"/>
      <c r="C7" s="214"/>
      <c r="D7" s="214"/>
      <c r="E7" s="223"/>
      <c r="F7" s="71"/>
    </row>
    <row r="8" spans="1:6">
      <c r="A8" s="212"/>
      <c r="B8" s="224"/>
      <c r="C8" s="225"/>
      <c r="D8" s="226" t="s">
        <v>24</v>
      </c>
      <c r="E8" s="227"/>
      <c r="F8" s="71"/>
    </row>
    <row r="9" spans="1:6" ht="30.15" customHeight="1">
      <c r="A9" s="212"/>
      <c r="B9" s="228" t="s">
        <v>161</v>
      </c>
      <c r="C9" s="229" t="s">
        <v>162</v>
      </c>
      <c r="D9" s="230" t="s">
        <v>22</v>
      </c>
      <c r="E9" s="231" t="s">
        <v>163</v>
      </c>
      <c r="F9" s="71"/>
    </row>
    <row r="10" spans="1:6" ht="24.75" customHeight="1">
      <c r="A10" s="212"/>
      <c r="B10" s="232">
        <v>2019</v>
      </c>
      <c r="C10" s="233">
        <v>460306</v>
      </c>
      <c r="D10" s="233">
        <v>314168</v>
      </c>
      <c r="E10" s="234">
        <f>D10/C10</f>
        <v>0.68251988894344195</v>
      </c>
      <c r="F10" s="71"/>
    </row>
    <row r="11" spans="1:6" ht="13.15" customHeight="1">
      <c r="A11" s="212"/>
      <c r="B11" s="232">
        <v>2018</v>
      </c>
      <c r="C11" s="233">
        <v>459123</v>
      </c>
      <c r="D11" s="233">
        <v>311017</v>
      </c>
      <c r="E11" s="234">
        <f>D11/C11</f>
        <v>0.67741542026864265</v>
      </c>
      <c r="F11" s="71"/>
    </row>
    <row r="12" spans="1:6" ht="13.15" customHeight="1">
      <c r="A12" s="212"/>
      <c r="B12" s="232">
        <v>2017</v>
      </c>
      <c r="C12" s="253">
        <v>453935</v>
      </c>
      <c r="D12" s="253">
        <v>306652</v>
      </c>
      <c r="E12" s="254">
        <f t="shared" ref="E12:E17" si="0">D12/C12</f>
        <v>0.67554165243922593</v>
      </c>
      <c r="F12" s="71"/>
    </row>
    <row r="13" spans="1:6" ht="13.15" customHeight="1">
      <c r="A13" s="212"/>
      <c r="B13" s="232">
        <v>2016</v>
      </c>
      <c r="C13" s="253">
        <v>449797</v>
      </c>
      <c r="D13" s="253">
        <v>302572</v>
      </c>
      <c r="E13" s="254">
        <f t="shared" si="0"/>
        <v>0.67268567820594627</v>
      </c>
      <c r="F13" s="71"/>
    </row>
    <row r="14" spans="1:6" ht="13.15" customHeight="1">
      <c r="A14" s="212"/>
      <c r="B14" s="232">
        <v>2015</v>
      </c>
      <c r="C14" s="233">
        <v>461638</v>
      </c>
      <c r="D14" s="233">
        <v>304329</v>
      </c>
      <c r="E14" s="234">
        <f t="shared" ref="E14" si="1">D14/C14</f>
        <v>0.65923732448368633</v>
      </c>
      <c r="F14" s="71"/>
    </row>
    <row r="15" spans="1:6" ht="13.15" customHeight="1">
      <c r="A15" s="212"/>
      <c r="B15" s="232">
        <v>2014</v>
      </c>
      <c r="C15" s="233">
        <v>467576</v>
      </c>
      <c r="D15" s="233">
        <v>306066</v>
      </c>
      <c r="E15" s="234">
        <f t="shared" si="0"/>
        <v>0.65458021797525967</v>
      </c>
      <c r="F15" s="71"/>
    </row>
    <row r="16" spans="1:6" ht="13.15" customHeight="1">
      <c r="A16" s="212"/>
      <c r="B16" s="232">
        <v>2013</v>
      </c>
      <c r="C16" s="233">
        <v>473739</v>
      </c>
      <c r="D16" s="233">
        <v>307120</v>
      </c>
      <c r="E16" s="234">
        <f t="shared" si="0"/>
        <v>0.64828945896369095</v>
      </c>
      <c r="F16" s="71"/>
    </row>
    <row r="17" spans="1:7" ht="13.15" customHeight="1">
      <c r="A17" s="212"/>
      <c r="B17" s="232">
        <v>2012</v>
      </c>
      <c r="C17" s="233">
        <v>485919</v>
      </c>
      <c r="D17" s="233">
        <v>311952</v>
      </c>
      <c r="E17" s="234">
        <f t="shared" si="0"/>
        <v>0.64198354046662098</v>
      </c>
      <c r="F17" s="71"/>
    </row>
    <row r="18" spans="1:7" ht="13.15" customHeight="1">
      <c r="A18" s="212"/>
      <c r="B18" s="232">
        <v>2011</v>
      </c>
      <c r="C18" s="233">
        <v>494178</v>
      </c>
      <c r="D18" s="233">
        <v>314122</v>
      </c>
      <c r="E18" s="234">
        <f t="shared" ref="E18:E28" si="2">D18/C18</f>
        <v>0.63564545568600783</v>
      </c>
      <c r="F18" s="71"/>
    </row>
    <row r="19" spans="1:7" ht="13.15" customHeight="1">
      <c r="A19" s="212"/>
      <c r="B19" s="232">
        <v>2010</v>
      </c>
      <c r="C19" s="233">
        <v>504575</v>
      </c>
      <c r="D19" s="233">
        <v>318001</v>
      </c>
      <c r="E19" s="234">
        <f t="shared" si="2"/>
        <v>0.63023534657880398</v>
      </c>
      <c r="F19" s="71"/>
    </row>
    <row r="20" spans="1:7" ht="13.15" customHeight="1">
      <c r="A20" s="212"/>
      <c r="B20" s="232">
        <v>2009</v>
      </c>
      <c r="C20" s="233">
        <v>518523</v>
      </c>
      <c r="D20" s="235">
        <v>323495</v>
      </c>
      <c r="E20" s="234">
        <f t="shared" si="2"/>
        <v>0.62387782219882237</v>
      </c>
      <c r="F20" s="71"/>
      <c r="G20" s="157"/>
    </row>
    <row r="21" spans="1:7" ht="13.15" customHeight="1">
      <c r="A21" s="212"/>
      <c r="B21" s="232">
        <v>2008</v>
      </c>
      <c r="C21" s="233">
        <v>529882</v>
      </c>
      <c r="D21" s="235">
        <v>325247</v>
      </c>
      <c r="E21" s="234">
        <f t="shared" si="2"/>
        <v>0.61381024454501187</v>
      </c>
      <c r="F21" s="71"/>
    </row>
    <row r="22" spans="1:7" ht="13.15" customHeight="1">
      <c r="A22" s="212"/>
      <c r="B22" s="232">
        <v>2007</v>
      </c>
      <c r="C22" s="233">
        <v>503740</v>
      </c>
      <c r="D22" s="235">
        <v>309865</v>
      </c>
      <c r="E22" s="234">
        <f t="shared" si="2"/>
        <v>0.61512883630444282</v>
      </c>
      <c r="F22" s="71"/>
    </row>
    <row r="23" spans="1:7" ht="13.15" customHeight="1">
      <c r="A23" s="212"/>
      <c r="B23" s="232">
        <v>2006</v>
      </c>
      <c r="C23" s="233">
        <v>511065</v>
      </c>
      <c r="D23" s="235">
        <v>309333</v>
      </c>
      <c r="E23" s="234">
        <f t="shared" si="2"/>
        <v>0.60527134513222391</v>
      </c>
      <c r="F23" s="71"/>
    </row>
    <row r="24" spans="1:7" ht="13.15" customHeight="1">
      <c r="A24" s="212"/>
      <c r="B24" s="232">
        <v>2005</v>
      </c>
      <c r="C24" s="233">
        <v>522112</v>
      </c>
      <c r="D24" s="235">
        <v>311828</v>
      </c>
      <c r="E24" s="234">
        <f t="shared" si="2"/>
        <v>0.59724350330963472</v>
      </c>
      <c r="F24" s="71"/>
    </row>
    <row r="25" spans="1:7" ht="13.15" customHeight="1">
      <c r="A25" s="212"/>
      <c r="B25" s="657">
        <v>2004</v>
      </c>
      <c r="C25" s="658">
        <v>530432</v>
      </c>
      <c r="D25" s="659">
        <v>313545</v>
      </c>
      <c r="E25" s="660">
        <f t="shared" si="2"/>
        <v>0.59111252714768336</v>
      </c>
      <c r="F25" s="71"/>
    </row>
    <row r="26" spans="1:7" ht="24" customHeight="1">
      <c r="A26" s="212"/>
      <c r="B26" s="236">
        <v>2003</v>
      </c>
      <c r="C26" s="237">
        <v>537405</v>
      </c>
      <c r="D26" s="238">
        <v>315413</v>
      </c>
      <c r="E26" s="239">
        <f t="shared" si="2"/>
        <v>0.58691861817437496</v>
      </c>
      <c r="F26" s="71"/>
    </row>
    <row r="27" spans="1:7" ht="15" hidden="1" customHeight="1">
      <c r="A27" s="212"/>
      <c r="B27" s="236">
        <v>2002</v>
      </c>
      <c r="C27" s="237">
        <v>545434</v>
      </c>
      <c r="D27" s="238">
        <v>317389</v>
      </c>
      <c r="E27" s="239">
        <f t="shared" si="2"/>
        <v>0.58190175163264479</v>
      </c>
      <c r="F27" s="71"/>
    </row>
    <row r="28" spans="1:7" hidden="1">
      <c r="A28" s="212"/>
      <c r="B28" s="240">
        <v>2001</v>
      </c>
      <c r="C28" s="241">
        <v>525210</v>
      </c>
      <c r="D28" s="242">
        <v>315276</v>
      </c>
      <c r="E28" s="243">
        <f t="shared" si="2"/>
        <v>0.60028560004569598</v>
      </c>
      <c r="F28" s="71"/>
    </row>
    <row r="29" spans="1:7">
      <c r="A29" s="212"/>
      <c r="B29" s="244"/>
      <c r="C29" s="214"/>
      <c r="D29" s="214"/>
      <c r="E29" s="215"/>
      <c r="F29" s="70"/>
    </row>
    <row r="30" spans="1:7">
      <c r="A30" s="212"/>
      <c r="B30" s="245" t="s">
        <v>21</v>
      </c>
      <c r="C30" s="214"/>
      <c r="D30" s="214"/>
      <c r="E30" s="215"/>
      <c r="F30" s="70"/>
    </row>
    <row r="31" spans="1:7">
      <c r="B31" s="68"/>
      <c r="C31" s="69"/>
      <c r="D31" s="69"/>
      <c r="E31" s="68"/>
      <c r="F31" s="68"/>
    </row>
  </sheetData>
  <pageMargins left="0.75" right="0.75" top="1" bottom="1" header="0.5" footer="0.5"/>
  <pageSetup firstPageNumber="16" orientation="portrait" useFirstPageNumber="1" horizontalDpi="4294967292" verticalDpi="4294967292" r:id="rId1"/>
  <headerFooter alignWithMargins="0">
    <oddFooter>&amp;C&amp;8&amp;P of 31</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showGridLines="0" zoomScaleNormal="100" workbookViewId="0">
      <selection activeCell="L1" sqref="L1"/>
    </sheetView>
  </sheetViews>
  <sheetFormatPr defaultColWidth="9.296875" defaultRowHeight="12.5"/>
  <cols>
    <col min="1" max="1" width="11.09765625" style="577" customWidth="1"/>
    <col min="2" max="3" width="9.8984375" style="577" customWidth="1"/>
    <col min="4" max="5" width="7.8984375" style="577" customWidth="1"/>
    <col min="6" max="6" width="9.09765625" style="577" customWidth="1"/>
    <col min="7" max="7" width="12.8984375" style="577" customWidth="1"/>
    <col min="8" max="8" width="11.8984375" style="577" customWidth="1"/>
    <col min="9" max="9" width="11.296875" style="577" customWidth="1"/>
    <col min="10" max="253" width="9.8984375" style="577" customWidth="1"/>
    <col min="254" max="16384" width="9.296875" style="577"/>
  </cols>
  <sheetData>
    <row r="1" spans="1:10">
      <c r="A1" s="610" t="s">
        <v>578</v>
      </c>
      <c r="B1" s="607"/>
      <c r="C1" s="607"/>
      <c r="D1" s="607"/>
      <c r="E1" s="607"/>
      <c r="F1" s="607"/>
      <c r="G1" s="607"/>
      <c r="H1" s="608"/>
      <c r="I1" s="608"/>
      <c r="J1" s="607"/>
    </row>
    <row r="2" spans="1:10" ht="13.65" customHeight="1">
      <c r="A2" s="610" t="s">
        <v>47</v>
      </c>
      <c r="B2" s="607"/>
      <c r="C2" s="607"/>
      <c r="D2" s="607"/>
      <c r="E2" s="607"/>
      <c r="F2" s="607"/>
      <c r="G2" s="607"/>
      <c r="H2" s="608"/>
      <c r="I2" s="608"/>
      <c r="J2" s="607"/>
    </row>
    <row r="3" spans="1:10" ht="13.65" customHeight="1">
      <c r="A3" s="610" t="s">
        <v>577</v>
      </c>
      <c r="B3" s="607"/>
      <c r="C3" s="607"/>
      <c r="D3" s="607"/>
      <c r="E3" s="607"/>
      <c r="F3" s="607"/>
      <c r="G3" s="607"/>
      <c r="H3" s="608"/>
      <c r="I3" s="608"/>
      <c r="J3" s="607"/>
    </row>
    <row r="4" spans="1:10">
      <c r="A4" s="609" t="s">
        <v>576</v>
      </c>
      <c r="B4" s="607"/>
      <c r="C4" s="607"/>
      <c r="D4" s="607"/>
      <c r="E4" s="607"/>
      <c r="F4" s="607"/>
      <c r="G4" s="607"/>
      <c r="H4" s="608"/>
      <c r="I4" s="608"/>
      <c r="J4" s="607"/>
    </row>
    <row r="5" spans="1:10">
      <c r="A5" s="587"/>
      <c r="B5" s="587"/>
      <c r="C5" s="587"/>
      <c r="D5" s="587"/>
      <c r="E5" s="606"/>
      <c r="F5" s="587"/>
      <c r="G5" s="587"/>
      <c r="H5" s="605"/>
      <c r="I5" s="605"/>
      <c r="J5" s="587"/>
    </row>
    <row r="6" spans="1:10" ht="44.4" customHeight="1">
      <c r="A6" s="600"/>
      <c r="B6" s="604" t="s">
        <v>575</v>
      </c>
      <c r="C6" s="603"/>
      <c r="D6" s="603"/>
      <c r="E6" s="603"/>
      <c r="F6" s="603"/>
      <c r="G6" s="603"/>
      <c r="H6" s="602"/>
      <c r="I6" s="601" t="s">
        <v>574</v>
      </c>
      <c r="J6" s="600"/>
    </row>
    <row r="7" spans="1:10" ht="36.75" customHeight="1">
      <c r="A7" s="599" t="s">
        <v>573</v>
      </c>
      <c r="B7" s="598" t="s">
        <v>572</v>
      </c>
      <c r="C7" s="598" t="s">
        <v>571</v>
      </c>
      <c r="D7" s="598" t="s">
        <v>195</v>
      </c>
      <c r="E7" s="597" t="s">
        <v>570</v>
      </c>
      <c r="F7" s="598" t="s">
        <v>76</v>
      </c>
      <c r="G7" s="598" t="s">
        <v>75</v>
      </c>
      <c r="H7" s="597" t="s">
        <v>159</v>
      </c>
      <c r="I7" s="596" t="s">
        <v>569</v>
      </c>
      <c r="J7" s="595" t="s">
        <v>568</v>
      </c>
    </row>
    <row r="8" spans="1:10" s="592" customFormat="1" ht="31.65" customHeight="1">
      <c r="A8" s="594" t="s">
        <v>23</v>
      </c>
      <c r="B8" s="593">
        <f t="shared" ref="B8:B23" si="0">SUM(C8:H8)</f>
        <v>664563</v>
      </c>
      <c r="C8" s="593">
        <f t="shared" ref="C8:J8" si="1">SUM(C9:C23)</f>
        <v>197665</v>
      </c>
      <c r="D8" s="593">
        <f t="shared" si="1"/>
        <v>6467</v>
      </c>
      <c r="E8" s="593">
        <f t="shared" si="1"/>
        <v>130</v>
      </c>
      <c r="F8" s="593">
        <f t="shared" si="1"/>
        <v>173080</v>
      </c>
      <c r="G8" s="593">
        <f t="shared" si="1"/>
        <v>116572</v>
      </c>
      <c r="H8" s="593">
        <f t="shared" si="1"/>
        <v>170649</v>
      </c>
      <c r="I8" s="593">
        <f t="shared" si="1"/>
        <v>113445</v>
      </c>
      <c r="J8" s="593">
        <f t="shared" si="1"/>
        <v>160302</v>
      </c>
    </row>
    <row r="9" spans="1:10">
      <c r="A9" s="591" t="s">
        <v>567</v>
      </c>
      <c r="B9" s="590">
        <f t="shared" si="0"/>
        <v>465</v>
      </c>
      <c r="C9" s="590">
        <v>465</v>
      </c>
      <c r="D9" s="590">
        <v>0</v>
      </c>
      <c r="E9" s="590">
        <v>0</v>
      </c>
      <c r="F9" s="590">
        <v>0</v>
      </c>
      <c r="G9" s="590">
        <v>0</v>
      </c>
      <c r="H9" s="590">
        <v>0</v>
      </c>
      <c r="I9" s="590">
        <v>0</v>
      </c>
      <c r="J9" s="590">
        <v>0</v>
      </c>
    </row>
    <row r="10" spans="1:10">
      <c r="A10" s="591" t="s">
        <v>566</v>
      </c>
      <c r="B10" s="590">
        <f t="shared" si="0"/>
        <v>21229</v>
      </c>
      <c r="C10" s="590">
        <v>16159</v>
      </c>
      <c r="D10" s="590">
        <v>10</v>
      </c>
      <c r="E10" s="590">
        <v>0</v>
      </c>
      <c r="F10" s="590">
        <v>4736</v>
      </c>
      <c r="G10" s="590">
        <v>324</v>
      </c>
      <c r="H10" s="590">
        <v>0</v>
      </c>
      <c r="I10" s="590">
        <v>98</v>
      </c>
      <c r="J10" s="590">
        <v>2150</v>
      </c>
    </row>
    <row r="11" spans="1:10">
      <c r="A11" s="591" t="s">
        <v>565</v>
      </c>
      <c r="B11" s="590">
        <f t="shared" si="0"/>
        <v>70041</v>
      </c>
      <c r="C11" s="590">
        <v>38573</v>
      </c>
      <c r="D11" s="590">
        <v>91</v>
      </c>
      <c r="E11" s="590">
        <v>9</v>
      </c>
      <c r="F11" s="590">
        <v>17201</v>
      </c>
      <c r="G11" s="590">
        <v>12798</v>
      </c>
      <c r="H11" s="590">
        <v>1369</v>
      </c>
      <c r="I11" s="590">
        <v>5621</v>
      </c>
      <c r="J11" s="590">
        <v>10995</v>
      </c>
    </row>
    <row r="12" spans="1:10">
      <c r="A12" s="591" t="s">
        <v>564</v>
      </c>
      <c r="B12" s="590">
        <f t="shared" si="0"/>
        <v>78366</v>
      </c>
      <c r="C12" s="590">
        <v>40945</v>
      </c>
      <c r="D12" s="590">
        <v>173</v>
      </c>
      <c r="E12" s="590">
        <v>9</v>
      </c>
      <c r="F12" s="590">
        <v>13738</v>
      </c>
      <c r="G12" s="590">
        <v>17408</v>
      </c>
      <c r="H12" s="590">
        <v>6093</v>
      </c>
      <c r="I12" s="590">
        <v>9249</v>
      </c>
      <c r="J12" s="590">
        <v>20014</v>
      </c>
    </row>
    <row r="13" spans="1:10">
      <c r="A13" s="591" t="s">
        <v>563</v>
      </c>
      <c r="B13" s="590">
        <f t="shared" si="0"/>
        <v>66742</v>
      </c>
      <c r="C13" s="590">
        <v>29728</v>
      </c>
      <c r="D13" s="590">
        <v>249</v>
      </c>
      <c r="E13" s="590">
        <v>14</v>
      </c>
      <c r="F13" s="590">
        <v>12832</v>
      </c>
      <c r="G13" s="590">
        <v>12398</v>
      </c>
      <c r="H13" s="590">
        <v>11521</v>
      </c>
      <c r="I13" s="590">
        <v>11802</v>
      </c>
      <c r="J13" s="590">
        <v>22769</v>
      </c>
    </row>
    <row r="14" spans="1:10">
      <c r="A14" s="591" t="s">
        <v>562</v>
      </c>
      <c r="B14" s="590">
        <f t="shared" si="0"/>
        <v>61715</v>
      </c>
      <c r="C14" s="590">
        <v>20863</v>
      </c>
      <c r="D14" s="590">
        <v>300</v>
      </c>
      <c r="E14" s="590">
        <v>6</v>
      </c>
      <c r="F14" s="590">
        <v>12783</v>
      </c>
      <c r="G14" s="590">
        <v>10102</v>
      </c>
      <c r="H14" s="590">
        <v>17661</v>
      </c>
      <c r="I14" s="590">
        <v>13712</v>
      </c>
      <c r="J14" s="590">
        <v>22053</v>
      </c>
    </row>
    <row r="15" spans="1:10">
      <c r="A15" s="591" t="s">
        <v>561</v>
      </c>
      <c r="B15" s="590">
        <f t="shared" si="0"/>
        <v>52044</v>
      </c>
      <c r="C15" s="590">
        <v>13850</v>
      </c>
      <c r="D15" s="590">
        <v>315</v>
      </c>
      <c r="E15" s="590">
        <v>8</v>
      </c>
      <c r="F15" s="590">
        <v>11872</v>
      </c>
      <c r="G15" s="590">
        <v>7604</v>
      </c>
      <c r="H15" s="590">
        <v>18395</v>
      </c>
      <c r="I15" s="590">
        <v>11696</v>
      </c>
      <c r="J15" s="590">
        <v>18180</v>
      </c>
    </row>
    <row r="16" spans="1:10">
      <c r="A16" s="591" t="s">
        <v>560</v>
      </c>
      <c r="B16" s="590">
        <f t="shared" si="0"/>
        <v>49602</v>
      </c>
      <c r="C16" s="590">
        <v>9539</v>
      </c>
      <c r="D16" s="590">
        <v>389</v>
      </c>
      <c r="E16" s="590">
        <v>4</v>
      </c>
      <c r="F16" s="590">
        <v>11534</v>
      </c>
      <c r="G16" s="590">
        <v>7094</v>
      </c>
      <c r="H16" s="590">
        <v>21042</v>
      </c>
      <c r="I16" s="590">
        <v>11424</v>
      </c>
      <c r="J16" s="590">
        <v>16760</v>
      </c>
    </row>
    <row r="17" spans="1:10">
      <c r="A17" s="591" t="s">
        <v>559</v>
      </c>
      <c r="B17" s="590">
        <f t="shared" si="0"/>
        <v>54642</v>
      </c>
      <c r="C17" s="590">
        <v>8340</v>
      </c>
      <c r="D17" s="590">
        <v>565</v>
      </c>
      <c r="E17" s="590">
        <v>9</v>
      </c>
      <c r="F17" s="590">
        <v>13808</v>
      </c>
      <c r="G17" s="590">
        <v>7502</v>
      </c>
      <c r="H17" s="590">
        <v>24418</v>
      </c>
      <c r="I17" s="590">
        <v>11124</v>
      </c>
      <c r="J17" s="590">
        <v>14326</v>
      </c>
    </row>
    <row r="18" spans="1:10">
      <c r="A18" s="591" t="s">
        <v>558</v>
      </c>
      <c r="B18" s="590">
        <f t="shared" si="0"/>
        <v>60477</v>
      </c>
      <c r="C18" s="590">
        <v>7483</v>
      </c>
      <c r="D18" s="590">
        <v>860</v>
      </c>
      <c r="E18" s="590">
        <v>11</v>
      </c>
      <c r="F18" s="590">
        <v>17630</v>
      </c>
      <c r="G18" s="590">
        <v>8583</v>
      </c>
      <c r="H18" s="590">
        <v>25910</v>
      </c>
      <c r="I18" s="590">
        <v>10371</v>
      </c>
      <c r="J18" s="590">
        <v>12606</v>
      </c>
    </row>
    <row r="19" spans="1:10">
      <c r="A19" s="591" t="s">
        <v>557</v>
      </c>
      <c r="B19" s="590">
        <f t="shared" si="0"/>
        <v>55915</v>
      </c>
      <c r="C19" s="590">
        <v>5230</v>
      </c>
      <c r="D19" s="590">
        <v>1066</v>
      </c>
      <c r="E19" s="590">
        <v>21</v>
      </c>
      <c r="F19" s="590">
        <v>19499</v>
      </c>
      <c r="G19" s="590">
        <v>8807</v>
      </c>
      <c r="H19" s="590">
        <v>21292</v>
      </c>
      <c r="I19" s="590">
        <v>8971</v>
      </c>
      <c r="J19" s="590">
        <v>9767</v>
      </c>
    </row>
    <row r="20" spans="1:10">
      <c r="A20" s="591" t="s">
        <v>556</v>
      </c>
      <c r="B20" s="590">
        <f t="shared" si="0"/>
        <v>40269</v>
      </c>
      <c r="C20" s="590">
        <v>3318</v>
      </c>
      <c r="D20" s="590">
        <v>1004</v>
      </c>
      <c r="E20" s="590">
        <v>22</v>
      </c>
      <c r="F20" s="590">
        <v>16848</v>
      </c>
      <c r="G20" s="590">
        <v>8212</v>
      </c>
      <c r="H20" s="590">
        <v>10865</v>
      </c>
      <c r="I20" s="590">
        <v>7599</v>
      </c>
      <c r="J20" s="590">
        <v>6179</v>
      </c>
    </row>
    <row r="21" spans="1:10">
      <c r="A21" s="591" t="s">
        <v>555</v>
      </c>
      <c r="B21" s="590">
        <f t="shared" si="0"/>
        <v>28125</v>
      </c>
      <c r="C21" s="590">
        <v>1972</v>
      </c>
      <c r="D21" s="590">
        <v>741</v>
      </c>
      <c r="E21" s="590">
        <v>10</v>
      </c>
      <c r="F21" s="590">
        <v>11335</v>
      </c>
      <c r="G21" s="590">
        <v>7471</v>
      </c>
      <c r="H21" s="590">
        <v>6596</v>
      </c>
      <c r="I21" s="590">
        <v>6297</v>
      </c>
      <c r="J21" s="590">
        <v>3118</v>
      </c>
    </row>
    <row r="22" spans="1:10">
      <c r="A22" s="591" t="s">
        <v>554</v>
      </c>
      <c r="B22" s="590">
        <f t="shared" si="0"/>
        <v>15628</v>
      </c>
      <c r="C22" s="590">
        <v>854</v>
      </c>
      <c r="D22" s="590">
        <v>455</v>
      </c>
      <c r="E22" s="590">
        <v>5</v>
      </c>
      <c r="F22" s="590">
        <v>6090</v>
      </c>
      <c r="G22" s="590">
        <v>4824</v>
      </c>
      <c r="H22" s="590">
        <v>3400</v>
      </c>
      <c r="I22" s="590">
        <v>3418</v>
      </c>
      <c r="J22" s="590">
        <v>1051</v>
      </c>
    </row>
    <row r="23" spans="1:10" ht="24.75" customHeight="1">
      <c r="A23" s="589" t="s">
        <v>553</v>
      </c>
      <c r="B23" s="588">
        <f t="shared" si="0"/>
        <v>9303</v>
      </c>
      <c r="C23" s="588">
        <v>346</v>
      </c>
      <c r="D23" s="588">
        <v>249</v>
      </c>
      <c r="E23" s="588">
        <v>2</v>
      </c>
      <c r="F23" s="588">
        <v>3174</v>
      </c>
      <c r="G23" s="588">
        <v>3445</v>
      </c>
      <c r="H23" s="588">
        <v>2087</v>
      </c>
      <c r="I23" s="588">
        <v>2063</v>
      </c>
      <c r="J23" s="588">
        <v>334</v>
      </c>
    </row>
    <row r="24" spans="1:10" ht="12.15" customHeight="1">
      <c r="A24" s="587"/>
      <c r="B24" s="586"/>
      <c r="C24" s="586"/>
      <c r="D24" s="586"/>
      <c r="E24" s="586"/>
      <c r="F24" s="586"/>
      <c r="G24" s="586"/>
      <c r="H24" s="586"/>
      <c r="I24" s="586"/>
      <c r="J24" s="586"/>
    </row>
    <row r="25" spans="1:10" s="584" customFormat="1">
      <c r="A25" s="585" t="s">
        <v>552</v>
      </c>
    </row>
    <row r="26" spans="1:10" s="584" customFormat="1">
      <c r="A26" s="585" t="s">
        <v>551</v>
      </c>
    </row>
    <row r="27" spans="1:10" s="584" customFormat="1">
      <c r="A27" s="585" t="s">
        <v>550</v>
      </c>
    </row>
    <row r="28" spans="1:10">
      <c r="A28" s="583" t="s">
        <v>549</v>
      </c>
    </row>
    <row r="29" spans="1:10">
      <c r="A29" s="582" t="s">
        <v>548</v>
      </c>
    </row>
    <row r="31" spans="1:10">
      <c r="A31" s="581"/>
      <c r="J31" s="578"/>
    </row>
    <row r="32" spans="1:10">
      <c r="A32" s="580"/>
    </row>
    <row r="33" spans="1:1">
      <c r="A33" s="579"/>
    </row>
    <row r="52" spans="2:10">
      <c r="J52" s="578"/>
    </row>
    <row r="60" spans="2:10">
      <c r="B60" s="578"/>
      <c r="C60" s="578"/>
      <c r="D60" s="578"/>
      <c r="E60" s="578"/>
      <c r="F60" s="578"/>
      <c r="G60" s="578"/>
      <c r="H60" s="578"/>
      <c r="I60" s="578"/>
    </row>
    <row r="61" spans="2:10">
      <c r="B61" s="578"/>
      <c r="C61" s="578"/>
      <c r="D61" s="578"/>
      <c r="E61" s="578"/>
      <c r="F61" s="578"/>
      <c r="G61" s="578"/>
      <c r="H61" s="578"/>
      <c r="I61" s="578"/>
    </row>
    <row r="63" spans="2:10">
      <c r="B63" s="578"/>
      <c r="C63" s="578"/>
      <c r="D63" s="578"/>
      <c r="F63" s="578"/>
    </row>
    <row r="81" spans="2:9">
      <c r="B81" s="578"/>
      <c r="C81" s="578"/>
      <c r="D81" s="578"/>
      <c r="F81" s="578"/>
    </row>
    <row r="82" spans="2:9">
      <c r="B82" s="578"/>
      <c r="C82" s="578"/>
      <c r="D82" s="578"/>
      <c r="E82" s="578"/>
      <c r="F82" s="578"/>
      <c r="G82" s="578"/>
      <c r="H82" s="578"/>
      <c r="I82" s="578"/>
    </row>
  </sheetData>
  <pageMargins left="0.75" right="0.33" top="1" bottom="1" header="0.5" footer="0.5"/>
  <pageSetup firstPageNumber="17" orientation="portrait" useFirstPageNumber="1" horizontalDpi="4294967292" verticalDpi="4294967292" r:id="rId1"/>
  <headerFooter alignWithMargins="0">
    <oddFooter>&amp;C &amp;P of 31</oddFooter>
  </headerFooter>
  <ignoredErrors>
    <ignoredError sqref="B9:B23"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showGridLines="0" zoomScaleNormal="100" workbookViewId="0">
      <selection activeCell="L1" sqref="L1"/>
    </sheetView>
  </sheetViews>
  <sheetFormatPr defaultColWidth="9.296875" defaultRowHeight="12.5"/>
  <cols>
    <col min="1" max="1" width="11.09765625" style="611" customWidth="1"/>
    <col min="2" max="3" width="9.8984375" style="611" customWidth="1"/>
    <col min="4" max="4" width="8" style="611" customWidth="1"/>
    <col min="5" max="5" width="7.8984375" style="611" customWidth="1"/>
    <col min="6" max="6" width="9.09765625" style="611" customWidth="1"/>
    <col min="7" max="7" width="12.8984375" style="611" customWidth="1"/>
    <col min="8" max="8" width="11.8984375" style="611" customWidth="1"/>
    <col min="9" max="9" width="11.296875" style="611" customWidth="1"/>
    <col min="10" max="255" width="9.8984375" style="611" customWidth="1"/>
    <col min="256" max="16384" width="9.296875" style="611"/>
  </cols>
  <sheetData>
    <row r="1" spans="1:10">
      <c r="A1" s="635" t="s">
        <v>580</v>
      </c>
      <c r="B1" s="633"/>
      <c r="C1" s="633"/>
      <c r="D1" s="633"/>
      <c r="E1" s="633"/>
      <c r="F1" s="633"/>
      <c r="G1" s="633"/>
      <c r="H1" s="634"/>
      <c r="I1" s="633"/>
      <c r="J1" s="633"/>
    </row>
    <row r="2" spans="1:10" ht="13.65" customHeight="1">
      <c r="A2" s="635" t="s">
        <v>579</v>
      </c>
      <c r="B2" s="633"/>
      <c r="C2" s="633"/>
      <c r="D2" s="633"/>
      <c r="E2" s="633"/>
      <c r="F2" s="633"/>
      <c r="G2" s="633"/>
      <c r="H2" s="634"/>
      <c r="I2" s="633"/>
      <c r="J2" s="633"/>
    </row>
    <row r="3" spans="1:10" ht="13.65" customHeight="1">
      <c r="A3" s="635" t="s">
        <v>577</v>
      </c>
      <c r="B3" s="633"/>
      <c r="C3" s="633"/>
      <c r="D3" s="633"/>
      <c r="E3" s="633"/>
      <c r="F3" s="633"/>
      <c r="G3" s="633"/>
      <c r="H3" s="634"/>
      <c r="I3" s="633"/>
      <c r="J3" s="633"/>
    </row>
    <row r="4" spans="1:10">
      <c r="A4" s="635" t="s">
        <v>576</v>
      </c>
      <c r="B4" s="633"/>
      <c r="C4" s="633"/>
      <c r="D4" s="633"/>
      <c r="E4" s="633"/>
      <c r="F4" s="633"/>
      <c r="G4" s="633"/>
      <c r="H4" s="634"/>
      <c r="I4" s="633"/>
      <c r="J4" s="633"/>
    </row>
    <row r="5" spans="1:10">
      <c r="A5" s="631"/>
      <c r="B5" s="631"/>
      <c r="C5" s="631"/>
      <c r="D5" s="631"/>
      <c r="E5" s="631"/>
      <c r="F5" s="631"/>
      <c r="G5" s="631"/>
      <c r="H5" s="632"/>
      <c r="I5" s="631"/>
      <c r="J5" s="631"/>
    </row>
    <row r="6" spans="1:10" ht="44.4" customHeight="1">
      <c r="A6" s="626"/>
      <c r="B6" s="630" t="s">
        <v>575</v>
      </c>
      <c r="C6" s="629"/>
      <c r="D6" s="629"/>
      <c r="E6" s="629"/>
      <c r="F6" s="629"/>
      <c r="G6" s="629"/>
      <c r="H6" s="628"/>
      <c r="I6" s="627" t="s">
        <v>574</v>
      </c>
      <c r="J6" s="626"/>
    </row>
    <row r="7" spans="1:10" ht="36.75" customHeight="1">
      <c r="A7" s="625" t="s">
        <v>573</v>
      </c>
      <c r="B7" s="624" t="s">
        <v>572</v>
      </c>
      <c r="C7" s="624" t="s">
        <v>571</v>
      </c>
      <c r="D7" s="624" t="s">
        <v>195</v>
      </c>
      <c r="E7" s="623" t="s">
        <v>570</v>
      </c>
      <c r="F7" s="624" t="s">
        <v>76</v>
      </c>
      <c r="G7" s="624" t="s">
        <v>75</v>
      </c>
      <c r="H7" s="623" t="s">
        <v>159</v>
      </c>
      <c r="I7" s="622" t="s">
        <v>569</v>
      </c>
      <c r="J7" s="621" t="s">
        <v>568</v>
      </c>
    </row>
    <row r="8" spans="1:10" ht="32.25" customHeight="1">
      <c r="A8" s="620" t="s">
        <v>23</v>
      </c>
      <c r="B8" s="619">
        <f t="shared" ref="B8:B23" si="0">SUM(C8:H8)</f>
        <v>52740</v>
      </c>
      <c r="C8" s="619">
        <f t="shared" ref="C8:J8" si="1">SUM(C9:C23)</f>
        <v>27255</v>
      </c>
      <c r="D8" s="619">
        <f t="shared" si="1"/>
        <v>254</v>
      </c>
      <c r="E8" s="619">
        <f t="shared" si="1"/>
        <v>7</v>
      </c>
      <c r="F8" s="619">
        <f t="shared" si="1"/>
        <v>10683</v>
      </c>
      <c r="G8" s="619">
        <f t="shared" si="1"/>
        <v>7038</v>
      </c>
      <c r="H8" s="619">
        <f t="shared" si="1"/>
        <v>7503</v>
      </c>
      <c r="I8" s="619">
        <f t="shared" si="1"/>
        <v>7957</v>
      </c>
      <c r="J8" s="619">
        <f t="shared" si="1"/>
        <v>10818</v>
      </c>
    </row>
    <row r="9" spans="1:10">
      <c r="A9" s="618" t="s">
        <v>567</v>
      </c>
      <c r="B9" s="617">
        <f t="shared" si="0"/>
        <v>113</v>
      </c>
      <c r="C9" s="617">
        <v>113</v>
      </c>
      <c r="D9" s="617">
        <v>0</v>
      </c>
      <c r="E9" s="617">
        <v>0</v>
      </c>
      <c r="F9" s="617">
        <v>0</v>
      </c>
      <c r="G9" s="617">
        <v>0</v>
      </c>
      <c r="H9" s="617">
        <v>0</v>
      </c>
      <c r="I9" s="617">
        <v>0</v>
      </c>
      <c r="J9" s="617">
        <v>0</v>
      </c>
    </row>
    <row r="10" spans="1:10">
      <c r="A10" s="618" t="s">
        <v>566</v>
      </c>
      <c r="B10" s="617">
        <f t="shared" si="0"/>
        <v>3680</v>
      </c>
      <c r="C10" s="617">
        <v>2954</v>
      </c>
      <c r="D10" s="617">
        <v>0</v>
      </c>
      <c r="E10" s="617">
        <v>0</v>
      </c>
      <c r="F10" s="617">
        <v>690</v>
      </c>
      <c r="G10" s="617">
        <v>36</v>
      </c>
      <c r="H10" s="617">
        <v>0</v>
      </c>
      <c r="I10" s="617">
        <v>10</v>
      </c>
      <c r="J10" s="617">
        <v>223</v>
      </c>
    </row>
    <row r="11" spans="1:10">
      <c r="A11" s="618" t="s">
        <v>565</v>
      </c>
      <c r="B11" s="617">
        <f t="shared" si="0"/>
        <v>9224</v>
      </c>
      <c r="C11" s="617">
        <v>5991</v>
      </c>
      <c r="D11" s="617">
        <v>14</v>
      </c>
      <c r="E11" s="617">
        <v>0</v>
      </c>
      <c r="F11" s="617">
        <v>1902</v>
      </c>
      <c r="G11" s="617">
        <v>1200</v>
      </c>
      <c r="H11" s="617">
        <v>117</v>
      </c>
      <c r="I11" s="617">
        <v>669</v>
      </c>
      <c r="J11" s="617">
        <v>1138</v>
      </c>
    </row>
    <row r="12" spans="1:10">
      <c r="A12" s="618" t="s">
        <v>564</v>
      </c>
      <c r="B12" s="617">
        <f t="shared" si="0"/>
        <v>9275</v>
      </c>
      <c r="C12" s="617">
        <v>5951</v>
      </c>
      <c r="D12" s="617">
        <v>24</v>
      </c>
      <c r="E12" s="617">
        <v>1</v>
      </c>
      <c r="F12" s="617">
        <v>1416</v>
      </c>
      <c r="G12" s="617">
        <v>1410</v>
      </c>
      <c r="H12" s="617">
        <v>473</v>
      </c>
      <c r="I12" s="617">
        <v>935</v>
      </c>
      <c r="J12" s="617">
        <v>2059</v>
      </c>
    </row>
    <row r="13" spans="1:10">
      <c r="A13" s="618" t="s">
        <v>563</v>
      </c>
      <c r="B13" s="617">
        <f t="shared" si="0"/>
        <v>6508</v>
      </c>
      <c r="C13" s="617">
        <v>3769</v>
      </c>
      <c r="D13" s="617">
        <v>15</v>
      </c>
      <c r="E13" s="617">
        <v>2</v>
      </c>
      <c r="F13" s="617">
        <v>1040</v>
      </c>
      <c r="G13" s="617">
        <v>976</v>
      </c>
      <c r="H13" s="617">
        <v>706</v>
      </c>
      <c r="I13" s="617">
        <v>991</v>
      </c>
      <c r="J13" s="617">
        <v>1588</v>
      </c>
    </row>
    <row r="14" spans="1:10">
      <c r="A14" s="618" t="s">
        <v>562</v>
      </c>
      <c r="B14" s="617">
        <f t="shared" si="0"/>
        <v>5085</v>
      </c>
      <c r="C14" s="617">
        <v>2619</v>
      </c>
      <c r="D14" s="617">
        <v>19</v>
      </c>
      <c r="E14" s="617">
        <v>0</v>
      </c>
      <c r="F14" s="617">
        <v>725</v>
      </c>
      <c r="G14" s="617">
        <v>706</v>
      </c>
      <c r="H14" s="617">
        <v>1016</v>
      </c>
      <c r="I14" s="617">
        <v>1078</v>
      </c>
      <c r="J14" s="617">
        <v>1444</v>
      </c>
    </row>
    <row r="15" spans="1:10">
      <c r="A15" s="618" t="s">
        <v>561</v>
      </c>
      <c r="B15" s="617">
        <f t="shared" si="0"/>
        <v>3792</v>
      </c>
      <c r="C15" s="617">
        <v>1631</v>
      </c>
      <c r="D15" s="617">
        <v>9</v>
      </c>
      <c r="E15" s="617">
        <v>1</v>
      </c>
      <c r="F15" s="617">
        <v>635</v>
      </c>
      <c r="G15" s="617">
        <v>470</v>
      </c>
      <c r="H15" s="617">
        <v>1046</v>
      </c>
      <c r="I15" s="617">
        <v>905</v>
      </c>
      <c r="J15" s="617">
        <v>1061</v>
      </c>
    </row>
    <row r="16" spans="1:10">
      <c r="A16" s="618" t="s">
        <v>560</v>
      </c>
      <c r="B16" s="617">
        <f t="shared" si="0"/>
        <v>3126</v>
      </c>
      <c r="C16" s="617">
        <v>1136</v>
      </c>
      <c r="D16" s="617">
        <v>7</v>
      </c>
      <c r="E16" s="617">
        <v>0</v>
      </c>
      <c r="F16" s="617">
        <v>549</v>
      </c>
      <c r="G16" s="617">
        <v>356</v>
      </c>
      <c r="H16" s="617">
        <v>1078</v>
      </c>
      <c r="I16" s="617">
        <v>870</v>
      </c>
      <c r="J16" s="617">
        <v>907</v>
      </c>
    </row>
    <row r="17" spans="1:11">
      <c r="A17" s="618" t="s">
        <v>559</v>
      </c>
      <c r="B17" s="617">
        <f t="shared" si="0"/>
        <v>3101</v>
      </c>
      <c r="C17" s="617">
        <v>1016</v>
      </c>
      <c r="D17" s="617">
        <v>19</v>
      </c>
      <c r="E17" s="617">
        <v>0</v>
      </c>
      <c r="F17" s="617">
        <v>635</v>
      </c>
      <c r="G17" s="617">
        <v>320</v>
      </c>
      <c r="H17" s="617">
        <v>1111</v>
      </c>
      <c r="I17" s="617">
        <v>729</v>
      </c>
      <c r="J17" s="617">
        <v>878</v>
      </c>
    </row>
    <row r="18" spans="1:11">
      <c r="A18" s="618" t="s">
        <v>558</v>
      </c>
      <c r="B18" s="617">
        <f t="shared" si="0"/>
        <v>3120</v>
      </c>
      <c r="C18" s="617">
        <v>927</v>
      </c>
      <c r="D18" s="617">
        <v>35</v>
      </c>
      <c r="E18" s="617">
        <v>0</v>
      </c>
      <c r="F18" s="617">
        <v>798</v>
      </c>
      <c r="G18" s="617">
        <v>372</v>
      </c>
      <c r="H18" s="617">
        <v>988</v>
      </c>
      <c r="I18" s="617">
        <v>620</v>
      </c>
      <c r="J18" s="617">
        <v>789</v>
      </c>
    </row>
    <row r="19" spans="1:11">
      <c r="A19" s="618" t="s">
        <v>557</v>
      </c>
      <c r="B19" s="617">
        <f t="shared" si="0"/>
        <v>2474</v>
      </c>
      <c r="C19" s="617">
        <v>588</v>
      </c>
      <c r="D19" s="617">
        <v>44</v>
      </c>
      <c r="E19" s="617">
        <v>0</v>
      </c>
      <c r="F19" s="617">
        <v>880</v>
      </c>
      <c r="G19" s="617">
        <v>359</v>
      </c>
      <c r="H19" s="617">
        <v>603</v>
      </c>
      <c r="I19" s="617">
        <v>492</v>
      </c>
      <c r="J19" s="617">
        <v>442</v>
      </c>
    </row>
    <row r="20" spans="1:11">
      <c r="A20" s="618" t="s">
        <v>556</v>
      </c>
      <c r="B20" s="617">
        <f t="shared" si="0"/>
        <v>1680</v>
      </c>
      <c r="C20" s="617">
        <v>333</v>
      </c>
      <c r="D20" s="617">
        <v>38</v>
      </c>
      <c r="E20" s="617">
        <v>2</v>
      </c>
      <c r="F20" s="617">
        <v>710</v>
      </c>
      <c r="G20" s="617">
        <v>380</v>
      </c>
      <c r="H20" s="617">
        <v>217</v>
      </c>
      <c r="I20" s="617">
        <v>346</v>
      </c>
      <c r="J20" s="617">
        <v>197</v>
      </c>
    </row>
    <row r="21" spans="1:11">
      <c r="A21" s="618" t="s">
        <v>555</v>
      </c>
      <c r="B21" s="617">
        <f t="shared" si="0"/>
        <v>944</v>
      </c>
      <c r="C21" s="617">
        <v>155</v>
      </c>
      <c r="D21" s="617">
        <v>12</v>
      </c>
      <c r="E21" s="617">
        <v>0</v>
      </c>
      <c r="F21" s="617">
        <v>431</v>
      </c>
      <c r="G21" s="617">
        <v>256</v>
      </c>
      <c r="H21" s="617">
        <v>90</v>
      </c>
      <c r="I21" s="617">
        <v>180</v>
      </c>
      <c r="J21" s="617">
        <v>69</v>
      </c>
    </row>
    <row r="22" spans="1:11">
      <c r="A22" s="618" t="s">
        <v>554</v>
      </c>
      <c r="B22" s="617">
        <f t="shared" si="0"/>
        <v>429</v>
      </c>
      <c r="C22" s="617">
        <v>50</v>
      </c>
      <c r="D22" s="617">
        <v>14</v>
      </c>
      <c r="E22" s="617">
        <v>0</v>
      </c>
      <c r="F22" s="617">
        <v>200</v>
      </c>
      <c r="G22" s="617">
        <v>126</v>
      </c>
      <c r="H22" s="617">
        <v>39</v>
      </c>
      <c r="I22" s="617">
        <v>81</v>
      </c>
      <c r="J22" s="617">
        <v>16</v>
      </c>
    </row>
    <row r="23" spans="1:11" ht="24" customHeight="1">
      <c r="A23" s="616" t="s">
        <v>553</v>
      </c>
      <c r="B23" s="615">
        <f t="shared" si="0"/>
        <v>189</v>
      </c>
      <c r="C23" s="615">
        <v>22</v>
      </c>
      <c r="D23" s="615">
        <v>4</v>
      </c>
      <c r="E23" s="615">
        <v>1</v>
      </c>
      <c r="F23" s="615">
        <v>72</v>
      </c>
      <c r="G23" s="615">
        <v>71</v>
      </c>
      <c r="H23" s="615">
        <v>19</v>
      </c>
      <c r="I23" s="615">
        <v>51</v>
      </c>
      <c r="J23" s="615">
        <v>7</v>
      </c>
    </row>
    <row r="24" spans="1:11" ht="12.15" customHeight="1">
      <c r="B24" s="612"/>
      <c r="C24" s="612"/>
      <c r="D24" s="612"/>
      <c r="E24" s="612"/>
      <c r="F24" s="612"/>
      <c r="G24" s="612"/>
      <c r="H24" s="612"/>
      <c r="I24" s="612"/>
      <c r="J24" s="612"/>
    </row>
    <row r="25" spans="1:11" s="613" customFormat="1">
      <c r="A25" s="581" t="s">
        <v>552</v>
      </c>
      <c r="K25" s="614"/>
    </row>
    <row r="26" spans="1:11" s="613" customFormat="1">
      <c r="A26" s="581" t="s">
        <v>551</v>
      </c>
      <c r="K26" s="614"/>
    </row>
    <row r="27" spans="1:11" s="613" customFormat="1">
      <c r="A27" s="581" t="s">
        <v>550</v>
      </c>
      <c r="K27" s="614"/>
    </row>
    <row r="28" spans="1:11">
      <c r="A28" s="580" t="s">
        <v>549</v>
      </c>
      <c r="I28" s="613"/>
    </row>
    <row r="29" spans="1:11">
      <c r="A29" s="579" t="s">
        <v>548</v>
      </c>
      <c r="I29" s="613"/>
    </row>
    <row r="31" spans="1:11">
      <c r="A31" s="581"/>
    </row>
    <row r="32" spans="1:11">
      <c r="A32" s="580"/>
    </row>
    <row r="33" spans="1:11">
      <c r="A33" s="579"/>
    </row>
    <row r="39" spans="1:11">
      <c r="I39" s="612"/>
      <c r="J39" s="612"/>
      <c r="K39" s="612"/>
    </row>
    <row r="40" spans="1:11">
      <c r="I40" s="612"/>
      <c r="J40" s="612"/>
      <c r="K40" s="612"/>
    </row>
    <row r="61" spans="9:11">
      <c r="I61" s="612"/>
      <c r="J61" s="612"/>
      <c r="K61" s="612"/>
    </row>
    <row r="69" spans="2:8">
      <c r="B69" s="612"/>
      <c r="C69" s="612"/>
      <c r="D69" s="612"/>
      <c r="E69" s="612"/>
      <c r="F69" s="612"/>
      <c r="G69" s="612"/>
      <c r="H69" s="612"/>
    </row>
    <row r="70" spans="2:8">
      <c r="B70" s="612"/>
      <c r="C70" s="612"/>
      <c r="D70" s="612"/>
      <c r="E70" s="612"/>
      <c r="F70" s="612"/>
      <c r="G70" s="612"/>
      <c r="H70" s="612"/>
    </row>
    <row r="72" spans="2:8">
      <c r="B72" s="612"/>
      <c r="C72" s="612"/>
      <c r="D72" s="612"/>
      <c r="F72" s="612"/>
    </row>
    <row r="90" spans="2:8">
      <c r="B90" s="612"/>
      <c r="C90" s="612"/>
      <c r="D90" s="612"/>
      <c r="F90" s="612"/>
    </row>
    <row r="91" spans="2:8">
      <c r="B91" s="612"/>
      <c r="C91" s="612"/>
      <c r="D91" s="612"/>
      <c r="E91" s="612"/>
      <c r="F91" s="612"/>
      <c r="G91" s="612"/>
      <c r="H91" s="612"/>
    </row>
  </sheetData>
  <pageMargins left="0.75" right="0.28000000000000003" top="1" bottom="1" header="0.5" footer="0.5"/>
  <pageSetup firstPageNumber="18" orientation="portrait" useFirstPageNumber="1" horizontalDpi="4294967292" verticalDpi="4294967292" r:id="rId1"/>
  <headerFooter alignWithMargins="0">
    <oddFooter>&amp;C &amp;P of 31</oddFooter>
  </headerFooter>
  <ignoredErrors>
    <ignoredError sqref="B9:B23"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showGridLines="0" zoomScaleNormal="100" workbookViewId="0">
      <selection activeCell="L1" sqref="L1"/>
    </sheetView>
  </sheetViews>
  <sheetFormatPr defaultColWidth="9.296875" defaultRowHeight="12.5"/>
  <cols>
    <col min="1" max="6" width="9.8984375" style="611" customWidth="1"/>
    <col min="7" max="7" width="12.8984375" style="611" customWidth="1"/>
    <col min="8" max="252" width="9.8984375" style="611" customWidth="1"/>
    <col min="253" max="16384" width="9.296875" style="611"/>
  </cols>
  <sheetData>
    <row r="1" spans="1:10">
      <c r="A1" s="635" t="s">
        <v>598</v>
      </c>
      <c r="B1" s="633"/>
      <c r="C1" s="633"/>
      <c r="D1" s="633"/>
      <c r="E1" s="634"/>
      <c r="F1" s="634"/>
      <c r="G1" s="633"/>
      <c r="H1" s="633"/>
      <c r="I1" s="634"/>
      <c r="J1" s="633"/>
    </row>
    <row r="2" spans="1:10" ht="13.65" customHeight="1">
      <c r="A2" s="635" t="s">
        <v>597</v>
      </c>
      <c r="B2" s="633"/>
      <c r="C2" s="633"/>
      <c r="D2" s="633"/>
      <c r="E2" s="634"/>
      <c r="F2" s="634"/>
      <c r="G2" s="633"/>
      <c r="H2" s="633"/>
      <c r="I2" s="634"/>
      <c r="J2" s="633"/>
    </row>
    <row r="3" spans="1:10">
      <c r="A3" s="653" t="s">
        <v>122</v>
      </c>
      <c r="B3" s="633"/>
      <c r="C3" s="634"/>
      <c r="D3" s="634"/>
      <c r="E3" s="634"/>
      <c r="F3" s="634"/>
      <c r="G3" s="633"/>
      <c r="H3" s="633"/>
      <c r="I3" s="634"/>
      <c r="J3" s="633"/>
    </row>
    <row r="4" spans="1:10">
      <c r="A4" s="652"/>
      <c r="B4" s="652"/>
      <c r="C4" s="652"/>
      <c r="D4" s="652"/>
      <c r="E4" s="652"/>
      <c r="F4" s="632"/>
      <c r="G4" s="652"/>
      <c r="H4" s="652"/>
      <c r="I4" s="634"/>
      <c r="J4" s="633"/>
    </row>
    <row r="5" spans="1:10" ht="44.4" customHeight="1">
      <c r="A5" s="626"/>
      <c r="B5" s="630" t="s">
        <v>575</v>
      </c>
      <c r="C5" s="629"/>
      <c r="D5" s="629"/>
      <c r="E5" s="629"/>
      <c r="F5" s="629"/>
      <c r="G5" s="629"/>
      <c r="H5" s="628"/>
      <c r="I5" s="627" t="s">
        <v>596</v>
      </c>
      <c r="J5" s="626"/>
    </row>
    <row r="6" spans="1:10" ht="36.75" customHeight="1">
      <c r="A6" s="621" t="s">
        <v>161</v>
      </c>
      <c r="B6" s="622" t="s">
        <v>595</v>
      </c>
      <c r="C6" s="651" t="s">
        <v>594</v>
      </c>
      <c r="D6" s="624" t="s">
        <v>195</v>
      </c>
      <c r="E6" s="623" t="s">
        <v>570</v>
      </c>
      <c r="F6" s="624" t="s">
        <v>593</v>
      </c>
      <c r="G6" s="624" t="s">
        <v>592</v>
      </c>
      <c r="H6" s="623" t="s">
        <v>591</v>
      </c>
      <c r="I6" s="622" t="s">
        <v>590</v>
      </c>
      <c r="J6" s="621" t="s">
        <v>589</v>
      </c>
    </row>
    <row r="7" spans="1:10" ht="23.75" customHeight="1">
      <c r="A7" s="649">
        <v>2019</v>
      </c>
      <c r="B7" s="648">
        <v>44.2</v>
      </c>
      <c r="C7" s="648">
        <v>33.5</v>
      </c>
      <c r="D7" s="648">
        <v>58.5</v>
      </c>
      <c r="E7" s="648">
        <v>52</v>
      </c>
      <c r="F7" s="648">
        <v>48.3</v>
      </c>
      <c r="G7" s="648">
        <v>45.9</v>
      </c>
      <c r="H7" s="648">
        <v>50.8</v>
      </c>
      <c r="I7" s="648">
        <v>47.7</v>
      </c>
      <c r="J7" s="648">
        <v>41.9</v>
      </c>
    </row>
    <row r="8" spans="1:10" ht="13.15" customHeight="1">
      <c r="A8" s="649">
        <v>2018</v>
      </c>
      <c r="B8" s="648">
        <v>44.9</v>
      </c>
      <c r="C8" s="648">
        <v>33.1</v>
      </c>
      <c r="D8" s="648">
        <v>57.9</v>
      </c>
      <c r="E8" s="648">
        <v>50</v>
      </c>
      <c r="F8" s="648">
        <v>49</v>
      </c>
      <c r="G8" s="648">
        <v>46.3</v>
      </c>
      <c r="H8" s="648">
        <v>51</v>
      </c>
      <c r="I8" s="648">
        <v>48.2</v>
      </c>
      <c r="J8" s="648">
        <v>42.1</v>
      </c>
    </row>
    <row r="9" spans="1:10" ht="13.15" customHeight="1">
      <c r="A9" s="649">
        <v>2017</v>
      </c>
      <c r="B9" s="648">
        <v>44.9</v>
      </c>
      <c r="C9" s="648">
        <v>32.5</v>
      </c>
      <c r="D9" s="648">
        <v>57.1</v>
      </c>
      <c r="E9" s="648">
        <v>49</v>
      </c>
      <c r="F9" s="648">
        <v>48.9</v>
      </c>
      <c r="G9" s="648">
        <v>46.2</v>
      </c>
      <c r="H9" s="648">
        <v>50.6</v>
      </c>
      <c r="I9" s="648">
        <v>48</v>
      </c>
      <c r="J9" s="650">
        <v>41.9</v>
      </c>
    </row>
    <row r="10" spans="1:10" ht="13.15" customHeight="1">
      <c r="A10" s="649">
        <v>2016</v>
      </c>
      <c r="B10" s="648">
        <v>44.9</v>
      </c>
      <c r="C10" s="648">
        <v>31.7</v>
      </c>
      <c r="D10" s="648">
        <v>56.4</v>
      </c>
      <c r="E10" s="648">
        <v>44</v>
      </c>
      <c r="F10" s="648">
        <v>48.4</v>
      </c>
      <c r="G10" s="648">
        <v>46</v>
      </c>
      <c r="H10" s="648">
        <v>50.2</v>
      </c>
      <c r="I10" s="648">
        <v>48</v>
      </c>
      <c r="J10" s="650">
        <v>42.7</v>
      </c>
    </row>
    <row r="11" spans="1:10" ht="13.15" customHeight="1">
      <c r="A11" s="649">
        <v>2015</v>
      </c>
      <c r="B11" s="648">
        <v>44.8</v>
      </c>
      <c r="C11" s="648">
        <v>31.4</v>
      </c>
      <c r="D11" s="648">
        <v>56.2</v>
      </c>
      <c r="E11" s="648">
        <v>44.6</v>
      </c>
      <c r="F11" s="648">
        <v>48.5</v>
      </c>
      <c r="G11" s="648">
        <v>45.6</v>
      </c>
      <c r="H11" s="648">
        <v>49.9</v>
      </c>
      <c r="I11" s="648">
        <v>47.8</v>
      </c>
      <c r="J11" s="647" t="s">
        <v>374</v>
      </c>
    </row>
    <row r="12" spans="1:10" ht="13.15" customHeight="1">
      <c r="A12" s="649">
        <v>2014</v>
      </c>
      <c r="B12" s="648">
        <v>44.8</v>
      </c>
      <c r="C12" s="648">
        <v>31.5</v>
      </c>
      <c r="D12" s="648">
        <v>55.8</v>
      </c>
      <c r="E12" s="648">
        <v>43.1</v>
      </c>
      <c r="F12" s="648">
        <v>48.5</v>
      </c>
      <c r="G12" s="648">
        <v>45.5</v>
      </c>
      <c r="H12" s="648">
        <v>49.8</v>
      </c>
      <c r="I12" s="648">
        <v>47.7</v>
      </c>
      <c r="J12" s="647" t="s">
        <v>374</v>
      </c>
    </row>
    <row r="13" spans="1:10" ht="13.15" customHeight="1">
      <c r="A13" s="649">
        <v>2013</v>
      </c>
      <c r="B13" s="648">
        <v>44.8</v>
      </c>
      <c r="C13" s="648">
        <v>31.5</v>
      </c>
      <c r="D13" s="648">
        <v>55.2</v>
      </c>
      <c r="E13" s="648">
        <v>44.8</v>
      </c>
      <c r="F13" s="648">
        <v>48.5</v>
      </c>
      <c r="G13" s="648">
        <v>45.4</v>
      </c>
      <c r="H13" s="648">
        <v>49.7</v>
      </c>
      <c r="I13" s="648">
        <v>47.5</v>
      </c>
      <c r="J13" s="647" t="s">
        <v>374</v>
      </c>
    </row>
    <row r="14" spans="1:10" ht="13.15" customHeight="1">
      <c r="A14" s="649">
        <v>2012</v>
      </c>
      <c r="B14" s="648">
        <v>44.7</v>
      </c>
      <c r="C14" s="648">
        <v>31.5</v>
      </c>
      <c r="D14" s="648">
        <v>54.7</v>
      </c>
      <c r="E14" s="648">
        <v>47.8</v>
      </c>
      <c r="F14" s="648">
        <v>48.3</v>
      </c>
      <c r="G14" s="648">
        <v>44.8</v>
      </c>
      <c r="H14" s="648">
        <v>49.9</v>
      </c>
      <c r="I14" s="648">
        <v>47.2</v>
      </c>
      <c r="J14" s="647" t="s">
        <v>374</v>
      </c>
    </row>
    <row r="15" spans="1:10" ht="13.15" customHeight="1">
      <c r="A15" s="649">
        <v>2011</v>
      </c>
      <c r="B15" s="648">
        <v>44.4</v>
      </c>
      <c r="C15" s="648">
        <v>31.4</v>
      </c>
      <c r="D15" s="648">
        <v>54.4</v>
      </c>
      <c r="E15" s="648">
        <v>48.8</v>
      </c>
      <c r="F15" s="648">
        <v>47.9</v>
      </c>
      <c r="G15" s="648">
        <v>44.4</v>
      </c>
      <c r="H15" s="648">
        <v>49.7</v>
      </c>
      <c r="I15" s="648">
        <v>46.8</v>
      </c>
      <c r="J15" s="647" t="s">
        <v>374</v>
      </c>
    </row>
    <row r="16" spans="1:10" ht="13.15" customHeight="1">
      <c r="A16" s="649">
        <v>2010</v>
      </c>
      <c r="B16" s="648">
        <v>44.2</v>
      </c>
      <c r="C16" s="648">
        <v>31.4</v>
      </c>
      <c r="D16" s="648">
        <v>53.8</v>
      </c>
      <c r="E16" s="648">
        <v>50.8</v>
      </c>
      <c r="F16" s="648">
        <v>47.6</v>
      </c>
      <c r="G16" s="648">
        <v>44.2</v>
      </c>
      <c r="H16" s="648">
        <v>49.4</v>
      </c>
      <c r="I16" s="648">
        <v>46.4</v>
      </c>
      <c r="J16" s="647" t="s">
        <v>374</v>
      </c>
    </row>
    <row r="17" spans="1:10" ht="13.15" customHeight="1">
      <c r="A17" s="649">
        <v>2009</v>
      </c>
      <c r="B17" s="648">
        <v>45.3</v>
      </c>
      <c r="C17" s="648">
        <v>33.5</v>
      </c>
      <c r="D17" s="648">
        <v>53.5</v>
      </c>
      <c r="E17" s="648">
        <v>50.4</v>
      </c>
      <c r="F17" s="648">
        <v>47.1</v>
      </c>
      <c r="G17" s="648">
        <v>44.2</v>
      </c>
      <c r="H17" s="648">
        <v>48.9</v>
      </c>
      <c r="I17" s="648">
        <v>46</v>
      </c>
      <c r="J17" s="647" t="s">
        <v>374</v>
      </c>
    </row>
    <row r="18" spans="1:10" ht="13.15" customHeight="1">
      <c r="A18" s="649">
        <v>2008</v>
      </c>
      <c r="B18" s="648">
        <v>45.1</v>
      </c>
      <c r="C18" s="648">
        <v>33.6</v>
      </c>
      <c r="D18" s="648">
        <v>53.2</v>
      </c>
      <c r="E18" s="648">
        <v>50.1</v>
      </c>
      <c r="F18" s="648">
        <v>46.9</v>
      </c>
      <c r="G18" s="648">
        <v>44.8</v>
      </c>
      <c r="H18" s="648">
        <v>48.5</v>
      </c>
      <c r="I18" s="648">
        <v>45.8</v>
      </c>
      <c r="J18" s="647" t="s">
        <v>374</v>
      </c>
    </row>
    <row r="19" spans="1:10" ht="13.15" customHeight="1">
      <c r="A19" s="649">
        <v>2007</v>
      </c>
      <c r="B19" s="648">
        <v>45.7</v>
      </c>
      <c r="C19" s="648">
        <v>34</v>
      </c>
      <c r="D19" s="648">
        <v>52.9</v>
      </c>
      <c r="E19" s="648">
        <v>52.4</v>
      </c>
      <c r="F19" s="648">
        <v>48</v>
      </c>
      <c r="G19" s="648">
        <v>46.1</v>
      </c>
      <c r="H19" s="648">
        <v>48.3</v>
      </c>
      <c r="I19" s="648">
        <v>45.5</v>
      </c>
      <c r="J19" s="647" t="s">
        <v>374</v>
      </c>
    </row>
    <row r="20" spans="1:10" ht="13.15" customHeight="1">
      <c r="A20" s="649">
        <v>2006</v>
      </c>
      <c r="B20" s="648">
        <v>45.6</v>
      </c>
      <c r="C20" s="648">
        <v>34.4</v>
      </c>
      <c r="D20" s="648">
        <v>52.9</v>
      </c>
      <c r="E20" s="648">
        <v>51.5</v>
      </c>
      <c r="F20" s="648">
        <v>47.7</v>
      </c>
      <c r="G20" s="648">
        <v>46.1</v>
      </c>
      <c r="H20" s="648">
        <v>48.1</v>
      </c>
      <c r="I20" s="648">
        <v>45.2</v>
      </c>
      <c r="J20" s="647" t="s">
        <v>374</v>
      </c>
    </row>
    <row r="21" spans="1:10" ht="13.15" customHeight="1">
      <c r="A21" s="649">
        <v>2005</v>
      </c>
      <c r="B21" s="648">
        <v>45.5</v>
      </c>
      <c r="C21" s="648">
        <v>34.6</v>
      </c>
      <c r="D21" s="648">
        <v>53.2</v>
      </c>
      <c r="E21" s="648">
        <v>50.9</v>
      </c>
      <c r="F21" s="648">
        <v>47.4</v>
      </c>
      <c r="G21" s="648">
        <v>46</v>
      </c>
      <c r="H21" s="648">
        <v>47.8</v>
      </c>
      <c r="I21" s="648">
        <v>44.9</v>
      </c>
      <c r="J21" s="647" t="s">
        <v>374</v>
      </c>
    </row>
    <row r="22" spans="1:10" ht="13.15" customHeight="1">
      <c r="A22" s="649">
        <v>2004</v>
      </c>
      <c r="B22" s="648">
        <v>45.1</v>
      </c>
      <c r="C22" s="648">
        <v>34.200000000000003</v>
      </c>
      <c r="D22" s="647" t="s">
        <v>374</v>
      </c>
      <c r="E22" s="648">
        <v>51.3</v>
      </c>
      <c r="F22" s="648">
        <v>47</v>
      </c>
      <c r="G22" s="648">
        <v>45.9</v>
      </c>
      <c r="H22" s="648">
        <v>47.5</v>
      </c>
      <c r="I22" s="648">
        <v>44.6</v>
      </c>
      <c r="J22" s="647" t="s">
        <v>374</v>
      </c>
    </row>
    <row r="23" spans="1:10" ht="13.15" customHeight="1">
      <c r="A23" s="649">
        <v>2003</v>
      </c>
      <c r="B23" s="648">
        <v>44.7</v>
      </c>
      <c r="C23" s="648">
        <v>34</v>
      </c>
      <c r="D23" s="647" t="s">
        <v>374</v>
      </c>
      <c r="E23" s="648">
        <v>51.5</v>
      </c>
      <c r="F23" s="648">
        <v>46.5</v>
      </c>
      <c r="G23" s="648">
        <v>45.6</v>
      </c>
      <c r="H23" s="648">
        <v>47</v>
      </c>
      <c r="I23" s="648">
        <v>44.4</v>
      </c>
      <c r="J23" s="647" t="s">
        <v>374</v>
      </c>
    </row>
    <row r="24" spans="1:10" ht="24.75" customHeight="1">
      <c r="A24" s="646">
        <v>2002</v>
      </c>
      <c r="B24" s="644">
        <v>44.4</v>
      </c>
      <c r="C24" s="645">
        <v>33.700000000000003</v>
      </c>
      <c r="D24" s="643" t="s">
        <v>374</v>
      </c>
      <c r="E24" s="644">
        <v>51</v>
      </c>
      <c r="F24" s="644">
        <v>46.2</v>
      </c>
      <c r="G24" s="644">
        <v>45.5</v>
      </c>
      <c r="H24" s="644">
        <v>46.6</v>
      </c>
      <c r="I24" s="644">
        <v>44.2</v>
      </c>
      <c r="J24" s="643" t="s">
        <v>374</v>
      </c>
    </row>
    <row r="25" spans="1:10" hidden="1">
      <c r="A25" s="642">
        <v>2001</v>
      </c>
      <c r="B25" s="641">
        <v>44</v>
      </c>
      <c r="C25" s="641">
        <v>33.299999999999997</v>
      </c>
      <c r="D25" s="640" t="s">
        <v>374</v>
      </c>
      <c r="E25" s="641">
        <v>50.8</v>
      </c>
      <c r="F25" s="641">
        <v>46</v>
      </c>
      <c r="G25" s="641">
        <v>45</v>
      </c>
      <c r="H25" s="641">
        <v>46</v>
      </c>
      <c r="I25" s="641">
        <v>44.2</v>
      </c>
      <c r="J25" s="640" t="s">
        <v>374</v>
      </c>
    </row>
    <row r="26" spans="1:10" ht="13">
      <c r="A26" s="639"/>
      <c r="B26" s="639"/>
      <c r="C26" s="639"/>
      <c r="D26" s="639"/>
      <c r="E26" s="639"/>
      <c r="F26" s="639"/>
      <c r="G26" s="639"/>
      <c r="H26" s="639"/>
      <c r="I26" s="612"/>
      <c r="J26" s="612"/>
    </row>
    <row r="27" spans="1:10">
      <c r="A27" s="580" t="s">
        <v>588</v>
      </c>
      <c r="I27" s="613"/>
      <c r="J27" s="613"/>
    </row>
    <row r="28" spans="1:10">
      <c r="A28" s="581" t="s">
        <v>587</v>
      </c>
      <c r="B28" s="613"/>
      <c r="C28" s="613"/>
      <c r="D28" s="613"/>
      <c r="E28" s="613"/>
      <c r="F28" s="613"/>
      <c r="G28" s="613"/>
      <c r="H28" s="613"/>
      <c r="I28" s="613"/>
      <c r="J28" s="613"/>
    </row>
    <row r="29" spans="1:10" s="613" customFormat="1">
      <c r="A29" s="581" t="s">
        <v>586</v>
      </c>
    </row>
    <row r="30" spans="1:10" s="613" customFormat="1">
      <c r="A30" s="581" t="s">
        <v>550</v>
      </c>
      <c r="J30" s="611"/>
    </row>
    <row r="31" spans="1:10">
      <c r="A31" s="637" t="s">
        <v>585</v>
      </c>
      <c r="I31" s="613"/>
    </row>
    <row r="32" spans="1:10">
      <c r="A32" s="637" t="s">
        <v>584</v>
      </c>
      <c r="I32" s="613"/>
    </row>
    <row r="33" spans="1:10">
      <c r="A33" s="638" t="s">
        <v>583</v>
      </c>
      <c r="I33" s="613"/>
    </row>
    <row r="34" spans="1:10">
      <c r="A34" s="638" t="s">
        <v>582</v>
      </c>
      <c r="I34" s="613"/>
    </row>
    <row r="35" spans="1:10">
      <c r="A35" s="4" t="s">
        <v>581</v>
      </c>
    </row>
    <row r="36" spans="1:10">
      <c r="A36" s="159"/>
    </row>
    <row r="37" spans="1:10">
      <c r="J37" s="612"/>
    </row>
    <row r="38" spans="1:10">
      <c r="A38" s="581"/>
    </row>
    <row r="39" spans="1:10">
      <c r="A39" s="581"/>
    </row>
    <row r="40" spans="1:10">
      <c r="A40" s="637"/>
    </row>
    <row r="41" spans="1:10">
      <c r="A41" s="637"/>
    </row>
    <row r="42" spans="1:10">
      <c r="A42" s="636"/>
    </row>
    <row r="57" spans="10:10">
      <c r="J57" s="612"/>
    </row>
    <row r="65" spans="2:9">
      <c r="I65" s="612"/>
    </row>
    <row r="66" spans="2:9">
      <c r="I66" s="612"/>
    </row>
    <row r="76" spans="2:9">
      <c r="B76" s="612"/>
      <c r="C76" s="612"/>
      <c r="D76" s="612"/>
      <c r="E76" s="612"/>
      <c r="F76" s="612"/>
      <c r="G76" s="612"/>
      <c r="H76" s="612"/>
    </row>
    <row r="77" spans="2:9">
      <c r="B77" s="612"/>
      <c r="C77" s="612"/>
      <c r="D77" s="612"/>
      <c r="E77" s="612"/>
      <c r="F77" s="612"/>
      <c r="G77" s="612"/>
      <c r="H77" s="612"/>
    </row>
    <row r="79" spans="2:9">
      <c r="B79" s="612"/>
      <c r="C79" s="612"/>
      <c r="D79" s="612"/>
      <c r="F79" s="612"/>
    </row>
    <row r="87" spans="9:9">
      <c r="I87" s="612"/>
    </row>
    <row r="97" spans="2:8">
      <c r="B97" s="612"/>
      <c r="C97" s="612"/>
      <c r="D97" s="612"/>
      <c r="F97" s="612"/>
    </row>
    <row r="98" spans="2:8">
      <c r="B98" s="612"/>
      <c r="C98" s="612"/>
      <c r="D98" s="612"/>
      <c r="E98" s="612"/>
      <c r="F98" s="612"/>
      <c r="G98" s="612"/>
      <c r="H98" s="612"/>
    </row>
  </sheetData>
  <pageMargins left="0.75" right="0.26" top="1" bottom="1" header="0.5" footer="0.5"/>
  <pageSetup firstPageNumber="19" orientation="portrait" useFirstPageNumber="1" horizontalDpi="4294967292" verticalDpi="4294967292" r:id="rId1"/>
  <headerFooter alignWithMargins="0">
    <oddFooter>&amp;C&amp;P of 31</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0"/>
  <sheetViews>
    <sheetView showGridLines="0" zoomScaleNormal="100" workbookViewId="0">
      <selection activeCell="L1" sqref="L1"/>
    </sheetView>
  </sheetViews>
  <sheetFormatPr defaultColWidth="9.296875" defaultRowHeight="12.5"/>
  <cols>
    <col min="1" max="2" width="9.8984375" style="611" customWidth="1"/>
    <col min="3" max="3" width="10.3984375" style="611" customWidth="1"/>
    <col min="4" max="4" width="8.3984375" style="611" customWidth="1"/>
    <col min="5" max="6" width="9.8984375" style="611" customWidth="1"/>
    <col min="7" max="7" width="12.8984375" style="611" customWidth="1"/>
    <col min="8" max="10" width="9.8984375" style="611" customWidth="1"/>
    <col min="11" max="11" width="14.8984375" style="611" customWidth="1"/>
    <col min="12" max="256" width="9.8984375" style="611" customWidth="1"/>
    <col min="257" max="16384" width="9.296875" style="611"/>
  </cols>
  <sheetData>
    <row r="1" spans="1:10">
      <c r="A1" s="635" t="s">
        <v>601</v>
      </c>
      <c r="B1" s="633"/>
      <c r="C1" s="633"/>
      <c r="D1" s="633"/>
      <c r="E1" s="634"/>
      <c r="F1" s="634"/>
      <c r="G1" s="633"/>
      <c r="H1" s="633"/>
      <c r="I1" s="633"/>
      <c r="J1" s="633"/>
    </row>
    <row r="2" spans="1:10" ht="13.65" customHeight="1">
      <c r="A2" s="635" t="s">
        <v>600</v>
      </c>
      <c r="B2" s="633"/>
      <c r="C2" s="633"/>
      <c r="D2" s="633"/>
      <c r="E2" s="634"/>
      <c r="F2" s="634"/>
      <c r="G2" s="633"/>
      <c r="H2" s="633"/>
      <c r="I2" s="633"/>
      <c r="J2" s="633"/>
    </row>
    <row r="3" spans="1:10">
      <c r="A3" s="653" t="s">
        <v>122</v>
      </c>
      <c r="B3" s="633"/>
      <c r="C3" s="634"/>
      <c r="D3" s="634"/>
      <c r="E3" s="634"/>
      <c r="F3" s="634"/>
      <c r="G3" s="633"/>
      <c r="H3" s="633"/>
      <c r="I3" s="633"/>
      <c r="J3" s="633"/>
    </row>
    <row r="4" spans="1:10">
      <c r="A4" s="652"/>
      <c r="B4" s="652"/>
      <c r="C4" s="652"/>
      <c r="D4" s="652"/>
      <c r="E4" s="652"/>
      <c r="F4" s="632"/>
      <c r="G4" s="652"/>
      <c r="H4" s="652"/>
      <c r="I4" s="652"/>
      <c r="J4" s="652"/>
    </row>
    <row r="5" spans="1:10" ht="44.4" customHeight="1">
      <c r="A5" s="626"/>
      <c r="B5" s="630" t="s">
        <v>575</v>
      </c>
      <c r="C5" s="629"/>
      <c r="D5" s="629"/>
      <c r="E5" s="629"/>
      <c r="F5" s="629"/>
      <c r="G5" s="629"/>
      <c r="H5" s="629"/>
      <c r="I5" s="627" t="s">
        <v>596</v>
      </c>
      <c r="J5" s="626"/>
    </row>
    <row r="6" spans="1:10" ht="36.75" customHeight="1">
      <c r="A6" s="621" t="s">
        <v>161</v>
      </c>
      <c r="B6" s="622" t="s">
        <v>595</v>
      </c>
      <c r="C6" s="651" t="s">
        <v>594</v>
      </c>
      <c r="D6" s="624" t="s">
        <v>195</v>
      </c>
      <c r="E6" s="623" t="s">
        <v>570</v>
      </c>
      <c r="F6" s="624" t="s">
        <v>593</v>
      </c>
      <c r="G6" s="624" t="s">
        <v>592</v>
      </c>
      <c r="H6" s="623" t="s">
        <v>591</v>
      </c>
      <c r="I6" s="622" t="s">
        <v>590</v>
      </c>
      <c r="J6" s="621" t="s">
        <v>589</v>
      </c>
    </row>
    <row r="7" spans="1:10" ht="25.5" customHeight="1">
      <c r="A7" s="649">
        <v>2019</v>
      </c>
      <c r="B7" s="648">
        <v>36.799999999999997</v>
      </c>
      <c r="C7" s="648">
        <v>31.7</v>
      </c>
      <c r="D7" s="648">
        <v>52.5</v>
      </c>
      <c r="E7" s="648">
        <v>49</v>
      </c>
      <c r="F7" s="648">
        <v>40.9</v>
      </c>
      <c r="G7" s="648">
        <v>39.5</v>
      </c>
      <c r="H7" s="656">
        <v>46.2</v>
      </c>
      <c r="I7" s="648">
        <v>42.8</v>
      </c>
      <c r="J7" s="648">
        <v>38.200000000000003</v>
      </c>
    </row>
    <row r="8" spans="1:10" ht="13.15" customHeight="1">
      <c r="A8" s="649">
        <v>2018</v>
      </c>
      <c r="B8" s="648">
        <v>37.5</v>
      </c>
      <c r="C8" s="648">
        <v>31.4</v>
      </c>
      <c r="D8" s="648">
        <v>51.8</v>
      </c>
      <c r="E8" s="648">
        <v>41</v>
      </c>
      <c r="F8" s="648">
        <v>42.3</v>
      </c>
      <c r="G8" s="648">
        <v>40.5</v>
      </c>
      <c r="H8" s="656">
        <v>46.4</v>
      </c>
      <c r="I8" s="648">
        <v>43.7</v>
      </c>
      <c r="J8" s="648">
        <v>38.6</v>
      </c>
    </row>
    <row r="9" spans="1:10" ht="13.15" customHeight="1">
      <c r="A9" s="649">
        <v>2017</v>
      </c>
      <c r="B9" s="648">
        <v>37.700000000000003</v>
      </c>
      <c r="C9" s="648">
        <v>30.9</v>
      </c>
      <c r="D9" s="648">
        <v>51.1</v>
      </c>
      <c r="E9" s="648">
        <v>39</v>
      </c>
      <c r="F9" s="648">
        <v>42.9</v>
      </c>
      <c r="G9" s="648">
        <v>40.700000000000003</v>
      </c>
      <c r="H9" s="656">
        <v>46</v>
      </c>
      <c r="I9" s="648">
        <v>43.7</v>
      </c>
      <c r="J9" s="650">
        <v>39</v>
      </c>
    </row>
    <row r="10" spans="1:10" ht="13.15" customHeight="1">
      <c r="A10" s="649">
        <v>2016</v>
      </c>
      <c r="B10" s="648">
        <v>38</v>
      </c>
      <c r="C10" s="648">
        <v>30.4</v>
      </c>
      <c r="D10" s="648">
        <v>50.4</v>
      </c>
      <c r="E10" s="648">
        <v>37</v>
      </c>
      <c r="F10" s="648">
        <v>43.1</v>
      </c>
      <c r="G10" s="648">
        <v>40.799999999999997</v>
      </c>
      <c r="H10" s="656">
        <v>45.6</v>
      </c>
      <c r="I10" s="648">
        <v>43.7</v>
      </c>
      <c r="J10" s="650">
        <v>40.5</v>
      </c>
    </row>
    <row r="11" spans="1:10" ht="13.15" customHeight="1">
      <c r="A11" s="649">
        <v>2015</v>
      </c>
      <c r="B11" s="648">
        <v>38.9</v>
      </c>
      <c r="C11" s="648">
        <v>30.1</v>
      </c>
      <c r="D11" s="648">
        <v>50</v>
      </c>
      <c r="E11" s="648">
        <v>40</v>
      </c>
      <c r="F11" s="648">
        <v>44.6</v>
      </c>
      <c r="G11" s="648">
        <v>41.7</v>
      </c>
      <c r="H11" s="656">
        <v>45.6</v>
      </c>
      <c r="I11" s="648">
        <v>43.5</v>
      </c>
      <c r="J11" s="647" t="s">
        <v>374</v>
      </c>
    </row>
    <row r="12" spans="1:10" ht="13.15" customHeight="1">
      <c r="A12" s="649">
        <v>2014</v>
      </c>
      <c r="B12" s="648">
        <v>38.9</v>
      </c>
      <c r="C12" s="648">
        <v>30.2</v>
      </c>
      <c r="D12" s="648">
        <v>49.7</v>
      </c>
      <c r="E12" s="648">
        <v>40</v>
      </c>
      <c r="F12" s="648">
        <v>44.6</v>
      </c>
      <c r="G12" s="648">
        <v>41.6</v>
      </c>
      <c r="H12" s="656">
        <v>45.2</v>
      </c>
      <c r="I12" s="648">
        <v>43.2</v>
      </c>
      <c r="J12" s="647" t="s">
        <v>374</v>
      </c>
    </row>
    <row r="13" spans="1:10" ht="13.15" customHeight="1">
      <c r="A13" s="649">
        <v>2013</v>
      </c>
      <c r="B13" s="648">
        <v>39</v>
      </c>
      <c r="C13" s="648">
        <v>30.4</v>
      </c>
      <c r="D13" s="648">
        <v>48.9</v>
      </c>
      <c r="E13" s="648">
        <v>39.4</v>
      </c>
      <c r="F13" s="648">
        <v>44.9</v>
      </c>
      <c r="G13" s="648">
        <v>41.4</v>
      </c>
      <c r="H13" s="656">
        <v>45</v>
      </c>
      <c r="I13" s="648">
        <v>43</v>
      </c>
      <c r="J13" s="647" t="s">
        <v>374</v>
      </c>
    </row>
    <row r="14" spans="1:10" ht="13.15" customHeight="1">
      <c r="A14" s="649">
        <v>2012</v>
      </c>
      <c r="B14" s="648">
        <v>38.9</v>
      </c>
      <c r="C14" s="648">
        <v>30.6</v>
      </c>
      <c r="D14" s="648">
        <v>49.4</v>
      </c>
      <c r="E14" s="648">
        <v>41.7</v>
      </c>
      <c r="F14" s="648">
        <v>44.7</v>
      </c>
      <c r="G14" s="648">
        <v>40.5</v>
      </c>
      <c r="H14" s="656">
        <v>45.1</v>
      </c>
      <c r="I14" s="648">
        <v>42.5</v>
      </c>
      <c r="J14" s="647" t="s">
        <v>374</v>
      </c>
    </row>
    <row r="15" spans="1:10" ht="13.15" customHeight="1">
      <c r="A15" s="649">
        <v>2011</v>
      </c>
      <c r="B15" s="648">
        <v>38.700000000000003</v>
      </c>
      <c r="C15" s="648">
        <v>30.7</v>
      </c>
      <c r="D15" s="648">
        <v>49.8</v>
      </c>
      <c r="E15" s="648">
        <v>38.299999999999997</v>
      </c>
      <c r="F15" s="648">
        <v>44.4</v>
      </c>
      <c r="G15" s="648">
        <v>39.799999999999997</v>
      </c>
      <c r="H15" s="656">
        <v>44.9</v>
      </c>
      <c r="I15" s="648">
        <v>42</v>
      </c>
      <c r="J15" s="647" t="s">
        <v>374</v>
      </c>
    </row>
    <row r="16" spans="1:10" ht="27.75" customHeight="1">
      <c r="A16" s="646">
        <v>2010</v>
      </c>
      <c r="B16" s="644">
        <v>38.5</v>
      </c>
      <c r="C16" s="644">
        <v>30.7</v>
      </c>
      <c r="D16" s="644">
        <v>49.7</v>
      </c>
      <c r="E16" s="644">
        <v>46.5</v>
      </c>
      <c r="F16" s="644">
        <v>44</v>
      </c>
      <c r="G16" s="644">
        <v>39.4</v>
      </c>
      <c r="H16" s="655">
        <v>44.3</v>
      </c>
      <c r="I16" s="654">
        <v>41.5</v>
      </c>
      <c r="J16" s="643" t="s">
        <v>374</v>
      </c>
    </row>
    <row r="17" spans="1:12" ht="13">
      <c r="A17" s="639"/>
      <c r="B17" s="639"/>
      <c r="C17" s="639"/>
      <c r="D17" s="639"/>
      <c r="E17" s="639"/>
      <c r="F17" s="639"/>
      <c r="G17" s="639"/>
      <c r="H17" s="639"/>
      <c r="I17" s="639"/>
      <c r="J17" s="639"/>
    </row>
    <row r="18" spans="1:12">
      <c r="A18" s="580" t="s">
        <v>588</v>
      </c>
    </row>
    <row r="19" spans="1:12">
      <c r="A19" s="581" t="s">
        <v>587</v>
      </c>
      <c r="B19" s="613"/>
      <c r="C19" s="613"/>
      <c r="D19" s="613"/>
      <c r="E19" s="613"/>
      <c r="F19" s="613"/>
      <c r="H19" s="613"/>
      <c r="I19" s="613"/>
      <c r="J19" s="613"/>
    </row>
    <row r="20" spans="1:12" s="613" customFormat="1">
      <c r="A20" s="581" t="s">
        <v>586</v>
      </c>
      <c r="G20" s="611"/>
      <c r="L20" s="614"/>
    </row>
    <row r="21" spans="1:12" s="613" customFormat="1">
      <c r="A21" s="581" t="s">
        <v>550</v>
      </c>
      <c r="G21" s="611"/>
      <c r="L21" s="614"/>
    </row>
    <row r="22" spans="1:12" s="613" customFormat="1">
      <c r="A22" s="637" t="s">
        <v>585</v>
      </c>
      <c r="G22" s="611"/>
      <c r="L22" s="614"/>
    </row>
    <row r="23" spans="1:12" s="613" customFormat="1">
      <c r="A23" s="637" t="s">
        <v>584</v>
      </c>
      <c r="G23" s="611"/>
      <c r="L23" s="614"/>
    </row>
    <row r="24" spans="1:12" s="613" customFormat="1">
      <c r="A24" s="638" t="s">
        <v>583</v>
      </c>
      <c r="L24" s="614"/>
    </row>
    <row r="25" spans="1:12" s="613" customFormat="1">
      <c r="A25" s="638" t="s">
        <v>582</v>
      </c>
      <c r="L25" s="614"/>
    </row>
    <row r="26" spans="1:12">
      <c r="A26" s="4" t="s">
        <v>599</v>
      </c>
    </row>
    <row r="28" spans="1:12">
      <c r="A28" s="581"/>
    </row>
    <row r="29" spans="1:12">
      <c r="A29" s="636"/>
    </row>
    <row r="37" spans="11:12">
      <c r="K37" s="612"/>
      <c r="L37" s="612"/>
    </row>
    <row r="38" spans="11:12">
      <c r="K38" s="612"/>
      <c r="L38" s="612"/>
    </row>
    <row r="59" spans="11:12">
      <c r="K59" s="612"/>
      <c r="L59" s="612"/>
    </row>
    <row r="68" spans="2:10">
      <c r="B68" s="612"/>
      <c r="C68" s="612"/>
      <c r="D68" s="612"/>
      <c r="E68" s="612"/>
      <c r="F68" s="612"/>
      <c r="G68" s="612"/>
      <c r="H68" s="612"/>
      <c r="I68" s="612"/>
      <c r="J68" s="612"/>
    </row>
    <row r="69" spans="2:10">
      <c r="B69" s="612"/>
      <c r="C69" s="612"/>
      <c r="D69" s="612"/>
      <c r="E69" s="612"/>
      <c r="F69" s="612"/>
      <c r="G69" s="612"/>
      <c r="H69" s="612"/>
      <c r="I69" s="612"/>
      <c r="J69" s="612"/>
    </row>
    <row r="71" spans="2:10">
      <c r="B71" s="612"/>
      <c r="C71" s="612"/>
      <c r="D71" s="612"/>
      <c r="F71" s="612"/>
    </row>
    <row r="89" spans="2:10">
      <c r="B89" s="612"/>
      <c r="C89" s="612"/>
      <c r="D89" s="612"/>
      <c r="F89" s="612"/>
    </row>
    <row r="90" spans="2:10">
      <c r="B90" s="612"/>
      <c r="C90" s="612"/>
      <c r="D90" s="612"/>
      <c r="E90" s="612"/>
      <c r="F90" s="612"/>
      <c r="G90" s="612"/>
      <c r="H90" s="612"/>
      <c r="I90" s="612"/>
      <c r="J90" s="612"/>
    </row>
  </sheetData>
  <pageMargins left="0.75" right="0.5" top="1" bottom="1" header="0.5" footer="0.5"/>
  <pageSetup firstPageNumber="20" orientation="portrait" useFirstPageNumber="1" horizontalDpi="4294967292" verticalDpi="4294967292" r:id="rId1"/>
  <headerFooter alignWithMargins="0">
    <oddFooter>&amp;C&amp;P of 31</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showGridLines="0" zoomScaleNormal="100" workbookViewId="0">
      <pane xSplit="1" ySplit="8" topLeftCell="B9" activePane="bottomRight" state="frozen"/>
      <selection activeCell="L1" sqref="L1"/>
      <selection pane="topRight" activeCell="L1" sqref="L1"/>
      <selection pane="bottomLeft" activeCell="L1" sqref="L1"/>
      <selection pane="bottomRight" activeCell="L1" sqref="L1"/>
    </sheetView>
  </sheetViews>
  <sheetFormatPr defaultColWidth="9.296875" defaultRowHeight="10"/>
  <cols>
    <col min="1" max="1" width="29.3984375" style="3" customWidth="1"/>
    <col min="2" max="2" width="9.09765625" style="1" customWidth="1"/>
    <col min="3" max="3" width="9.296875" style="1" customWidth="1"/>
    <col min="4" max="4" width="8.3984375" style="1" customWidth="1"/>
    <col min="5" max="5" width="9.3984375" style="1" customWidth="1"/>
    <col min="6" max="6" width="6.8984375" style="1" customWidth="1"/>
    <col min="7" max="8" width="9.8984375" style="1" customWidth="1"/>
    <col min="9" max="9" width="9.296875" style="1" customWidth="1"/>
    <col min="10" max="10" width="9.3984375" style="1" customWidth="1"/>
    <col min="11" max="11" width="6.3984375" style="1" customWidth="1"/>
    <col min="12" max="16384" width="9.296875" style="1"/>
  </cols>
  <sheetData>
    <row r="1" spans="1:10" ht="10.5">
      <c r="A1" s="33" t="s">
        <v>95</v>
      </c>
      <c r="B1" s="33"/>
      <c r="C1" s="33"/>
      <c r="D1" s="33"/>
      <c r="E1" s="33"/>
      <c r="F1" s="33"/>
      <c r="G1" s="33"/>
      <c r="H1" s="33"/>
      <c r="I1" s="33"/>
      <c r="J1" s="33"/>
    </row>
    <row r="2" spans="1:10" ht="13.65" customHeight="1">
      <c r="A2" s="33" t="s">
        <v>164</v>
      </c>
      <c r="B2" s="33"/>
      <c r="C2" s="33"/>
      <c r="D2" s="33"/>
      <c r="E2" s="33"/>
      <c r="F2" s="33"/>
      <c r="G2" s="33"/>
      <c r="H2" s="33"/>
      <c r="I2" s="33"/>
      <c r="J2" s="33"/>
    </row>
    <row r="3" spans="1:10" ht="10.5">
      <c r="A3" s="33" t="s">
        <v>79</v>
      </c>
      <c r="B3" s="33"/>
      <c r="C3" s="33"/>
      <c r="D3" s="33"/>
      <c r="E3" s="33"/>
      <c r="F3" s="33"/>
      <c r="G3" s="33"/>
      <c r="H3" s="33"/>
      <c r="I3" s="33"/>
      <c r="J3" s="33"/>
    </row>
    <row r="4" spans="1:10" ht="10.5">
      <c r="A4" s="33" t="s">
        <v>385</v>
      </c>
      <c r="B4" s="33"/>
      <c r="C4" s="33"/>
      <c r="D4" s="33"/>
      <c r="E4" s="33"/>
      <c r="F4" s="33"/>
      <c r="G4" s="33"/>
      <c r="H4" s="33"/>
      <c r="I4" s="33"/>
      <c r="J4" s="33"/>
    </row>
    <row r="6" spans="1:10" s="44" customFormat="1" ht="30.75" customHeight="1">
      <c r="A6" s="170" t="s">
        <v>77</v>
      </c>
      <c r="B6" s="171" t="s">
        <v>166</v>
      </c>
      <c r="C6" s="171" t="s">
        <v>167</v>
      </c>
      <c r="D6" s="171" t="s">
        <v>168</v>
      </c>
      <c r="E6" s="172" t="s">
        <v>94</v>
      </c>
      <c r="F6" s="171" t="s">
        <v>169</v>
      </c>
      <c r="G6" s="171" t="s">
        <v>170</v>
      </c>
      <c r="H6" s="172" t="s">
        <v>93</v>
      </c>
      <c r="I6" s="171" t="s">
        <v>171</v>
      </c>
      <c r="J6" s="171" t="s">
        <v>172</v>
      </c>
    </row>
    <row r="7" spans="1:10" ht="10.5">
      <c r="A7" s="196" t="s">
        <v>317</v>
      </c>
      <c r="B7" s="125">
        <f t="shared" ref="B7:J7" si="0">(B8+B81)</f>
        <v>714201</v>
      </c>
      <c r="C7" s="125">
        <f t="shared" si="0"/>
        <v>69991</v>
      </c>
      <c r="D7" s="125">
        <f t="shared" si="0"/>
        <v>31692</v>
      </c>
      <c r="E7" s="125">
        <f t="shared" si="0"/>
        <v>301087</v>
      </c>
      <c r="F7" s="125">
        <f t="shared" si="0"/>
        <v>36294</v>
      </c>
      <c r="G7" s="125">
        <f t="shared" si="0"/>
        <v>6800</v>
      </c>
      <c r="H7" s="125">
        <f t="shared" si="0"/>
        <v>22598</v>
      </c>
      <c r="I7" s="125">
        <f t="shared" si="0"/>
        <v>40</v>
      </c>
      <c r="J7" s="125">
        <f t="shared" si="0"/>
        <v>245699</v>
      </c>
    </row>
    <row r="8" spans="1:10" ht="10.5">
      <c r="A8" s="196" t="s">
        <v>248</v>
      </c>
      <c r="B8" s="90">
        <f>(B9+B10+B17+B33+B42+B50+B57+B64+B73-B81)</f>
        <v>681097</v>
      </c>
      <c r="C8" s="90">
        <f t="shared" ref="C8:J8" si="1">(C9+C10+C17+C33+C42+C50+C57+C64+C73-C81)</f>
        <v>66354</v>
      </c>
      <c r="D8" s="90">
        <f t="shared" si="1"/>
        <v>31543</v>
      </c>
      <c r="E8" s="90">
        <f t="shared" si="1"/>
        <v>280464</v>
      </c>
      <c r="F8" s="90">
        <f t="shared" si="1"/>
        <v>36232</v>
      </c>
      <c r="G8" s="90">
        <f t="shared" si="1"/>
        <v>6336</v>
      </c>
      <c r="H8" s="90">
        <f t="shared" si="1"/>
        <v>18038</v>
      </c>
      <c r="I8" s="90">
        <f t="shared" si="1"/>
        <v>39</v>
      </c>
      <c r="J8" s="90">
        <f t="shared" si="1"/>
        <v>242091</v>
      </c>
    </row>
    <row r="9" spans="1:10" ht="10.5">
      <c r="A9" s="196" t="s">
        <v>245</v>
      </c>
      <c r="B9" s="90">
        <f>SUM(C9:J9)</f>
        <v>6403</v>
      </c>
      <c r="C9" s="83">
        <v>754</v>
      </c>
      <c r="D9" s="83">
        <v>548</v>
      </c>
      <c r="E9" s="83">
        <v>3434</v>
      </c>
      <c r="F9" s="83">
        <v>306</v>
      </c>
      <c r="G9" s="83">
        <v>90</v>
      </c>
      <c r="H9" s="83">
        <v>316</v>
      </c>
      <c r="I9" s="83">
        <v>0</v>
      </c>
      <c r="J9" s="83">
        <v>955</v>
      </c>
    </row>
    <row r="10" spans="1:10" ht="10.5">
      <c r="A10" s="196" t="s">
        <v>249</v>
      </c>
      <c r="B10" s="90">
        <f>SUM(B11:B16)</f>
        <v>43953</v>
      </c>
      <c r="C10" s="90">
        <f t="shared" ref="C10:J10" si="2">SUM(C11:C16)</f>
        <v>4854</v>
      </c>
      <c r="D10" s="90">
        <f t="shared" si="2"/>
        <v>2805</v>
      </c>
      <c r="E10" s="90">
        <f t="shared" si="2"/>
        <v>21435</v>
      </c>
      <c r="F10" s="90">
        <f t="shared" si="2"/>
        <v>3108</v>
      </c>
      <c r="G10" s="90">
        <f t="shared" si="2"/>
        <v>398</v>
      </c>
      <c r="H10" s="90">
        <f>SUM(H11:H16)</f>
        <v>1311</v>
      </c>
      <c r="I10" s="90">
        <f t="shared" si="2"/>
        <v>1</v>
      </c>
      <c r="J10" s="90">
        <f t="shared" si="2"/>
        <v>10041</v>
      </c>
    </row>
    <row r="11" spans="1:10">
      <c r="A11" s="199" t="s">
        <v>250</v>
      </c>
      <c r="B11" s="88">
        <f t="shared" ref="B11:B16" si="3">SUM(C11:J11)</f>
        <v>2717</v>
      </c>
      <c r="C11" s="85">
        <v>432</v>
      </c>
      <c r="D11" s="85">
        <v>83</v>
      </c>
      <c r="E11" s="85">
        <v>1309</v>
      </c>
      <c r="F11" s="85">
        <v>365</v>
      </c>
      <c r="G11" s="85">
        <v>40</v>
      </c>
      <c r="H11" s="85">
        <v>25</v>
      </c>
      <c r="I11" s="85">
        <v>0</v>
      </c>
      <c r="J11" s="85">
        <v>463</v>
      </c>
    </row>
    <row r="12" spans="1:10">
      <c r="A12" s="199" t="s">
        <v>255</v>
      </c>
      <c r="B12" s="88">
        <f t="shared" si="3"/>
        <v>6920</v>
      </c>
      <c r="C12" s="85">
        <v>809</v>
      </c>
      <c r="D12" s="85">
        <v>124</v>
      </c>
      <c r="E12" s="85">
        <v>4289</v>
      </c>
      <c r="F12" s="85">
        <v>962</v>
      </c>
      <c r="G12" s="85">
        <v>55</v>
      </c>
      <c r="H12" s="85">
        <v>68</v>
      </c>
      <c r="I12" s="85">
        <v>0</v>
      </c>
      <c r="J12" s="85">
        <v>613</v>
      </c>
    </row>
    <row r="13" spans="1:10">
      <c r="A13" s="176" t="s">
        <v>251</v>
      </c>
      <c r="B13" s="88">
        <f t="shared" si="3"/>
        <v>7316</v>
      </c>
      <c r="C13" s="85">
        <v>714</v>
      </c>
      <c r="D13" s="85">
        <v>720</v>
      </c>
      <c r="E13" s="85">
        <v>3105</v>
      </c>
      <c r="F13" s="85">
        <v>314</v>
      </c>
      <c r="G13" s="85">
        <v>41</v>
      </c>
      <c r="H13" s="85">
        <v>335</v>
      </c>
      <c r="I13" s="85">
        <v>0</v>
      </c>
      <c r="J13" s="85">
        <v>2087</v>
      </c>
    </row>
    <row r="14" spans="1:10">
      <c r="A14" s="199" t="s">
        <v>252</v>
      </c>
      <c r="B14" s="88">
        <f t="shared" si="3"/>
        <v>10126</v>
      </c>
      <c r="C14" s="85">
        <v>1085</v>
      </c>
      <c r="D14" s="85">
        <v>362</v>
      </c>
      <c r="E14" s="85">
        <v>4913</v>
      </c>
      <c r="F14" s="85">
        <v>522</v>
      </c>
      <c r="G14" s="85">
        <v>101</v>
      </c>
      <c r="H14" s="85">
        <v>164</v>
      </c>
      <c r="I14" s="85">
        <v>0</v>
      </c>
      <c r="J14" s="85">
        <v>2979</v>
      </c>
    </row>
    <row r="15" spans="1:10">
      <c r="A15" s="199" t="s">
        <v>253</v>
      </c>
      <c r="B15" s="88">
        <f t="shared" si="3"/>
        <v>2376</v>
      </c>
      <c r="C15" s="85">
        <v>275</v>
      </c>
      <c r="D15" s="85">
        <v>78</v>
      </c>
      <c r="E15" s="85">
        <v>1281</v>
      </c>
      <c r="F15" s="85">
        <v>393</v>
      </c>
      <c r="G15" s="85">
        <v>33</v>
      </c>
      <c r="H15" s="85">
        <v>38</v>
      </c>
      <c r="I15" s="85">
        <v>0</v>
      </c>
      <c r="J15" s="85">
        <v>278</v>
      </c>
    </row>
    <row r="16" spans="1:10">
      <c r="A16" s="176" t="s">
        <v>254</v>
      </c>
      <c r="B16" s="88">
        <f t="shared" si="3"/>
        <v>14498</v>
      </c>
      <c r="C16" s="85">
        <v>1539</v>
      </c>
      <c r="D16" s="85">
        <v>1438</v>
      </c>
      <c r="E16" s="85">
        <v>6538</v>
      </c>
      <c r="F16" s="85">
        <v>552</v>
      </c>
      <c r="G16" s="85">
        <v>128</v>
      </c>
      <c r="H16" s="85">
        <v>681</v>
      </c>
      <c r="I16" s="85">
        <v>1</v>
      </c>
      <c r="J16" s="85">
        <v>3621</v>
      </c>
    </row>
    <row r="17" spans="1:10" ht="10.5">
      <c r="A17" s="196" t="s">
        <v>246</v>
      </c>
      <c r="B17" s="90">
        <f t="shared" ref="B17:J17" si="4">SUM(B18:B32)</f>
        <v>118025</v>
      </c>
      <c r="C17" s="90">
        <f t="shared" si="4"/>
        <v>11576</v>
      </c>
      <c r="D17" s="90">
        <f t="shared" si="4"/>
        <v>4848</v>
      </c>
      <c r="E17" s="90">
        <f t="shared" si="4"/>
        <v>46221</v>
      </c>
      <c r="F17" s="90">
        <f t="shared" si="4"/>
        <v>5264</v>
      </c>
      <c r="G17" s="90">
        <f t="shared" si="4"/>
        <v>1393</v>
      </c>
      <c r="H17" s="90">
        <f t="shared" si="4"/>
        <v>2725</v>
      </c>
      <c r="I17" s="90">
        <f t="shared" si="4"/>
        <v>10</v>
      </c>
      <c r="J17" s="90">
        <f t="shared" si="4"/>
        <v>45988</v>
      </c>
    </row>
    <row r="18" spans="1:10">
      <c r="A18" s="176" t="s">
        <v>263</v>
      </c>
      <c r="B18" s="88">
        <f t="shared" ref="B18:B32" si="5">SUM(C18:J18)</f>
        <v>5127</v>
      </c>
      <c r="C18" s="85">
        <v>518</v>
      </c>
      <c r="D18" s="85">
        <v>256</v>
      </c>
      <c r="E18" s="85">
        <v>2300</v>
      </c>
      <c r="F18" s="85">
        <v>864</v>
      </c>
      <c r="G18" s="85">
        <v>46</v>
      </c>
      <c r="H18" s="85">
        <v>126</v>
      </c>
      <c r="I18" s="85">
        <v>0</v>
      </c>
      <c r="J18" s="85">
        <v>1017</v>
      </c>
    </row>
    <row r="19" spans="1:10">
      <c r="A19" s="199" t="s">
        <v>256</v>
      </c>
      <c r="B19" s="88">
        <f t="shared" si="5"/>
        <v>1802</v>
      </c>
      <c r="C19" s="85">
        <v>192</v>
      </c>
      <c r="D19" s="85">
        <v>67</v>
      </c>
      <c r="E19" s="85">
        <v>881</v>
      </c>
      <c r="F19" s="85">
        <v>101</v>
      </c>
      <c r="G19" s="85">
        <v>10</v>
      </c>
      <c r="H19" s="85">
        <v>34</v>
      </c>
      <c r="I19" s="85">
        <v>0</v>
      </c>
      <c r="J19" s="85">
        <v>517</v>
      </c>
    </row>
    <row r="20" spans="1:10">
      <c r="A20" s="199" t="s">
        <v>291</v>
      </c>
      <c r="B20" s="88">
        <f t="shared" si="5"/>
        <v>547</v>
      </c>
      <c r="C20" s="85">
        <v>51</v>
      </c>
      <c r="D20" s="85">
        <v>12</v>
      </c>
      <c r="E20" s="85">
        <v>69</v>
      </c>
      <c r="F20" s="85">
        <v>4</v>
      </c>
      <c r="G20" s="85">
        <v>0</v>
      </c>
      <c r="H20" s="85">
        <v>17</v>
      </c>
      <c r="I20" s="85">
        <v>0</v>
      </c>
      <c r="J20" s="85">
        <v>394</v>
      </c>
    </row>
    <row r="21" spans="1:10">
      <c r="A21" s="176" t="s">
        <v>257</v>
      </c>
      <c r="B21" s="88">
        <f t="shared" si="5"/>
        <v>1682</v>
      </c>
      <c r="C21" s="85">
        <v>224</v>
      </c>
      <c r="D21" s="85">
        <v>93</v>
      </c>
      <c r="E21" s="85">
        <v>726</v>
      </c>
      <c r="F21" s="85">
        <v>202</v>
      </c>
      <c r="G21" s="85">
        <v>24</v>
      </c>
      <c r="H21" s="85">
        <v>45</v>
      </c>
      <c r="I21" s="85">
        <v>1</v>
      </c>
      <c r="J21" s="85">
        <v>367</v>
      </c>
    </row>
    <row r="22" spans="1:10">
      <c r="A22" s="199" t="s">
        <v>258</v>
      </c>
      <c r="B22" s="88">
        <f t="shared" si="5"/>
        <v>7464</v>
      </c>
      <c r="C22" s="85">
        <v>811</v>
      </c>
      <c r="D22" s="85">
        <v>276</v>
      </c>
      <c r="E22" s="85">
        <v>2705</v>
      </c>
      <c r="F22" s="85">
        <v>189</v>
      </c>
      <c r="G22" s="85">
        <v>72</v>
      </c>
      <c r="H22" s="85">
        <v>215</v>
      </c>
      <c r="I22" s="85">
        <v>0</v>
      </c>
      <c r="J22" s="85">
        <v>3196</v>
      </c>
    </row>
    <row r="23" spans="1:10">
      <c r="A23" s="176" t="s">
        <v>259</v>
      </c>
      <c r="B23" s="88">
        <f t="shared" si="5"/>
        <v>7790</v>
      </c>
      <c r="C23" s="85">
        <v>789</v>
      </c>
      <c r="D23" s="85">
        <v>281</v>
      </c>
      <c r="E23" s="85">
        <v>2862</v>
      </c>
      <c r="F23" s="85">
        <v>480</v>
      </c>
      <c r="G23" s="85">
        <v>71</v>
      </c>
      <c r="H23" s="85">
        <v>134</v>
      </c>
      <c r="I23" s="85">
        <v>0</v>
      </c>
      <c r="J23" s="85">
        <v>3173</v>
      </c>
    </row>
    <row r="24" spans="1:10">
      <c r="A24" s="176" t="s">
        <v>292</v>
      </c>
      <c r="B24" s="88">
        <f t="shared" si="5"/>
        <v>2935</v>
      </c>
      <c r="C24" s="85">
        <v>499</v>
      </c>
      <c r="D24" s="85">
        <v>379</v>
      </c>
      <c r="E24" s="85">
        <v>1035</v>
      </c>
      <c r="F24" s="85">
        <v>143</v>
      </c>
      <c r="G24" s="85">
        <v>29</v>
      </c>
      <c r="H24" s="85">
        <v>64</v>
      </c>
      <c r="I24" s="85">
        <v>2</v>
      </c>
      <c r="J24" s="85">
        <v>784</v>
      </c>
    </row>
    <row r="25" spans="1:10">
      <c r="A25" s="199" t="s">
        <v>293</v>
      </c>
      <c r="B25" s="88">
        <f t="shared" si="5"/>
        <v>11555</v>
      </c>
      <c r="C25" s="85">
        <v>1042</v>
      </c>
      <c r="D25" s="85">
        <v>435</v>
      </c>
      <c r="E25" s="85">
        <v>4034</v>
      </c>
      <c r="F25" s="85">
        <v>302</v>
      </c>
      <c r="G25" s="85">
        <v>63</v>
      </c>
      <c r="H25" s="85">
        <v>312</v>
      </c>
      <c r="I25" s="85">
        <v>1</v>
      </c>
      <c r="J25" s="85">
        <v>5366</v>
      </c>
    </row>
    <row r="26" spans="1:10">
      <c r="A26" s="199" t="s">
        <v>294</v>
      </c>
      <c r="B26" s="88">
        <f t="shared" si="5"/>
        <v>25231</v>
      </c>
      <c r="C26" s="85">
        <v>1745</v>
      </c>
      <c r="D26" s="85">
        <v>414</v>
      </c>
      <c r="E26" s="85">
        <v>9484</v>
      </c>
      <c r="F26" s="85">
        <v>761</v>
      </c>
      <c r="G26" s="85">
        <v>148</v>
      </c>
      <c r="H26" s="85">
        <v>825</v>
      </c>
      <c r="I26" s="85">
        <v>1</v>
      </c>
      <c r="J26" s="85">
        <v>11853</v>
      </c>
    </row>
    <row r="27" spans="1:10">
      <c r="A27" s="176" t="s">
        <v>295</v>
      </c>
      <c r="B27" s="88">
        <f t="shared" ref="B27" si="6">SUM(C27:J27)</f>
        <v>19463</v>
      </c>
      <c r="C27" s="85">
        <v>1816</v>
      </c>
      <c r="D27" s="85">
        <v>860</v>
      </c>
      <c r="E27" s="85">
        <v>8104</v>
      </c>
      <c r="F27" s="85">
        <v>830</v>
      </c>
      <c r="G27" s="85">
        <v>384</v>
      </c>
      <c r="H27" s="85">
        <v>270</v>
      </c>
      <c r="I27" s="85">
        <v>0</v>
      </c>
      <c r="J27" s="85">
        <v>7199</v>
      </c>
    </row>
    <row r="28" spans="1:10">
      <c r="A28" s="199" t="s">
        <v>260</v>
      </c>
      <c r="B28" s="88">
        <f t="shared" si="5"/>
        <v>16476</v>
      </c>
      <c r="C28" s="85">
        <v>1867</v>
      </c>
      <c r="D28" s="85">
        <v>770</v>
      </c>
      <c r="E28" s="85">
        <v>7107</v>
      </c>
      <c r="F28" s="85">
        <v>697</v>
      </c>
      <c r="G28" s="85">
        <v>182</v>
      </c>
      <c r="H28" s="85">
        <v>336</v>
      </c>
      <c r="I28" s="85">
        <v>1</v>
      </c>
      <c r="J28" s="85">
        <v>5516</v>
      </c>
    </row>
    <row r="29" spans="1:10">
      <c r="A29" s="176" t="s">
        <v>296</v>
      </c>
      <c r="B29" s="88">
        <f t="shared" si="5"/>
        <v>837</v>
      </c>
      <c r="C29" s="85">
        <v>86</v>
      </c>
      <c r="D29" s="85">
        <v>36</v>
      </c>
      <c r="E29" s="85">
        <v>236</v>
      </c>
      <c r="F29" s="85">
        <v>69</v>
      </c>
      <c r="G29" s="85">
        <v>13</v>
      </c>
      <c r="H29" s="85">
        <v>14</v>
      </c>
      <c r="I29" s="85">
        <v>0</v>
      </c>
      <c r="J29" s="85">
        <v>383</v>
      </c>
    </row>
    <row r="30" spans="1:10">
      <c r="A30" s="176" t="s">
        <v>261</v>
      </c>
      <c r="B30" s="88">
        <f t="shared" si="5"/>
        <v>657</v>
      </c>
      <c r="C30" s="85">
        <v>93</v>
      </c>
      <c r="D30" s="85">
        <v>48</v>
      </c>
      <c r="E30" s="85">
        <v>296</v>
      </c>
      <c r="F30" s="85">
        <v>73</v>
      </c>
      <c r="G30" s="85">
        <v>12</v>
      </c>
      <c r="H30" s="85">
        <v>14</v>
      </c>
      <c r="I30" s="85">
        <v>1</v>
      </c>
      <c r="J30" s="85">
        <v>120</v>
      </c>
    </row>
    <row r="31" spans="1:10">
      <c r="A31" s="199" t="s">
        <v>262</v>
      </c>
      <c r="B31" s="88">
        <f t="shared" si="5"/>
        <v>14400</v>
      </c>
      <c r="C31" s="85">
        <v>1656</v>
      </c>
      <c r="D31" s="85">
        <v>886</v>
      </c>
      <c r="E31" s="85">
        <v>5100</v>
      </c>
      <c r="F31" s="85">
        <v>370</v>
      </c>
      <c r="G31" s="85">
        <v>330</v>
      </c>
      <c r="H31" s="85">
        <v>292</v>
      </c>
      <c r="I31" s="85">
        <v>3</v>
      </c>
      <c r="J31" s="85">
        <v>5763</v>
      </c>
    </row>
    <row r="32" spans="1:10">
      <c r="A32" s="176" t="s">
        <v>315</v>
      </c>
      <c r="B32" s="88">
        <f t="shared" si="5"/>
        <v>2059</v>
      </c>
      <c r="C32" s="85">
        <v>187</v>
      </c>
      <c r="D32" s="85">
        <v>35</v>
      </c>
      <c r="E32" s="85">
        <v>1282</v>
      </c>
      <c r="F32" s="85">
        <v>179</v>
      </c>
      <c r="G32" s="85">
        <v>9</v>
      </c>
      <c r="H32" s="85">
        <v>27</v>
      </c>
      <c r="I32" s="85">
        <v>0</v>
      </c>
      <c r="J32" s="85">
        <v>340</v>
      </c>
    </row>
    <row r="33" spans="1:10" ht="10.5">
      <c r="A33" s="187" t="s">
        <v>297</v>
      </c>
      <c r="B33" s="90">
        <f t="shared" ref="B33:J33" si="7">SUM(B34:B41)</f>
        <v>96285</v>
      </c>
      <c r="C33" s="90">
        <f t="shared" si="7"/>
        <v>9343</v>
      </c>
      <c r="D33" s="90">
        <f t="shared" si="7"/>
        <v>4187</v>
      </c>
      <c r="E33" s="90">
        <f t="shared" si="7"/>
        <v>36394</v>
      </c>
      <c r="F33" s="90">
        <f t="shared" si="7"/>
        <v>5750</v>
      </c>
      <c r="G33" s="90">
        <f t="shared" si="7"/>
        <v>605</v>
      </c>
      <c r="H33" s="90">
        <f t="shared" si="7"/>
        <v>3061</v>
      </c>
      <c r="I33" s="90">
        <f t="shared" si="7"/>
        <v>1</v>
      </c>
      <c r="J33" s="90">
        <f t="shared" si="7"/>
        <v>36944</v>
      </c>
    </row>
    <row r="34" spans="1:10">
      <c r="A34" s="176" t="s">
        <v>269</v>
      </c>
      <c r="B34" s="88">
        <f t="shared" ref="B34:B41" si="8">SUM(C34:J34)</f>
        <v>25179</v>
      </c>
      <c r="C34" s="85">
        <v>2177</v>
      </c>
      <c r="D34" s="85">
        <v>977</v>
      </c>
      <c r="E34" s="85">
        <v>7166</v>
      </c>
      <c r="F34" s="85">
        <v>962</v>
      </c>
      <c r="G34" s="85">
        <v>138</v>
      </c>
      <c r="H34" s="85">
        <v>994</v>
      </c>
      <c r="I34" s="85">
        <v>0</v>
      </c>
      <c r="J34" s="85">
        <v>12765</v>
      </c>
    </row>
    <row r="35" spans="1:10">
      <c r="A35" s="176" t="s">
        <v>264</v>
      </c>
      <c r="B35" s="88">
        <f t="shared" si="8"/>
        <v>11393</v>
      </c>
      <c r="C35" s="85">
        <v>1064</v>
      </c>
      <c r="D35" s="85">
        <v>529</v>
      </c>
      <c r="E35" s="85">
        <v>5843</v>
      </c>
      <c r="F35" s="85">
        <v>666</v>
      </c>
      <c r="G35" s="85">
        <v>88</v>
      </c>
      <c r="H35" s="85">
        <v>361</v>
      </c>
      <c r="I35" s="85">
        <v>0</v>
      </c>
      <c r="J35" s="85">
        <v>2842</v>
      </c>
    </row>
    <row r="36" spans="1:10">
      <c r="A36" s="176" t="s">
        <v>265</v>
      </c>
      <c r="B36" s="88">
        <f t="shared" si="8"/>
        <v>16413</v>
      </c>
      <c r="C36" s="85">
        <v>1728</v>
      </c>
      <c r="D36" s="85">
        <v>613</v>
      </c>
      <c r="E36" s="85">
        <v>6555</v>
      </c>
      <c r="F36" s="85">
        <v>1075</v>
      </c>
      <c r="G36" s="85">
        <v>93</v>
      </c>
      <c r="H36" s="85">
        <v>328</v>
      </c>
      <c r="I36" s="85">
        <v>0</v>
      </c>
      <c r="J36" s="85">
        <v>6021</v>
      </c>
    </row>
    <row r="37" spans="1:10">
      <c r="A37" s="176" t="s">
        <v>266</v>
      </c>
      <c r="B37" s="88">
        <f t="shared" si="8"/>
        <v>14885</v>
      </c>
      <c r="C37" s="85">
        <v>1235</v>
      </c>
      <c r="D37" s="85">
        <v>946</v>
      </c>
      <c r="E37" s="85">
        <v>4916</v>
      </c>
      <c r="F37" s="85">
        <v>539</v>
      </c>
      <c r="G37" s="85">
        <v>56</v>
      </c>
      <c r="H37" s="85">
        <v>484</v>
      </c>
      <c r="I37" s="85">
        <v>0</v>
      </c>
      <c r="J37" s="85">
        <v>6709</v>
      </c>
    </row>
    <row r="38" spans="1:10">
      <c r="A38" s="176" t="s">
        <v>314</v>
      </c>
      <c r="B38" s="88">
        <f t="shared" si="8"/>
        <v>1013</v>
      </c>
      <c r="C38" s="85">
        <v>111</v>
      </c>
      <c r="D38" s="85">
        <v>35</v>
      </c>
      <c r="E38" s="85">
        <v>626</v>
      </c>
      <c r="F38" s="85">
        <v>72</v>
      </c>
      <c r="G38" s="85">
        <v>10</v>
      </c>
      <c r="H38" s="85">
        <v>15</v>
      </c>
      <c r="I38" s="85">
        <v>0</v>
      </c>
      <c r="J38" s="85">
        <v>144</v>
      </c>
    </row>
    <row r="39" spans="1:10">
      <c r="A39" s="176" t="s">
        <v>267</v>
      </c>
      <c r="B39" s="88">
        <f t="shared" si="8"/>
        <v>17907</v>
      </c>
      <c r="C39" s="85">
        <v>1900</v>
      </c>
      <c r="D39" s="85">
        <v>658</v>
      </c>
      <c r="E39" s="85">
        <v>7208</v>
      </c>
      <c r="F39" s="85">
        <v>1518</v>
      </c>
      <c r="G39" s="85">
        <v>124</v>
      </c>
      <c r="H39" s="85">
        <v>694</v>
      </c>
      <c r="I39" s="85">
        <v>0</v>
      </c>
      <c r="J39" s="85">
        <v>5805</v>
      </c>
    </row>
    <row r="40" spans="1:10">
      <c r="A40" s="176" t="s">
        <v>298</v>
      </c>
      <c r="B40" s="88">
        <f t="shared" si="8"/>
        <v>1140</v>
      </c>
      <c r="C40" s="85">
        <v>192</v>
      </c>
      <c r="D40" s="85">
        <v>49</v>
      </c>
      <c r="E40" s="85">
        <v>644</v>
      </c>
      <c r="F40" s="85">
        <v>105</v>
      </c>
      <c r="G40" s="85">
        <v>20</v>
      </c>
      <c r="H40" s="85">
        <v>14</v>
      </c>
      <c r="I40" s="85">
        <v>0</v>
      </c>
      <c r="J40" s="85">
        <v>116</v>
      </c>
    </row>
    <row r="41" spans="1:10">
      <c r="A41" s="176" t="s">
        <v>268</v>
      </c>
      <c r="B41" s="88">
        <f t="shared" si="8"/>
        <v>8355</v>
      </c>
      <c r="C41" s="85">
        <v>936</v>
      </c>
      <c r="D41" s="85">
        <v>380</v>
      </c>
      <c r="E41" s="85">
        <v>3436</v>
      </c>
      <c r="F41" s="85">
        <v>813</v>
      </c>
      <c r="G41" s="85">
        <v>76</v>
      </c>
      <c r="H41" s="85">
        <v>171</v>
      </c>
      <c r="I41" s="85">
        <v>1</v>
      </c>
      <c r="J41" s="85">
        <v>2542</v>
      </c>
    </row>
    <row r="42" spans="1:10" ht="10.5">
      <c r="A42" s="187" t="s">
        <v>299</v>
      </c>
      <c r="B42" s="90">
        <f t="shared" ref="B42:J42" si="9">SUM(B43:B49)</f>
        <v>68263</v>
      </c>
      <c r="C42" s="90">
        <f t="shared" si="9"/>
        <v>8017</v>
      </c>
      <c r="D42" s="90">
        <f t="shared" si="9"/>
        <v>3789</v>
      </c>
      <c r="E42" s="90">
        <f t="shared" si="9"/>
        <v>26392</v>
      </c>
      <c r="F42" s="90">
        <f t="shared" si="9"/>
        <v>3994</v>
      </c>
      <c r="G42" s="90">
        <f t="shared" si="9"/>
        <v>945</v>
      </c>
      <c r="H42" s="90">
        <f t="shared" si="9"/>
        <v>1724</v>
      </c>
      <c r="I42" s="90">
        <f t="shared" si="9"/>
        <v>7</v>
      </c>
      <c r="J42" s="90">
        <f t="shared" si="9"/>
        <v>23395</v>
      </c>
    </row>
    <row r="43" spans="1:10">
      <c r="A43" s="176" t="s">
        <v>276</v>
      </c>
      <c r="B43" s="88">
        <f t="shared" ref="B43:B49" si="10">SUM(C43:J43)</f>
        <v>19666</v>
      </c>
      <c r="C43" s="85">
        <v>2606</v>
      </c>
      <c r="D43" s="85">
        <v>1455</v>
      </c>
      <c r="E43" s="85">
        <v>6312</v>
      </c>
      <c r="F43" s="85">
        <v>741</v>
      </c>
      <c r="G43" s="85">
        <v>179</v>
      </c>
      <c r="H43" s="85">
        <v>600</v>
      </c>
      <c r="I43" s="85">
        <v>3</v>
      </c>
      <c r="J43" s="85">
        <v>7770</v>
      </c>
    </row>
    <row r="44" spans="1:10">
      <c r="A44" s="176" t="s">
        <v>270</v>
      </c>
      <c r="B44" s="88">
        <f t="shared" si="10"/>
        <v>3974</v>
      </c>
      <c r="C44" s="85">
        <v>442</v>
      </c>
      <c r="D44" s="85">
        <v>144</v>
      </c>
      <c r="E44" s="85">
        <v>1939</v>
      </c>
      <c r="F44" s="85">
        <v>346</v>
      </c>
      <c r="G44" s="85">
        <v>204</v>
      </c>
      <c r="H44" s="85">
        <v>54</v>
      </c>
      <c r="I44" s="85">
        <v>0</v>
      </c>
      <c r="J44" s="85">
        <v>845</v>
      </c>
    </row>
    <row r="45" spans="1:10">
      <c r="A45" s="176" t="s">
        <v>271</v>
      </c>
      <c r="B45" s="88">
        <f t="shared" si="10"/>
        <v>2506</v>
      </c>
      <c r="C45" s="85">
        <v>361</v>
      </c>
      <c r="D45" s="85">
        <v>112</v>
      </c>
      <c r="E45" s="85">
        <v>1319</v>
      </c>
      <c r="F45" s="85">
        <v>203</v>
      </c>
      <c r="G45" s="85">
        <v>130</v>
      </c>
      <c r="H45" s="85">
        <v>68</v>
      </c>
      <c r="I45" s="85">
        <v>0</v>
      </c>
      <c r="J45" s="85">
        <v>313</v>
      </c>
    </row>
    <row r="46" spans="1:10">
      <c r="A46" s="176" t="s">
        <v>272</v>
      </c>
      <c r="B46" s="88">
        <f t="shared" si="10"/>
        <v>7812</v>
      </c>
      <c r="C46" s="85">
        <v>1039</v>
      </c>
      <c r="D46" s="85">
        <v>197</v>
      </c>
      <c r="E46" s="85">
        <v>3168</v>
      </c>
      <c r="F46" s="85">
        <v>643</v>
      </c>
      <c r="G46" s="85">
        <v>139</v>
      </c>
      <c r="H46" s="85">
        <v>109</v>
      </c>
      <c r="I46" s="85">
        <v>0</v>
      </c>
      <c r="J46" s="85">
        <v>2517</v>
      </c>
    </row>
    <row r="47" spans="1:10">
      <c r="A47" s="199" t="s">
        <v>273</v>
      </c>
      <c r="B47" s="88">
        <f t="shared" si="10"/>
        <v>7617</v>
      </c>
      <c r="C47" s="85">
        <v>916</v>
      </c>
      <c r="D47" s="85">
        <v>473</v>
      </c>
      <c r="E47" s="85">
        <v>2165</v>
      </c>
      <c r="F47" s="85">
        <v>378</v>
      </c>
      <c r="G47" s="85">
        <v>73</v>
      </c>
      <c r="H47" s="85">
        <v>308</v>
      </c>
      <c r="I47" s="85">
        <v>0</v>
      </c>
      <c r="J47" s="85">
        <v>3304</v>
      </c>
    </row>
    <row r="48" spans="1:10">
      <c r="A48" s="176" t="s">
        <v>274</v>
      </c>
      <c r="B48" s="88">
        <f t="shared" si="10"/>
        <v>25620</v>
      </c>
      <c r="C48" s="85">
        <v>2506</v>
      </c>
      <c r="D48" s="85">
        <v>1333</v>
      </c>
      <c r="E48" s="85">
        <v>10942</v>
      </c>
      <c r="F48" s="85">
        <v>1585</v>
      </c>
      <c r="G48" s="85">
        <v>203</v>
      </c>
      <c r="H48" s="85">
        <v>557</v>
      </c>
      <c r="I48" s="85">
        <v>4</v>
      </c>
      <c r="J48" s="85">
        <v>8490</v>
      </c>
    </row>
    <row r="49" spans="1:11">
      <c r="A49" s="176" t="s">
        <v>275</v>
      </c>
      <c r="B49" s="88">
        <f t="shared" si="10"/>
        <v>1068</v>
      </c>
      <c r="C49" s="85">
        <v>147</v>
      </c>
      <c r="D49" s="85">
        <v>75</v>
      </c>
      <c r="E49" s="85">
        <v>547</v>
      </c>
      <c r="F49" s="85">
        <v>98</v>
      </c>
      <c r="G49" s="85">
        <v>17</v>
      </c>
      <c r="H49" s="85">
        <v>28</v>
      </c>
      <c r="I49" s="85">
        <v>0</v>
      </c>
      <c r="J49" s="85">
        <v>156</v>
      </c>
    </row>
    <row r="50" spans="1:11" ht="10.5">
      <c r="A50" s="187" t="s">
        <v>300</v>
      </c>
      <c r="B50" s="90">
        <f t="shared" ref="B50:J50" si="11">SUM(B51:B56)</f>
        <v>132397</v>
      </c>
      <c r="C50" s="90">
        <f t="shared" si="11"/>
        <v>11747</v>
      </c>
      <c r="D50" s="90">
        <f t="shared" si="11"/>
        <v>7072</v>
      </c>
      <c r="E50" s="90">
        <f t="shared" si="11"/>
        <v>55483</v>
      </c>
      <c r="F50" s="90">
        <f t="shared" si="11"/>
        <v>6203</v>
      </c>
      <c r="G50" s="90">
        <f t="shared" si="11"/>
        <v>962</v>
      </c>
      <c r="H50" s="90">
        <f t="shared" si="11"/>
        <v>3203</v>
      </c>
      <c r="I50" s="90">
        <f t="shared" si="11"/>
        <v>8</v>
      </c>
      <c r="J50" s="90">
        <f t="shared" si="11"/>
        <v>47719</v>
      </c>
    </row>
    <row r="51" spans="1:11">
      <c r="A51" s="176" t="s">
        <v>244</v>
      </c>
      <c r="B51" s="88">
        <f t="shared" ref="B51" si="12">SUM(C51:J51)</f>
        <v>10039</v>
      </c>
      <c r="C51" s="85">
        <v>818</v>
      </c>
      <c r="D51" s="85">
        <v>238</v>
      </c>
      <c r="E51" s="85">
        <v>6863</v>
      </c>
      <c r="F51" s="85">
        <v>726</v>
      </c>
      <c r="G51" s="85">
        <v>106</v>
      </c>
      <c r="H51" s="85">
        <v>69</v>
      </c>
      <c r="I51" s="85">
        <v>1</v>
      </c>
      <c r="J51" s="85">
        <v>1218</v>
      </c>
    </row>
    <row r="52" spans="1:11">
      <c r="A52" s="176" t="s">
        <v>278</v>
      </c>
      <c r="B52" s="88">
        <f t="shared" ref="B52:B56" si="13">SUM(C52:J52)</f>
        <v>72440</v>
      </c>
      <c r="C52" s="85">
        <v>7548</v>
      </c>
      <c r="D52" s="85">
        <v>4262</v>
      </c>
      <c r="E52" s="85">
        <v>28159</v>
      </c>
      <c r="F52" s="85">
        <v>3549</v>
      </c>
      <c r="G52" s="85">
        <v>595</v>
      </c>
      <c r="H52" s="85">
        <v>1820</v>
      </c>
      <c r="I52" s="85">
        <v>6</v>
      </c>
      <c r="J52" s="85">
        <v>26501</v>
      </c>
    </row>
    <row r="53" spans="1:11">
      <c r="A53" s="176" t="s">
        <v>277</v>
      </c>
      <c r="B53" s="88">
        <f t="shared" si="13"/>
        <v>39778</v>
      </c>
      <c r="C53" s="85">
        <v>2439</v>
      </c>
      <c r="D53" s="85">
        <v>2096</v>
      </c>
      <c r="E53" s="85">
        <v>15527</v>
      </c>
      <c r="F53" s="85">
        <v>1383</v>
      </c>
      <c r="G53" s="85">
        <v>180</v>
      </c>
      <c r="H53" s="85">
        <v>1146</v>
      </c>
      <c r="I53" s="85">
        <v>1</v>
      </c>
      <c r="J53" s="85">
        <v>17006</v>
      </c>
      <c r="K53" s="1" t="s">
        <v>6</v>
      </c>
    </row>
    <row r="54" spans="1:11">
      <c r="A54" s="176" t="s">
        <v>302</v>
      </c>
      <c r="B54" s="88">
        <f t="shared" si="13"/>
        <v>2152</v>
      </c>
      <c r="C54" s="85">
        <v>165</v>
      </c>
      <c r="D54" s="85">
        <v>22</v>
      </c>
      <c r="E54" s="85">
        <v>838</v>
      </c>
      <c r="F54" s="85">
        <v>176</v>
      </c>
      <c r="G54" s="85">
        <v>21</v>
      </c>
      <c r="H54" s="85">
        <v>48</v>
      </c>
      <c r="I54" s="85">
        <v>0</v>
      </c>
      <c r="J54" s="85">
        <v>882</v>
      </c>
    </row>
    <row r="55" spans="1:11">
      <c r="A55" s="176" t="s">
        <v>303</v>
      </c>
      <c r="B55" s="88">
        <f t="shared" si="13"/>
        <v>7854</v>
      </c>
      <c r="C55" s="85">
        <v>764</v>
      </c>
      <c r="D55" s="85">
        <v>445</v>
      </c>
      <c r="E55" s="85">
        <v>4028</v>
      </c>
      <c r="F55" s="85">
        <v>368</v>
      </c>
      <c r="G55" s="85">
        <v>60</v>
      </c>
      <c r="H55" s="85">
        <v>114</v>
      </c>
      <c r="I55" s="85">
        <v>0</v>
      </c>
      <c r="J55" s="85">
        <v>2075</v>
      </c>
    </row>
    <row r="56" spans="1:11">
      <c r="A56" s="176" t="s">
        <v>304</v>
      </c>
      <c r="B56" s="88">
        <f t="shared" si="13"/>
        <v>134</v>
      </c>
      <c r="C56" s="85">
        <v>13</v>
      </c>
      <c r="D56" s="85">
        <v>9</v>
      </c>
      <c r="E56" s="85">
        <v>68</v>
      </c>
      <c r="F56" s="85">
        <v>1</v>
      </c>
      <c r="G56" s="85">
        <v>0</v>
      </c>
      <c r="H56" s="85">
        <v>6</v>
      </c>
      <c r="I56" s="85">
        <v>0</v>
      </c>
      <c r="J56" s="85">
        <v>37</v>
      </c>
    </row>
    <row r="57" spans="1:11" ht="10.5">
      <c r="A57" s="187" t="s">
        <v>305</v>
      </c>
      <c r="B57" s="90">
        <f t="shared" ref="B57:J57" si="14">SUM(B58:B63)</f>
        <v>104582</v>
      </c>
      <c r="C57" s="90">
        <f t="shared" si="14"/>
        <v>9179</v>
      </c>
      <c r="D57" s="90">
        <f t="shared" si="14"/>
        <v>4278</v>
      </c>
      <c r="E57" s="90">
        <f t="shared" si="14"/>
        <v>49456</v>
      </c>
      <c r="F57" s="90">
        <f t="shared" si="14"/>
        <v>5550</v>
      </c>
      <c r="G57" s="90">
        <f t="shared" si="14"/>
        <v>683</v>
      </c>
      <c r="H57" s="90">
        <f t="shared" si="14"/>
        <v>3702</v>
      </c>
      <c r="I57" s="90">
        <f t="shared" si="14"/>
        <v>5</v>
      </c>
      <c r="J57" s="90">
        <f t="shared" si="14"/>
        <v>31729</v>
      </c>
    </row>
    <row r="58" spans="1:11">
      <c r="A58" s="176" t="s">
        <v>283</v>
      </c>
      <c r="B58" s="88">
        <f>SUM(C58:J58)</f>
        <v>4284</v>
      </c>
      <c r="C58" s="85">
        <v>426</v>
      </c>
      <c r="D58" s="85">
        <v>105</v>
      </c>
      <c r="E58" s="85">
        <v>2528</v>
      </c>
      <c r="F58" s="85">
        <v>440</v>
      </c>
      <c r="G58" s="85">
        <v>46</v>
      </c>
      <c r="H58" s="85">
        <v>55</v>
      </c>
      <c r="I58" s="85">
        <v>0</v>
      </c>
      <c r="J58" s="85">
        <v>684</v>
      </c>
    </row>
    <row r="59" spans="1:11">
      <c r="A59" s="176" t="s">
        <v>279</v>
      </c>
      <c r="B59" s="88">
        <f>SUM(C59:J59)</f>
        <v>5669</v>
      </c>
      <c r="C59" s="85">
        <v>448</v>
      </c>
      <c r="D59" s="85">
        <v>146</v>
      </c>
      <c r="E59" s="85">
        <v>3045</v>
      </c>
      <c r="F59" s="85">
        <v>475</v>
      </c>
      <c r="G59" s="85">
        <v>33</v>
      </c>
      <c r="H59" s="85">
        <v>60</v>
      </c>
      <c r="I59" s="85">
        <v>1</v>
      </c>
      <c r="J59" s="85">
        <v>1461</v>
      </c>
    </row>
    <row r="60" spans="1:11">
      <c r="A60" s="176" t="s">
        <v>280</v>
      </c>
      <c r="B60" s="88">
        <f t="shared" ref="B60" si="15">SUM(C60:J60)</f>
        <v>3848</v>
      </c>
      <c r="C60" s="85">
        <v>340</v>
      </c>
      <c r="D60" s="85">
        <v>197</v>
      </c>
      <c r="E60" s="85">
        <v>2140</v>
      </c>
      <c r="F60" s="85">
        <v>215</v>
      </c>
      <c r="G60" s="85">
        <v>27</v>
      </c>
      <c r="H60" s="85">
        <v>127</v>
      </c>
      <c r="I60" s="85">
        <v>0</v>
      </c>
      <c r="J60" s="85">
        <v>802</v>
      </c>
    </row>
    <row r="61" spans="1:11">
      <c r="A61" s="176" t="s">
        <v>306</v>
      </c>
      <c r="B61" s="88">
        <f>SUM(C61:J61)</f>
        <v>3335</v>
      </c>
      <c r="C61" s="85">
        <v>416</v>
      </c>
      <c r="D61" s="85">
        <v>73</v>
      </c>
      <c r="E61" s="85">
        <v>1506</v>
      </c>
      <c r="F61" s="85">
        <v>232</v>
      </c>
      <c r="G61" s="85">
        <v>63</v>
      </c>
      <c r="H61" s="85">
        <v>60</v>
      </c>
      <c r="I61" s="85">
        <v>0</v>
      </c>
      <c r="J61" s="85">
        <v>985</v>
      </c>
    </row>
    <row r="62" spans="1:11">
      <c r="A62" s="176" t="s">
        <v>281</v>
      </c>
      <c r="B62" s="88">
        <f>SUM(C62:J62)</f>
        <v>13865</v>
      </c>
      <c r="C62" s="85">
        <v>839</v>
      </c>
      <c r="D62" s="85">
        <v>180</v>
      </c>
      <c r="E62" s="85">
        <v>10406</v>
      </c>
      <c r="F62" s="85">
        <v>1136</v>
      </c>
      <c r="G62" s="85">
        <v>80</v>
      </c>
      <c r="H62" s="85">
        <v>125</v>
      </c>
      <c r="I62" s="85">
        <v>1</v>
      </c>
      <c r="J62" s="85">
        <v>1098</v>
      </c>
    </row>
    <row r="63" spans="1:11">
      <c r="A63" s="176" t="s">
        <v>282</v>
      </c>
      <c r="B63" s="88">
        <f>SUM(C63:J63)</f>
        <v>73581</v>
      </c>
      <c r="C63" s="85">
        <v>6710</v>
      </c>
      <c r="D63" s="85">
        <v>3577</v>
      </c>
      <c r="E63" s="85">
        <v>29831</v>
      </c>
      <c r="F63" s="85">
        <v>3052</v>
      </c>
      <c r="G63" s="85">
        <v>434</v>
      </c>
      <c r="H63" s="85">
        <v>3275</v>
      </c>
      <c r="I63" s="85">
        <v>3</v>
      </c>
      <c r="J63" s="85">
        <v>26699</v>
      </c>
    </row>
    <row r="64" spans="1:11" ht="10.5">
      <c r="A64" s="187" t="s">
        <v>307</v>
      </c>
      <c r="B64" s="90">
        <f>SUM(B65:B71)</f>
        <v>110406</v>
      </c>
      <c r="C64" s="90">
        <f t="shared" ref="C64:J64" si="16">SUM(C65:C71)</f>
        <v>10829</v>
      </c>
      <c r="D64" s="90">
        <f t="shared" si="16"/>
        <v>4015</v>
      </c>
      <c r="E64" s="90">
        <f t="shared" si="16"/>
        <v>41031</v>
      </c>
      <c r="F64" s="90">
        <f t="shared" si="16"/>
        <v>6055</v>
      </c>
      <c r="G64" s="90">
        <f t="shared" si="16"/>
        <v>1223</v>
      </c>
      <c r="H64" s="90">
        <f t="shared" si="16"/>
        <v>1961</v>
      </c>
      <c r="I64" s="90">
        <f t="shared" si="16"/>
        <v>7</v>
      </c>
      <c r="J64" s="90">
        <f t="shared" si="16"/>
        <v>45285</v>
      </c>
    </row>
    <row r="65" spans="1:10">
      <c r="A65" s="176" t="s">
        <v>308</v>
      </c>
      <c r="B65" s="88">
        <f t="shared" ref="B65:B81" si="17">SUM(C65:J65)</f>
        <v>24</v>
      </c>
      <c r="C65" s="85">
        <v>0</v>
      </c>
      <c r="D65" s="85">
        <v>0</v>
      </c>
      <c r="E65" s="85">
        <v>9</v>
      </c>
      <c r="F65" s="85">
        <v>0</v>
      </c>
      <c r="G65" s="85">
        <v>0</v>
      </c>
      <c r="H65" s="85">
        <v>1</v>
      </c>
      <c r="I65" s="85">
        <v>0</v>
      </c>
      <c r="J65" s="85">
        <v>14</v>
      </c>
    </row>
    <row r="66" spans="1:10">
      <c r="A66" s="176" t="s">
        <v>284</v>
      </c>
      <c r="B66" s="88">
        <f t="shared" si="17"/>
        <v>24577</v>
      </c>
      <c r="C66" s="85">
        <v>2738</v>
      </c>
      <c r="D66" s="85">
        <v>805</v>
      </c>
      <c r="E66" s="85">
        <v>9032</v>
      </c>
      <c r="F66" s="85">
        <v>1607</v>
      </c>
      <c r="G66" s="85">
        <v>326</v>
      </c>
      <c r="H66" s="85">
        <v>493</v>
      </c>
      <c r="I66" s="85">
        <v>1</v>
      </c>
      <c r="J66" s="85">
        <v>9575</v>
      </c>
    </row>
    <row r="67" spans="1:10">
      <c r="A67" s="176" t="s">
        <v>285</v>
      </c>
      <c r="B67" s="88">
        <f t="shared" si="17"/>
        <v>67606</v>
      </c>
      <c r="C67" s="85">
        <v>6537</v>
      </c>
      <c r="D67" s="85">
        <v>2387</v>
      </c>
      <c r="E67" s="85">
        <v>26803</v>
      </c>
      <c r="F67" s="85">
        <v>4036</v>
      </c>
      <c r="G67" s="85">
        <v>716</v>
      </c>
      <c r="H67" s="85">
        <v>969</v>
      </c>
      <c r="I67" s="85">
        <v>5</v>
      </c>
      <c r="J67" s="85">
        <v>26153</v>
      </c>
    </row>
    <row r="68" spans="1:10">
      <c r="A68" s="176" t="s">
        <v>286</v>
      </c>
      <c r="B68" s="88">
        <f t="shared" si="17"/>
        <v>714</v>
      </c>
      <c r="C68" s="85">
        <v>44</v>
      </c>
      <c r="D68" s="85">
        <v>27</v>
      </c>
      <c r="E68" s="85">
        <v>222</v>
      </c>
      <c r="F68" s="85">
        <v>6</v>
      </c>
      <c r="G68" s="85">
        <v>10</v>
      </c>
      <c r="H68" s="85">
        <v>12</v>
      </c>
      <c r="I68" s="85">
        <v>0</v>
      </c>
      <c r="J68" s="85">
        <v>393</v>
      </c>
    </row>
    <row r="69" spans="1:10">
      <c r="A69" s="176" t="s">
        <v>287</v>
      </c>
      <c r="B69" s="88">
        <f t="shared" si="17"/>
        <v>7532</v>
      </c>
      <c r="C69" s="85">
        <v>415</v>
      </c>
      <c r="D69" s="85">
        <v>221</v>
      </c>
      <c r="E69" s="85">
        <v>1895</v>
      </c>
      <c r="F69" s="85">
        <v>83</v>
      </c>
      <c r="G69" s="85">
        <v>64</v>
      </c>
      <c r="H69" s="85">
        <v>236</v>
      </c>
      <c r="I69" s="85">
        <v>0</v>
      </c>
      <c r="J69" s="85">
        <v>4618</v>
      </c>
    </row>
    <row r="70" spans="1:10">
      <c r="A70" s="176" t="s">
        <v>288</v>
      </c>
      <c r="B70" s="88">
        <f t="shared" ref="B70:B71" si="18">SUM(C70:J70)</f>
        <v>9888</v>
      </c>
      <c r="C70" s="85">
        <v>1095</v>
      </c>
      <c r="D70" s="85">
        <v>574</v>
      </c>
      <c r="E70" s="85">
        <v>3059</v>
      </c>
      <c r="F70" s="85">
        <v>308</v>
      </c>
      <c r="G70" s="85">
        <v>107</v>
      </c>
      <c r="H70" s="85">
        <v>248</v>
      </c>
      <c r="I70" s="85">
        <v>1</v>
      </c>
      <c r="J70" s="85">
        <v>4496</v>
      </c>
    </row>
    <row r="71" spans="1:10">
      <c r="A71" s="176" t="s">
        <v>311</v>
      </c>
      <c r="B71" s="88">
        <f t="shared" si="18"/>
        <v>65</v>
      </c>
      <c r="C71" s="85">
        <v>0</v>
      </c>
      <c r="D71" s="85">
        <v>1</v>
      </c>
      <c r="E71" s="85">
        <v>11</v>
      </c>
      <c r="F71" s="85">
        <v>15</v>
      </c>
      <c r="G71" s="85">
        <v>0</v>
      </c>
      <c r="H71" s="85">
        <v>2</v>
      </c>
      <c r="I71" s="85">
        <v>0</v>
      </c>
      <c r="J71" s="85">
        <v>36</v>
      </c>
    </row>
    <row r="72" spans="1:10" ht="10.5">
      <c r="A72" s="187" t="s">
        <v>91</v>
      </c>
      <c r="B72" s="90">
        <f t="shared" si="17"/>
        <v>82</v>
      </c>
      <c r="C72" s="83">
        <v>0</v>
      </c>
      <c r="D72" s="83">
        <v>1</v>
      </c>
      <c r="E72" s="83">
        <v>21</v>
      </c>
      <c r="F72" s="83">
        <v>15</v>
      </c>
      <c r="G72" s="83">
        <v>0</v>
      </c>
      <c r="H72" s="83">
        <v>2</v>
      </c>
      <c r="I72" s="83">
        <v>0</v>
      </c>
      <c r="J72" s="83">
        <v>43</v>
      </c>
    </row>
    <row r="73" spans="1:10" ht="10.5">
      <c r="A73" s="201" t="s">
        <v>359</v>
      </c>
      <c r="B73" s="90">
        <f>SUM(C73:J73)</f>
        <v>33887</v>
      </c>
      <c r="C73" s="90">
        <f>SUM(C75:C81)</f>
        <v>3692</v>
      </c>
      <c r="D73" s="90">
        <f t="shared" ref="D73:J73" si="19">SUM(D75:D81)</f>
        <v>150</v>
      </c>
      <c r="E73" s="90">
        <f t="shared" si="19"/>
        <v>21241</v>
      </c>
      <c r="F73" s="90">
        <f t="shared" si="19"/>
        <v>64</v>
      </c>
      <c r="G73" s="90">
        <f t="shared" si="19"/>
        <v>501</v>
      </c>
      <c r="H73" s="90">
        <f t="shared" si="19"/>
        <v>4595</v>
      </c>
      <c r="I73" s="90">
        <f t="shared" si="19"/>
        <v>1</v>
      </c>
      <c r="J73" s="90">
        <f t="shared" si="19"/>
        <v>3643</v>
      </c>
    </row>
    <row r="74" spans="1:10" ht="10.5">
      <c r="A74" s="203" t="s">
        <v>92</v>
      </c>
      <c r="B74" s="90">
        <f>SUM(C74:J74)</f>
        <v>766</v>
      </c>
      <c r="C74" s="90">
        <v>55</v>
      </c>
      <c r="D74" s="90">
        <v>1</v>
      </c>
      <c r="E74" s="90">
        <v>608</v>
      </c>
      <c r="F74" s="90">
        <v>2</v>
      </c>
      <c r="G74" s="90">
        <v>37</v>
      </c>
      <c r="H74" s="90">
        <v>35</v>
      </c>
      <c r="I74" s="90">
        <v>0</v>
      </c>
      <c r="J74" s="90">
        <v>28</v>
      </c>
    </row>
    <row r="75" spans="1:10" ht="12">
      <c r="A75" s="199" t="s">
        <v>319</v>
      </c>
      <c r="B75" s="88">
        <f>SUM(C75:J75)</f>
        <v>24</v>
      </c>
      <c r="C75" s="85">
        <v>1</v>
      </c>
      <c r="D75" s="85">
        <v>0</v>
      </c>
      <c r="E75" s="85">
        <v>22</v>
      </c>
      <c r="F75" s="85">
        <v>0</v>
      </c>
      <c r="G75" s="85">
        <v>0</v>
      </c>
      <c r="H75" s="85">
        <v>0</v>
      </c>
      <c r="I75" s="85">
        <v>0</v>
      </c>
      <c r="J75" s="85">
        <v>1</v>
      </c>
    </row>
    <row r="76" spans="1:10" ht="12">
      <c r="A76" s="199" t="s">
        <v>318</v>
      </c>
      <c r="B76" s="88">
        <f t="shared" ref="B76" si="20">SUM(C76:J76)</f>
        <v>461</v>
      </c>
      <c r="C76" s="85">
        <v>31</v>
      </c>
      <c r="D76" s="85">
        <v>1</v>
      </c>
      <c r="E76" s="85">
        <v>360</v>
      </c>
      <c r="F76" s="85">
        <v>1</v>
      </c>
      <c r="G76" s="85">
        <v>24</v>
      </c>
      <c r="H76" s="85">
        <v>27</v>
      </c>
      <c r="I76" s="85">
        <v>0</v>
      </c>
      <c r="J76" s="85">
        <v>17</v>
      </c>
    </row>
    <row r="77" spans="1:10" ht="12">
      <c r="A77" s="199" t="s">
        <v>320</v>
      </c>
      <c r="B77" s="88">
        <f t="shared" ref="B77" si="21">SUM(C77:J77)</f>
        <v>281</v>
      </c>
      <c r="C77" s="85">
        <v>23</v>
      </c>
      <c r="D77" s="85">
        <v>0</v>
      </c>
      <c r="E77" s="85">
        <v>226</v>
      </c>
      <c r="F77" s="85">
        <v>1</v>
      </c>
      <c r="G77" s="85">
        <v>13</v>
      </c>
      <c r="H77" s="85">
        <v>8</v>
      </c>
      <c r="I77" s="85">
        <v>0</v>
      </c>
      <c r="J77" s="85">
        <v>10</v>
      </c>
    </row>
    <row r="78" spans="1:10">
      <c r="A78" s="175" t="s">
        <v>309</v>
      </c>
      <c r="B78" s="88">
        <f t="shared" ref="B78" si="22">SUM(C78:J78)</f>
        <v>4</v>
      </c>
      <c r="C78" s="85">
        <v>0</v>
      </c>
      <c r="D78" s="85">
        <v>0</v>
      </c>
      <c r="E78" s="85">
        <v>4</v>
      </c>
      <c r="F78" s="85">
        <v>0</v>
      </c>
      <c r="G78" s="85">
        <v>0</v>
      </c>
      <c r="H78" s="85">
        <v>0</v>
      </c>
      <c r="I78" s="85">
        <v>0</v>
      </c>
      <c r="J78" s="85">
        <v>0</v>
      </c>
    </row>
    <row r="79" spans="1:10">
      <c r="A79" s="175" t="s">
        <v>310</v>
      </c>
      <c r="B79" s="88">
        <f>SUM(C79:J79)</f>
        <v>3</v>
      </c>
      <c r="C79" s="85">
        <v>0</v>
      </c>
      <c r="D79" s="85">
        <v>0</v>
      </c>
      <c r="E79" s="85">
        <v>3</v>
      </c>
      <c r="F79" s="85">
        <v>0</v>
      </c>
      <c r="G79" s="85">
        <v>0</v>
      </c>
      <c r="H79" s="85">
        <v>0</v>
      </c>
      <c r="I79" s="85">
        <v>0</v>
      </c>
      <c r="J79" s="85">
        <v>0</v>
      </c>
    </row>
    <row r="80" spans="1:10">
      <c r="A80" s="175" t="s">
        <v>289</v>
      </c>
      <c r="B80" s="88">
        <f>SUM(C80:J80)</f>
        <v>10</v>
      </c>
      <c r="C80" s="85">
        <v>0</v>
      </c>
      <c r="D80" s="85">
        <v>0</v>
      </c>
      <c r="E80" s="85">
        <v>3</v>
      </c>
      <c r="F80" s="85">
        <v>0</v>
      </c>
      <c r="G80" s="85">
        <v>0</v>
      </c>
      <c r="H80" s="85">
        <v>0</v>
      </c>
      <c r="I80" s="85">
        <v>0</v>
      </c>
      <c r="J80" s="85">
        <v>7</v>
      </c>
    </row>
    <row r="81" spans="1:10" ht="10.5">
      <c r="A81" s="178" t="s">
        <v>90</v>
      </c>
      <c r="B81" s="151">
        <f t="shared" si="17"/>
        <v>33104</v>
      </c>
      <c r="C81" s="151">
        <v>3637</v>
      </c>
      <c r="D81" s="151">
        <v>149</v>
      </c>
      <c r="E81" s="151">
        <v>20623</v>
      </c>
      <c r="F81" s="151">
        <v>62</v>
      </c>
      <c r="G81" s="151">
        <v>464</v>
      </c>
      <c r="H81" s="151">
        <v>4560</v>
      </c>
      <c r="I81" s="151">
        <v>1</v>
      </c>
      <c r="J81" s="151">
        <v>3608</v>
      </c>
    </row>
    <row r="82" spans="1:10" s="21" customFormat="1" ht="10.5">
      <c r="A82" s="5"/>
      <c r="B82" s="10"/>
      <c r="C82" s="78"/>
      <c r="D82" s="78"/>
      <c r="E82" s="10"/>
      <c r="F82" s="10"/>
      <c r="G82" s="78"/>
      <c r="H82" s="78"/>
      <c r="I82" s="78"/>
      <c r="J82" s="78"/>
    </row>
    <row r="83" spans="1:10">
      <c r="A83" s="5" t="s">
        <v>89</v>
      </c>
      <c r="B83" s="10"/>
      <c r="C83" s="78"/>
      <c r="D83" s="78"/>
      <c r="E83" s="10"/>
      <c r="F83" s="10"/>
      <c r="G83" s="78"/>
      <c r="H83" s="78"/>
      <c r="I83" s="78"/>
      <c r="J83" s="78"/>
    </row>
    <row r="84" spans="1:10">
      <c r="A84" s="158" t="s">
        <v>156</v>
      </c>
      <c r="E84" s="10"/>
      <c r="G84" s="78"/>
    </row>
    <row r="85" spans="1:10">
      <c r="A85" s="158" t="s">
        <v>157</v>
      </c>
      <c r="E85" s="10"/>
    </row>
    <row r="86" spans="1:10">
      <c r="A86" s="158" t="s">
        <v>88</v>
      </c>
      <c r="E86" s="10"/>
    </row>
    <row r="87" spans="1:10">
      <c r="A87" s="5" t="s">
        <v>87</v>
      </c>
      <c r="E87" s="10"/>
    </row>
    <row r="88" spans="1:10">
      <c r="A88" s="5" t="s">
        <v>99</v>
      </c>
      <c r="E88" s="10"/>
    </row>
    <row r="89" spans="1:10">
      <c r="A89" s="5" t="s">
        <v>86</v>
      </c>
      <c r="E89" s="10"/>
    </row>
    <row r="90" spans="1:10">
      <c r="A90" s="5" t="s">
        <v>102</v>
      </c>
      <c r="E90" s="10"/>
    </row>
    <row r="91" spans="1:10">
      <c r="A91" s="5" t="s">
        <v>372</v>
      </c>
      <c r="E91" s="10"/>
    </row>
    <row r="92" spans="1:10">
      <c r="A92" s="5" t="s">
        <v>361</v>
      </c>
      <c r="E92" s="10"/>
    </row>
    <row r="95" spans="1:10">
      <c r="A95" s="5"/>
    </row>
    <row r="96" spans="1:10">
      <c r="A96" s="158"/>
    </row>
    <row r="97" spans="1:11">
      <c r="A97" s="158"/>
    </row>
    <row r="98" spans="1:11">
      <c r="A98" s="158"/>
    </row>
    <row r="99" spans="1:11">
      <c r="A99" s="5"/>
    </row>
    <row r="100" spans="1:11">
      <c r="A100" s="5"/>
    </row>
    <row r="101" spans="1:11">
      <c r="A101" s="5"/>
    </row>
    <row r="102" spans="1:11">
      <c r="A102" s="5"/>
    </row>
    <row r="103" spans="1:11">
      <c r="A103" s="5"/>
    </row>
    <row r="104" spans="1:11">
      <c r="A104" s="5"/>
    </row>
    <row r="107" spans="1:11">
      <c r="B107" s="10"/>
      <c r="C107" s="10"/>
      <c r="D107" s="10"/>
      <c r="E107" s="10"/>
      <c r="F107" s="10"/>
      <c r="G107" s="10"/>
      <c r="H107" s="10"/>
      <c r="I107" s="10"/>
      <c r="J107" s="10"/>
      <c r="K107" s="10"/>
    </row>
  </sheetData>
  <pageMargins left="0.44" right="0.17" top="1" bottom="1" header="0.5" footer="0.5"/>
  <pageSetup firstPageNumber="21" fitToHeight="2" orientation="portrait" useFirstPageNumber="1" r:id="rId1"/>
  <headerFooter alignWithMargins="0">
    <oddFooter>&amp;C&amp;P of 31</oddFooter>
    <firstFooter>&amp;C1-19</firstFooter>
  </headerFooter>
  <rowBreaks count="1" manualBreakCount="1">
    <brk id="56" max="9" man="1"/>
  </rowBreaks>
  <ignoredErrors>
    <ignoredError sqref="B33 B42 B50 B57 B10:H10 I10:J10 B17 C33:H33 I33:J33 C42:J42 C57:J57 B27 B64:B73" formula="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showGridLines="0" zoomScaleNormal="100" workbookViewId="0">
      <pane xSplit="1" ySplit="8" topLeftCell="B65" activePane="bottomRight" state="frozen"/>
      <selection activeCell="L1" sqref="L1"/>
      <selection pane="topRight" activeCell="L1" sqref="L1"/>
      <selection pane="bottomLeft" activeCell="L1" sqref="L1"/>
      <selection pane="bottomRight" activeCell="M1" sqref="M1"/>
    </sheetView>
  </sheetViews>
  <sheetFormatPr defaultColWidth="9.296875" defaultRowHeight="10"/>
  <cols>
    <col min="1" max="1" width="29.69921875" style="3" customWidth="1"/>
    <col min="2" max="2" width="9.09765625" style="1" customWidth="1"/>
    <col min="3" max="3" width="9.296875" style="1" customWidth="1"/>
    <col min="4" max="4" width="7.8984375" style="1" customWidth="1"/>
    <col min="5" max="5" width="8.3984375" style="1" customWidth="1"/>
    <col min="6" max="6" width="6.69921875" style="1" customWidth="1"/>
    <col min="7" max="7" width="9.09765625" style="1" customWidth="1"/>
    <col min="8" max="8" width="9" style="1" customWidth="1"/>
    <col min="9" max="9" width="9.296875" style="1" customWidth="1"/>
    <col min="10" max="10" width="9.69921875" style="1" customWidth="1"/>
    <col min="11" max="11" width="6.69921875" style="1" customWidth="1"/>
    <col min="12" max="16384" width="9.296875" style="1"/>
  </cols>
  <sheetData>
    <row r="1" spans="1:10" ht="10.5">
      <c r="A1" s="33" t="s">
        <v>96</v>
      </c>
      <c r="B1" s="33"/>
      <c r="C1" s="33"/>
      <c r="D1" s="33"/>
      <c r="E1" s="33"/>
      <c r="F1" s="33"/>
      <c r="G1" s="33"/>
      <c r="H1" s="33"/>
      <c r="I1" s="33"/>
      <c r="J1" s="33"/>
    </row>
    <row r="2" spans="1:10" ht="13.65" customHeight="1">
      <c r="A2" s="33" t="s">
        <v>165</v>
      </c>
      <c r="B2" s="33"/>
      <c r="C2" s="33"/>
      <c r="D2" s="33"/>
      <c r="E2" s="33"/>
      <c r="F2" s="33"/>
      <c r="G2" s="33"/>
      <c r="H2" s="33"/>
      <c r="I2" s="33"/>
      <c r="J2" s="33"/>
    </row>
    <row r="3" spans="1:10" ht="10.5">
      <c r="A3" s="33" t="s">
        <v>79</v>
      </c>
      <c r="B3" s="33"/>
      <c r="C3" s="33"/>
      <c r="D3" s="33"/>
      <c r="E3" s="33"/>
      <c r="F3" s="33"/>
      <c r="G3" s="33"/>
      <c r="H3" s="33"/>
      <c r="I3" s="33"/>
      <c r="J3" s="33"/>
    </row>
    <row r="4" spans="1:10" ht="10.5">
      <c r="A4" s="33" t="str">
        <f>'Table 14'!A4</f>
        <v>DECEMBER 31, 2019  1/</v>
      </c>
      <c r="B4" s="33"/>
      <c r="C4" s="33"/>
      <c r="D4" s="33"/>
      <c r="E4" s="33"/>
      <c r="F4" s="33"/>
      <c r="G4" s="33"/>
      <c r="H4" s="33"/>
      <c r="I4" s="33"/>
      <c r="J4" s="33"/>
    </row>
    <row r="6" spans="1:10" s="44" customFormat="1" ht="30.75" customHeight="1">
      <c r="A6" s="170" t="s">
        <v>77</v>
      </c>
      <c r="B6" s="171" t="s">
        <v>166</v>
      </c>
      <c r="C6" s="171" t="s">
        <v>167</v>
      </c>
      <c r="D6" s="171" t="s">
        <v>168</v>
      </c>
      <c r="E6" s="172" t="s">
        <v>94</v>
      </c>
      <c r="F6" s="171" t="s">
        <v>169</v>
      </c>
      <c r="G6" s="171" t="s">
        <v>170</v>
      </c>
      <c r="H6" s="172" t="s">
        <v>93</v>
      </c>
      <c r="I6" s="171" t="s">
        <v>171</v>
      </c>
      <c r="J6" s="171" t="s">
        <v>172</v>
      </c>
    </row>
    <row r="7" spans="1:10" ht="10.5">
      <c r="A7" s="196" t="s">
        <v>317</v>
      </c>
      <c r="B7" s="125">
        <f>B8+B81</f>
        <v>215905</v>
      </c>
      <c r="C7" s="125">
        <f t="shared" ref="C7:J7" si="0">(C8+C81)</f>
        <v>5340</v>
      </c>
      <c r="D7" s="125">
        <f t="shared" si="0"/>
        <v>1348</v>
      </c>
      <c r="E7" s="125">
        <f t="shared" si="0"/>
        <v>7573</v>
      </c>
      <c r="F7" s="125">
        <f t="shared" si="0"/>
        <v>1996</v>
      </c>
      <c r="G7" s="125">
        <f t="shared" si="0"/>
        <v>681</v>
      </c>
      <c r="H7" s="125">
        <f t="shared" si="0"/>
        <v>4389</v>
      </c>
      <c r="I7" s="125">
        <f t="shared" si="0"/>
        <v>0</v>
      </c>
      <c r="J7" s="125">
        <f t="shared" si="0"/>
        <v>194578</v>
      </c>
    </row>
    <row r="8" spans="1:10" ht="10.5">
      <c r="A8" s="196" t="s">
        <v>248</v>
      </c>
      <c r="B8" s="90">
        <f>B9+B10+B17+B33+B42+B50+B57+B64+B73-B81</f>
        <v>211690</v>
      </c>
      <c r="C8" s="90">
        <f t="shared" ref="C8:J8" si="1">C9+C10+C17+C33+C42+C50+C57+C64+C73-C81</f>
        <v>5063</v>
      </c>
      <c r="D8" s="90">
        <f t="shared" si="1"/>
        <v>1344</v>
      </c>
      <c r="E8" s="90">
        <f t="shared" si="1"/>
        <v>7366</v>
      </c>
      <c r="F8" s="90">
        <f t="shared" si="1"/>
        <v>1994</v>
      </c>
      <c r="G8" s="90">
        <f t="shared" si="1"/>
        <v>619</v>
      </c>
      <c r="H8" s="90">
        <f t="shared" si="1"/>
        <v>3582</v>
      </c>
      <c r="I8" s="90">
        <f t="shared" si="1"/>
        <v>0</v>
      </c>
      <c r="J8" s="90">
        <f t="shared" si="1"/>
        <v>191722</v>
      </c>
    </row>
    <row r="9" spans="1:10" ht="10.5">
      <c r="A9" s="196" t="s">
        <v>245</v>
      </c>
      <c r="B9" s="90">
        <f>SUM(C9:J9)</f>
        <v>1194</v>
      </c>
      <c r="C9" s="83">
        <v>73</v>
      </c>
      <c r="D9" s="83">
        <v>33</v>
      </c>
      <c r="E9" s="83">
        <v>107</v>
      </c>
      <c r="F9" s="83">
        <v>8</v>
      </c>
      <c r="G9" s="83">
        <v>7</v>
      </c>
      <c r="H9" s="83">
        <v>112</v>
      </c>
      <c r="I9" s="83">
        <v>0</v>
      </c>
      <c r="J9" s="83">
        <v>854</v>
      </c>
    </row>
    <row r="10" spans="1:10" ht="10.5">
      <c r="A10" s="196" t="s">
        <v>249</v>
      </c>
      <c r="B10" s="90">
        <f t="shared" ref="B10" si="2">SUM(B11:B16)</f>
        <v>9981</v>
      </c>
      <c r="C10" s="90">
        <v>334</v>
      </c>
      <c r="D10" s="90">
        <v>108</v>
      </c>
      <c r="E10" s="90">
        <v>548</v>
      </c>
      <c r="F10" s="90">
        <v>195</v>
      </c>
      <c r="G10" s="90">
        <v>32</v>
      </c>
      <c r="H10" s="90">
        <v>257</v>
      </c>
      <c r="I10" s="90">
        <v>0</v>
      </c>
      <c r="J10" s="90">
        <v>8507</v>
      </c>
    </row>
    <row r="11" spans="1:10">
      <c r="A11" s="199" t="s">
        <v>250</v>
      </c>
      <c r="B11" s="88">
        <f>SUM(C11:J11)</f>
        <v>461</v>
      </c>
      <c r="C11" s="85">
        <v>19</v>
      </c>
      <c r="D11" s="85">
        <v>2</v>
      </c>
      <c r="E11" s="85">
        <v>23</v>
      </c>
      <c r="F11" s="85">
        <v>24</v>
      </c>
      <c r="G11" s="85">
        <v>1</v>
      </c>
      <c r="H11" s="85">
        <v>2</v>
      </c>
      <c r="I11" s="85">
        <v>0</v>
      </c>
      <c r="J11" s="85">
        <v>390</v>
      </c>
    </row>
    <row r="12" spans="1:10">
      <c r="A12" s="199" t="s">
        <v>255</v>
      </c>
      <c r="B12" s="88">
        <f>SUM(C12:J12)</f>
        <v>824</v>
      </c>
      <c r="C12" s="85">
        <v>60</v>
      </c>
      <c r="D12" s="85">
        <v>5</v>
      </c>
      <c r="E12" s="85">
        <v>130</v>
      </c>
      <c r="F12" s="85">
        <v>97</v>
      </c>
      <c r="G12" s="85">
        <v>5</v>
      </c>
      <c r="H12" s="85">
        <v>17</v>
      </c>
      <c r="I12" s="85">
        <v>0</v>
      </c>
      <c r="J12" s="85">
        <v>510</v>
      </c>
    </row>
    <row r="13" spans="1:10">
      <c r="A13" s="176" t="s">
        <v>251</v>
      </c>
      <c r="B13" s="88">
        <f t="shared" ref="B13" si="3">SUM(C13:J13)</f>
        <v>2041</v>
      </c>
      <c r="C13" s="85">
        <v>57</v>
      </c>
      <c r="D13" s="85">
        <v>33</v>
      </c>
      <c r="E13" s="85">
        <v>88</v>
      </c>
      <c r="F13" s="85">
        <v>22</v>
      </c>
      <c r="G13" s="85">
        <v>2</v>
      </c>
      <c r="H13" s="85">
        <v>52</v>
      </c>
      <c r="I13" s="85">
        <v>0</v>
      </c>
      <c r="J13" s="85">
        <v>1787</v>
      </c>
    </row>
    <row r="14" spans="1:10">
      <c r="A14" s="199" t="s">
        <v>252</v>
      </c>
      <c r="B14" s="88">
        <f>SUM(C14:J14)</f>
        <v>2725</v>
      </c>
      <c r="C14" s="85">
        <v>72</v>
      </c>
      <c r="D14" s="85">
        <v>13</v>
      </c>
      <c r="E14" s="85">
        <v>88</v>
      </c>
      <c r="F14" s="85">
        <v>25</v>
      </c>
      <c r="G14" s="85">
        <v>12</v>
      </c>
      <c r="H14" s="85">
        <v>31</v>
      </c>
      <c r="I14" s="85">
        <v>0</v>
      </c>
      <c r="J14" s="85">
        <v>2484</v>
      </c>
    </row>
    <row r="15" spans="1:10">
      <c r="A15" s="199" t="s">
        <v>253</v>
      </c>
      <c r="B15" s="88">
        <f>SUM(C15:J15)</f>
        <v>299</v>
      </c>
      <c r="C15" s="85">
        <v>20</v>
      </c>
      <c r="D15" s="85">
        <v>2</v>
      </c>
      <c r="E15" s="85">
        <v>13</v>
      </c>
      <c r="F15" s="85">
        <v>9</v>
      </c>
      <c r="G15" s="85">
        <v>3</v>
      </c>
      <c r="H15" s="85">
        <v>9</v>
      </c>
      <c r="I15" s="85">
        <v>0</v>
      </c>
      <c r="J15" s="85">
        <v>243</v>
      </c>
    </row>
    <row r="16" spans="1:10">
      <c r="A16" s="176" t="s">
        <v>254</v>
      </c>
      <c r="B16" s="88">
        <f t="shared" ref="B16" si="4">SUM(C16:J16)</f>
        <v>3631</v>
      </c>
      <c r="C16" s="85">
        <v>106</v>
      </c>
      <c r="D16" s="85">
        <v>53</v>
      </c>
      <c r="E16" s="85">
        <v>206</v>
      </c>
      <c r="F16" s="85">
        <v>18</v>
      </c>
      <c r="G16" s="85">
        <v>9</v>
      </c>
      <c r="H16" s="85">
        <v>146</v>
      </c>
      <c r="I16" s="85">
        <v>0</v>
      </c>
      <c r="J16" s="85">
        <v>3093</v>
      </c>
    </row>
    <row r="17" spans="1:12" ht="10.5">
      <c r="A17" s="196" t="s">
        <v>246</v>
      </c>
      <c r="B17" s="90">
        <f t="shared" ref="B17:J17" si="5">SUM(B18:B32)</f>
        <v>38487</v>
      </c>
      <c r="C17" s="90">
        <f t="shared" si="5"/>
        <v>842</v>
      </c>
      <c r="D17" s="90">
        <f t="shared" si="5"/>
        <v>231</v>
      </c>
      <c r="E17" s="90">
        <f t="shared" si="5"/>
        <v>1155</v>
      </c>
      <c r="F17" s="90">
        <f t="shared" si="5"/>
        <v>322</v>
      </c>
      <c r="G17" s="90">
        <f t="shared" si="5"/>
        <v>146</v>
      </c>
      <c r="H17" s="90">
        <f t="shared" si="5"/>
        <v>550</v>
      </c>
      <c r="I17" s="90">
        <f t="shared" si="5"/>
        <v>0</v>
      </c>
      <c r="J17" s="90">
        <f t="shared" si="5"/>
        <v>35241</v>
      </c>
    </row>
    <row r="18" spans="1:12">
      <c r="A18" s="176" t="s">
        <v>263</v>
      </c>
      <c r="B18" s="88">
        <f t="shared" ref="B18" si="6">SUM(C18:J18)</f>
        <v>1050</v>
      </c>
      <c r="C18" s="85">
        <v>39</v>
      </c>
      <c r="D18" s="85">
        <v>12</v>
      </c>
      <c r="E18" s="85">
        <v>51</v>
      </c>
      <c r="F18" s="85">
        <v>75</v>
      </c>
      <c r="G18" s="85">
        <v>5</v>
      </c>
      <c r="H18" s="85">
        <v>26</v>
      </c>
      <c r="I18" s="85">
        <v>0</v>
      </c>
      <c r="J18" s="85">
        <v>842</v>
      </c>
      <c r="L18" s="10"/>
    </row>
    <row r="19" spans="1:12">
      <c r="A19" s="199" t="s">
        <v>256</v>
      </c>
      <c r="B19" s="88">
        <f t="shared" ref="B19:B32" si="7">SUM(C19:J19)</f>
        <v>439</v>
      </c>
      <c r="C19" s="85">
        <v>17</v>
      </c>
      <c r="D19" s="85">
        <v>5</v>
      </c>
      <c r="E19" s="85">
        <v>16</v>
      </c>
      <c r="F19" s="85">
        <v>4</v>
      </c>
      <c r="G19" s="85">
        <v>0</v>
      </c>
      <c r="H19" s="85">
        <v>8</v>
      </c>
      <c r="I19" s="85">
        <v>0</v>
      </c>
      <c r="J19" s="85">
        <v>389</v>
      </c>
    </row>
    <row r="20" spans="1:12">
      <c r="A20" s="199" t="s">
        <v>291</v>
      </c>
      <c r="B20" s="88">
        <f t="shared" si="7"/>
        <v>225</v>
      </c>
      <c r="C20" s="85">
        <v>7</v>
      </c>
      <c r="D20" s="85">
        <v>1</v>
      </c>
      <c r="E20" s="85">
        <v>6</v>
      </c>
      <c r="F20" s="85">
        <v>0</v>
      </c>
      <c r="G20" s="85">
        <v>0</v>
      </c>
      <c r="H20" s="85">
        <v>3</v>
      </c>
      <c r="I20" s="85">
        <v>0</v>
      </c>
      <c r="J20" s="85">
        <v>208</v>
      </c>
    </row>
    <row r="21" spans="1:12">
      <c r="A21" s="176" t="s">
        <v>257</v>
      </c>
      <c r="B21" s="88">
        <f t="shared" si="7"/>
        <v>365</v>
      </c>
      <c r="C21" s="85">
        <v>20</v>
      </c>
      <c r="D21" s="85">
        <v>5</v>
      </c>
      <c r="E21" s="85">
        <v>10</v>
      </c>
      <c r="F21" s="85">
        <v>24</v>
      </c>
      <c r="G21" s="85">
        <v>2</v>
      </c>
      <c r="H21" s="85">
        <v>9</v>
      </c>
      <c r="I21" s="85">
        <v>0</v>
      </c>
      <c r="J21" s="85">
        <v>295</v>
      </c>
    </row>
    <row r="22" spans="1:12">
      <c r="A22" s="199" t="s">
        <v>258</v>
      </c>
      <c r="B22" s="88">
        <f t="shared" si="7"/>
        <v>2744</v>
      </c>
      <c r="C22" s="85">
        <v>62</v>
      </c>
      <c r="D22" s="85">
        <v>10</v>
      </c>
      <c r="E22" s="85">
        <v>58</v>
      </c>
      <c r="F22" s="85">
        <v>3</v>
      </c>
      <c r="G22" s="85">
        <v>9</v>
      </c>
      <c r="H22" s="85">
        <v>52</v>
      </c>
      <c r="I22" s="85">
        <v>0</v>
      </c>
      <c r="J22" s="85">
        <v>2550</v>
      </c>
    </row>
    <row r="23" spans="1:12">
      <c r="A23" s="176" t="s">
        <v>259</v>
      </c>
      <c r="B23" s="88">
        <f t="shared" si="7"/>
        <v>2619</v>
      </c>
      <c r="C23" s="85">
        <v>57</v>
      </c>
      <c r="D23" s="85">
        <v>9</v>
      </c>
      <c r="E23" s="85">
        <v>66</v>
      </c>
      <c r="F23" s="85">
        <v>31</v>
      </c>
      <c r="G23" s="85">
        <v>11</v>
      </c>
      <c r="H23" s="85">
        <v>31</v>
      </c>
      <c r="I23" s="85">
        <v>0</v>
      </c>
      <c r="J23" s="85">
        <v>2414</v>
      </c>
    </row>
    <row r="24" spans="1:12">
      <c r="A24" s="176" t="s">
        <v>292</v>
      </c>
      <c r="B24" s="88">
        <f t="shared" si="7"/>
        <v>764</v>
      </c>
      <c r="C24" s="85">
        <v>39</v>
      </c>
      <c r="D24" s="85">
        <v>19</v>
      </c>
      <c r="E24" s="85">
        <v>25</v>
      </c>
      <c r="F24" s="85">
        <v>16</v>
      </c>
      <c r="G24" s="85">
        <v>4</v>
      </c>
      <c r="H24" s="85">
        <v>15</v>
      </c>
      <c r="I24" s="85">
        <v>0</v>
      </c>
      <c r="J24" s="85">
        <v>646</v>
      </c>
    </row>
    <row r="25" spans="1:12">
      <c r="A25" s="199" t="s">
        <v>293</v>
      </c>
      <c r="B25" s="88">
        <f t="shared" si="7"/>
        <v>4215</v>
      </c>
      <c r="C25" s="85">
        <v>71</v>
      </c>
      <c r="D25" s="85">
        <v>25</v>
      </c>
      <c r="E25" s="85">
        <v>59</v>
      </c>
      <c r="F25" s="85">
        <v>17</v>
      </c>
      <c r="G25" s="85">
        <v>7</v>
      </c>
      <c r="H25" s="85">
        <v>62</v>
      </c>
      <c r="I25" s="85">
        <v>0</v>
      </c>
      <c r="J25" s="85">
        <v>3974</v>
      </c>
    </row>
    <row r="26" spans="1:12">
      <c r="A26" s="199" t="s">
        <v>294</v>
      </c>
      <c r="B26" s="88">
        <f t="shared" si="7"/>
        <v>9149</v>
      </c>
      <c r="C26" s="85">
        <v>119</v>
      </c>
      <c r="D26" s="85">
        <v>24</v>
      </c>
      <c r="E26" s="85">
        <v>380</v>
      </c>
      <c r="F26" s="85">
        <v>50</v>
      </c>
      <c r="G26" s="85">
        <v>20</v>
      </c>
      <c r="H26" s="85">
        <v>185</v>
      </c>
      <c r="I26" s="85">
        <v>0</v>
      </c>
      <c r="J26" s="85">
        <v>8371</v>
      </c>
    </row>
    <row r="27" spans="1:12">
      <c r="A27" s="176" t="s">
        <v>295</v>
      </c>
      <c r="B27" s="88">
        <f t="shared" si="7"/>
        <v>6324</v>
      </c>
      <c r="C27" s="85">
        <v>131</v>
      </c>
      <c r="D27" s="85">
        <v>24</v>
      </c>
      <c r="E27" s="85">
        <v>173</v>
      </c>
      <c r="F27" s="85">
        <v>43</v>
      </c>
      <c r="G27" s="85">
        <v>40</v>
      </c>
      <c r="H27" s="85">
        <v>38</v>
      </c>
      <c r="I27" s="85">
        <v>0</v>
      </c>
      <c r="J27" s="85">
        <v>5875</v>
      </c>
    </row>
    <row r="28" spans="1:12">
      <c r="A28" s="199" t="s">
        <v>260</v>
      </c>
      <c r="B28" s="88">
        <f t="shared" si="7"/>
        <v>4664</v>
      </c>
      <c r="C28" s="85">
        <v>125</v>
      </c>
      <c r="D28" s="85">
        <v>31</v>
      </c>
      <c r="E28" s="85">
        <v>136</v>
      </c>
      <c r="F28" s="85">
        <v>26</v>
      </c>
      <c r="G28" s="85">
        <v>22</v>
      </c>
      <c r="H28" s="85">
        <v>54</v>
      </c>
      <c r="I28" s="85">
        <v>0</v>
      </c>
      <c r="J28" s="85">
        <v>4270</v>
      </c>
    </row>
    <row r="29" spans="1:12">
      <c r="A29" s="176" t="s">
        <v>296</v>
      </c>
      <c r="B29" s="88">
        <f t="shared" si="7"/>
        <v>310</v>
      </c>
      <c r="C29" s="85">
        <v>5</v>
      </c>
      <c r="D29" s="85">
        <v>3</v>
      </c>
      <c r="E29" s="85">
        <v>3</v>
      </c>
      <c r="F29" s="85">
        <v>3</v>
      </c>
      <c r="G29" s="85">
        <v>2</v>
      </c>
      <c r="H29" s="85">
        <v>4</v>
      </c>
      <c r="I29" s="85">
        <v>0</v>
      </c>
      <c r="J29" s="85">
        <v>290</v>
      </c>
    </row>
    <row r="30" spans="1:12">
      <c r="A30" s="176" t="s">
        <v>261</v>
      </c>
      <c r="B30" s="88">
        <f t="shared" si="7"/>
        <v>119</v>
      </c>
      <c r="C30" s="85">
        <v>6</v>
      </c>
      <c r="D30" s="85">
        <v>4</v>
      </c>
      <c r="E30" s="85">
        <v>7</v>
      </c>
      <c r="F30" s="85">
        <v>5</v>
      </c>
      <c r="G30" s="85">
        <v>2</v>
      </c>
      <c r="H30" s="85">
        <v>2</v>
      </c>
      <c r="I30" s="85">
        <v>0</v>
      </c>
      <c r="J30" s="85">
        <v>93</v>
      </c>
    </row>
    <row r="31" spans="1:12">
      <c r="A31" s="199" t="s">
        <v>262</v>
      </c>
      <c r="B31" s="88">
        <f t="shared" si="7"/>
        <v>5172</v>
      </c>
      <c r="C31" s="85">
        <v>129</v>
      </c>
      <c r="D31" s="85">
        <v>56</v>
      </c>
      <c r="E31" s="85">
        <v>137</v>
      </c>
      <c r="F31" s="85">
        <v>13</v>
      </c>
      <c r="G31" s="85">
        <v>21</v>
      </c>
      <c r="H31" s="85">
        <v>59</v>
      </c>
      <c r="I31" s="85">
        <v>0</v>
      </c>
      <c r="J31" s="85">
        <v>4757</v>
      </c>
    </row>
    <row r="32" spans="1:12">
      <c r="A32" s="176" t="s">
        <v>315</v>
      </c>
      <c r="B32" s="88">
        <f t="shared" si="7"/>
        <v>328</v>
      </c>
      <c r="C32" s="85">
        <v>15</v>
      </c>
      <c r="D32" s="85">
        <v>3</v>
      </c>
      <c r="E32" s="85">
        <v>28</v>
      </c>
      <c r="F32" s="85">
        <v>12</v>
      </c>
      <c r="G32" s="85">
        <v>1</v>
      </c>
      <c r="H32" s="85">
        <v>2</v>
      </c>
      <c r="I32" s="85">
        <v>0</v>
      </c>
      <c r="J32" s="85">
        <v>267</v>
      </c>
    </row>
    <row r="33" spans="1:10" ht="10.5">
      <c r="A33" s="187" t="s">
        <v>297</v>
      </c>
      <c r="B33" s="90">
        <f t="shared" ref="B33:J33" si="8">SUM(B34:B41)</f>
        <v>32967</v>
      </c>
      <c r="C33" s="90">
        <f t="shared" si="8"/>
        <v>698</v>
      </c>
      <c r="D33" s="90">
        <f t="shared" si="8"/>
        <v>204</v>
      </c>
      <c r="E33" s="90">
        <f t="shared" si="8"/>
        <v>844</v>
      </c>
      <c r="F33" s="90">
        <f t="shared" si="8"/>
        <v>377</v>
      </c>
      <c r="G33" s="90">
        <f t="shared" si="8"/>
        <v>66</v>
      </c>
      <c r="H33" s="90">
        <f t="shared" si="8"/>
        <v>621</v>
      </c>
      <c r="I33" s="90">
        <f t="shared" si="8"/>
        <v>0</v>
      </c>
      <c r="J33" s="90">
        <f t="shared" si="8"/>
        <v>30157</v>
      </c>
    </row>
    <row r="34" spans="1:10">
      <c r="A34" s="176" t="s">
        <v>269</v>
      </c>
      <c r="B34" s="88">
        <f t="shared" ref="B34:B41" si="9">SUM(C34:J34)</f>
        <v>10646</v>
      </c>
      <c r="C34" s="85">
        <v>164</v>
      </c>
      <c r="D34" s="85">
        <v>66</v>
      </c>
      <c r="E34" s="85">
        <v>152</v>
      </c>
      <c r="F34" s="85">
        <v>61</v>
      </c>
      <c r="G34" s="85">
        <v>19</v>
      </c>
      <c r="H34" s="85">
        <v>190</v>
      </c>
      <c r="I34" s="85">
        <v>0</v>
      </c>
      <c r="J34" s="85">
        <v>9994</v>
      </c>
    </row>
    <row r="35" spans="1:10">
      <c r="A35" s="176" t="s">
        <v>264</v>
      </c>
      <c r="B35" s="88">
        <f t="shared" si="9"/>
        <v>2743</v>
      </c>
      <c r="C35" s="85">
        <v>84</v>
      </c>
      <c r="D35" s="85">
        <v>30</v>
      </c>
      <c r="E35" s="85">
        <v>157</v>
      </c>
      <c r="F35" s="85">
        <v>33</v>
      </c>
      <c r="G35" s="85">
        <v>9</v>
      </c>
      <c r="H35" s="85">
        <v>70</v>
      </c>
      <c r="I35" s="85">
        <v>0</v>
      </c>
      <c r="J35" s="85">
        <v>2360</v>
      </c>
    </row>
    <row r="36" spans="1:10">
      <c r="A36" s="176" t="s">
        <v>265</v>
      </c>
      <c r="B36" s="88">
        <f t="shared" si="9"/>
        <v>5509</v>
      </c>
      <c r="C36" s="85">
        <v>130</v>
      </c>
      <c r="D36" s="85">
        <v>22</v>
      </c>
      <c r="E36" s="85">
        <v>185</v>
      </c>
      <c r="F36" s="85">
        <v>81</v>
      </c>
      <c r="G36" s="85">
        <v>10</v>
      </c>
      <c r="H36" s="85">
        <v>94</v>
      </c>
      <c r="I36" s="85">
        <v>0</v>
      </c>
      <c r="J36" s="85">
        <v>4987</v>
      </c>
    </row>
    <row r="37" spans="1:10">
      <c r="A37" s="176" t="s">
        <v>266</v>
      </c>
      <c r="B37" s="88">
        <f t="shared" si="9"/>
        <v>6013</v>
      </c>
      <c r="C37" s="85">
        <v>82</v>
      </c>
      <c r="D37" s="85">
        <v>38</v>
      </c>
      <c r="E37" s="85">
        <v>93</v>
      </c>
      <c r="F37" s="85">
        <v>23</v>
      </c>
      <c r="G37" s="85">
        <v>2</v>
      </c>
      <c r="H37" s="85">
        <v>90</v>
      </c>
      <c r="I37" s="85">
        <v>0</v>
      </c>
      <c r="J37" s="85">
        <v>5685</v>
      </c>
    </row>
    <row r="38" spans="1:10">
      <c r="A38" s="176" t="s">
        <v>314</v>
      </c>
      <c r="B38" s="88">
        <f t="shared" si="9"/>
        <v>137</v>
      </c>
      <c r="C38" s="85">
        <v>4</v>
      </c>
      <c r="D38" s="85">
        <v>2</v>
      </c>
      <c r="E38" s="85">
        <v>4</v>
      </c>
      <c r="F38" s="85">
        <v>4</v>
      </c>
      <c r="G38" s="85">
        <v>1</v>
      </c>
      <c r="H38" s="85">
        <v>1</v>
      </c>
      <c r="I38" s="85">
        <v>0</v>
      </c>
      <c r="J38" s="85">
        <v>121</v>
      </c>
    </row>
    <row r="39" spans="1:10">
      <c r="A39" s="176" t="s">
        <v>267</v>
      </c>
      <c r="B39" s="88">
        <f t="shared" si="9"/>
        <v>5364</v>
      </c>
      <c r="C39" s="85">
        <v>138</v>
      </c>
      <c r="D39" s="85">
        <v>18</v>
      </c>
      <c r="E39" s="85">
        <v>174</v>
      </c>
      <c r="F39" s="85">
        <v>135</v>
      </c>
      <c r="G39" s="85">
        <v>12</v>
      </c>
      <c r="H39" s="85">
        <v>138</v>
      </c>
      <c r="I39" s="85">
        <v>0</v>
      </c>
      <c r="J39" s="85">
        <v>4749</v>
      </c>
    </row>
    <row r="40" spans="1:10">
      <c r="A40" s="176" t="s">
        <v>298</v>
      </c>
      <c r="B40" s="88">
        <f t="shared" si="9"/>
        <v>130</v>
      </c>
      <c r="C40" s="85">
        <v>14</v>
      </c>
      <c r="D40" s="85">
        <v>1</v>
      </c>
      <c r="E40" s="85">
        <v>14</v>
      </c>
      <c r="F40" s="85">
        <v>6</v>
      </c>
      <c r="G40" s="85">
        <v>2</v>
      </c>
      <c r="H40" s="85">
        <v>2</v>
      </c>
      <c r="I40" s="85">
        <v>0</v>
      </c>
      <c r="J40" s="85">
        <v>91</v>
      </c>
    </row>
    <row r="41" spans="1:10">
      <c r="A41" s="176" t="s">
        <v>268</v>
      </c>
      <c r="B41" s="88">
        <f t="shared" si="9"/>
        <v>2425</v>
      </c>
      <c r="C41" s="85">
        <v>82</v>
      </c>
      <c r="D41" s="85">
        <v>27</v>
      </c>
      <c r="E41" s="85">
        <v>65</v>
      </c>
      <c r="F41" s="85">
        <v>34</v>
      </c>
      <c r="G41" s="85">
        <v>11</v>
      </c>
      <c r="H41" s="85">
        <v>36</v>
      </c>
      <c r="I41" s="85">
        <v>0</v>
      </c>
      <c r="J41" s="85">
        <v>2170</v>
      </c>
    </row>
    <row r="42" spans="1:10" ht="10.5">
      <c r="A42" s="187" t="s">
        <v>299</v>
      </c>
      <c r="B42" s="90">
        <f t="shared" ref="B42:J42" si="10">SUM(B43:B49)</f>
        <v>21907</v>
      </c>
      <c r="C42" s="90">
        <f t="shared" si="10"/>
        <v>762</v>
      </c>
      <c r="D42" s="90">
        <f t="shared" si="10"/>
        <v>205</v>
      </c>
      <c r="E42" s="90">
        <f t="shared" si="10"/>
        <v>786</v>
      </c>
      <c r="F42" s="90">
        <f t="shared" si="10"/>
        <v>151</v>
      </c>
      <c r="G42" s="90">
        <f t="shared" si="10"/>
        <v>77</v>
      </c>
      <c r="H42" s="90">
        <f t="shared" si="10"/>
        <v>395</v>
      </c>
      <c r="I42" s="90">
        <f t="shared" si="10"/>
        <v>0</v>
      </c>
      <c r="J42" s="90">
        <f t="shared" si="10"/>
        <v>19531</v>
      </c>
    </row>
    <row r="43" spans="1:10">
      <c r="A43" s="176" t="s">
        <v>276</v>
      </c>
      <c r="B43" s="88">
        <f t="shared" ref="B43:B49" si="11">SUM(C43:J43)</f>
        <v>7269</v>
      </c>
      <c r="C43" s="85">
        <v>284</v>
      </c>
      <c r="D43" s="85">
        <v>100</v>
      </c>
      <c r="E43" s="85">
        <v>168</v>
      </c>
      <c r="F43" s="85">
        <v>19</v>
      </c>
      <c r="G43" s="85">
        <v>16</v>
      </c>
      <c r="H43" s="85">
        <v>138</v>
      </c>
      <c r="I43" s="85">
        <v>0</v>
      </c>
      <c r="J43" s="85">
        <v>6544</v>
      </c>
    </row>
    <row r="44" spans="1:10">
      <c r="A44" s="176" t="s">
        <v>270</v>
      </c>
      <c r="B44" s="88">
        <f t="shared" si="11"/>
        <v>837</v>
      </c>
      <c r="C44" s="85">
        <v>38</v>
      </c>
      <c r="D44" s="85">
        <v>2</v>
      </c>
      <c r="E44" s="85">
        <v>57</v>
      </c>
      <c r="F44" s="85">
        <v>3</v>
      </c>
      <c r="G44" s="85">
        <v>14</v>
      </c>
      <c r="H44" s="85">
        <v>13</v>
      </c>
      <c r="I44" s="85">
        <v>0</v>
      </c>
      <c r="J44" s="85">
        <v>710</v>
      </c>
    </row>
    <row r="45" spans="1:10">
      <c r="A45" s="176" t="s">
        <v>271</v>
      </c>
      <c r="B45" s="88">
        <f t="shared" si="11"/>
        <v>377</v>
      </c>
      <c r="C45" s="85">
        <v>26</v>
      </c>
      <c r="D45" s="85">
        <v>5</v>
      </c>
      <c r="E45" s="85">
        <v>39</v>
      </c>
      <c r="F45" s="85">
        <v>4</v>
      </c>
      <c r="G45" s="85">
        <v>10</v>
      </c>
      <c r="H45" s="85">
        <v>13</v>
      </c>
      <c r="I45" s="85">
        <v>0</v>
      </c>
      <c r="J45" s="85">
        <v>280</v>
      </c>
    </row>
    <row r="46" spans="1:10">
      <c r="A46" s="176" t="s">
        <v>272</v>
      </c>
      <c r="B46" s="88">
        <f t="shared" si="11"/>
        <v>2342</v>
      </c>
      <c r="C46" s="85">
        <v>108</v>
      </c>
      <c r="D46" s="85">
        <v>14</v>
      </c>
      <c r="E46" s="85">
        <v>88</v>
      </c>
      <c r="F46" s="85">
        <v>14</v>
      </c>
      <c r="G46" s="85">
        <v>17</v>
      </c>
      <c r="H46" s="85">
        <v>27</v>
      </c>
      <c r="I46" s="85">
        <v>0</v>
      </c>
      <c r="J46" s="85">
        <v>2074</v>
      </c>
    </row>
    <row r="47" spans="1:10">
      <c r="A47" s="199" t="s">
        <v>273</v>
      </c>
      <c r="B47" s="88">
        <f t="shared" si="11"/>
        <v>2913</v>
      </c>
      <c r="C47" s="85">
        <v>58</v>
      </c>
      <c r="D47" s="85">
        <v>10</v>
      </c>
      <c r="E47" s="85">
        <v>51</v>
      </c>
      <c r="F47" s="85">
        <v>12</v>
      </c>
      <c r="G47" s="85">
        <v>4</v>
      </c>
      <c r="H47" s="85">
        <v>76</v>
      </c>
      <c r="I47" s="85">
        <v>0</v>
      </c>
      <c r="J47" s="85">
        <v>2702</v>
      </c>
    </row>
    <row r="48" spans="1:10">
      <c r="A48" s="176" t="s">
        <v>274</v>
      </c>
      <c r="B48" s="88">
        <f t="shared" si="11"/>
        <v>7998</v>
      </c>
      <c r="C48" s="85">
        <v>236</v>
      </c>
      <c r="D48" s="85">
        <v>68</v>
      </c>
      <c r="E48" s="85">
        <v>372</v>
      </c>
      <c r="F48" s="85">
        <v>96</v>
      </c>
      <c r="G48" s="85">
        <v>14</v>
      </c>
      <c r="H48" s="85">
        <v>124</v>
      </c>
      <c r="I48" s="85">
        <v>0</v>
      </c>
      <c r="J48" s="85">
        <v>7088</v>
      </c>
    </row>
    <row r="49" spans="1:17">
      <c r="A49" s="176" t="s">
        <v>275</v>
      </c>
      <c r="B49" s="88">
        <f t="shared" si="11"/>
        <v>171</v>
      </c>
      <c r="C49" s="85">
        <v>12</v>
      </c>
      <c r="D49" s="85">
        <v>6</v>
      </c>
      <c r="E49" s="85">
        <v>11</v>
      </c>
      <c r="F49" s="85">
        <v>3</v>
      </c>
      <c r="G49" s="85">
        <v>2</v>
      </c>
      <c r="H49" s="85">
        <v>4</v>
      </c>
      <c r="I49" s="85">
        <v>0</v>
      </c>
      <c r="J49" s="85">
        <v>133</v>
      </c>
    </row>
    <row r="50" spans="1:17" ht="10.5">
      <c r="A50" s="187" t="s">
        <v>300</v>
      </c>
      <c r="B50" s="90">
        <f t="shared" ref="B50:J50" si="12">SUM(B51:B56)</f>
        <v>39570</v>
      </c>
      <c r="C50" s="90">
        <f t="shared" si="12"/>
        <v>760</v>
      </c>
      <c r="D50" s="90">
        <f t="shared" si="12"/>
        <v>214</v>
      </c>
      <c r="E50" s="90">
        <f t="shared" si="12"/>
        <v>1399</v>
      </c>
      <c r="F50" s="90">
        <f t="shared" si="12"/>
        <v>323</v>
      </c>
      <c r="G50" s="90">
        <f t="shared" si="12"/>
        <v>81</v>
      </c>
      <c r="H50" s="90">
        <f t="shared" si="12"/>
        <v>530</v>
      </c>
      <c r="I50" s="90">
        <f t="shared" si="12"/>
        <v>0</v>
      </c>
      <c r="J50" s="90">
        <f t="shared" si="12"/>
        <v>36263</v>
      </c>
      <c r="L50" s="10"/>
    </row>
    <row r="51" spans="1:17">
      <c r="A51" s="176" t="s">
        <v>244</v>
      </c>
      <c r="B51" s="88">
        <f t="shared" ref="B51" si="13">SUM(C51:J51)</f>
        <v>1470</v>
      </c>
      <c r="C51" s="85">
        <v>39</v>
      </c>
      <c r="D51" s="85">
        <v>3</v>
      </c>
      <c r="E51" s="85">
        <v>335</v>
      </c>
      <c r="F51" s="85">
        <v>47</v>
      </c>
      <c r="G51" s="85">
        <v>7</v>
      </c>
      <c r="H51" s="85">
        <v>9</v>
      </c>
      <c r="I51" s="85">
        <v>0</v>
      </c>
      <c r="J51" s="85">
        <v>1030</v>
      </c>
    </row>
    <row r="52" spans="1:17">
      <c r="A52" s="176" t="s">
        <v>278</v>
      </c>
      <c r="B52" s="88">
        <f t="shared" ref="B52:B56" si="14">SUM(C52:J52)</f>
        <v>20882</v>
      </c>
      <c r="C52" s="85">
        <v>516</v>
      </c>
      <c r="D52" s="85">
        <v>171</v>
      </c>
      <c r="E52" s="85">
        <v>582</v>
      </c>
      <c r="F52" s="85">
        <v>138</v>
      </c>
      <c r="G52" s="85">
        <v>57</v>
      </c>
      <c r="H52" s="85">
        <v>262</v>
      </c>
      <c r="I52" s="85">
        <v>0</v>
      </c>
      <c r="J52" s="85">
        <v>19156</v>
      </c>
    </row>
    <row r="53" spans="1:17">
      <c r="A53" s="176" t="s">
        <v>277</v>
      </c>
      <c r="B53" s="88">
        <f t="shared" si="14"/>
        <v>14754</v>
      </c>
      <c r="C53" s="85">
        <v>154</v>
      </c>
      <c r="D53" s="85">
        <v>34</v>
      </c>
      <c r="E53" s="85">
        <v>374</v>
      </c>
      <c r="F53" s="85">
        <v>100</v>
      </c>
      <c r="G53" s="85">
        <v>12</v>
      </c>
      <c r="H53" s="85">
        <v>221</v>
      </c>
      <c r="I53" s="85">
        <v>0</v>
      </c>
      <c r="J53" s="85">
        <v>13859</v>
      </c>
    </row>
    <row r="54" spans="1:17">
      <c r="A54" s="176" t="s">
        <v>302</v>
      </c>
      <c r="B54" s="88">
        <f t="shared" si="14"/>
        <v>551</v>
      </c>
      <c r="C54" s="85">
        <v>3</v>
      </c>
      <c r="D54" s="85">
        <v>0</v>
      </c>
      <c r="E54" s="85">
        <v>13</v>
      </c>
      <c r="F54" s="85">
        <v>9</v>
      </c>
      <c r="G54" s="85">
        <v>0</v>
      </c>
      <c r="H54" s="85">
        <v>18</v>
      </c>
      <c r="I54" s="85">
        <v>0</v>
      </c>
      <c r="J54" s="85">
        <v>508</v>
      </c>
    </row>
    <row r="55" spans="1:17">
      <c r="A55" s="176" t="s">
        <v>303</v>
      </c>
      <c r="B55" s="88">
        <f t="shared" si="14"/>
        <v>1882</v>
      </c>
      <c r="C55" s="85">
        <v>48</v>
      </c>
      <c r="D55" s="85">
        <v>6</v>
      </c>
      <c r="E55" s="85">
        <v>94</v>
      </c>
      <c r="F55" s="85">
        <v>29</v>
      </c>
      <c r="G55" s="85">
        <v>5</v>
      </c>
      <c r="H55" s="85">
        <v>18</v>
      </c>
      <c r="I55" s="85">
        <v>0</v>
      </c>
      <c r="J55" s="85">
        <v>1682</v>
      </c>
    </row>
    <row r="56" spans="1:17">
      <c r="A56" s="176" t="s">
        <v>304</v>
      </c>
      <c r="B56" s="88">
        <f t="shared" si="14"/>
        <v>31</v>
      </c>
      <c r="C56" s="85">
        <v>0</v>
      </c>
      <c r="D56" s="85">
        <v>0</v>
      </c>
      <c r="E56" s="85">
        <v>1</v>
      </c>
      <c r="F56" s="85">
        <v>0</v>
      </c>
      <c r="G56" s="85">
        <v>0</v>
      </c>
      <c r="H56" s="85">
        <v>2</v>
      </c>
      <c r="I56" s="85">
        <v>0</v>
      </c>
      <c r="J56" s="85">
        <v>28</v>
      </c>
    </row>
    <row r="57" spans="1:17" ht="10.5">
      <c r="A57" s="187" t="s">
        <v>305</v>
      </c>
      <c r="B57" s="90">
        <f>SUM(B58:B63)</f>
        <v>28842</v>
      </c>
      <c r="C57" s="90">
        <f t="shared" ref="C57:J57" si="15">SUM(C58:C63)</f>
        <v>595</v>
      </c>
      <c r="D57" s="90">
        <f t="shared" si="15"/>
        <v>133</v>
      </c>
      <c r="E57" s="90">
        <f t="shared" si="15"/>
        <v>1410</v>
      </c>
      <c r="F57" s="90">
        <f t="shared" si="15"/>
        <v>256</v>
      </c>
      <c r="G57" s="90">
        <f t="shared" si="15"/>
        <v>59</v>
      </c>
      <c r="H57" s="90">
        <f t="shared" si="15"/>
        <v>712</v>
      </c>
      <c r="I57" s="90">
        <f t="shared" si="15"/>
        <v>0</v>
      </c>
      <c r="J57" s="90">
        <f t="shared" si="15"/>
        <v>25677</v>
      </c>
    </row>
    <row r="58" spans="1:17">
      <c r="A58" s="176" t="s">
        <v>283</v>
      </c>
      <c r="B58" s="88">
        <f>SUM(C58:J58)</f>
        <v>681</v>
      </c>
      <c r="C58" s="85">
        <v>23</v>
      </c>
      <c r="D58" s="85">
        <v>3</v>
      </c>
      <c r="E58" s="85">
        <v>52</v>
      </c>
      <c r="F58" s="85">
        <v>15</v>
      </c>
      <c r="G58" s="85">
        <v>3</v>
      </c>
      <c r="H58" s="85">
        <v>6</v>
      </c>
      <c r="I58" s="85">
        <v>0</v>
      </c>
      <c r="J58" s="85">
        <v>579</v>
      </c>
    </row>
    <row r="59" spans="1:17">
      <c r="A59" s="176" t="s">
        <v>279</v>
      </c>
      <c r="B59" s="88">
        <f>SUM(C59:J59)</f>
        <v>1328</v>
      </c>
      <c r="C59" s="85">
        <v>29</v>
      </c>
      <c r="D59" s="85">
        <v>2</v>
      </c>
      <c r="E59" s="85">
        <v>52</v>
      </c>
      <c r="F59" s="85">
        <v>19</v>
      </c>
      <c r="G59" s="85">
        <v>3</v>
      </c>
      <c r="H59" s="85">
        <v>9</v>
      </c>
      <c r="I59" s="85">
        <v>0</v>
      </c>
      <c r="J59" s="85">
        <v>1214</v>
      </c>
    </row>
    <row r="60" spans="1:17">
      <c r="A60" s="176" t="s">
        <v>280</v>
      </c>
      <c r="B60" s="88">
        <f t="shared" ref="B60" si="16">SUM(C60:J60)</f>
        <v>788</v>
      </c>
      <c r="C60" s="85">
        <v>17</v>
      </c>
      <c r="D60" s="85">
        <v>8</v>
      </c>
      <c r="E60" s="85">
        <v>42</v>
      </c>
      <c r="F60" s="85">
        <v>11</v>
      </c>
      <c r="G60" s="85">
        <v>1</v>
      </c>
      <c r="H60" s="85">
        <v>28</v>
      </c>
      <c r="I60" s="85">
        <v>0</v>
      </c>
      <c r="J60" s="85">
        <v>681</v>
      </c>
    </row>
    <row r="61" spans="1:17">
      <c r="A61" s="176" t="s">
        <v>306</v>
      </c>
      <c r="B61" s="88">
        <f>SUM(C61:J61)</f>
        <v>823</v>
      </c>
      <c r="C61" s="85">
        <v>41</v>
      </c>
      <c r="D61" s="85">
        <v>2</v>
      </c>
      <c r="E61" s="85">
        <v>57</v>
      </c>
      <c r="F61" s="85">
        <v>10</v>
      </c>
      <c r="G61" s="85">
        <v>3</v>
      </c>
      <c r="H61" s="85">
        <v>11</v>
      </c>
      <c r="I61" s="85">
        <v>0</v>
      </c>
      <c r="J61" s="85">
        <v>699</v>
      </c>
    </row>
    <row r="62" spans="1:17">
      <c r="A62" s="176" t="s">
        <v>281</v>
      </c>
      <c r="B62" s="88">
        <f>SUM(C62:J62)</f>
        <v>1538</v>
      </c>
      <c r="C62" s="85">
        <v>57</v>
      </c>
      <c r="D62" s="85">
        <v>0</v>
      </c>
      <c r="E62" s="85">
        <v>465</v>
      </c>
      <c r="F62" s="85">
        <v>59</v>
      </c>
      <c r="G62" s="85">
        <v>3</v>
      </c>
      <c r="H62" s="85">
        <v>29</v>
      </c>
      <c r="I62" s="85">
        <v>0</v>
      </c>
      <c r="J62" s="85">
        <v>925</v>
      </c>
    </row>
    <row r="63" spans="1:17">
      <c r="A63" s="176" t="s">
        <v>282</v>
      </c>
      <c r="B63" s="88">
        <f>SUM(C63:J63)</f>
        <v>23684</v>
      </c>
      <c r="C63" s="85">
        <v>428</v>
      </c>
      <c r="D63" s="85">
        <v>118</v>
      </c>
      <c r="E63" s="85">
        <v>742</v>
      </c>
      <c r="F63" s="85">
        <v>142</v>
      </c>
      <c r="G63" s="85">
        <v>46</v>
      </c>
      <c r="H63" s="85">
        <v>629</v>
      </c>
      <c r="I63" s="85">
        <v>0</v>
      </c>
      <c r="J63" s="85">
        <v>21579</v>
      </c>
    </row>
    <row r="64" spans="1:17" ht="10.5">
      <c r="A64" s="187" t="s">
        <v>307</v>
      </c>
      <c r="B64" s="90">
        <f>SUM(B65:B71)</f>
        <v>38684</v>
      </c>
      <c r="C64" s="90">
        <f t="shared" ref="C64:J64" si="17">SUM(C65:C71)</f>
        <v>990</v>
      </c>
      <c r="D64" s="90">
        <f t="shared" si="17"/>
        <v>216</v>
      </c>
      <c r="E64" s="90">
        <f t="shared" si="17"/>
        <v>1108</v>
      </c>
      <c r="F64" s="90">
        <f t="shared" si="17"/>
        <v>362</v>
      </c>
      <c r="G64" s="90">
        <f t="shared" si="17"/>
        <v>149</v>
      </c>
      <c r="H64" s="90">
        <f t="shared" si="17"/>
        <v>400</v>
      </c>
      <c r="I64" s="90">
        <f t="shared" si="17"/>
        <v>0</v>
      </c>
      <c r="J64" s="90">
        <f t="shared" si="17"/>
        <v>35459</v>
      </c>
      <c r="L64" s="10"/>
      <c r="M64" s="10"/>
      <c r="N64" s="10"/>
      <c r="O64" s="10"/>
      <c r="P64" s="10"/>
      <c r="Q64" s="10"/>
    </row>
    <row r="65" spans="1:12">
      <c r="A65" s="176" t="s">
        <v>308</v>
      </c>
      <c r="B65" s="88">
        <f t="shared" ref="B65:B81" si="18">SUM(C65:J65)</f>
        <v>13</v>
      </c>
      <c r="C65" s="85">
        <v>0</v>
      </c>
      <c r="D65" s="85">
        <v>0</v>
      </c>
      <c r="E65" s="85">
        <v>0</v>
      </c>
      <c r="F65" s="85">
        <v>0</v>
      </c>
      <c r="G65" s="85">
        <v>0</v>
      </c>
      <c r="H65" s="85">
        <v>1</v>
      </c>
      <c r="I65" s="85">
        <v>0</v>
      </c>
      <c r="J65" s="85">
        <v>12</v>
      </c>
    </row>
    <row r="66" spans="1:12">
      <c r="A66" s="176" t="s">
        <v>284</v>
      </c>
      <c r="B66" s="88">
        <f t="shared" si="18"/>
        <v>8391</v>
      </c>
      <c r="C66" s="85">
        <v>233</v>
      </c>
      <c r="D66" s="85">
        <v>38</v>
      </c>
      <c r="E66" s="85">
        <v>217</v>
      </c>
      <c r="F66" s="85">
        <v>79</v>
      </c>
      <c r="G66" s="85">
        <v>44</v>
      </c>
      <c r="H66" s="85">
        <v>81</v>
      </c>
      <c r="I66" s="85">
        <v>0</v>
      </c>
      <c r="J66" s="85">
        <v>7699</v>
      </c>
    </row>
    <row r="67" spans="1:12">
      <c r="A67" s="176" t="s">
        <v>285</v>
      </c>
      <c r="B67" s="88">
        <f t="shared" si="18"/>
        <v>22871</v>
      </c>
      <c r="C67" s="85">
        <v>613</v>
      </c>
      <c r="D67" s="85">
        <v>131</v>
      </c>
      <c r="E67" s="85">
        <v>754</v>
      </c>
      <c r="F67" s="85">
        <v>264</v>
      </c>
      <c r="G67" s="85">
        <v>86</v>
      </c>
      <c r="H67" s="85">
        <v>211</v>
      </c>
      <c r="I67" s="85">
        <v>0</v>
      </c>
      <c r="J67" s="85">
        <v>20812</v>
      </c>
    </row>
    <row r="68" spans="1:12">
      <c r="A68" s="176" t="s">
        <v>286</v>
      </c>
      <c r="B68" s="88">
        <f t="shared" si="18"/>
        <v>324</v>
      </c>
      <c r="C68" s="85">
        <v>2</v>
      </c>
      <c r="D68" s="85">
        <v>1</v>
      </c>
      <c r="E68" s="85">
        <v>5</v>
      </c>
      <c r="F68" s="85">
        <v>0</v>
      </c>
      <c r="G68" s="85">
        <v>1</v>
      </c>
      <c r="H68" s="85">
        <v>1</v>
      </c>
      <c r="I68" s="85">
        <v>0</v>
      </c>
      <c r="J68" s="85">
        <v>314</v>
      </c>
    </row>
    <row r="69" spans="1:12">
      <c r="A69" s="176" t="s">
        <v>287</v>
      </c>
      <c r="B69" s="88">
        <f t="shared" ref="B69:B71" si="19">SUM(C69:J69)</f>
        <v>3503</v>
      </c>
      <c r="C69" s="85">
        <v>48</v>
      </c>
      <c r="D69" s="85">
        <v>14</v>
      </c>
      <c r="E69" s="85">
        <v>56</v>
      </c>
      <c r="F69" s="85">
        <v>5</v>
      </c>
      <c r="G69" s="85">
        <v>7</v>
      </c>
      <c r="H69" s="85">
        <v>56</v>
      </c>
      <c r="I69" s="85">
        <v>0</v>
      </c>
      <c r="J69" s="85">
        <v>3317</v>
      </c>
    </row>
    <row r="70" spans="1:12">
      <c r="A70" s="176" t="s">
        <v>288</v>
      </c>
      <c r="B70" s="88">
        <f t="shared" si="19"/>
        <v>3556</v>
      </c>
      <c r="C70" s="85">
        <v>94</v>
      </c>
      <c r="D70" s="85">
        <v>32</v>
      </c>
      <c r="E70" s="85">
        <v>76</v>
      </c>
      <c r="F70" s="85">
        <v>14</v>
      </c>
      <c r="G70" s="85">
        <v>11</v>
      </c>
      <c r="H70" s="85">
        <v>50</v>
      </c>
      <c r="I70" s="85">
        <v>0</v>
      </c>
      <c r="J70" s="85">
        <v>3279</v>
      </c>
    </row>
    <row r="71" spans="1:12">
      <c r="A71" s="176" t="s">
        <v>311</v>
      </c>
      <c r="B71" s="88">
        <f t="shared" si="19"/>
        <v>26</v>
      </c>
      <c r="C71" s="85">
        <v>0</v>
      </c>
      <c r="D71" s="85">
        <v>0</v>
      </c>
      <c r="E71" s="85">
        <v>0</v>
      </c>
      <c r="F71" s="85">
        <v>0</v>
      </c>
      <c r="G71" s="85">
        <v>0</v>
      </c>
      <c r="H71" s="85">
        <v>0</v>
      </c>
      <c r="I71" s="85">
        <v>0</v>
      </c>
      <c r="J71" s="85">
        <v>26</v>
      </c>
    </row>
    <row r="72" spans="1:12" ht="10.5">
      <c r="A72" s="26" t="s">
        <v>91</v>
      </c>
      <c r="B72" s="90">
        <f t="shared" si="18"/>
        <v>32</v>
      </c>
      <c r="C72" s="83">
        <v>0</v>
      </c>
      <c r="D72" s="83">
        <v>0</v>
      </c>
      <c r="E72" s="83">
        <v>0</v>
      </c>
      <c r="F72" s="83">
        <v>0</v>
      </c>
      <c r="G72" s="83">
        <v>0</v>
      </c>
      <c r="H72" s="83">
        <v>0</v>
      </c>
      <c r="I72" s="83">
        <v>0</v>
      </c>
      <c r="J72" s="83">
        <v>32</v>
      </c>
    </row>
    <row r="73" spans="1:12" ht="10.5">
      <c r="A73" s="201" t="s">
        <v>359</v>
      </c>
      <c r="B73" s="90">
        <f>SUM(C73:J73)</f>
        <v>4273</v>
      </c>
      <c r="C73" s="90">
        <f>SUM(C75:C81)</f>
        <v>286</v>
      </c>
      <c r="D73" s="90">
        <f t="shared" ref="D73:I73" si="20">SUM(D75:D81)</f>
        <v>4</v>
      </c>
      <c r="E73" s="90">
        <f t="shared" si="20"/>
        <v>216</v>
      </c>
      <c r="F73" s="90">
        <f t="shared" si="20"/>
        <v>2</v>
      </c>
      <c r="G73" s="90">
        <f t="shared" si="20"/>
        <v>64</v>
      </c>
      <c r="H73" s="90">
        <f t="shared" si="20"/>
        <v>812</v>
      </c>
      <c r="I73" s="90">
        <f t="shared" si="20"/>
        <v>0</v>
      </c>
      <c r="J73" s="90">
        <f>SUM(J75:J81)</f>
        <v>2889</v>
      </c>
    </row>
    <row r="74" spans="1:12" ht="10.5">
      <c r="A74" s="203" t="s">
        <v>92</v>
      </c>
      <c r="B74" s="90">
        <f>SUM(C74:J74)</f>
        <v>52</v>
      </c>
      <c r="C74" s="83">
        <v>9</v>
      </c>
      <c r="D74" s="83">
        <v>0</v>
      </c>
      <c r="E74" s="83">
        <v>9</v>
      </c>
      <c r="F74" s="83">
        <v>0</v>
      </c>
      <c r="G74" s="83">
        <v>2</v>
      </c>
      <c r="H74" s="83">
        <v>5</v>
      </c>
      <c r="I74" s="83">
        <v>0</v>
      </c>
      <c r="J74" s="83">
        <v>27</v>
      </c>
    </row>
    <row r="75" spans="1:12" ht="12">
      <c r="A75" s="199" t="s">
        <v>319</v>
      </c>
      <c r="B75" s="88">
        <f>SUM(C75:J75)</f>
        <v>1</v>
      </c>
      <c r="C75" s="85">
        <v>0</v>
      </c>
      <c r="D75" s="85">
        <v>0</v>
      </c>
      <c r="E75" s="85">
        <v>0</v>
      </c>
      <c r="F75" s="85">
        <v>0</v>
      </c>
      <c r="G75" s="85">
        <v>0</v>
      </c>
      <c r="H75" s="85">
        <v>0</v>
      </c>
      <c r="I75" s="85">
        <v>0</v>
      </c>
      <c r="J75" s="85">
        <v>1</v>
      </c>
    </row>
    <row r="76" spans="1:12" ht="12">
      <c r="A76" s="199" t="s">
        <v>318</v>
      </c>
      <c r="B76" s="88">
        <f>SUM(C76:J76)</f>
        <v>31</v>
      </c>
      <c r="C76" s="85">
        <v>6</v>
      </c>
      <c r="D76" s="85">
        <v>0</v>
      </c>
      <c r="E76" s="85">
        <v>6</v>
      </c>
      <c r="F76" s="85">
        <v>0</v>
      </c>
      <c r="G76" s="85">
        <v>1</v>
      </c>
      <c r="H76" s="85">
        <v>2</v>
      </c>
      <c r="I76" s="85">
        <v>0</v>
      </c>
      <c r="J76" s="85">
        <v>16</v>
      </c>
      <c r="L76" s="10"/>
    </row>
    <row r="77" spans="1:12" ht="12">
      <c r="A77" s="199" t="s">
        <v>320</v>
      </c>
      <c r="B77" s="88">
        <f t="shared" ref="B77" si="21">SUM(C77:J77)</f>
        <v>20</v>
      </c>
      <c r="C77" s="85">
        <v>3</v>
      </c>
      <c r="D77" s="85">
        <v>0</v>
      </c>
      <c r="E77" s="85">
        <v>3</v>
      </c>
      <c r="F77" s="85">
        <v>0</v>
      </c>
      <c r="G77" s="85">
        <v>1</v>
      </c>
      <c r="H77" s="85">
        <v>3</v>
      </c>
      <c r="I77" s="85">
        <v>0</v>
      </c>
      <c r="J77" s="85">
        <v>10</v>
      </c>
    </row>
    <row r="78" spans="1:12">
      <c r="A78" s="175" t="s">
        <v>309</v>
      </c>
      <c r="B78" s="88">
        <f t="shared" ref="B78" si="22">SUM(C78:J78)</f>
        <v>0</v>
      </c>
      <c r="C78" s="85">
        <v>0</v>
      </c>
      <c r="D78" s="85">
        <v>0</v>
      </c>
      <c r="E78" s="85">
        <v>0</v>
      </c>
      <c r="F78" s="85">
        <v>0</v>
      </c>
      <c r="G78" s="85">
        <v>0</v>
      </c>
      <c r="H78" s="85">
        <v>0</v>
      </c>
      <c r="I78" s="85">
        <v>0</v>
      </c>
      <c r="J78" s="85">
        <v>0</v>
      </c>
    </row>
    <row r="79" spans="1:12">
      <c r="A79" s="175" t="s">
        <v>310</v>
      </c>
      <c r="B79" s="88">
        <f>SUM(C79:J79)</f>
        <v>0</v>
      </c>
      <c r="C79" s="85">
        <v>0</v>
      </c>
      <c r="D79" s="85">
        <v>0</v>
      </c>
      <c r="E79" s="85">
        <v>0</v>
      </c>
      <c r="F79" s="85">
        <v>0</v>
      </c>
      <c r="G79" s="85">
        <v>0</v>
      </c>
      <c r="H79" s="85">
        <v>0</v>
      </c>
      <c r="I79" s="85">
        <v>0</v>
      </c>
      <c r="J79" s="85">
        <v>0</v>
      </c>
    </row>
    <row r="80" spans="1:12">
      <c r="A80" s="175" t="s">
        <v>289</v>
      </c>
      <c r="B80" s="88">
        <f t="shared" ref="B80" si="23">SUM(C80:J80)</f>
        <v>6</v>
      </c>
      <c r="C80" s="85">
        <v>0</v>
      </c>
      <c r="D80" s="85">
        <v>0</v>
      </c>
      <c r="E80" s="85">
        <v>0</v>
      </c>
      <c r="F80" s="85">
        <v>0</v>
      </c>
      <c r="G80" s="85">
        <v>0</v>
      </c>
      <c r="H80" s="85">
        <v>0</v>
      </c>
      <c r="I80" s="85">
        <v>0</v>
      </c>
      <c r="J80" s="85">
        <v>6</v>
      </c>
    </row>
    <row r="81" spans="1:10" ht="10.5">
      <c r="A81" s="178" t="s">
        <v>90</v>
      </c>
      <c r="B81" s="151">
        <f t="shared" si="18"/>
        <v>4215</v>
      </c>
      <c r="C81" s="151">
        <v>277</v>
      </c>
      <c r="D81" s="151">
        <v>4</v>
      </c>
      <c r="E81" s="151">
        <v>207</v>
      </c>
      <c r="F81" s="151">
        <v>2</v>
      </c>
      <c r="G81" s="151">
        <v>62</v>
      </c>
      <c r="H81" s="151">
        <v>807</v>
      </c>
      <c r="I81" s="151">
        <v>0</v>
      </c>
      <c r="J81" s="151">
        <v>2856</v>
      </c>
    </row>
    <row r="82" spans="1:10">
      <c r="A82" s="5"/>
      <c r="B82" s="10"/>
      <c r="C82" s="78"/>
      <c r="D82" s="78"/>
      <c r="E82" s="78"/>
      <c r="F82" s="78"/>
      <c r="G82" s="78"/>
      <c r="H82" s="78"/>
      <c r="I82" s="78"/>
    </row>
    <row r="83" spans="1:10">
      <c r="A83" s="5" t="s">
        <v>89</v>
      </c>
      <c r="B83" s="10"/>
      <c r="C83" s="78"/>
      <c r="D83" s="78"/>
      <c r="E83" s="78"/>
      <c r="F83" s="78"/>
      <c r="G83" s="78"/>
      <c r="H83" s="78"/>
      <c r="I83" s="78"/>
    </row>
    <row r="84" spans="1:10">
      <c r="A84" s="158" t="s">
        <v>156</v>
      </c>
      <c r="E84" s="85"/>
      <c r="F84" s="78"/>
    </row>
    <row r="85" spans="1:10">
      <c r="A85" s="158" t="s">
        <v>157</v>
      </c>
      <c r="F85" s="78"/>
    </row>
    <row r="86" spans="1:10">
      <c r="A86" s="158" t="s">
        <v>88</v>
      </c>
      <c r="F86" s="78"/>
    </row>
    <row r="87" spans="1:10">
      <c r="A87" s="5" t="s">
        <v>87</v>
      </c>
      <c r="F87" s="78"/>
    </row>
    <row r="88" spans="1:10">
      <c r="A88" s="5" t="s">
        <v>99</v>
      </c>
      <c r="F88" s="78"/>
    </row>
    <row r="89" spans="1:10">
      <c r="A89" s="5" t="s">
        <v>86</v>
      </c>
      <c r="F89" s="78"/>
    </row>
    <row r="90" spans="1:10">
      <c r="A90" s="160" t="s">
        <v>102</v>
      </c>
      <c r="F90" s="78"/>
    </row>
    <row r="91" spans="1:10">
      <c r="A91" s="5" t="s">
        <v>372</v>
      </c>
      <c r="F91" s="78"/>
    </row>
    <row r="92" spans="1:10">
      <c r="A92" s="5" t="s">
        <v>361</v>
      </c>
      <c r="F92" s="78"/>
    </row>
    <row r="95" spans="1:10">
      <c r="A95" s="5"/>
    </row>
    <row r="96" spans="1:10">
      <c r="A96" s="158"/>
    </row>
    <row r="97" spans="1:1">
      <c r="A97" s="158"/>
    </row>
    <row r="98" spans="1:1">
      <c r="A98" s="158"/>
    </row>
    <row r="99" spans="1:1">
      <c r="A99" s="5"/>
    </row>
    <row r="100" spans="1:1">
      <c r="A100" s="5"/>
    </row>
    <row r="101" spans="1:1">
      <c r="A101" s="5"/>
    </row>
    <row r="102" spans="1:1">
      <c r="A102" s="160"/>
    </row>
    <row r="103" spans="1:1">
      <c r="A103" s="5"/>
    </row>
    <row r="104" spans="1:1">
      <c r="A104" s="5"/>
    </row>
  </sheetData>
  <pageMargins left="0.46" right="0.17" top="1" bottom="1" header="0.5" footer="0.5"/>
  <pageSetup firstPageNumber="23" orientation="portrait" useFirstPageNumber="1" r:id="rId1"/>
  <headerFooter alignWithMargins="0">
    <oddFooter>&amp;C&amp;P of 31</oddFooter>
  </headerFooter>
  <rowBreaks count="1" manualBreakCount="1">
    <brk id="56" max="9" man="1"/>
  </rowBreaks>
  <ignoredErrors>
    <ignoredError sqref="B17:C17 B33:J33 B50 B42 B10 C42:J42 B57:J57 B64:B73" formula="1"/>
    <ignoredError sqref="C64:J73" formula="1" formulaRange="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showGridLines="0" zoomScaleNormal="100" workbookViewId="0">
      <selection activeCell="M1" sqref="M1"/>
    </sheetView>
  </sheetViews>
  <sheetFormatPr defaultColWidth="9.09765625" defaultRowHeight="10"/>
  <cols>
    <col min="1" max="1" width="24.69921875" style="340" customWidth="1"/>
    <col min="2" max="2" width="9.69921875" style="340" customWidth="1"/>
    <col min="3" max="10" width="7.69921875" style="340" customWidth="1"/>
    <col min="11" max="11" width="6.8984375" style="340" customWidth="1"/>
    <col min="12" max="16384" width="9.09765625" style="340"/>
  </cols>
  <sheetData>
    <row r="1" spans="1:17" s="363" customFormat="1" ht="10.5">
      <c r="A1" s="414" t="s">
        <v>405</v>
      </c>
      <c r="B1" s="412"/>
      <c r="C1" s="412"/>
      <c r="D1" s="412"/>
      <c r="E1" s="415"/>
      <c r="F1" s="412"/>
      <c r="G1" s="412"/>
      <c r="H1" s="412"/>
      <c r="I1" s="412"/>
      <c r="J1" s="412"/>
      <c r="K1" s="412"/>
    </row>
    <row r="2" spans="1:17" s="363" customFormat="1" ht="13.65" customHeight="1">
      <c r="A2" s="414" t="s">
        <v>495</v>
      </c>
      <c r="B2" s="412"/>
      <c r="C2" s="412"/>
      <c r="D2" s="412"/>
      <c r="E2" s="415"/>
      <c r="F2" s="412"/>
      <c r="G2" s="412"/>
      <c r="H2" s="412"/>
      <c r="I2" s="412"/>
      <c r="J2" s="412"/>
      <c r="K2" s="412"/>
    </row>
    <row r="3" spans="1:17" s="363" customFormat="1" ht="10.5">
      <c r="A3" s="414" t="s">
        <v>494</v>
      </c>
      <c r="B3" s="412"/>
      <c r="C3" s="416"/>
      <c r="D3" s="414"/>
      <c r="E3" s="415"/>
      <c r="F3" s="414"/>
      <c r="G3" s="412"/>
      <c r="H3" s="412"/>
      <c r="I3" s="413"/>
      <c r="J3" s="412"/>
      <c r="K3" s="412"/>
    </row>
    <row r="4" spans="1:17" s="341" customFormat="1" ht="12.15" customHeight="1">
      <c r="A4" s="411"/>
    </row>
    <row r="5" spans="1:17" s="341" customFormat="1">
      <c r="A5" s="410"/>
      <c r="B5" s="409"/>
      <c r="C5" s="408" t="s">
        <v>493</v>
      </c>
      <c r="D5" s="407"/>
      <c r="E5" s="407"/>
      <c r="F5" s="406"/>
      <c r="G5" s="408" t="s">
        <v>492</v>
      </c>
      <c r="H5" s="407"/>
      <c r="I5" s="407"/>
      <c r="J5" s="406"/>
      <c r="K5" s="405" t="s">
        <v>6</v>
      </c>
    </row>
    <row r="6" spans="1:17" s="341" customFormat="1" ht="36" customHeight="1">
      <c r="A6" s="404" t="s">
        <v>491</v>
      </c>
      <c r="B6" s="403" t="s">
        <v>490</v>
      </c>
      <c r="C6" s="402" t="s">
        <v>23</v>
      </c>
      <c r="D6" s="401" t="s">
        <v>489</v>
      </c>
      <c r="E6" s="398" t="s">
        <v>488</v>
      </c>
      <c r="F6" s="397" t="s">
        <v>487</v>
      </c>
      <c r="G6" s="400" t="s">
        <v>23</v>
      </c>
      <c r="H6" s="399" t="s">
        <v>489</v>
      </c>
      <c r="I6" s="398" t="s">
        <v>488</v>
      </c>
      <c r="J6" s="397" t="s">
        <v>487</v>
      </c>
      <c r="K6" s="396" t="s">
        <v>486</v>
      </c>
    </row>
    <row r="7" spans="1:17" s="387" customFormat="1" ht="15" customHeight="1">
      <c r="A7" s="395" t="s">
        <v>1</v>
      </c>
      <c r="B7" s="394">
        <f>C7+G7+K7</f>
        <v>146934</v>
      </c>
      <c r="C7" s="393">
        <f>D7+E7+F7</f>
        <v>48063</v>
      </c>
      <c r="D7" s="390">
        <f>SUM(D8:D16)</f>
        <v>40346</v>
      </c>
      <c r="E7" s="390">
        <f>SUM(E8:E16)</f>
        <v>669</v>
      </c>
      <c r="F7" s="389">
        <f>SUM(F8:F16)</f>
        <v>7048</v>
      </c>
      <c r="G7" s="392">
        <f>H7+I7+J7</f>
        <v>51296</v>
      </c>
      <c r="H7" s="391">
        <f>SUM(H8:H16)</f>
        <v>43432</v>
      </c>
      <c r="I7" s="390">
        <f>SUM(I8:I16)</f>
        <v>886</v>
      </c>
      <c r="J7" s="389">
        <f>SUM(J8:J16)</f>
        <v>6978</v>
      </c>
      <c r="K7" s="389">
        <f>SUM(K8:K16)</f>
        <v>47575</v>
      </c>
      <c r="M7" s="388"/>
      <c r="O7" s="388"/>
      <c r="Q7" s="388"/>
    </row>
    <row r="8" spans="1:17" s="341" customFormat="1" ht="13.15" customHeight="1">
      <c r="A8" s="362" t="s">
        <v>53</v>
      </c>
      <c r="B8" s="360">
        <f>(C8+K8)</f>
        <v>48477</v>
      </c>
      <c r="C8" s="361">
        <f>D8+E8+F8</f>
        <v>902</v>
      </c>
      <c r="D8" s="360">
        <v>496</v>
      </c>
      <c r="E8" s="359">
        <v>406</v>
      </c>
      <c r="F8" s="358">
        <v>0</v>
      </c>
      <c r="G8" s="361">
        <f>H8+I8+J8</f>
        <v>0</v>
      </c>
      <c r="H8" s="360">
        <v>0</v>
      </c>
      <c r="I8" s="359">
        <v>0</v>
      </c>
      <c r="J8" s="358">
        <v>0</v>
      </c>
      <c r="K8" s="358">
        <v>47575</v>
      </c>
      <c r="L8" s="342"/>
    </row>
    <row r="9" spans="1:17" s="341" customFormat="1" ht="13.15" customHeight="1">
      <c r="A9" s="362" t="s">
        <v>485</v>
      </c>
      <c r="B9" s="360">
        <f>(C9+G9)</f>
        <v>3</v>
      </c>
      <c r="C9" s="361">
        <f>D9+E9+F9</f>
        <v>3</v>
      </c>
      <c r="D9" s="360">
        <v>3</v>
      </c>
      <c r="E9" s="359">
        <v>0</v>
      </c>
      <c r="F9" s="358">
        <v>0</v>
      </c>
      <c r="G9" s="361">
        <f>H9+I9+J9</f>
        <v>0</v>
      </c>
      <c r="H9" s="360">
        <v>0</v>
      </c>
      <c r="I9" s="359">
        <v>0</v>
      </c>
      <c r="J9" s="358">
        <v>0</v>
      </c>
      <c r="K9" s="358" t="s">
        <v>374</v>
      </c>
    </row>
    <row r="10" spans="1:17" s="341" customFormat="1" ht="13.15" customHeight="1">
      <c r="A10" s="362" t="s">
        <v>484</v>
      </c>
      <c r="B10" s="360">
        <f>(C10+G10)</f>
        <v>280</v>
      </c>
      <c r="C10" s="361">
        <f>D10+E10+F10</f>
        <v>256</v>
      </c>
      <c r="D10" s="360">
        <v>256</v>
      </c>
      <c r="E10" s="359">
        <v>0</v>
      </c>
      <c r="F10" s="358">
        <v>0</v>
      </c>
      <c r="G10" s="361">
        <f>H10+I10+J10</f>
        <v>24</v>
      </c>
      <c r="H10" s="360">
        <v>24</v>
      </c>
      <c r="I10" s="359">
        <v>0</v>
      </c>
      <c r="J10" s="358">
        <v>0</v>
      </c>
      <c r="K10" s="358" t="s">
        <v>374</v>
      </c>
    </row>
    <row r="11" spans="1:17" s="341" customFormat="1" ht="13.15" customHeight="1">
      <c r="A11" s="362" t="s">
        <v>56</v>
      </c>
      <c r="B11" s="360"/>
      <c r="C11" s="361" t="s">
        <v>6</v>
      </c>
      <c r="D11" s="342"/>
      <c r="E11" s="342"/>
      <c r="F11" s="386"/>
      <c r="G11" s="361" t="s">
        <v>6</v>
      </c>
      <c r="H11" s="360"/>
      <c r="I11" s="342"/>
      <c r="J11" s="386"/>
      <c r="K11" s="386"/>
      <c r="L11" s="342"/>
      <c r="M11" s="344"/>
      <c r="O11" s="344"/>
      <c r="Q11" s="344"/>
    </row>
    <row r="12" spans="1:17" s="341" customFormat="1" ht="13.15" customHeight="1">
      <c r="A12" s="385" t="s">
        <v>176</v>
      </c>
      <c r="B12" s="360">
        <f t="shared" ref="B12:B17" si="0">(C12+G12)</f>
        <v>39678</v>
      </c>
      <c r="C12" s="361">
        <f t="shared" ref="C12:C18" si="1">D12+E12+F12</f>
        <v>23756</v>
      </c>
      <c r="D12" s="360">
        <v>20724</v>
      </c>
      <c r="E12" s="359">
        <v>57</v>
      </c>
      <c r="F12" s="358">
        <v>2975</v>
      </c>
      <c r="G12" s="361">
        <f t="shared" ref="G12:G18" si="2">H12+I12+J12</f>
        <v>15922</v>
      </c>
      <c r="H12" s="360">
        <v>13551</v>
      </c>
      <c r="I12" s="359">
        <v>41</v>
      </c>
      <c r="J12" s="358">
        <v>2330</v>
      </c>
      <c r="K12" s="358" t="s">
        <v>374</v>
      </c>
      <c r="L12" s="342"/>
    </row>
    <row r="13" spans="1:17" s="341" customFormat="1" ht="13.15" customHeight="1">
      <c r="A13" s="385" t="s">
        <v>177</v>
      </c>
      <c r="B13" s="360">
        <f t="shared" si="0"/>
        <v>28249</v>
      </c>
      <c r="C13" s="361">
        <f t="shared" si="1"/>
        <v>14179</v>
      </c>
      <c r="D13" s="360">
        <v>10966</v>
      </c>
      <c r="E13" s="359">
        <v>28</v>
      </c>
      <c r="F13" s="358">
        <v>3185</v>
      </c>
      <c r="G13" s="361">
        <f t="shared" si="2"/>
        <v>14070</v>
      </c>
      <c r="H13" s="360">
        <v>11037</v>
      </c>
      <c r="I13" s="359">
        <v>98</v>
      </c>
      <c r="J13" s="358">
        <v>2935</v>
      </c>
      <c r="K13" s="358" t="s">
        <v>374</v>
      </c>
      <c r="L13" s="342"/>
    </row>
    <row r="14" spans="1:17" s="341" customFormat="1" ht="13.15" customHeight="1">
      <c r="A14" s="385" t="s">
        <v>178</v>
      </c>
      <c r="B14" s="360">
        <f t="shared" si="0"/>
        <v>27452</v>
      </c>
      <c r="C14" s="361">
        <f t="shared" si="1"/>
        <v>6690</v>
      </c>
      <c r="D14" s="360">
        <v>6494</v>
      </c>
      <c r="E14" s="359">
        <v>147</v>
      </c>
      <c r="F14" s="358">
        <v>49</v>
      </c>
      <c r="G14" s="361">
        <f t="shared" si="2"/>
        <v>20762</v>
      </c>
      <c r="H14" s="360">
        <v>18430</v>
      </c>
      <c r="I14" s="359">
        <v>742</v>
      </c>
      <c r="J14" s="358">
        <v>1590</v>
      </c>
      <c r="K14" s="358" t="s">
        <v>374</v>
      </c>
      <c r="L14" s="342"/>
    </row>
    <row r="15" spans="1:17" s="341" customFormat="1" ht="13.15" customHeight="1">
      <c r="A15" s="362" t="s">
        <v>483</v>
      </c>
      <c r="B15" s="360">
        <f t="shared" si="0"/>
        <v>2625</v>
      </c>
      <c r="C15" s="361">
        <f t="shared" si="1"/>
        <v>2107</v>
      </c>
      <c r="D15" s="360">
        <v>1238</v>
      </c>
      <c r="E15" s="359">
        <v>31</v>
      </c>
      <c r="F15" s="358">
        <v>838</v>
      </c>
      <c r="G15" s="361">
        <f t="shared" si="2"/>
        <v>518</v>
      </c>
      <c r="H15" s="360">
        <v>390</v>
      </c>
      <c r="I15" s="359">
        <v>5</v>
      </c>
      <c r="J15" s="358">
        <v>123</v>
      </c>
      <c r="K15" s="358" t="s">
        <v>374</v>
      </c>
      <c r="L15" s="342"/>
    </row>
    <row r="16" spans="1:17" s="341" customFormat="1" ht="13.15" customHeight="1">
      <c r="A16" s="362" t="s">
        <v>482</v>
      </c>
      <c r="B16" s="360">
        <f t="shared" si="0"/>
        <v>170</v>
      </c>
      <c r="C16" s="361">
        <f t="shared" si="1"/>
        <v>170</v>
      </c>
      <c r="D16" s="360">
        <v>169</v>
      </c>
      <c r="E16" s="359">
        <v>0</v>
      </c>
      <c r="F16" s="358">
        <v>1</v>
      </c>
      <c r="G16" s="361">
        <f t="shared" si="2"/>
        <v>0</v>
      </c>
      <c r="H16" s="360">
        <v>0</v>
      </c>
      <c r="I16" s="359">
        <v>0</v>
      </c>
      <c r="J16" s="358">
        <v>0</v>
      </c>
      <c r="K16" s="358" t="s">
        <v>374</v>
      </c>
      <c r="L16" s="342"/>
    </row>
    <row r="17" spans="1:19" s="341" customFormat="1" ht="15.65" customHeight="1">
      <c r="A17" s="384" t="s">
        <v>481</v>
      </c>
      <c r="B17" s="383">
        <f t="shared" si="0"/>
        <v>15448</v>
      </c>
      <c r="C17" s="382">
        <f t="shared" si="1"/>
        <v>7973</v>
      </c>
      <c r="D17" s="380">
        <v>5862</v>
      </c>
      <c r="E17" s="379">
        <v>83</v>
      </c>
      <c r="F17" s="378">
        <v>2028</v>
      </c>
      <c r="G17" s="381">
        <f t="shared" si="2"/>
        <v>7475</v>
      </c>
      <c r="H17" s="380">
        <v>6808</v>
      </c>
      <c r="I17" s="379">
        <v>58</v>
      </c>
      <c r="J17" s="378">
        <v>609</v>
      </c>
      <c r="K17" s="358" t="s">
        <v>374</v>
      </c>
      <c r="L17" s="342"/>
    </row>
    <row r="18" spans="1:19" s="371" customFormat="1" ht="21.15" customHeight="1">
      <c r="A18" s="377" t="s">
        <v>480</v>
      </c>
      <c r="B18" s="375">
        <f>(C18+G18+K18)</f>
        <v>45673</v>
      </c>
      <c r="C18" s="376">
        <f t="shared" si="1"/>
        <v>1558</v>
      </c>
      <c r="D18" s="375">
        <v>384</v>
      </c>
      <c r="E18" s="374">
        <v>1174</v>
      </c>
      <c r="F18" s="373">
        <v>0</v>
      </c>
      <c r="G18" s="376">
        <f t="shared" si="2"/>
        <v>0</v>
      </c>
      <c r="H18" s="375">
        <v>0</v>
      </c>
      <c r="I18" s="374">
        <v>0</v>
      </c>
      <c r="J18" s="373">
        <v>0</v>
      </c>
      <c r="K18" s="373">
        <v>44115</v>
      </c>
      <c r="L18" s="372"/>
    </row>
    <row r="19" spans="1:19" s="363" customFormat="1" ht="15" customHeight="1">
      <c r="A19" s="370" t="s">
        <v>0</v>
      </c>
      <c r="B19" s="368">
        <f t="shared" ref="B19:J19" si="3">SUM(B20:B29)</f>
        <v>17312</v>
      </c>
      <c r="C19" s="369">
        <f t="shared" si="3"/>
        <v>13340</v>
      </c>
      <c r="D19" s="367">
        <f t="shared" si="3"/>
        <v>8595</v>
      </c>
      <c r="E19" s="367">
        <f t="shared" si="3"/>
        <v>94</v>
      </c>
      <c r="F19" s="366">
        <f t="shared" si="3"/>
        <v>4651</v>
      </c>
      <c r="G19" s="369">
        <f t="shared" si="3"/>
        <v>3972</v>
      </c>
      <c r="H19" s="368">
        <f t="shared" si="3"/>
        <v>3630</v>
      </c>
      <c r="I19" s="367">
        <f t="shared" si="3"/>
        <v>7</v>
      </c>
      <c r="J19" s="366">
        <f t="shared" si="3"/>
        <v>335</v>
      </c>
      <c r="K19" s="365" t="s">
        <v>374</v>
      </c>
      <c r="L19" s="364"/>
    </row>
    <row r="20" spans="1:19" s="341" customFormat="1" ht="13.15" customHeight="1">
      <c r="A20" s="362" t="s">
        <v>479</v>
      </c>
      <c r="B20" s="360">
        <f t="shared" ref="B20:B29" si="4">(C20+G20)</f>
        <v>10976</v>
      </c>
      <c r="C20" s="361">
        <f>D20+E20+F20</f>
        <v>7360</v>
      </c>
      <c r="D20" s="360">
        <v>7320</v>
      </c>
      <c r="E20" s="359">
        <v>9</v>
      </c>
      <c r="F20" s="358">
        <v>31</v>
      </c>
      <c r="G20" s="361">
        <f t="shared" ref="G20:G29" si="5">H20+I20+J20</f>
        <v>3616</v>
      </c>
      <c r="H20" s="360">
        <v>3605</v>
      </c>
      <c r="I20" s="359">
        <v>4</v>
      </c>
      <c r="J20" s="358">
        <v>7</v>
      </c>
      <c r="K20" s="358" t="s">
        <v>374</v>
      </c>
      <c r="L20" s="342"/>
    </row>
    <row r="21" spans="1:19" s="341" customFormat="1" ht="13.15" customHeight="1">
      <c r="A21" s="362" t="s">
        <v>362</v>
      </c>
      <c r="B21" s="360">
        <f t="shared" si="4"/>
        <v>155</v>
      </c>
      <c r="C21" s="361">
        <f t="shared" ref="C21:C29" si="6">SUM(D21:F21)</f>
        <v>149</v>
      </c>
      <c r="D21" s="360">
        <v>149</v>
      </c>
      <c r="E21" s="359">
        <v>0</v>
      </c>
      <c r="F21" s="358">
        <v>0</v>
      </c>
      <c r="G21" s="361">
        <f t="shared" si="5"/>
        <v>6</v>
      </c>
      <c r="H21" s="360">
        <v>6</v>
      </c>
      <c r="I21" s="359">
        <v>0</v>
      </c>
      <c r="J21" s="358">
        <v>0</v>
      </c>
      <c r="K21" s="358" t="s">
        <v>374</v>
      </c>
      <c r="L21" s="342"/>
    </row>
    <row r="22" spans="1:19" s="341" customFormat="1" ht="13.15" customHeight="1">
      <c r="A22" s="362" t="s">
        <v>478</v>
      </c>
      <c r="B22" s="360">
        <f t="shared" si="4"/>
        <v>2629</v>
      </c>
      <c r="C22" s="361">
        <f t="shared" si="6"/>
        <v>2605</v>
      </c>
      <c r="D22" s="360">
        <v>0</v>
      </c>
      <c r="E22" s="359">
        <v>2</v>
      </c>
      <c r="F22" s="358">
        <v>2603</v>
      </c>
      <c r="G22" s="361">
        <f t="shared" si="5"/>
        <v>24</v>
      </c>
      <c r="H22" s="360">
        <v>0</v>
      </c>
      <c r="I22" s="359">
        <v>2</v>
      </c>
      <c r="J22" s="358">
        <v>22</v>
      </c>
      <c r="K22" s="358" t="s">
        <v>374</v>
      </c>
      <c r="L22" s="342"/>
    </row>
    <row r="23" spans="1:19" s="341" customFormat="1" ht="13.15" customHeight="1">
      <c r="A23" s="362" t="s">
        <v>477</v>
      </c>
      <c r="B23" s="360">
        <f t="shared" si="4"/>
        <v>169</v>
      </c>
      <c r="C23" s="361">
        <f t="shared" si="6"/>
        <v>165</v>
      </c>
      <c r="D23" s="360">
        <v>0</v>
      </c>
      <c r="E23" s="359">
        <v>0</v>
      </c>
      <c r="F23" s="358">
        <v>165</v>
      </c>
      <c r="G23" s="361">
        <f t="shared" si="5"/>
        <v>4</v>
      </c>
      <c r="H23" s="360">
        <v>0</v>
      </c>
      <c r="I23" s="359">
        <v>0</v>
      </c>
      <c r="J23" s="358">
        <v>4</v>
      </c>
      <c r="K23" s="358" t="s">
        <v>374</v>
      </c>
      <c r="L23" s="342"/>
    </row>
    <row r="24" spans="1:19" s="341" customFormat="1" ht="13.15" customHeight="1">
      <c r="A24" s="362" t="s">
        <v>476</v>
      </c>
      <c r="B24" s="360">
        <f t="shared" si="4"/>
        <v>359</v>
      </c>
      <c r="C24" s="361">
        <f t="shared" si="6"/>
        <v>342</v>
      </c>
      <c r="D24" s="360">
        <v>268</v>
      </c>
      <c r="E24" s="359">
        <v>20</v>
      </c>
      <c r="F24" s="358">
        <v>54</v>
      </c>
      <c r="G24" s="361">
        <f t="shared" si="5"/>
        <v>17</v>
      </c>
      <c r="H24" s="360">
        <v>15</v>
      </c>
      <c r="I24" s="359">
        <v>0</v>
      </c>
      <c r="J24" s="358">
        <v>2</v>
      </c>
      <c r="K24" s="358" t="s">
        <v>374</v>
      </c>
      <c r="L24" s="342"/>
    </row>
    <row r="25" spans="1:19" s="341" customFormat="1" ht="13.15" customHeight="1">
      <c r="A25" s="362" t="s">
        <v>475</v>
      </c>
      <c r="B25" s="360">
        <f t="shared" si="4"/>
        <v>2096</v>
      </c>
      <c r="C25" s="361">
        <f t="shared" si="6"/>
        <v>1795</v>
      </c>
      <c r="D25" s="360">
        <v>1</v>
      </c>
      <c r="E25" s="359">
        <v>0</v>
      </c>
      <c r="F25" s="358">
        <v>1794</v>
      </c>
      <c r="G25" s="361">
        <f t="shared" si="5"/>
        <v>301</v>
      </c>
      <c r="H25" s="360">
        <v>0</v>
      </c>
      <c r="I25" s="359">
        <v>1</v>
      </c>
      <c r="J25" s="358">
        <v>300</v>
      </c>
      <c r="K25" s="358" t="s">
        <v>374</v>
      </c>
      <c r="L25" s="342"/>
    </row>
    <row r="26" spans="1:19" s="341" customFormat="1" ht="13.15" customHeight="1">
      <c r="A26" s="362" t="s">
        <v>93</v>
      </c>
      <c r="B26" s="360">
        <f t="shared" si="4"/>
        <v>904</v>
      </c>
      <c r="C26" s="361">
        <f t="shared" si="6"/>
        <v>902</v>
      </c>
      <c r="D26" s="360">
        <v>844</v>
      </c>
      <c r="E26" s="359">
        <v>54</v>
      </c>
      <c r="F26" s="358">
        <v>4</v>
      </c>
      <c r="G26" s="361">
        <f t="shared" si="5"/>
        <v>2</v>
      </c>
      <c r="H26" s="360">
        <v>2</v>
      </c>
      <c r="I26" s="359">
        <v>0</v>
      </c>
      <c r="J26" s="358">
        <v>0</v>
      </c>
      <c r="K26" s="358" t="s">
        <v>374</v>
      </c>
      <c r="L26" s="342"/>
    </row>
    <row r="27" spans="1:19" s="341" customFormat="1" ht="13.15" customHeight="1">
      <c r="A27" s="362" t="s">
        <v>474</v>
      </c>
      <c r="B27" s="360">
        <f t="shared" si="4"/>
        <v>0</v>
      </c>
      <c r="C27" s="361">
        <f t="shared" si="6"/>
        <v>0</v>
      </c>
      <c r="D27" s="360">
        <v>0</v>
      </c>
      <c r="E27" s="359">
        <v>0</v>
      </c>
      <c r="F27" s="358">
        <v>0</v>
      </c>
      <c r="G27" s="361">
        <f t="shared" si="5"/>
        <v>0</v>
      </c>
      <c r="H27" s="360">
        <v>0</v>
      </c>
      <c r="I27" s="359">
        <v>0</v>
      </c>
      <c r="J27" s="358">
        <v>0</v>
      </c>
      <c r="K27" s="358" t="s">
        <v>374</v>
      </c>
      <c r="L27" s="342"/>
    </row>
    <row r="28" spans="1:19" s="341" customFormat="1" ht="13.15" customHeight="1">
      <c r="A28" s="362" t="s">
        <v>171</v>
      </c>
      <c r="B28" s="360">
        <f t="shared" si="4"/>
        <v>0</v>
      </c>
      <c r="C28" s="361">
        <f t="shared" si="6"/>
        <v>0</v>
      </c>
      <c r="D28" s="360">
        <v>0</v>
      </c>
      <c r="E28" s="359">
        <v>0</v>
      </c>
      <c r="F28" s="358">
        <v>0</v>
      </c>
      <c r="G28" s="361">
        <f t="shared" si="5"/>
        <v>0</v>
      </c>
      <c r="H28" s="360">
        <v>0</v>
      </c>
      <c r="I28" s="359">
        <v>0</v>
      </c>
      <c r="J28" s="358">
        <v>0</v>
      </c>
      <c r="K28" s="358" t="s">
        <v>374</v>
      </c>
      <c r="L28" s="342"/>
      <c r="M28" s="344"/>
      <c r="O28" s="344"/>
      <c r="Q28" s="344"/>
    </row>
    <row r="29" spans="1:19" s="349" customFormat="1" ht="18" customHeight="1">
      <c r="A29" s="357" t="s">
        <v>168</v>
      </c>
      <c r="B29" s="356">
        <f t="shared" si="4"/>
        <v>24</v>
      </c>
      <c r="C29" s="355">
        <f t="shared" si="6"/>
        <v>22</v>
      </c>
      <c r="D29" s="354">
        <v>13</v>
      </c>
      <c r="E29" s="353">
        <v>9</v>
      </c>
      <c r="F29" s="352">
        <v>0</v>
      </c>
      <c r="G29" s="355">
        <f t="shared" si="5"/>
        <v>2</v>
      </c>
      <c r="H29" s="354">
        <v>2</v>
      </c>
      <c r="I29" s="353">
        <v>0</v>
      </c>
      <c r="J29" s="352">
        <v>0</v>
      </c>
      <c r="K29" s="352" t="s">
        <v>374</v>
      </c>
      <c r="L29" s="351"/>
      <c r="M29" s="350"/>
      <c r="N29" s="350"/>
      <c r="O29" s="350"/>
      <c r="P29" s="350"/>
      <c r="Q29" s="350"/>
      <c r="R29" s="350"/>
      <c r="S29" s="350"/>
    </row>
    <row r="30" spans="1:19" s="341" customFormat="1">
      <c r="A30" s="344"/>
      <c r="B30" s="342"/>
      <c r="C30" s="342"/>
      <c r="K30" s="342"/>
      <c r="L30" s="342"/>
      <c r="M30" s="345"/>
      <c r="N30" s="345"/>
      <c r="O30" s="345"/>
      <c r="P30" s="345"/>
      <c r="Q30" s="345"/>
      <c r="R30" s="345"/>
      <c r="S30" s="345"/>
    </row>
    <row r="31" spans="1:19" s="341" customFormat="1" ht="13">
      <c r="A31" s="348" t="s">
        <v>473</v>
      </c>
      <c r="B31" s="342"/>
      <c r="C31" s="342"/>
      <c r="D31" s="347"/>
      <c r="E31" s="347"/>
      <c r="F31" s="347"/>
      <c r="G31" s="347"/>
      <c r="H31" s="347"/>
      <c r="I31" s="347"/>
      <c r="J31" s="346"/>
      <c r="K31" s="346"/>
      <c r="L31" s="342"/>
    </row>
    <row r="32" spans="1:19" s="341" customFormat="1">
      <c r="A32" s="344" t="s">
        <v>472</v>
      </c>
      <c r="M32" s="344"/>
      <c r="O32" s="344"/>
      <c r="Q32" s="344"/>
    </row>
    <row r="33" spans="1:19" s="341" customFormat="1">
      <c r="A33" s="344" t="s">
        <v>471</v>
      </c>
      <c r="M33" s="345"/>
      <c r="N33" s="345"/>
      <c r="O33" s="345"/>
      <c r="P33" s="345"/>
      <c r="Q33" s="345"/>
      <c r="R33" s="345"/>
      <c r="S33" s="345"/>
    </row>
    <row r="34" spans="1:19" s="341" customFormat="1">
      <c r="A34" s="344" t="s">
        <v>470</v>
      </c>
    </row>
    <row r="35" spans="1:19" s="341" customFormat="1">
      <c r="A35" s="344" t="s">
        <v>469</v>
      </c>
    </row>
    <row r="36" spans="1:19" s="341" customFormat="1">
      <c r="A36" s="344" t="s">
        <v>468</v>
      </c>
    </row>
    <row r="37" spans="1:19" s="341" customFormat="1">
      <c r="A37" s="344" t="s">
        <v>467</v>
      </c>
    </row>
    <row r="38" spans="1:19" s="341" customFormat="1">
      <c r="A38" s="344" t="s">
        <v>466</v>
      </c>
    </row>
    <row r="39" spans="1:19" s="341" customFormat="1" ht="14" customHeight="1">
      <c r="A39" s="343" t="s">
        <v>465</v>
      </c>
    </row>
    <row r="40" spans="1:19" ht="10.25" customHeight="1">
      <c r="A40" s="343"/>
      <c r="B40" s="342"/>
      <c r="C40" s="342"/>
      <c r="D40" s="342"/>
      <c r="E40" s="342"/>
      <c r="F40" s="342"/>
      <c r="G40" s="342"/>
      <c r="H40" s="342"/>
      <c r="I40" s="342"/>
      <c r="J40" s="342"/>
      <c r="K40" s="342"/>
    </row>
    <row r="41" spans="1:19">
      <c r="A41" s="341"/>
      <c r="B41" s="341"/>
    </row>
    <row r="42" spans="1:19">
      <c r="A42" s="341"/>
      <c r="B42" s="341"/>
    </row>
    <row r="43" spans="1:19">
      <c r="A43" s="341"/>
      <c r="B43" s="341"/>
    </row>
    <row r="44" spans="1:19">
      <c r="B44" s="341"/>
    </row>
    <row r="45" spans="1:19">
      <c r="B45" s="341"/>
    </row>
  </sheetData>
  <pageMargins left="0.7" right="0.17" top="1" bottom="1" header="0.5" footer="0.5"/>
  <pageSetup firstPageNumber="25" orientation="portrait" useFirstPageNumber="1" horizontalDpi="4294967292" verticalDpi="300" r:id="rId1"/>
  <headerFooter alignWithMargins="0">
    <oddFooter>&amp;C&amp;"Times New Roman,Regular"&amp;P of 31</oddFooter>
  </headerFooter>
  <ignoredErrors>
    <ignoredError sqref="D7:F7 H7:J7" formulaRange="1"/>
    <ignoredError sqref="C19:G19" formula="1"/>
    <ignoredError sqref="G7" formula="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9"/>
  <sheetViews>
    <sheetView showGridLines="0" zoomScaleNormal="100" workbookViewId="0">
      <pane xSplit="1" ySplit="7" topLeftCell="B8" activePane="bottomRight" state="frozen"/>
      <selection pane="topRight" activeCell="B1" sqref="B1"/>
      <selection pane="bottomLeft" activeCell="A8" sqref="A8"/>
      <selection pane="bottomRight" activeCell="AG1" sqref="AG1"/>
    </sheetView>
  </sheetViews>
  <sheetFormatPr defaultColWidth="9.296875" defaultRowHeight="10.5"/>
  <cols>
    <col min="1" max="1" width="29.8984375" style="1" customWidth="1"/>
    <col min="2" max="11" width="8" style="1" customWidth="1"/>
    <col min="12" max="13" width="8" style="1" hidden="1" customWidth="1"/>
    <col min="14" max="14" width="8" style="7" hidden="1" customWidth="1"/>
    <col min="15" max="15" width="8" style="1" hidden="1" customWidth="1"/>
    <col min="16" max="16" width="8" style="2" hidden="1" customWidth="1"/>
    <col min="17" max="17" width="8" style="1" hidden="1" customWidth="1"/>
    <col min="18" max="18" width="8" style="2" hidden="1" customWidth="1"/>
    <col min="19" max="31" width="8" style="1" hidden="1" customWidth="1"/>
    <col min="32" max="16384" width="9.296875" style="7"/>
  </cols>
  <sheetData>
    <row r="1" spans="1:33">
      <c r="A1" s="33" t="s">
        <v>13</v>
      </c>
      <c r="B1" s="33"/>
      <c r="C1" s="33"/>
      <c r="D1" s="33"/>
      <c r="E1" s="33"/>
      <c r="F1" s="33"/>
      <c r="G1" s="33"/>
      <c r="H1" s="33"/>
      <c r="I1" s="33"/>
      <c r="J1" s="33"/>
      <c r="K1" s="33"/>
      <c r="L1" s="33"/>
      <c r="M1" s="33"/>
      <c r="N1" s="39"/>
      <c r="O1" s="30"/>
      <c r="P1" s="31"/>
      <c r="Q1" s="30"/>
      <c r="R1" s="31"/>
      <c r="S1" s="30"/>
      <c r="T1" s="30"/>
      <c r="U1" s="33" t="s">
        <v>13</v>
      </c>
      <c r="V1" s="30"/>
      <c r="W1" s="30"/>
      <c r="X1" s="30"/>
      <c r="Y1" s="30"/>
      <c r="Z1" s="30"/>
      <c r="AA1" s="30"/>
      <c r="AB1" s="30"/>
      <c r="AC1" s="30"/>
      <c r="AD1" s="30"/>
      <c r="AE1" s="30"/>
      <c r="AG1" s="38"/>
    </row>
    <row r="2" spans="1:33" ht="13.65" customHeight="1">
      <c r="A2" s="33" t="s">
        <v>12</v>
      </c>
      <c r="B2" s="33"/>
      <c r="C2" s="33"/>
      <c r="D2" s="33"/>
      <c r="E2" s="33"/>
      <c r="F2" s="33"/>
      <c r="G2" s="33"/>
      <c r="H2" s="33"/>
      <c r="I2" s="33"/>
      <c r="J2" s="33"/>
      <c r="K2" s="33"/>
      <c r="L2" s="33"/>
      <c r="M2" s="33"/>
      <c r="N2" s="39"/>
      <c r="O2" s="30"/>
      <c r="P2" s="31"/>
      <c r="Q2" s="30"/>
      <c r="R2" s="31"/>
      <c r="S2" s="30"/>
      <c r="T2" s="30"/>
      <c r="U2" s="33" t="s">
        <v>12</v>
      </c>
      <c r="V2" s="30"/>
      <c r="W2" s="30"/>
      <c r="X2" s="30"/>
      <c r="Y2" s="30"/>
      <c r="Z2" s="30"/>
      <c r="AA2" s="30"/>
      <c r="AB2" s="30"/>
      <c r="AC2" s="30"/>
      <c r="AD2" s="30"/>
      <c r="AE2" s="30"/>
    </row>
    <row r="3" spans="1:33">
      <c r="A3" s="162" t="s">
        <v>122</v>
      </c>
      <c r="B3" s="33"/>
      <c r="C3" s="33"/>
      <c r="D3" s="33"/>
      <c r="E3" s="33"/>
      <c r="F3" s="33"/>
      <c r="G3" s="33"/>
      <c r="H3" s="33"/>
      <c r="I3" s="33"/>
      <c r="J3" s="33"/>
      <c r="K3" s="33"/>
      <c r="L3" s="33"/>
      <c r="M3" s="33"/>
      <c r="N3" s="39"/>
      <c r="O3" s="30"/>
      <c r="P3" s="31"/>
      <c r="Q3" s="30"/>
      <c r="R3" s="31"/>
      <c r="S3" s="30"/>
      <c r="T3" s="30"/>
      <c r="U3" s="30" t="s">
        <v>6</v>
      </c>
      <c r="V3" s="30"/>
      <c r="W3" s="30"/>
      <c r="X3" s="30"/>
      <c r="Y3" s="30"/>
      <c r="Z3" s="30"/>
      <c r="AA3" s="30"/>
      <c r="AB3" s="30"/>
      <c r="AC3" s="30"/>
      <c r="AD3" s="30"/>
      <c r="AE3" s="30"/>
    </row>
    <row r="4" spans="1:33">
      <c r="A4" s="30"/>
      <c r="B4" s="30"/>
      <c r="C4" s="30"/>
      <c r="D4" s="30"/>
      <c r="E4" s="30"/>
      <c r="F4" s="30"/>
      <c r="G4" s="30"/>
      <c r="H4" s="30"/>
      <c r="I4" s="30"/>
      <c r="J4" s="30"/>
      <c r="K4" s="30"/>
      <c r="L4" s="30"/>
      <c r="M4" s="30"/>
      <c r="O4" s="30"/>
      <c r="P4" s="31"/>
      <c r="Q4" s="30"/>
      <c r="R4" s="31"/>
      <c r="S4" s="30"/>
      <c r="T4" s="30"/>
      <c r="U4" s="30"/>
      <c r="V4" s="30"/>
      <c r="W4" s="30"/>
      <c r="X4" s="30"/>
      <c r="Y4" s="30"/>
      <c r="Z4" s="30"/>
      <c r="AA4" s="30"/>
      <c r="AB4" s="30"/>
      <c r="AC4" s="30"/>
      <c r="AD4" s="30"/>
      <c r="AE4" s="30"/>
    </row>
    <row r="5" spans="1:33" ht="13.65" customHeight="1">
      <c r="A5" s="29" t="s">
        <v>7</v>
      </c>
      <c r="B5" s="255">
        <v>2019</v>
      </c>
      <c r="C5" s="255">
        <v>2018</v>
      </c>
      <c r="D5" s="255">
        <v>2017</v>
      </c>
      <c r="E5" s="255">
        <v>2016</v>
      </c>
      <c r="F5" s="255">
        <v>2015</v>
      </c>
      <c r="G5" s="255">
        <v>2014</v>
      </c>
      <c r="H5" s="255">
        <v>2013</v>
      </c>
      <c r="I5" s="255">
        <v>2012</v>
      </c>
      <c r="J5" s="255">
        <v>2011</v>
      </c>
      <c r="K5" s="255">
        <v>2010</v>
      </c>
      <c r="L5" s="255">
        <v>2009</v>
      </c>
      <c r="M5" s="259">
        <v>2008</v>
      </c>
      <c r="N5" s="259">
        <v>2007</v>
      </c>
      <c r="O5" s="259">
        <v>2006</v>
      </c>
      <c r="P5" s="259">
        <v>2005</v>
      </c>
      <c r="Q5" s="259">
        <v>2004</v>
      </c>
      <c r="R5" s="259">
        <v>2003</v>
      </c>
      <c r="S5" s="259">
        <v>2002</v>
      </c>
      <c r="T5" s="259">
        <v>2001</v>
      </c>
      <c r="U5" s="259">
        <v>2000</v>
      </c>
      <c r="V5" s="259">
        <v>1999</v>
      </c>
      <c r="W5" s="259">
        <v>1998</v>
      </c>
      <c r="X5" s="259">
        <v>1997</v>
      </c>
      <c r="Y5" s="259">
        <v>1996</v>
      </c>
      <c r="Z5" s="259">
        <v>1995</v>
      </c>
      <c r="AA5" s="259">
        <v>1994</v>
      </c>
      <c r="AB5" s="259">
        <v>1993</v>
      </c>
      <c r="AC5" s="259">
        <v>1992</v>
      </c>
      <c r="AD5" s="259">
        <v>1991</v>
      </c>
      <c r="AE5" s="259">
        <v>1990</v>
      </c>
    </row>
    <row r="6" spans="1:33" ht="21.15" customHeight="1">
      <c r="A6" s="26" t="s">
        <v>1</v>
      </c>
      <c r="B6" s="20">
        <f>SUM(B7:B15)</f>
        <v>664565</v>
      </c>
      <c r="C6" s="20">
        <f>SUM(C7:C15)</f>
        <v>633317</v>
      </c>
      <c r="D6" s="20">
        <f t="shared" ref="D6" si="0">SUM(D7:D15)</f>
        <v>609306</v>
      </c>
      <c r="E6" s="20">
        <f t="shared" ref="E6:I6" si="1">SUM(E7:E15)</f>
        <v>584362</v>
      </c>
      <c r="F6" s="20">
        <f t="shared" si="1"/>
        <v>590039</v>
      </c>
      <c r="G6" s="20">
        <f t="shared" si="1"/>
        <v>593499</v>
      </c>
      <c r="H6" s="20">
        <f t="shared" si="1"/>
        <v>599086</v>
      </c>
      <c r="I6" s="20">
        <f t="shared" si="1"/>
        <v>610576</v>
      </c>
      <c r="J6" s="20">
        <f t="shared" ref="J6:T6" si="2">SUM(J7:J15)</f>
        <v>617128</v>
      </c>
      <c r="K6" s="20">
        <f t="shared" si="2"/>
        <v>627588</v>
      </c>
      <c r="L6" s="20">
        <f t="shared" si="2"/>
        <v>594285</v>
      </c>
      <c r="M6" s="20">
        <f t="shared" si="2"/>
        <v>613746</v>
      </c>
      <c r="N6" s="20">
        <f t="shared" si="2"/>
        <v>590349</v>
      </c>
      <c r="O6" s="20">
        <f t="shared" si="2"/>
        <v>597109</v>
      </c>
      <c r="P6" s="20">
        <f t="shared" si="2"/>
        <v>609737</v>
      </c>
      <c r="Q6" s="20">
        <f t="shared" si="2"/>
        <v>618633</v>
      </c>
      <c r="R6" s="20">
        <f t="shared" si="2"/>
        <v>625011</v>
      </c>
      <c r="S6" s="20">
        <f t="shared" si="2"/>
        <v>631762</v>
      </c>
      <c r="T6" s="20">
        <f t="shared" si="2"/>
        <v>612274</v>
      </c>
      <c r="U6" s="20">
        <f t="shared" ref="U6" si="3">SUM(U7:U15)</f>
        <v>625581</v>
      </c>
      <c r="V6" s="20">
        <f t="shared" ref="V6:AE6" si="4">SUM(V7:V15)</f>
        <v>635472</v>
      </c>
      <c r="W6" s="20">
        <f t="shared" si="4"/>
        <v>618298</v>
      </c>
      <c r="X6" s="20">
        <f t="shared" si="4"/>
        <v>616342</v>
      </c>
      <c r="Y6" s="20">
        <f t="shared" si="4"/>
        <v>622261</v>
      </c>
      <c r="Z6" s="20">
        <f t="shared" si="4"/>
        <v>639184</v>
      </c>
      <c r="AA6" s="20">
        <f t="shared" si="4"/>
        <v>654088</v>
      </c>
      <c r="AB6" s="20">
        <f t="shared" si="4"/>
        <v>665069</v>
      </c>
      <c r="AC6" s="20">
        <f t="shared" si="4"/>
        <v>682959</v>
      </c>
      <c r="AD6" s="20">
        <f t="shared" si="4"/>
        <v>692095</v>
      </c>
      <c r="AE6" s="20">
        <f t="shared" si="4"/>
        <v>702659</v>
      </c>
    </row>
    <row r="7" spans="1:33">
      <c r="A7" s="175" t="s">
        <v>174</v>
      </c>
      <c r="B7" s="36">
        <v>197665</v>
      </c>
      <c r="C7" s="36">
        <v>167804</v>
      </c>
      <c r="D7" s="36">
        <v>149121</v>
      </c>
      <c r="E7" s="36">
        <v>128501</v>
      </c>
      <c r="F7" s="36">
        <v>122729</v>
      </c>
      <c r="G7" s="36">
        <v>120546</v>
      </c>
      <c r="H7" s="36">
        <v>120285</v>
      </c>
      <c r="I7" s="36">
        <v>119946</v>
      </c>
      <c r="J7" s="36">
        <v>118657</v>
      </c>
      <c r="K7" s="36">
        <v>119119</v>
      </c>
      <c r="L7" s="36">
        <v>72280</v>
      </c>
      <c r="M7" s="36">
        <v>80989</v>
      </c>
      <c r="N7" s="36">
        <v>84339</v>
      </c>
      <c r="O7" s="36">
        <v>84866</v>
      </c>
      <c r="P7" s="36">
        <v>87213</v>
      </c>
      <c r="Q7" s="36">
        <v>87910</v>
      </c>
      <c r="R7" s="36">
        <v>87296</v>
      </c>
      <c r="S7" s="36">
        <v>85991</v>
      </c>
      <c r="T7" s="36">
        <v>86731</v>
      </c>
      <c r="U7" s="36">
        <v>93064</v>
      </c>
      <c r="V7" s="36">
        <v>97359</v>
      </c>
      <c r="W7" s="36">
        <v>97736</v>
      </c>
      <c r="X7" s="36">
        <v>96101</v>
      </c>
      <c r="Y7" s="36">
        <v>94947</v>
      </c>
      <c r="Z7" s="36">
        <v>101279</v>
      </c>
      <c r="AA7" s="36">
        <v>96254</v>
      </c>
      <c r="AB7" s="36">
        <v>103583</v>
      </c>
      <c r="AC7" s="36">
        <v>114597</v>
      </c>
      <c r="AD7" s="36">
        <v>120203</v>
      </c>
      <c r="AE7" s="36">
        <v>128663</v>
      </c>
    </row>
    <row r="8" spans="1:33">
      <c r="A8" s="175" t="s">
        <v>175</v>
      </c>
      <c r="B8" s="36">
        <v>127</v>
      </c>
      <c r="C8" s="36">
        <v>144</v>
      </c>
      <c r="D8" s="36">
        <v>153</v>
      </c>
      <c r="E8" s="36">
        <v>175</v>
      </c>
      <c r="F8" s="36">
        <v>190</v>
      </c>
      <c r="G8" s="36">
        <v>220</v>
      </c>
      <c r="H8" s="36">
        <v>238</v>
      </c>
      <c r="I8" s="36">
        <v>218</v>
      </c>
      <c r="J8" s="36">
        <v>227</v>
      </c>
      <c r="K8" s="36">
        <v>212</v>
      </c>
      <c r="L8" s="36">
        <v>234</v>
      </c>
      <c r="M8" s="36">
        <v>252</v>
      </c>
      <c r="N8" s="36">
        <v>239</v>
      </c>
      <c r="O8" s="36">
        <v>239</v>
      </c>
      <c r="P8" s="36">
        <v>278</v>
      </c>
      <c r="Q8" s="36">
        <v>291</v>
      </c>
      <c r="R8" s="36">
        <v>310</v>
      </c>
      <c r="S8" s="36">
        <v>317</v>
      </c>
      <c r="T8" s="36">
        <v>316</v>
      </c>
      <c r="U8" s="36">
        <v>340</v>
      </c>
      <c r="V8" s="36">
        <v>343</v>
      </c>
      <c r="W8" s="36">
        <v>305</v>
      </c>
      <c r="X8" s="36">
        <v>284</v>
      </c>
      <c r="Y8" s="36">
        <v>265</v>
      </c>
      <c r="Z8" s="36">
        <v>232</v>
      </c>
      <c r="AA8" s="36">
        <v>241</v>
      </c>
      <c r="AB8" s="36">
        <v>206</v>
      </c>
      <c r="AC8" s="36">
        <v>187</v>
      </c>
      <c r="AD8" s="36">
        <v>161</v>
      </c>
      <c r="AE8" s="36">
        <v>87</v>
      </c>
    </row>
    <row r="9" spans="1:33">
      <c r="A9" s="175" t="s">
        <v>37</v>
      </c>
      <c r="B9" s="36">
        <v>6467</v>
      </c>
      <c r="C9" s="36">
        <v>6246</v>
      </c>
      <c r="D9" s="36">
        <v>6097</v>
      </c>
      <c r="E9" s="36">
        <v>5889</v>
      </c>
      <c r="F9" s="36">
        <v>5482</v>
      </c>
      <c r="G9" s="36">
        <v>5157</v>
      </c>
      <c r="H9" s="36">
        <v>4824</v>
      </c>
      <c r="I9" s="36">
        <v>4493</v>
      </c>
      <c r="J9" s="36">
        <v>4066</v>
      </c>
      <c r="K9" s="36">
        <v>3682</v>
      </c>
      <c r="L9" s="36">
        <v>3248</v>
      </c>
      <c r="M9" s="36">
        <v>2623</v>
      </c>
      <c r="N9" s="36">
        <v>2031</v>
      </c>
      <c r="O9" s="36">
        <v>939</v>
      </c>
      <c r="P9" s="36">
        <v>134</v>
      </c>
      <c r="Q9" s="205" t="s">
        <v>374</v>
      </c>
      <c r="R9" s="205" t="s">
        <v>374</v>
      </c>
      <c r="S9" s="205" t="s">
        <v>374</v>
      </c>
      <c r="T9" s="205" t="s">
        <v>374</v>
      </c>
      <c r="U9" s="205" t="s">
        <v>374</v>
      </c>
      <c r="V9" s="205" t="s">
        <v>374</v>
      </c>
      <c r="W9" s="205" t="s">
        <v>374</v>
      </c>
      <c r="X9" s="205" t="s">
        <v>374</v>
      </c>
      <c r="Y9" s="205" t="s">
        <v>374</v>
      </c>
      <c r="Z9" s="205" t="s">
        <v>374</v>
      </c>
      <c r="AA9" s="205" t="s">
        <v>374</v>
      </c>
      <c r="AB9" s="205" t="s">
        <v>374</v>
      </c>
      <c r="AC9" s="205" t="s">
        <v>374</v>
      </c>
      <c r="AD9" s="205" t="s">
        <v>374</v>
      </c>
      <c r="AE9" s="205" t="s">
        <v>374</v>
      </c>
    </row>
    <row r="10" spans="1:33">
      <c r="A10" s="175" t="s">
        <v>112</v>
      </c>
      <c r="B10" s="36"/>
      <c r="C10" s="36"/>
      <c r="D10" s="36"/>
      <c r="E10" s="36"/>
      <c r="F10" s="36"/>
      <c r="G10" s="36"/>
      <c r="H10" s="36"/>
      <c r="I10" s="36"/>
      <c r="J10" s="36"/>
      <c r="K10" s="36"/>
      <c r="L10" s="36"/>
      <c r="M10" s="36"/>
      <c r="N10" s="37"/>
      <c r="O10" s="36"/>
      <c r="P10" s="36"/>
      <c r="Q10" s="36"/>
      <c r="R10" s="36"/>
      <c r="S10" s="36"/>
      <c r="T10" s="36"/>
      <c r="U10" s="36"/>
      <c r="V10" s="36"/>
      <c r="W10" s="36"/>
      <c r="X10" s="36"/>
      <c r="Y10" s="36"/>
      <c r="Z10" s="36"/>
      <c r="AA10" s="36"/>
      <c r="AB10" s="36"/>
      <c r="AC10" s="36"/>
      <c r="AD10" s="36"/>
      <c r="AE10" s="36"/>
    </row>
    <row r="11" spans="1:33">
      <c r="A11" s="176" t="s">
        <v>176</v>
      </c>
      <c r="B11" s="36">
        <v>161105</v>
      </c>
      <c r="C11" s="36">
        <v>163695</v>
      </c>
      <c r="D11" s="36">
        <v>162455</v>
      </c>
      <c r="E11" s="36">
        <v>162313</v>
      </c>
      <c r="F11" s="36">
        <v>170718</v>
      </c>
      <c r="G11" s="36">
        <v>174883</v>
      </c>
      <c r="H11" s="36">
        <v>180214</v>
      </c>
      <c r="I11" s="36">
        <v>188001</v>
      </c>
      <c r="J11" s="36">
        <v>194441</v>
      </c>
      <c r="K11" s="36">
        <v>202020</v>
      </c>
      <c r="L11" s="36">
        <v>211619</v>
      </c>
      <c r="M11" s="36">
        <v>222596</v>
      </c>
      <c r="N11" s="36">
        <v>211096</v>
      </c>
      <c r="O11" s="36">
        <v>219233</v>
      </c>
      <c r="P11" s="36">
        <v>228619</v>
      </c>
      <c r="Q11" s="36">
        <v>235994</v>
      </c>
      <c r="R11" s="36">
        <v>241045</v>
      </c>
      <c r="S11" s="36">
        <v>245230</v>
      </c>
      <c r="T11" s="36">
        <v>243823</v>
      </c>
      <c r="U11" s="36">
        <v>251561</v>
      </c>
      <c r="V11" s="36">
        <v>258749</v>
      </c>
      <c r="W11" s="36">
        <v>247226</v>
      </c>
      <c r="X11" s="36">
        <v>247604</v>
      </c>
      <c r="Y11" s="36">
        <v>254002</v>
      </c>
      <c r="Z11" s="36">
        <v>261399</v>
      </c>
      <c r="AA11" s="36">
        <v>284236</v>
      </c>
      <c r="AB11" s="36">
        <v>283700</v>
      </c>
      <c r="AC11" s="36">
        <v>288078</v>
      </c>
      <c r="AD11" s="36">
        <v>293306</v>
      </c>
      <c r="AE11" s="36">
        <v>299111</v>
      </c>
    </row>
    <row r="12" spans="1:33" ht="12.75" customHeight="1">
      <c r="A12" s="176" t="s">
        <v>177</v>
      </c>
      <c r="B12" s="36">
        <v>100863</v>
      </c>
      <c r="C12" s="36">
        <v>99880</v>
      </c>
      <c r="D12" s="36">
        <v>98161</v>
      </c>
      <c r="E12" s="36">
        <v>96081</v>
      </c>
      <c r="F12" s="36">
        <v>101164</v>
      </c>
      <c r="G12" s="36">
        <v>104322</v>
      </c>
      <c r="H12" s="36">
        <v>108206</v>
      </c>
      <c r="I12" s="36">
        <v>116400</v>
      </c>
      <c r="J12" s="36">
        <v>120865</v>
      </c>
      <c r="K12" s="36">
        <v>123705</v>
      </c>
      <c r="L12" s="36">
        <v>125738</v>
      </c>
      <c r="M12" s="36">
        <v>124746</v>
      </c>
      <c r="N12" s="36">
        <v>115127</v>
      </c>
      <c r="O12" s="36">
        <v>117610</v>
      </c>
      <c r="P12" s="36">
        <v>120614</v>
      </c>
      <c r="Q12" s="36">
        <v>122592</v>
      </c>
      <c r="R12" s="36">
        <v>123990</v>
      </c>
      <c r="S12" s="36">
        <v>125920</v>
      </c>
      <c r="T12" s="36">
        <v>120502</v>
      </c>
      <c r="U12" s="36">
        <v>121858</v>
      </c>
      <c r="V12" s="36">
        <v>124261</v>
      </c>
      <c r="W12" s="36">
        <v>122053</v>
      </c>
      <c r="X12" s="36">
        <v>125300</v>
      </c>
      <c r="Y12" s="36">
        <v>129187</v>
      </c>
      <c r="Z12" s="36">
        <v>133980</v>
      </c>
      <c r="AA12" s="36">
        <v>138728</v>
      </c>
      <c r="AB12" s="36">
        <v>143014</v>
      </c>
      <c r="AC12" s="36">
        <v>146385</v>
      </c>
      <c r="AD12" s="36">
        <v>148365</v>
      </c>
      <c r="AE12" s="36">
        <v>149666</v>
      </c>
    </row>
    <row r="13" spans="1:33">
      <c r="A13" s="176" t="s">
        <v>178</v>
      </c>
      <c r="B13" s="36">
        <v>164947</v>
      </c>
      <c r="C13" s="36">
        <v>162145</v>
      </c>
      <c r="D13" s="36">
        <v>159825</v>
      </c>
      <c r="E13" s="36">
        <v>157894</v>
      </c>
      <c r="F13" s="36">
        <v>154730</v>
      </c>
      <c r="G13" s="36">
        <v>152933</v>
      </c>
      <c r="H13" s="36">
        <v>149824</v>
      </c>
      <c r="I13" s="36">
        <v>145590</v>
      </c>
      <c r="J13" s="36">
        <v>142511</v>
      </c>
      <c r="K13" s="36">
        <v>142198</v>
      </c>
      <c r="L13" s="36">
        <v>144600</v>
      </c>
      <c r="M13" s="36">
        <v>146838</v>
      </c>
      <c r="N13" s="36">
        <v>143953</v>
      </c>
      <c r="O13" s="36">
        <v>141935</v>
      </c>
      <c r="P13" s="36">
        <v>141992</v>
      </c>
      <c r="Q13" s="36">
        <v>142160</v>
      </c>
      <c r="R13" s="36">
        <v>143504</v>
      </c>
      <c r="S13" s="36">
        <v>144708</v>
      </c>
      <c r="T13" s="36">
        <v>144702</v>
      </c>
      <c r="U13" s="36">
        <v>141596</v>
      </c>
      <c r="V13" s="36">
        <v>137642</v>
      </c>
      <c r="W13" s="36">
        <v>134612</v>
      </c>
      <c r="X13" s="36">
        <v>130858</v>
      </c>
      <c r="Y13" s="36">
        <v>127486</v>
      </c>
      <c r="Z13" s="36">
        <v>123877</v>
      </c>
      <c r="AA13" s="36">
        <v>117434</v>
      </c>
      <c r="AB13" s="36">
        <v>117070</v>
      </c>
      <c r="AC13" s="36">
        <v>115855</v>
      </c>
      <c r="AD13" s="36">
        <v>112167</v>
      </c>
      <c r="AE13" s="36">
        <v>107732</v>
      </c>
    </row>
    <row r="14" spans="1:33">
      <c r="A14" s="175" t="s">
        <v>179</v>
      </c>
      <c r="B14" s="36">
        <v>14248</v>
      </c>
      <c r="C14" s="36">
        <v>15033</v>
      </c>
      <c r="D14" s="36">
        <v>15355</v>
      </c>
      <c r="E14" s="36">
        <v>15518</v>
      </c>
      <c r="F14" s="36">
        <v>15566</v>
      </c>
      <c r="G14" s="36">
        <v>15511</v>
      </c>
      <c r="H14" s="36">
        <v>15114</v>
      </c>
      <c r="I14" s="36">
        <v>15126</v>
      </c>
      <c r="J14" s="36">
        <v>15220</v>
      </c>
      <c r="K14" s="36">
        <v>15377</v>
      </c>
      <c r="L14" s="36">
        <v>15298</v>
      </c>
      <c r="M14" s="36">
        <v>14647</v>
      </c>
      <c r="N14" s="36">
        <v>12290</v>
      </c>
      <c r="O14" s="36">
        <v>10690</v>
      </c>
      <c r="P14" s="36">
        <v>9518</v>
      </c>
      <c r="Q14" s="36">
        <v>8586</v>
      </c>
      <c r="R14" s="36">
        <v>7916</v>
      </c>
      <c r="S14" s="36">
        <v>7770</v>
      </c>
      <c r="T14" s="36">
        <v>7727</v>
      </c>
      <c r="U14" s="36">
        <v>7775</v>
      </c>
      <c r="V14" s="36">
        <v>7728</v>
      </c>
      <c r="W14" s="36">
        <v>6964</v>
      </c>
      <c r="X14" s="36">
        <v>6801</v>
      </c>
      <c r="Y14" s="36">
        <v>6961</v>
      </c>
      <c r="Z14" s="36">
        <v>7183</v>
      </c>
      <c r="AA14" s="36">
        <v>8719</v>
      </c>
      <c r="AB14" s="36">
        <v>9168</v>
      </c>
      <c r="AC14" s="36">
        <v>9652</v>
      </c>
      <c r="AD14" s="36">
        <v>9860</v>
      </c>
      <c r="AE14" s="36">
        <v>9567</v>
      </c>
    </row>
    <row r="15" spans="1:33">
      <c r="A15" s="175" t="s">
        <v>180</v>
      </c>
      <c r="B15" s="36">
        <v>19143</v>
      </c>
      <c r="C15" s="36">
        <v>18370</v>
      </c>
      <c r="D15" s="36">
        <v>18139</v>
      </c>
      <c r="E15" s="36">
        <v>17991</v>
      </c>
      <c r="F15" s="36">
        <v>19460</v>
      </c>
      <c r="G15" s="36">
        <v>19927</v>
      </c>
      <c r="H15" s="36">
        <v>20381</v>
      </c>
      <c r="I15" s="36">
        <v>20802</v>
      </c>
      <c r="J15" s="36">
        <v>21141</v>
      </c>
      <c r="K15" s="36">
        <v>21275</v>
      </c>
      <c r="L15" s="36">
        <v>21268</v>
      </c>
      <c r="M15" s="36">
        <v>21055</v>
      </c>
      <c r="N15" s="36">
        <v>21274</v>
      </c>
      <c r="O15" s="36">
        <v>21597</v>
      </c>
      <c r="P15" s="36">
        <v>21369</v>
      </c>
      <c r="Q15" s="36">
        <v>21100</v>
      </c>
      <c r="R15" s="36">
        <v>20950</v>
      </c>
      <c r="S15" s="36">
        <v>21826</v>
      </c>
      <c r="T15" s="36">
        <v>8473</v>
      </c>
      <c r="U15" s="36">
        <v>9387</v>
      </c>
      <c r="V15" s="36">
        <v>9390</v>
      </c>
      <c r="W15" s="36">
        <v>9402</v>
      </c>
      <c r="X15" s="36">
        <v>9394</v>
      </c>
      <c r="Y15" s="36">
        <v>9413</v>
      </c>
      <c r="Z15" s="36">
        <v>11234</v>
      </c>
      <c r="AA15" s="36">
        <v>8476</v>
      </c>
      <c r="AB15" s="36">
        <v>8328</v>
      </c>
      <c r="AC15" s="36">
        <v>8205</v>
      </c>
      <c r="AD15" s="36">
        <v>8033</v>
      </c>
      <c r="AE15" s="36">
        <v>7833</v>
      </c>
    </row>
    <row r="16" spans="1:33" ht="18" customHeight="1">
      <c r="A16" s="187" t="s">
        <v>376</v>
      </c>
      <c r="B16" s="20">
        <f>SUM(B8:B15)</f>
        <v>466900</v>
      </c>
      <c r="C16" s="20">
        <f>SUM(C8:C15)</f>
        <v>465513</v>
      </c>
      <c r="D16" s="20">
        <f t="shared" ref="D16:L16" si="5">SUM(D8:D15)</f>
        <v>460185</v>
      </c>
      <c r="E16" s="20">
        <f t="shared" si="5"/>
        <v>455861</v>
      </c>
      <c r="F16" s="20">
        <f t="shared" si="5"/>
        <v>467310</v>
      </c>
      <c r="G16" s="20">
        <f t="shared" si="5"/>
        <v>472953</v>
      </c>
      <c r="H16" s="20">
        <f t="shared" si="5"/>
        <v>478801</v>
      </c>
      <c r="I16" s="20">
        <f t="shared" si="5"/>
        <v>490630</v>
      </c>
      <c r="J16" s="20">
        <f t="shared" si="5"/>
        <v>498471</v>
      </c>
      <c r="K16" s="20">
        <f t="shared" si="5"/>
        <v>508469</v>
      </c>
      <c r="L16" s="20">
        <f t="shared" si="5"/>
        <v>522005</v>
      </c>
      <c r="M16" s="20">
        <f t="shared" ref="M16" si="6">SUM(M8:M15)</f>
        <v>532757</v>
      </c>
      <c r="N16" s="20">
        <f t="shared" ref="N16" si="7">SUM(N8:N15)</f>
        <v>506010</v>
      </c>
      <c r="O16" s="20">
        <f t="shared" ref="O16" si="8">SUM(O8:O15)</f>
        <v>512243</v>
      </c>
      <c r="P16" s="20">
        <f t="shared" ref="P16" si="9">SUM(P8:P15)</f>
        <v>522524</v>
      </c>
      <c r="Q16" s="20">
        <f t="shared" ref="Q16" si="10">SUM(Q8:Q15)</f>
        <v>530723</v>
      </c>
      <c r="R16" s="20">
        <f t="shared" ref="R16" si="11">SUM(R8:R15)</f>
        <v>537715</v>
      </c>
      <c r="S16" s="20">
        <f t="shared" ref="S16" si="12">SUM(S8:S15)</f>
        <v>545771</v>
      </c>
      <c r="T16" s="20">
        <f t="shared" ref="T16" si="13">SUM(T8:T15)</f>
        <v>525543</v>
      </c>
      <c r="U16" s="20">
        <f t="shared" ref="U16" si="14">SUM(U8:U15)</f>
        <v>532517</v>
      </c>
      <c r="V16" s="20">
        <f t="shared" ref="V16" si="15">SUM(V8:V15)</f>
        <v>538113</v>
      </c>
      <c r="W16" s="20">
        <f t="shared" ref="W16" si="16">SUM(W8:W15)</f>
        <v>520562</v>
      </c>
      <c r="X16" s="20">
        <f t="shared" ref="X16" si="17">SUM(X8:X15)</f>
        <v>520241</v>
      </c>
      <c r="Y16" s="20">
        <f t="shared" ref="Y16" si="18">SUM(Y8:Y15)</f>
        <v>527314</v>
      </c>
      <c r="Z16" s="20">
        <f t="shared" ref="Z16" si="19">SUM(Z8:Z15)</f>
        <v>537905</v>
      </c>
      <c r="AA16" s="20">
        <f t="shared" ref="AA16" si="20">SUM(AA8:AA15)</f>
        <v>557834</v>
      </c>
      <c r="AB16" s="20">
        <f t="shared" ref="AB16" si="21">SUM(AB8:AB15)</f>
        <v>561486</v>
      </c>
      <c r="AC16" s="20">
        <f t="shared" ref="AC16" si="22">SUM(AC8:AC15)</f>
        <v>568362</v>
      </c>
      <c r="AD16" s="20">
        <f t="shared" ref="AD16" si="23">SUM(AD8:AD15)</f>
        <v>571892</v>
      </c>
      <c r="AE16" s="20">
        <f t="shared" ref="AE16" si="24">SUM(AE8:AE15)</f>
        <v>573996</v>
      </c>
    </row>
    <row r="17" spans="1:31" ht="18" customHeight="1">
      <c r="A17" s="174" t="s">
        <v>350</v>
      </c>
      <c r="B17" s="173">
        <v>113445</v>
      </c>
      <c r="C17" s="173">
        <v>108564</v>
      </c>
      <c r="D17" s="173">
        <v>106692</v>
      </c>
      <c r="E17" s="173">
        <v>104382</v>
      </c>
      <c r="F17" s="173">
        <v>102628</v>
      </c>
      <c r="G17" s="173">
        <v>100993</v>
      </c>
      <c r="H17" s="20">
        <v>98842</v>
      </c>
      <c r="I17" s="20">
        <v>98328</v>
      </c>
      <c r="J17" s="20">
        <v>97409</v>
      </c>
      <c r="K17" s="20">
        <v>96473</v>
      </c>
      <c r="L17" s="20">
        <v>94863</v>
      </c>
      <c r="M17" s="20">
        <v>93202</v>
      </c>
      <c r="N17" s="20">
        <v>92175</v>
      </c>
      <c r="O17" s="20">
        <v>91343</v>
      </c>
      <c r="P17" s="20">
        <v>90555</v>
      </c>
      <c r="Q17" s="20">
        <v>89596</v>
      </c>
      <c r="R17" s="20">
        <v>87816</v>
      </c>
      <c r="S17" s="20">
        <v>86089</v>
      </c>
      <c r="T17" s="20">
        <v>82875</v>
      </c>
      <c r="U17" s="20">
        <v>80931</v>
      </c>
      <c r="V17" s="20">
        <v>79694</v>
      </c>
      <c r="W17" s="20">
        <v>79171</v>
      </c>
      <c r="X17" s="20">
        <v>78102</v>
      </c>
      <c r="Y17" s="20">
        <v>78551</v>
      </c>
      <c r="Z17" s="20">
        <v>77613</v>
      </c>
      <c r="AA17" s="20">
        <v>76171</v>
      </c>
      <c r="AB17" s="20">
        <v>75021</v>
      </c>
      <c r="AC17" s="20">
        <v>72148</v>
      </c>
      <c r="AD17" s="20">
        <v>69209</v>
      </c>
      <c r="AE17" s="20">
        <v>63775</v>
      </c>
    </row>
    <row r="18" spans="1:31">
      <c r="A18" s="187" t="s">
        <v>123</v>
      </c>
      <c r="B18" s="20">
        <v>314168</v>
      </c>
      <c r="C18" s="20">
        <v>311017</v>
      </c>
      <c r="D18" s="20">
        <v>306652</v>
      </c>
      <c r="E18" s="20">
        <v>302572</v>
      </c>
      <c r="F18" s="20">
        <v>304329</v>
      </c>
      <c r="G18" s="20">
        <v>306066</v>
      </c>
      <c r="H18" s="20">
        <v>307120</v>
      </c>
      <c r="I18" s="20">
        <v>311952</v>
      </c>
      <c r="J18" s="20">
        <v>314122</v>
      </c>
      <c r="K18" s="20">
        <v>318001</v>
      </c>
      <c r="L18" s="20">
        <v>323495</v>
      </c>
      <c r="M18" s="20">
        <v>325247</v>
      </c>
      <c r="N18" s="20">
        <v>309865</v>
      </c>
      <c r="O18" s="20">
        <v>309333</v>
      </c>
      <c r="P18" s="20">
        <v>311828</v>
      </c>
      <c r="Q18" s="20">
        <v>313545</v>
      </c>
      <c r="R18" s="20">
        <v>315413</v>
      </c>
      <c r="S18" s="20">
        <v>317389</v>
      </c>
      <c r="T18" s="20">
        <v>315276</v>
      </c>
      <c r="U18" s="20">
        <v>311944</v>
      </c>
      <c r="V18" s="20">
        <v>308951</v>
      </c>
      <c r="W18" s="20">
        <v>300183</v>
      </c>
      <c r="X18" s="20">
        <v>297409</v>
      </c>
      <c r="Y18" s="20">
        <v>297895</v>
      </c>
      <c r="Z18" s="20">
        <v>298798</v>
      </c>
      <c r="AA18" s="20">
        <v>302300</v>
      </c>
      <c r="AB18" s="20">
        <v>305517</v>
      </c>
      <c r="AC18" s="20">
        <v>306169</v>
      </c>
      <c r="AD18" s="20">
        <v>303193</v>
      </c>
      <c r="AE18" s="20">
        <v>297073</v>
      </c>
    </row>
    <row r="19" spans="1:31" s="210" customFormat="1" ht="19.899999999999999" customHeight="1">
      <c r="A19" s="206" t="s">
        <v>366</v>
      </c>
      <c r="B19" s="207">
        <v>160302</v>
      </c>
      <c r="C19" s="207">
        <v>106321</v>
      </c>
      <c r="D19" s="207">
        <v>69166</v>
      </c>
      <c r="E19" s="207">
        <v>20362</v>
      </c>
      <c r="F19" s="208" t="s">
        <v>374</v>
      </c>
      <c r="G19" s="208" t="s">
        <v>374</v>
      </c>
      <c r="H19" s="208" t="s">
        <v>374</v>
      </c>
      <c r="I19" s="208" t="s">
        <v>374</v>
      </c>
      <c r="J19" s="208" t="s">
        <v>374</v>
      </c>
      <c r="K19" s="208" t="s">
        <v>374</v>
      </c>
      <c r="L19" s="208" t="s">
        <v>374</v>
      </c>
      <c r="M19" s="208" t="s">
        <v>374</v>
      </c>
      <c r="N19" s="208" t="s">
        <v>374</v>
      </c>
      <c r="O19" s="208" t="s">
        <v>374</v>
      </c>
      <c r="P19" s="208" t="s">
        <v>374</v>
      </c>
      <c r="Q19" s="208" t="s">
        <v>374</v>
      </c>
      <c r="R19" s="208" t="s">
        <v>374</v>
      </c>
      <c r="S19" s="208" t="s">
        <v>374</v>
      </c>
      <c r="T19" s="208" t="s">
        <v>374</v>
      </c>
      <c r="U19" s="208" t="s">
        <v>374</v>
      </c>
      <c r="V19" s="208" t="s">
        <v>374</v>
      </c>
      <c r="W19" s="208" t="s">
        <v>374</v>
      </c>
      <c r="X19" s="208" t="s">
        <v>374</v>
      </c>
      <c r="Y19" s="208" t="s">
        <v>374</v>
      </c>
      <c r="Z19" s="208" t="s">
        <v>374</v>
      </c>
      <c r="AA19" s="208" t="s">
        <v>374</v>
      </c>
      <c r="AB19" s="208" t="s">
        <v>374</v>
      </c>
      <c r="AC19" s="208" t="s">
        <v>374</v>
      </c>
      <c r="AD19" s="208" t="s">
        <v>374</v>
      </c>
      <c r="AE19" s="208" t="s">
        <v>374</v>
      </c>
    </row>
    <row r="20" spans="1:31" ht="18" customHeight="1">
      <c r="A20" s="121" t="s">
        <v>124</v>
      </c>
      <c r="B20" s="20">
        <f t="shared" ref="B20:I20" si="25">SUM(B21:B28)</f>
        <v>714201</v>
      </c>
      <c r="C20" s="20">
        <f t="shared" si="25"/>
        <v>688002</v>
      </c>
      <c r="D20" s="20">
        <f t="shared" si="25"/>
        <v>671222</v>
      </c>
      <c r="E20" s="20">
        <f t="shared" si="25"/>
        <v>652943</v>
      </c>
      <c r="F20" s="20">
        <f t="shared" si="25"/>
        <v>728329</v>
      </c>
      <c r="G20" s="20">
        <f t="shared" si="25"/>
        <v>717399</v>
      </c>
      <c r="H20" s="20">
        <f t="shared" si="25"/>
        <v>707155</v>
      </c>
      <c r="I20" s="20">
        <f t="shared" si="25"/>
        <v>701291</v>
      </c>
      <c r="J20" s="20">
        <f t="shared" ref="J20:N20" si="26">SUM(J21:J28)</f>
        <v>695515</v>
      </c>
      <c r="K20" s="20">
        <f t="shared" si="26"/>
        <v>686717</v>
      </c>
      <c r="L20" s="20">
        <f t="shared" si="26"/>
        <v>682315</v>
      </c>
      <c r="M20" s="20">
        <f t="shared" si="26"/>
        <v>678181</v>
      </c>
      <c r="N20" s="20">
        <f t="shared" si="26"/>
        <v>666559</v>
      </c>
      <c r="O20" s="20">
        <f t="shared" ref="O20:T20" si="27">SUM(O21:O28)</f>
        <v>656227</v>
      </c>
      <c r="P20" s="20">
        <f t="shared" si="27"/>
        <v>644016</v>
      </c>
      <c r="Q20" s="20">
        <f t="shared" si="27"/>
        <v>515293</v>
      </c>
      <c r="R20" s="20">
        <f t="shared" si="27"/>
        <v>509835</v>
      </c>
      <c r="S20" s="20">
        <f t="shared" si="27"/>
        <v>515570</v>
      </c>
      <c r="T20" s="20">
        <f t="shared" si="27"/>
        <v>513100</v>
      </c>
      <c r="U20" s="20">
        <f t="shared" ref="U20:AE20" si="28">SUM(U21:U28)</f>
        <v>547453</v>
      </c>
      <c r="V20" s="20">
        <f t="shared" si="28"/>
        <v>538264</v>
      </c>
      <c r="W20" s="20">
        <f t="shared" si="28"/>
        <v>549588</v>
      </c>
      <c r="X20" s="20">
        <f t="shared" si="28"/>
        <v>540892</v>
      </c>
      <c r="Y20" s="20">
        <f t="shared" si="28"/>
        <v>534427</v>
      </c>
      <c r="Z20" s="20">
        <f t="shared" si="28"/>
        <v>651341</v>
      </c>
      <c r="AA20" s="20">
        <f t="shared" si="28"/>
        <v>571358</v>
      </c>
      <c r="AB20" s="20">
        <f t="shared" si="28"/>
        <v>559726</v>
      </c>
      <c r="AC20" s="20">
        <f t="shared" si="28"/>
        <v>540548</v>
      </c>
      <c r="AD20" s="20">
        <f t="shared" si="28"/>
        <v>517462</v>
      </c>
      <c r="AE20" s="20">
        <f t="shared" si="28"/>
        <v>492237</v>
      </c>
    </row>
    <row r="21" spans="1:31">
      <c r="A21" s="177" t="s">
        <v>181</v>
      </c>
      <c r="B21" s="36">
        <v>301087</v>
      </c>
      <c r="C21" s="36">
        <v>292002</v>
      </c>
      <c r="D21" s="36">
        <v>286268</v>
      </c>
      <c r="E21" s="36">
        <v>279435</v>
      </c>
      <c r="F21" s="36">
        <v>342528</v>
      </c>
      <c r="G21" s="36">
        <v>341409</v>
      </c>
      <c r="H21" s="36">
        <v>338844</v>
      </c>
      <c r="I21" s="36">
        <v>337775</v>
      </c>
      <c r="J21" s="36">
        <v>335431</v>
      </c>
      <c r="K21" s="36">
        <v>331989</v>
      </c>
      <c r="L21" s="36">
        <v>329027</v>
      </c>
      <c r="M21" s="36">
        <v>326276</v>
      </c>
      <c r="N21" s="36">
        <v>322852</v>
      </c>
      <c r="O21" s="36">
        <v>323097</v>
      </c>
      <c r="P21" s="36">
        <v>320293</v>
      </c>
      <c r="Q21" s="36">
        <v>317111</v>
      </c>
      <c r="R21" s="36">
        <v>313032</v>
      </c>
      <c r="S21" s="36">
        <v>315928</v>
      </c>
      <c r="T21" s="36">
        <v>310850</v>
      </c>
      <c r="U21" s="36">
        <v>344434</v>
      </c>
      <c r="V21" s="36">
        <v>340402</v>
      </c>
      <c r="W21" s="36">
        <v>336670</v>
      </c>
      <c r="X21" s="36">
        <v>332254</v>
      </c>
      <c r="Y21" s="36">
        <v>329239</v>
      </c>
      <c r="Z21" s="36">
        <v>405294</v>
      </c>
      <c r="AA21" s="36">
        <v>411071</v>
      </c>
      <c r="AB21" s="36">
        <v>401060</v>
      </c>
      <c r="AC21" s="36">
        <v>384669</v>
      </c>
      <c r="AD21" s="36">
        <v>366392</v>
      </c>
      <c r="AE21" s="36">
        <v>344282</v>
      </c>
    </row>
    <row r="22" spans="1:31">
      <c r="A22" s="177" t="s">
        <v>183</v>
      </c>
      <c r="B22" s="36">
        <v>36294</v>
      </c>
      <c r="C22" s="36">
        <v>35382</v>
      </c>
      <c r="D22" s="36">
        <v>35040</v>
      </c>
      <c r="E22" s="36">
        <v>34411</v>
      </c>
      <c r="F22" s="36">
        <v>39363</v>
      </c>
      <c r="G22" s="36">
        <v>39566</v>
      </c>
      <c r="H22" s="36">
        <v>39952</v>
      </c>
      <c r="I22" s="36">
        <v>40444</v>
      </c>
      <c r="J22" s="36">
        <v>40802</v>
      </c>
      <c r="K22" s="36">
        <v>41267</v>
      </c>
      <c r="L22" s="36">
        <v>41389</v>
      </c>
      <c r="M22" s="36">
        <v>41056</v>
      </c>
      <c r="N22" s="36">
        <v>40277</v>
      </c>
      <c r="O22" s="36">
        <v>40329</v>
      </c>
      <c r="P22" s="36">
        <v>40030</v>
      </c>
      <c r="Q22" s="36">
        <v>39231</v>
      </c>
      <c r="R22" s="36">
        <v>37248</v>
      </c>
      <c r="S22" s="36">
        <v>37114</v>
      </c>
      <c r="T22" s="36">
        <v>40085</v>
      </c>
      <c r="U22" s="36">
        <v>38208</v>
      </c>
      <c r="V22" s="36">
        <v>35989</v>
      </c>
      <c r="W22" s="36">
        <v>52909</v>
      </c>
      <c r="X22" s="36">
        <v>51643</v>
      </c>
      <c r="Y22" s="36">
        <v>50768</v>
      </c>
      <c r="Z22" s="36">
        <v>61233</v>
      </c>
      <c r="AA22" s="250" t="s">
        <v>364</v>
      </c>
      <c r="AB22" s="250" t="s">
        <v>364</v>
      </c>
      <c r="AC22" s="250" t="s">
        <v>364</v>
      </c>
      <c r="AD22" s="250" t="s">
        <v>364</v>
      </c>
      <c r="AE22" s="250" t="s">
        <v>364</v>
      </c>
    </row>
    <row r="23" spans="1:31">
      <c r="A23" s="177" t="s">
        <v>184</v>
      </c>
      <c r="B23" s="36">
        <v>6800</v>
      </c>
      <c r="C23" s="36">
        <v>6430</v>
      </c>
      <c r="D23" s="36">
        <v>6192</v>
      </c>
      <c r="E23" s="36">
        <v>5851</v>
      </c>
      <c r="F23" s="36">
        <v>8846</v>
      </c>
      <c r="G23" s="36">
        <v>8702</v>
      </c>
      <c r="H23" s="36">
        <v>8491</v>
      </c>
      <c r="I23" s="36">
        <v>8474</v>
      </c>
      <c r="J23" s="36">
        <v>8491</v>
      </c>
      <c r="K23" s="36">
        <v>8407</v>
      </c>
      <c r="L23" s="36">
        <v>8362</v>
      </c>
      <c r="M23" s="36">
        <v>8248</v>
      </c>
      <c r="N23" s="36">
        <v>8186</v>
      </c>
      <c r="O23" s="36">
        <v>8252</v>
      </c>
      <c r="P23" s="36">
        <v>8150</v>
      </c>
      <c r="Q23" s="36">
        <v>8011</v>
      </c>
      <c r="R23" s="36">
        <v>7883</v>
      </c>
      <c r="S23" s="36">
        <v>8063</v>
      </c>
      <c r="T23" s="36">
        <v>7927</v>
      </c>
      <c r="U23" s="36">
        <v>10477</v>
      </c>
      <c r="V23" s="36">
        <v>10447</v>
      </c>
      <c r="W23" s="36">
        <v>10459</v>
      </c>
      <c r="X23" s="36">
        <v>10336</v>
      </c>
      <c r="Y23" s="36">
        <v>10269</v>
      </c>
      <c r="Z23" s="36">
        <v>11824</v>
      </c>
      <c r="AA23" s="36">
        <v>8631</v>
      </c>
      <c r="AB23" s="36">
        <v>8417</v>
      </c>
      <c r="AC23" s="36">
        <v>8163</v>
      </c>
      <c r="AD23" s="36">
        <v>7916</v>
      </c>
      <c r="AE23" s="36">
        <v>10094</v>
      </c>
    </row>
    <row r="24" spans="1:31">
      <c r="A24" s="177" t="s">
        <v>182</v>
      </c>
      <c r="B24" s="36">
        <v>69991</v>
      </c>
      <c r="C24" s="36">
        <v>67784</v>
      </c>
      <c r="D24" s="36">
        <v>66423</v>
      </c>
      <c r="E24" s="36">
        <v>65053</v>
      </c>
      <c r="F24" s="36">
        <v>70957</v>
      </c>
      <c r="G24" s="36">
        <v>71755</v>
      </c>
      <c r="H24" s="36">
        <v>72493</v>
      </c>
      <c r="I24" s="36">
        <v>73599</v>
      </c>
      <c r="J24" s="36">
        <v>74586</v>
      </c>
      <c r="K24" s="36">
        <v>75205</v>
      </c>
      <c r="L24" s="36">
        <v>75461</v>
      </c>
      <c r="M24" s="36">
        <v>74983</v>
      </c>
      <c r="N24" s="36">
        <v>74544</v>
      </c>
      <c r="O24" s="36">
        <v>74849</v>
      </c>
      <c r="P24" s="36">
        <v>74378</v>
      </c>
      <c r="Q24" s="36">
        <v>73735</v>
      </c>
      <c r="R24" s="36">
        <v>72692</v>
      </c>
      <c r="S24" s="36">
        <v>73658</v>
      </c>
      <c r="T24" s="36">
        <v>72261</v>
      </c>
      <c r="U24" s="36">
        <v>72326</v>
      </c>
      <c r="V24" s="36">
        <v>71238</v>
      </c>
      <c r="W24" s="36">
        <v>70334</v>
      </c>
      <c r="X24" s="36">
        <v>69366</v>
      </c>
      <c r="Y24" s="36">
        <v>68573</v>
      </c>
      <c r="Z24" s="36">
        <v>96165</v>
      </c>
      <c r="AA24" s="36">
        <v>77789</v>
      </c>
      <c r="AB24" s="36">
        <v>76050</v>
      </c>
      <c r="AC24" s="36">
        <v>73276</v>
      </c>
      <c r="AD24" s="36">
        <v>70086</v>
      </c>
      <c r="AE24" s="36">
        <v>66882</v>
      </c>
    </row>
    <row r="25" spans="1:31">
      <c r="A25" s="177" t="s">
        <v>185</v>
      </c>
      <c r="B25" s="36">
        <v>22598</v>
      </c>
      <c r="C25" s="36">
        <v>21465</v>
      </c>
      <c r="D25" s="36">
        <v>20664</v>
      </c>
      <c r="E25" s="36">
        <v>19758</v>
      </c>
      <c r="F25" s="36">
        <v>23754</v>
      </c>
      <c r="G25" s="36">
        <v>23113</v>
      </c>
      <c r="H25" s="36">
        <v>22401</v>
      </c>
      <c r="I25" s="36">
        <v>21862</v>
      </c>
      <c r="J25" s="36">
        <v>21363</v>
      </c>
      <c r="K25" s="36">
        <v>20691</v>
      </c>
      <c r="L25" s="36">
        <v>20132</v>
      </c>
      <c r="M25" s="36">
        <v>19590</v>
      </c>
      <c r="N25" s="36">
        <v>19043</v>
      </c>
      <c r="O25" s="36">
        <v>18610</v>
      </c>
      <c r="P25" s="36">
        <v>18079</v>
      </c>
      <c r="Q25" s="36">
        <v>17493</v>
      </c>
      <c r="R25" s="36">
        <v>16955</v>
      </c>
      <c r="S25" s="36">
        <v>16695</v>
      </c>
      <c r="T25" s="36">
        <v>16070</v>
      </c>
      <c r="U25" s="36">
        <v>16340</v>
      </c>
      <c r="V25" s="36">
        <v>15655</v>
      </c>
      <c r="W25" s="36">
        <v>14804</v>
      </c>
      <c r="X25" s="36">
        <v>13967</v>
      </c>
      <c r="Y25" s="36">
        <v>13272</v>
      </c>
      <c r="Z25" s="36">
        <v>15642</v>
      </c>
      <c r="AA25" s="36">
        <v>13410</v>
      </c>
      <c r="AB25" s="36">
        <v>12883</v>
      </c>
      <c r="AC25" s="36">
        <v>12264</v>
      </c>
      <c r="AD25" s="36">
        <v>11607</v>
      </c>
      <c r="AE25" s="36">
        <v>11002</v>
      </c>
    </row>
    <row r="26" spans="1:31">
      <c r="A26" s="175" t="s">
        <v>171</v>
      </c>
      <c r="B26" s="36">
        <v>40</v>
      </c>
      <c r="C26" s="36">
        <v>58</v>
      </c>
      <c r="D26" s="36">
        <v>64</v>
      </c>
      <c r="E26" s="36">
        <v>67</v>
      </c>
      <c r="F26" s="36">
        <v>102</v>
      </c>
      <c r="G26" s="36">
        <v>115</v>
      </c>
      <c r="H26" s="36">
        <v>126</v>
      </c>
      <c r="I26" s="36">
        <v>141</v>
      </c>
      <c r="J26" s="36">
        <v>146</v>
      </c>
      <c r="K26" s="36">
        <v>174</v>
      </c>
      <c r="L26" s="36">
        <v>181</v>
      </c>
      <c r="M26" s="36">
        <v>222</v>
      </c>
      <c r="N26" s="36">
        <v>250</v>
      </c>
      <c r="O26" s="36">
        <v>264</v>
      </c>
      <c r="P26" s="36">
        <v>298</v>
      </c>
      <c r="Q26" s="36">
        <v>336</v>
      </c>
      <c r="R26" s="36">
        <v>382</v>
      </c>
      <c r="S26" s="36">
        <v>431</v>
      </c>
      <c r="T26" s="36">
        <v>509</v>
      </c>
      <c r="U26" s="36">
        <v>570</v>
      </c>
      <c r="V26" s="36">
        <v>642</v>
      </c>
      <c r="W26" s="36">
        <v>712</v>
      </c>
      <c r="X26" s="36">
        <v>782</v>
      </c>
      <c r="Y26" s="36">
        <v>847</v>
      </c>
      <c r="Z26" s="36">
        <v>916</v>
      </c>
      <c r="AA26" s="36">
        <v>990</v>
      </c>
      <c r="AB26" s="36">
        <v>1039</v>
      </c>
      <c r="AC26" s="36">
        <v>1154</v>
      </c>
      <c r="AD26" s="36">
        <v>1225</v>
      </c>
      <c r="AE26" s="36">
        <v>1290</v>
      </c>
    </row>
    <row r="27" spans="1:31">
      <c r="A27" s="175" t="s">
        <v>172</v>
      </c>
      <c r="B27" s="36">
        <v>245699</v>
      </c>
      <c r="C27" s="36">
        <v>231355</v>
      </c>
      <c r="D27" s="36">
        <v>222037</v>
      </c>
      <c r="E27" s="36">
        <v>212607</v>
      </c>
      <c r="F27" s="36">
        <v>200319</v>
      </c>
      <c r="G27" s="36">
        <v>188936</v>
      </c>
      <c r="H27" s="36">
        <v>179531</v>
      </c>
      <c r="I27" s="36">
        <v>172357</v>
      </c>
      <c r="J27" s="36">
        <v>167037</v>
      </c>
      <c r="K27" s="36">
        <v>159946</v>
      </c>
      <c r="L27" s="36">
        <v>156741</v>
      </c>
      <c r="M27" s="36">
        <v>154671</v>
      </c>
      <c r="N27" s="36">
        <v>147013</v>
      </c>
      <c r="O27" s="36">
        <v>134874</v>
      </c>
      <c r="P27" s="36">
        <v>125032</v>
      </c>
      <c r="Q27" s="205" t="s">
        <v>5</v>
      </c>
      <c r="R27" s="205" t="s">
        <v>5</v>
      </c>
      <c r="S27" s="205" t="s">
        <v>5</v>
      </c>
      <c r="T27" s="205" t="s">
        <v>5</v>
      </c>
      <c r="U27" s="205" t="s">
        <v>5</v>
      </c>
      <c r="V27" s="205" t="s">
        <v>5</v>
      </c>
      <c r="W27" s="205" t="s">
        <v>5</v>
      </c>
      <c r="X27" s="205" t="s">
        <v>5</v>
      </c>
      <c r="Y27" s="205" t="s">
        <v>5</v>
      </c>
      <c r="Z27" s="205" t="s">
        <v>5</v>
      </c>
      <c r="AA27" s="205" t="s">
        <v>5</v>
      </c>
      <c r="AB27" s="205" t="s">
        <v>5</v>
      </c>
      <c r="AC27" s="205" t="s">
        <v>5</v>
      </c>
      <c r="AD27" s="205" t="s">
        <v>5</v>
      </c>
      <c r="AE27" s="205" t="s">
        <v>5</v>
      </c>
    </row>
    <row r="28" spans="1:31">
      <c r="A28" s="178" t="s">
        <v>168</v>
      </c>
      <c r="B28" s="35">
        <v>31692</v>
      </c>
      <c r="C28" s="35">
        <v>33526</v>
      </c>
      <c r="D28" s="35">
        <v>34534</v>
      </c>
      <c r="E28" s="35">
        <v>35761</v>
      </c>
      <c r="F28" s="35">
        <v>42460</v>
      </c>
      <c r="G28" s="35">
        <v>43803</v>
      </c>
      <c r="H28" s="35">
        <v>45317</v>
      </c>
      <c r="I28" s="35">
        <v>46639</v>
      </c>
      <c r="J28" s="35">
        <v>47659</v>
      </c>
      <c r="K28" s="35">
        <v>49038</v>
      </c>
      <c r="L28" s="35">
        <v>51022</v>
      </c>
      <c r="M28" s="35">
        <v>53135</v>
      </c>
      <c r="N28" s="35">
        <v>54394</v>
      </c>
      <c r="O28" s="35">
        <v>55952</v>
      </c>
      <c r="P28" s="35">
        <v>57756</v>
      </c>
      <c r="Q28" s="35">
        <v>59376</v>
      </c>
      <c r="R28" s="35">
        <v>61643</v>
      </c>
      <c r="S28" s="35">
        <v>63681</v>
      </c>
      <c r="T28" s="35">
        <v>65398</v>
      </c>
      <c r="U28" s="35">
        <v>65098</v>
      </c>
      <c r="V28" s="35">
        <v>63891</v>
      </c>
      <c r="W28" s="35">
        <v>63700</v>
      </c>
      <c r="X28" s="35">
        <v>62544</v>
      </c>
      <c r="Y28" s="35">
        <v>61459</v>
      </c>
      <c r="Z28" s="35">
        <v>60267</v>
      </c>
      <c r="AA28" s="35">
        <v>59467</v>
      </c>
      <c r="AB28" s="35">
        <v>60277</v>
      </c>
      <c r="AC28" s="35">
        <v>61022</v>
      </c>
      <c r="AD28" s="35">
        <v>60236</v>
      </c>
      <c r="AE28" s="35">
        <v>58687</v>
      </c>
    </row>
    <row r="29" spans="1:31">
      <c r="A29" s="5"/>
      <c r="B29" s="5"/>
      <c r="C29" s="5"/>
      <c r="D29" s="5"/>
      <c r="E29" s="5"/>
      <c r="F29" s="5"/>
      <c r="G29" s="5"/>
      <c r="H29" s="5"/>
      <c r="I29" s="5"/>
      <c r="J29" s="5"/>
      <c r="K29" s="5"/>
      <c r="L29" s="5"/>
      <c r="M29" s="14"/>
      <c r="N29" s="2"/>
      <c r="S29" s="10"/>
      <c r="T29" s="10"/>
      <c r="U29" s="10"/>
      <c r="V29" s="10"/>
      <c r="W29" s="10"/>
      <c r="X29" s="10"/>
      <c r="Y29" s="10"/>
      <c r="Z29" s="10"/>
      <c r="AA29" s="10"/>
      <c r="AB29" s="10"/>
      <c r="AC29" s="10"/>
      <c r="AD29" s="10"/>
      <c r="AE29" s="10"/>
    </row>
    <row r="30" spans="1:31">
      <c r="A30" s="12" t="s">
        <v>11</v>
      </c>
      <c r="H30" s="12"/>
      <c r="K30" s="12"/>
      <c r="L30" s="12"/>
      <c r="M30" s="12"/>
      <c r="S30" s="10"/>
      <c r="T30" s="10"/>
      <c r="U30" s="10"/>
      <c r="V30" s="10"/>
      <c r="W30" s="10"/>
      <c r="X30" s="10"/>
      <c r="Y30" s="10"/>
      <c r="Z30" s="10"/>
      <c r="AA30" s="10"/>
      <c r="AB30" s="10"/>
      <c r="AC30" s="10"/>
      <c r="AD30" s="10"/>
      <c r="AE30" s="10"/>
    </row>
    <row r="31" spans="1:31" ht="10.25" customHeight="1">
      <c r="A31" s="159" t="s">
        <v>121</v>
      </c>
      <c r="B31" s="11"/>
      <c r="C31" s="11"/>
      <c r="D31" s="11"/>
      <c r="E31" s="11"/>
      <c r="F31" s="11"/>
      <c r="H31" s="159"/>
      <c r="I31" s="11"/>
      <c r="J31" s="11"/>
      <c r="K31" s="11"/>
      <c r="L31" s="11"/>
      <c r="M31" s="12"/>
      <c r="O31" s="4"/>
      <c r="P31" s="9"/>
      <c r="Q31" s="6" t="s">
        <v>370</v>
      </c>
      <c r="R31" s="9"/>
      <c r="S31" s="4"/>
      <c r="T31" s="4"/>
      <c r="U31" s="4"/>
      <c r="V31" s="4"/>
      <c r="W31" s="4"/>
      <c r="X31" s="4"/>
      <c r="Y31" s="4"/>
      <c r="Z31" s="4"/>
      <c r="AA31" s="251" t="s">
        <v>363</v>
      </c>
      <c r="AB31" s="252"/>
      <c r="AC31" s="252"/>
      <c r="AD31" s="252"/>
      <c r="AE31" s="252"/>
    </row>
    <row r="32" spans="1:31" ht="10.25" customHeight="1">
      <c r="A32" s="159" t="s">
        <v>97</v>
      </c>
      <c r="B32" s="11"/>
      <c r="C32" s="11"/>
      <c r="D32" s="11"/>
      <c r="E32" s="11"/>
      <c r="F32" s="11"/>
      <c r="H32" s="159"/>
      <c r="I32" s="11"/>
      <c r="J32" s="11"/>
      <c r="K32" s="11"/>
      <c r="L32" s="11"/>
      <c r="M32" s="12"/>
      <c r="O32" s="4"/>
      <c r="P32" s="9"/>
      <c r="Q32" s="4"/>
      <c r="R32" s="9"/>
      <c r="S32" s="4"/>
      <c r="T32" s="4"/>
      <c r="U32" s="4"/>
      <c r="V32" s="4"/>
      <c r="W32" s="4"/>
      <c r="X32" s="4"/>
      <c r="Y32" s="4"/>
      <c r="Z32" s="4"/>
      <c r="AA32" s="248" t="s">
        <v>365</v>
      </c>
      <c r="AB32" s="249"/>
      <c r="AC32" s="249"/>
      <c r="AD32" s="249"/>
      <c r="AE32" s="249"/>
    </row>
    <row r="33" spans="1:31" ht="10.25" customHeight="1">
      <c r="A33" s="159" t="s">
        <v>377</v>
      </c>
      <c r="B33" s="11"/>
      <c r="C33" s="11"/>
      <c r="D33" s="11"/>
      <c r="E33" s="11"/>
      <c r="F33" s="11"/>
      <c r="H33" s="159"/>
      <c r="I33" s="11"/>
      <c r="J33" s="11"/>
      <c r="K33" s="11"/>
      <c r="L33" s="11"/>
      <c r="M33" s="12"/>
      <c r="O33" s="4"/>
      <c r="P33" s="9"/>
      <c r="Q33" s="4"/>
      <c r="R33" s="9"/>
      <c r="S33" s="4"/>
      <c r="T33" s="4"/>
      <c r="U33" s="4"/>
      <c r="V33" s="4"/>
      <c r="W33" s="4"/>
      <c r="X33" s="4"/>
      <c r="Y33" s="4"/>
      <c r="Z33" s="4"/>
      <c r="AA33" s="248"/>
      <c r="AB33" s="249"/>
      <c r="AC33" s="249"/>
      <c r="AD33" s="249"/>
      <c r="AE33" s="249"/>
    </row>
    <row r="34" spans="1:31" ht="10.25" customHeight="1">
      <c r="A34" s="11" t="s">
        <v>138</v>
      </c>
      <c r="B34" s="34"/>
      <c r="C34" s="34"/>
      <c r="D34" s="34"/>
      <c r="E34" s="34"/>
      <c r="F34" s="34"/>
      <c r="H34" s="11"/>
      <c r="I34" s="34"/>
      <c r="J34" s="34"/>
      <c r="K34" s="34"/>
      <c r="L34" s="34"/>
      <c r="M34" s="34"/>
      <c r="O34" s="4"/>
      <c r="P34" s="9"/>
      <c r="Q34" s="4"/>
      <c r="R34" s="9"/>
      <c r="S34" s="4"/>
      <c r="T34" s="4"/>
      <c r="U34" s="4"/>
      <c r="V34" s="4"/>
      <c r="W34" s="4"/>
      <c r="X34" s="4"/>
      <c r="Y34" s="4"/>
      <c r="Z34" s="4"/>
      <c r="AA34" s="4"/>
      <c r="AB34" s="4"/>
      <c r="AC34" s="4"/>
      <c r="AD34" s="4"/>
      <c r="AE34" s="4"/>
    </row>
    <row r="35" spans="1:31" ht="10.25" customHeight="1">
      <c r="A35" s="11" t="s">
        <v>137</v>
      </c>
      <c r="B35" s="34"/>
      <c r="C35" s="34"/>
      <c r="D35" s="34"/>
      <c r="E35" s="34"/>
      <c r="F35" s="34"/>
      <c r="H35" s="11"/>
      <c r="I35" s="34"/>
      <c r="J35" s="34"/>
      <c r="K35" s="34"/>
      <c r="L35" s="34"/>
      <c r="M35" s="34"/>
      <c r="O35" s="4"/>
      <c r="P35" s="9"/>
      <c r="Q35" s="4"/>
      <c r="R35" s="9"/>
      <c r="S35" s="4"/>
      <c r="T35" s="4"/>
      <c r="U35" s="4"/>
      <c r="V35" s="4"/>
      <c r="W35" s="4"/>
      <c r="X35" s="4"/>
      <c r="Y35" s="4"/>
      <c r="Z35" s="4"/>
      <c r="AA35" s="4"/>
      <c r="AB35" s="4"/>
      <c r="AC35" s="4"/>
      <c r="AD35" s="4"/>
      <c r="AE35" s="4"/>
    </row>
    <row r="36" spans="1:31" ht="10.25" customHeight="1">
      <c r="A36" s="34" t="s">
        <v>139</v>
      </c>
      <c r="B36" s="11"/>
      <c r="C36" s="11"/>
      <c r="D36" s="11"/>
      <c r="E36" s="11"/>
      <c r="F36" s="11"/>
      <c r="H36" s="34"/>
      <c r="I36" s="11"/>
      <c r="J36" s="11"/>
      <c r="K36" s="11"/>
      <c r="L36" s="11"/>
      <c r="M36" s="11"/>
      <c r="O36" s="4"/>
      <c r="P36" s="9"/>
      <c r="Q36" s="4"/>
      <c r="R36" s="9"/>
      <c r="S36" s="4"/>
      <c r="T36" s="4"/>
      <c r="U36" s="4"/>
      <c r="V36" s="4"/>
      <c r="W36" s="4"/>
      <c r="X36" s="4"/>
      <c r="Y36" s="4"/>
      <c r="Z36" s="4"/>
      <c r="AA36" s="4"/>
      <c r="AB36" s="4"/>
      <c r="AC36" s="4"/>
      <c r="AD36" s="4"/>
      <c r="AE36" s="4"/>
    </row>
    <row r="37" spans="1:31" ht="10.25" customHeight="1">
      <c r="A37" s="34" t="s">
        <v>140</v>
      </c>
      <c r="B37" s="11"/>
      <c r="C37" s="11"/>
      <c r="D37" s="11"/>
      <c r="E37" s="11"/>
      <c r="F37" s="11"/>
      <c r="H37" s="34"/>
      <c r="I37" s="11"/>
      <c r="J37" s="11"/>
      <c r="K37" s="11"/>
      <c r="L37" s="11"/>
      <c r="M37" s="11"/>
      <c r="O37" s="4"/>
      <c r="P37" s="9"/>
      <c r="Q37" s="4"/>
      <c r="R37" s="9"/>
      <c r="S37" s="4"/>
      <c r="T37" s="4"/>
      <c r="U37" s="4"/>
      <c r="V37" s="4"/>
      <c r="W37" s="4"/>
      <c r="X37" s="4"/>
      <c r="Y37" s="4"/>
      <c r="Z37" s="4"/>
      <c r="AA37" s="4"/>
      <c r="AB37" s="4"/>
      <c r="AC37" s="4"/>
      <c r="AD37" s="4"/>
      <c r="AE37" s="4"/>
    </row>
    <row r="38" spans="1:31" ht="10.25" customHeight="1">
      <c r="A38" s="11" t="s">
        <v>100</v>
      </c>
      <c r="B38" s="6"/>
      <c r="C38" s="6"/>
      <c r="D38" s="6"/>
      <c r="E38" s="6"/>
      <c r="F38" s="6"/>
      <c r="H38" s="11"/>
      <c r="I38" s="6"/>
      <c r="J38" s="6"/>
      <c r="K38" s="6"/>
      <c r="L38" s="6"/>
      <c r="M38" s="6"/>
      <c r="O38" s="4"/>
      <c r="P38" s="9"/>
      <c r="Q38" s="4"/>
      <c r="R38" s="9"/>
      <c r="S38" s="4"/>
      <c r="T38" s="4"/>
      <c r="U38" s="4"/>
      <c r="V38" s="4"/>
      <c r="W38" s="4"/>
      <c r="X38" s="4"/>
      <c r="Y38" s="4"/>
      <c r="Z38" s="4"/>
      <c r="AA38" s="4"/>
      <c r="AB38" s="4"/>
      <c r="AC38" s="4"/>
      <c r="AD38" s="4"/>
      <c r="AE38" s="4"/>
    </row>
    <row r="39" spans="1:31" ht="10.25" customHeight="1">
      <c r="A39" s="11" t="s">
        <v>101</v>
      </c>
      <c r="B39" s="6"/>
      <c r="C39" s="6"/>
      <c r="D39" s="6"/>
      <c r="E39" s="6"/>
      <c r="F39" s="6"/>
      <c r="H39" s="11"/>
      <c r="I39" s="6"/>
      <c r="J39" s="6"/>
      <c r="K39" s="6"/>
      <c r="L39" s="6"/>
      <c r="M39" s="6"/>
      <c r="O39" s="3"/>
      <c r="Q39" s="3"/>
      <c r="S39" s="3"/>
      <c r="T39" s="3"/>
      <c r="U39" s="3"/>
      <c r="V39" s="3"/>
      <c r="W39" s="3"/>
      <c r="X39" s="3"/>
      <c r="Y39" s="3"/>
      <c r="Z39" s="3"/>
      <c r="AA39" s="3"/>
      <c r="AB39" s="3"/>
      <c r="AC39" s="3"/>
      <c r="AD39" s="3"/>
      <c r="AE39" s="3"/>
    </row>
    <row r="40" spans="1:31" ht="10.25" customHeight="1">
      <c r="A40" s="6" t="s">
        <v>141</v>
      </c>
      <c r="B40" s="6"/>
      <c r="C40" s="6"/>
      <c r="D40" s="6"/>
      <c r="E40" s="6"/>
      <c r="F40" s="6"/>
      <c r="H40" s="6"/>
      <c r="I40" s="6"/>
      <c r="J40" s="6"/>
      <c r="K40" s="6"/>
      <c r="L40" s="6"/>
      <c r="M40" s="6"/>
      <c r="O40" s="3"/>
      <c r="Q40" s="3"/>
      <c r="S40" s="3"/>
      <c r="T40" s="3"/>
      <c r="U40" s="3"/>
      <c r="V40" s="3"/>
      <c r="W40" s="3"/>
      <c r="X40" s="3"/>
      <c r="Y40" s="3"/>
      <c r="Z40" s="3"/>
      <c r="AA40" s="3"/>
      <c r="AB40" s="3"/>
      <c r="AC40" s="3"/>
      <c r="AD40" s="3"/>
      <c r="AE40" s="3"/>
    </row>
    <row r="41" spans="1:31" ht="10.25" customHeight="1">
      <c r="A41" s="6" t="s">
        <v>10</v>
      </c>
      <c r="B41" s="292"/>
      <c r="C41" s="292"/>
      <c r="D41" s="292"/>
      <c r="E41" s="292"/>
      <c r="F41" s="292"/>
      <c r="G41" s="292"/>
      <c r="H41" s="292"/>
      <c r="I41" s="292"/>
      <c r="J41" s="292"/>
      <c r="K41" s="292"/>
      <c r="L41" s="6"/>
      <c r="M41" s="6"/>
      <c r="O41" s="3"/>
      <c r="Q41" s="3"/>
      <c r="S41" s="3"/>
      <c r="T41" s="3"/>
      <c r="U41" s="3"/>
      <c r="V41" s="3"/>
      <c r="W41" s="3"/>
      <c r="X41" s="3"/>
      <c r="Y41" s="3"/>
      <c r="Z41" s="3"/>
      <c r="AA41" s="3"/>
      <c r="AB41" s="3"/>
      <c r="AC41" s="3"/>
      <c r="AD41" s="3"/>
      <c r="AE41" s="3"/>
    </row>
    <row r="42" spans="1:31" ht="10.25" customHeight="1">
      <c r="A42" s="6" t="s">
        <v>125</v>
      </c>
      <c r="B42" s="8"/>
      <c r="C42" s="8"/>
      <c r="D42" s="8"/>
      <c r="E42" s="8"/>
      <c r="F42" s="8"/>
      <c r="H42" s="6"/>
      <c r="I42" s="8"/>
      <c r="J42" s="8"/>
      <c r="K42" s="8"/>
      <c r="L42" s="8"/>
      <c r="M42" s="8"/>
      <c r="O42" s="3"/>
      <c r="Q42" s="3"/>
      <c r="S42" s="3"/>
      <c r="T42" s="3"/>
      <c r="U42" s="3"/>
      <c r="V42" s="3"/>
      <c r="W42" s="3"/>
      <c r="X42" s="3"/>
      <c r="Y42" s="3"/>
      <c r="Z42" s="3"/>
      <c r="AA42" s="3"/>
      <c r="AB42" s="3"/>
      <c r="AC42" s="3"/>
      <c r="AD42" s="3"/>
      <c r="AE42" s="3"/>
    </row>
    <row r="43" spans="1:31" ht="10.25" customHeight="1">
      <c r="A43" s="6" t="s">
        <v>126</v>
      </c>
      <c r="B43" s="8"/>
      <c r="C43" s="8"/>
      <c r="D43" s="8"/>
      <c r="E43" s="8"/>
      <c r="F43" s="8"/>
      <c r="H43" s="6"/>
      <c r="I43" s="8"/>
      <c r="J43" s="8"/>
      <c r="K43" s="8"/>
      <c r="L43" s="8"/>
      <c r="M43" s="8"/>
      <c r="O43" s="3"/>
      <c r="Q43" s="3"/>
      <c r="S43" s="3"/>
      <c r="T43" s="3"/>
      <c r="U43" s="3"/>
      <c r="V43" s="3"/>
      <c r="W43" s="3"/>
      <c r="X43" s="3"/>
      <c r="Y43" s="3"/>
      <c r="Z43" s="3"/>
      <c r="AA43" s="3"/>
      <c r="AB43" s="3"/>
      <c r="AC43" s="3"/>
      <c r="AD43" s="3"/>
      <c r="AE43" s="3"/>
    </row>
    <row r="44" spans="1:31" ht="10.25" customHeight="1">
      <c r="A44" s="246" t="s">
        <v>378</v>
      </c>
      <c r="B44" s="6"/>
      <c r="C44" s="6"/>
      <c r="D44" s="6"/>
      <c r="E44" s="6"/>
      <c r="F44" s="6"/>
      <c r="H44" s="246"/>
      <c r="I44" s="6"/>
      <c r="J44" s="6"/>
      <c r="K44" s="6"/>
      <c r="L44" s="6"/>
      <c r="O44" s="3"/>
      <c r="Q44" s="3"/>
      <c r="S44" s="3"/>
      <c r="T44" s="3"/>
      <c r="U44" s="3"/>
      <c r="V44" s="3"/>
      <c r="W44" s="3"/>
      <c r="X44" s="3"/>
      <c r="Y44" s="3"/>
      <c r="Z44" s="3"/>
      <c r="AA44" s="3"/>
      <c r="AB44" s="3"/>
      <c r="AC44" s="3"/>
      <c r="AD44" s="3"/>
      <c r="AE44" s="3"/>
    </row>
    <row r="45" spans="1:31" ht="10.25" customHeight="1">
      <c r="A45" s="246" t="s">
        <v>379</v>
      </c>
      <c r="B45" s="291"/>
      <c r="C45" s="291"/>
      <c r="D45" s="291"/>
      <c r="E45" s="291"/>
      <c r="F45" s="291"/>
      <c r="H45" s="246"/>
      <c r="I45" s="291"/>
      <c r="J45" s="291"/>
      <c r="K45" s="6"/>
      <c r="L45" s="6"/>
      <c r="M45" s="6"/>
      <c r="O45" s="3"/>
      <c r="Q45" s="3"/>
      <c r="S45" s="3"/>
      <c r="T45" s="3"/>
      <c r="U45" s="3"/>
      <c r="V45" s="3"/>
      <c r="W45" s="3"/>
      <c r="X45" s="3"/>
      <c r="Y45" s="3"/>
      <c r="Z45" s="3"/>
      <c r="AA45" s="3"/>
      <c r="AB45" s="3"/>
      <c r="AC45" s="3"/>
      <c r="AD45" s="3"/>
      <c r="AE45" s="3"/>
    </row>
    <row r="46" spans="1:31" ht="10.25" customHeight="1">
      <c r="A46" s="246" t="s">
        <v>380</v>
      </c>
      <c r="B46" s="291"/>
      <c r="C46" s="291"/>
      <c r="D46" s="291"/>
      <c r="E46" s="291"/>
      <c r="F46" s="291"/>
      <c r="H46" s="246"/>
      <c r="I46" s="291"/>
      <c r="J46" s="291"/>
      <c r="K46" s="6"/>
      <c r="L46" s="6"/>
      <c r="M46" s="6"/>
      <c r="O46" s="3"/>
      <c r="Q46" s="3"/>
      <c r="S46" s="3"/>
      <c r="AB46" s="4"/>
      <c r="AC46" s="4"/>
      <c r="AD46" s="4"/>
      <c r="AE46" s="4"/>
    </row>
    <row r="47" spans="1:31">
      <c r="A47" s="247" t="s">
        <v>369</v>
      </c>
      <c r="B47" s="291"/>
      <c r="C47" s="291"/>
      <c r="D47" s="291"/>
      <c r="E47" s="291"/>
      <c r="F47" s="291"/>
      <c r="H47" s="247"/>
      <c r="I47" s="291"/>
      <c r="J47" s="291"/>
      <c r="K47" s="6"/>
      <c r="L47" s="6"/>
      <c r="M47" s="6"/>
      <c r="O47" s="3"/>
      <c r="Q47" s="3"/>
      <c r="S47" s="3"/>
      <c r="AB47" s="4"/>
      <c r="AC47" s="4"/>
      <c r="AD47" s="4"/>
      <c r="AE47" s="4"/>
    </row>
    <row r="48" spans="1:31" ht="15" customHeight="1">
      <c r="A48" s="6" t="s">
        <v>375</v>
      </c>
      <c r="B48" s="291"/>
      <c r="C48" s="291"/>
      <c r="D48" s="291"/>
      <c r="E48" s="291"/>
      <c r="F48" s="291"/>
      <c r="H48" s="6"/>
      <c r="I48" s="291"/>
      <c r="J48" s="291"/>
      <c r="K48" s="5"/>
      <c r="L48" s="5"/>
      <c r="M48" s="5"/>
      <c r="AB48" s="4"/>
      <c r="AC48" s="4"/>
      <c r="AD48" s="4"/>
      <c r="AE48" s="4"/>
    </row>
    <row r="49" spans="1:31">
      <c r="A49" s="6"/>
      <c r="B49" s="291"/>
      <c r="C49" s="291"/>
      <c r="D49" s="291"/>
      <c r="E49" s="291"/>
      <c r="F49" s="291"/>
      <c r="G49" s="291"/>
      <c r="H49" s="291"/>
      <c r="I49" s="291"/>
      <c r="J49" s="291"/>
      <c r="K49" s="3"/>
      <c r="L49" s="3"/>
      <c r="M49" s="3"/>
      <c r="AB49" s="4"/>
      <c r="AC49" s="4"/>
      <c r="AD49" s="4"/>
      <c r="AE49" s="4"/>
    </row>
  </sheetData>
  <printOptions gridLinesSet="0"/>
  <pageMargins left="0.5" right="0.17" top="1" bottom="1" header="0.5" footer="0.5"/>
  <pageSetup orientation="portrait" useFirstPageNumber="1" horizontalDpi="300" verticalDpi="300" r:id="rId1"/>
  <headerFooter alignWithMargins="0">
    <oddFooter>&amp;C2 of 31</oddFooter>
  </headerFooter>
  <ignoredErrors>
    <ignoredError sqref="D6:N6 O6:P6 C16:P16" formulaRange="1"/>
    <ignoredError sqref="B16" formula="1" formulaRange="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7"/>
  <sheetViews>
    <sheetView showGridLines="0" zoomScaleNormal="100" workbookViewId="0">
      <pane xSplit="1" ySplit="5" topLeftCell="B6" activePane="bottomRight" state="frozen"/>
      <selection activeCell="V1" sqref="V1"/>
      <selection pane="topRight" activeCell="V1" sqref="V1"/>
      <selection pane="bottomLeft" activeCell="V1" sqref="V1"/>
      <selection pane="bottomRight" activeCell="AG1" sqref="AG1"/>
    </sheetView>
  </sheetViews>
  <sheetFormatPr defaultColWidth="9.09765625" defaultRowHeight="13"/>
  <cols>
    <col min="1" max="1" width="27.69921875" style="417" customWidth="1"/>
    <col min="2" max="11" width="7.69921875" style="417" customWidth="1"/>
    <col min="12" max="14" width="6.69921875" style="417" hidden="1" customWidth="1"/>
    <col min="15" max="16" width="6.59765625" style="417" hidden="1" customWidth="1"/>
    <col min="17" max="20" width="7.296875" style="417" hidden="1" customWidth="1"/>
    <col min="21" max="31" width="7.296875" style="418" hidden="1" customWidth="1"/>
    <col min="32" max="33" width="9.09765625" style="418"/>
    <col min="34" max="16384" width="9.09765625" style="417"/>
  </cols>
  <sheetData>
    <row r="1" spans="1:34" ht="13.65" customHeight="1">
      <c r="A1" s="463" t="s">
        <v>522</v>
      </c>
      <c r="B1" s="463"/>
      <c r="C1" s="463"/>
      <c r="D1" s="463"/>
      <c r="E1" s="463"/>
      <c r="F1" s="463"/>
      <c r="G1" s="463"/>
      <c r="H1" s="463"/>
      <c r="I1" s="463"/>
      <c r="J1" s="463"/>
      <c r="K1" s="463"/>
      <c r="L1" s="463"/>
      <c r="M1" s="463"/>
      <c r="N1" s="462"/>
      <c r="O1" s="462"/>
      <c r="P1" s="462"/>
      <c r="Q1" s="460"/>
      <c r="R1" s="461"/>
      <c r="S1" s="461"/>
      <c r="T1" s="460"/>
      <c r="U1" s="461"/>
      <c r="V1" s="463" t="s">
        <v>522</v>
      </c>
      <c r="W1" s="461"/>
      <c r="X1" s="461"/>
      <c r="Y1" s="461"/>
      <c r="AG1" s="417"/>
    </row>
    <row r="2" spans="1:34">
      <c r="A2" s="463" t="s">
        <v>521</v>
      </c>
      <c r="B2" s="463"/>
      <c r="C2" s="463"/>
      <c r="D2" s="463"/>
      <c r="E2" s="463"/>
      <c r="F2" s="463"/>
      <c r="G2" s="463"/>
      <c r="H2" s="463"/>
      <c r="I2" s="463"/>
      <c r="J2" s="463"/>
      <c r="K2" s="463"/>
      <c r="L2" s="463"/>
      <c r="M2" s="463"/>
      <c r="N2" s="462"/>
      <c r="O2" s="462"/>
      <c r="P2" s="462"/>
      <c r="Q2" s="460"/>
      <c r="R2" s="461"/>
      <c r="S2" s="461"/>
      <c r="T2" s="460"/>
      <c r="U2" s="461"/>
      <c r="V2" s="463" t="s">
        <v>521</v>
      </c>
      <c r="W2" s="461"/>
      <c r="X2" s="461"/>
      <c r="Y2" s="461"/>
    </row>
    <row r="3" spans="1:34">
      <c r="A3" s="463" t="s">
        <v>520</v>
      </c>
      <c r="B3" s="463"/>
      <c r="C3" s="463"/>
      <c r="D3" s="463"/>
      <c r="E3" s="463"/>
      <c r="F3" s="463"/>
      <c r="G3" s="463"/>
      <c r="H3" s="463"/>
      <c r="I3" s="463"/>
      <c r="J3" s="463"/>
      <c r="K3" s="463"/>
      <c r="L3" s="463"/>
      <c r="M3" s="463"/>
      <c r="N3" s="462"/>
      <c r="O3" s="462"/>
      <c r="P3" s="462"/>
      <c r="Q3" s="460"/>
      <c r="R3" s="461"/>
      <c r="S3" s="461"/>
      <c r="T3" s="460"/>
    </row>
    <row r="4" spans="1:34">
      <c r="A4" s="423"/>
      <c r="B4" s="423"/>
      <c r="C4" s="423"/>
      <c r="D4" s="423"/>
      <c r="E4" s="423"/>
      <c r="F4" s="423"/>
      <c r="G4" s="423"/>
      <c r="H4" s="423"/>
      <c r="I4" s="423"/>
      <c r="J4" s="423"/>
      <c r="K4" s="423"/>
      <c r="L4" s="423"/>
      <c r="M4" s="423"/>
      <c r="Q4" s="423"/>
      <c r="R4" s="422"/>
      <c r="S4" s="421"/>
      <c r="T4" s="423"/>
    </row>
    <row r="5" spans="1:34" ht="16.5" customHeight="1">
      <c r="A5" s="459" t="s">
        <v>491</v>
      </c>
      <c r="B5" s="458">
        <v>2019</v>
      </c>
      <c r="C5" s="458">
        <v>2018</v>
      </c>
      <c r="D5" s="458">
        <v>2017</v>
      </c>
      <c r="E5" s="458">
        <v>2016</v>
      </c>
      <c r="F5" s="458">
        <v>2015</v>
      </c>
      <c r="G5" s="458">
        <v>2014</v>
      </c>
      <c r="H5" s="458">
        <v>2013</v>
      </c>
      <c r="I5" s="458">
        <v>2012</v>
      </c>
      <c r="J5" s="458">
        <v>2011</v>
      </c>
      <c r="K5" s="458">
        <v>2010</v>
      </c>
      <c r="L5" s="458">
        <v>2009</v>
      </c>
      <c r="M5" s="458">
        <v>2008</v>
      </c>
      <c r="N5" s="458">
        <v>2007</v>
      </c>
      <c r="O5" s="458">
        <v>2006</v>
      </c>
      <c r="P5" s="458">
        <v>2005</v>
      </c>
      <c r="Q5" s="458">
        <v>2004</v>
      </c>
      <c r="R5" s="458">
        <v>2003</v>
      </c>
      <c r="S5" s="458">
        <v>2002</v>
      </c>
      <c r="T5" s="458">
        <v>2001</v>
      </c>
      <c r="U5" s="458">
        <v>2000</v>
      </c>
      <c r="V5" s="458">
        <v>1999</v>
      </c>
      <c r="W5" s="458">
        <v>1998</v>
      </c>
      <c r="X5" s="458">
        <v>1997</v>
      </c>
      <c r="Y5" s="458">
        <v>1996</v>
      </c>
      <c r="Z5" s="458">
        <v>1995</v>
      </c>
      <c r="AA5" s="458">
        <v>1994</v>
      </c>
      <c r="AB5" s="458">
        <v>1993</v>
      </c>
      <c r="AC5" s="458">
        <v>1992</v>
      </c>
      <c r="AD5" s="458">
        <v>1991</v>
      </c>
      <c r="AE5" s="458">
        <v>1990</v>
      </c>
      <c r="AH5" s="418"/>
    </row>
    <row r="6" spans="1:34" ht="15" customHeight="1">
      <c r="A6" s="441" t="s">
        <v>1</v>
      </c>
      <c r="B6" s="457">
        <f t="shared" ref="B6:AE6" si="0">SUM(B7:B15)</f>
        <v>95638</v>
      </c>
      <c r="C6" s="457">
        <f t="shared" si="0"/>
        <v>86936</v>
      </c>
      <c r="D6" s="457">
        <f t="shared" si="0"/>
        <v>74130</v>
      </c>
      <c r="E6" s="457">
        <f t="shared" si="0"/>
        <v>76978</v>
      </c>
      <c r="F6" s="457">
        <f t="shared" si="0"/>
        <v>84905</v>
      </c>
      <c r="G6" s="457">
        <f t="shared" si="0"/>
        <v>89022</v>
      </c>
      <c r="H6" s="457">
        <f t="shared" si="0"/>
        <v>85353.372666666663</v>
      </c>
      <c r="I6" s="457">
        <f t="shared" si="0"/>
        <v>91617.93</v>
      </c>
      <c r="J6" s="457">
        <f t="shared" si="0"/>
        <v>91081</v>
      </c>
      <c r="K6" s="457">
        <f t="shared" si="0"/>
        <v>85576</v>
      </c>
      <c r="L6" s="457">
        <f t="shared" si="0"/>
        <v>96069</v>
      </c>
      <c r="M6" s="457">
        <f t="shared" si="0"/>
        <v>102829</v>
      </c>
      <c r="N6" s="457">
        <f t="shared" si="0"/>
        <v>110331</v>
      </c>
      <c r="O6" s="457">
        <f t="shared" si="0"/>
        <v>102042</v>
      </c>
      <c r="P6" s="457">
        <f t="shared" si="0"/>
        <v>92792</v>
      </c>
      <c r="Q6" s="457">
        <f t="shared" si="0"/>
        <v>99431</v>
      </c>
      <c r="R6" s="457">
        <f t="shared" si="0"/>
        <v>98643</v>
      </c>
      <c r="S6" s="457">
        <f t="shared" si="0"/>
        <v>113583</v>
      </c>
      <c r="T6" s="457">
        <f t="shared" si="0"/>
        <v>108000</v>
      </c>
      <c r="U6" s="457">
        <f t="shared" si="0"/>
        <v>94493</v>
      </c>
      <c r="V6" s="457">
        <f t="shared" si="0"/>
        <v>94210</v>
      </c>
      <c r="W6" s="457">
        <f t="shared" si="0"/>
        <v>98078</v>
      </c>
      <c r="X6" s="457">
        <f t="shared" si="0"/>
        <v>100429</v>
      </c>
      <c r="Y6" s="457">
        <f t="shared" si="0"/>
        <v>101398</v>
      </c>
      <c r="Z6" s="457">
        <f t="shared" si="0"/>
        <v>106082</v>
      </c>
      <c r="AA6" s="457">
        <f t="shared" si="0"/>
        <v>116079</v>
      </c>
      <c r="AB6" s="457">
        <f t="shared" si="0"/>
        <v>129718</v>
      </c>
      <c r="AC6" s="457">
        <f t="shared" si="0"/>
        <v>143532</v>
      </c>
      <c r="AD6" s="457">
        <f t="shared" si="0"/>
        <v>161009</v>
      </c>
      <c r="AE6" s="457">
        <f t="shared" si="0"/>
        <v>156955</v>
      </c>
      <c r="AH6" s="418"/>
    </row>
    <row r="7" spans="1:34" ht="13.15" customHeight="1">
      <c r="A7" s="456" t="s">
        <v>53</v>
      </c>
      <c r="B7" s="436">
        <v>48477</v>
      </c>
      <c r="C7" s="436">
        <v>45354</v>
      </c>
      <c r="D7" s="436">
        <v>38401</v>
      </c>
      <c r="E7" s="436">
        <v>36712</v>
      </c>
      <c r="F7" s="436">
        <v>49062</v>
      </c>
      <c r="G7" s="436">
        <v>49261</v>
      </c>
      <c r="H7" s="436">
        <v>49566.37266666667</v>
      </c>
      <c r="I7" s="436">
        <v>56347.93</v>
      </c>
      <c r="J7" s="455">
        <v>57168</v>
      </c>
      <c r="K7" s="455">
        <v>56008</v>
      </c>
      <c r="L7" s="436">
        <v>57084</v>
      </c>
      <c r="M7" s="436">
        <v>63468</v>
      </c>
      <c r="N7" s="436">
        <v>69265</v>
      </c>
      <c r="O7" s="435">
        <v>63698</v>
      </c>
      <c r="P7" s="435">
        <v>54922</v>
      </c>
      <c r="Q7" s="435">
        <v>59217</v>
      </c>
      <c r="R7" s="435">
        <v>58842</v>
      </c>
      <c r="S7" s="435">
        <v>65421</v>
      </c>
      <c r="T7" s="435">
        <v>61897</v>
      </c>
      <c r="U7" s="435">
        <v>45418</v>
      </c>
      <c r="V7" s="435">
        <v>51102</v>
      </c>
      <c r="W7" s="435">
        <v>52121</v>
      </c>
      <c r="X7" s="435">
        <v>60898</v>
      </c>
      <c r="Y7" s="435">
        <v>56653</v>
      </c>
      <c r="Z7" s="435">
        <v>60497</v>
      </c>
      <c r="AA7" s="435">
        <v>66501</v>
      </c>
      <c r="AB7" s="435">
        <v>69178</v>
      </c>
      <c r="AC7" s="435">
        <v>78377</v>
      </c>
      <c r="AD7" s="435">
        <v>82205</v>
      </c>
      <c r="AE7" s="435">
        <v>88586</v>
      </c>
      <c r="AH7" s="418"/>
    </row>
    <row r="8" spans="1:34" ht="13.15" customHeight="1">
      <c r="A8" s="437" t="s">
        <v>485</v>
      </c>
      <c r="B8" s="436">
        <v>3</v>
      </c>
      <c r="C8" s="436">
        <v>8</v>
      </c>
      <c r="D8" s="436">
        <v>10</v>
      </c>
      <c r="E8" s="436">
        <v>48</v>
      </c>
      <c r="F8" s="436">
        <v>29</v>
      </c>
      <c r="G8" s="436">
        <v>38</v>
      </c>
      <c r="H8" s="436">
        <v>54</v>
      </c>
      <c r="I8" s="436">
        <v>52</v>
      </c>
      <c r="J8" s="436">
        <v>51</v>
      </c>
      <c r="K8" s="436">
        <v>37</v>
      </c>
      <c r="L8" s="436">
        <v>48</v>
      </c>
      <c r="M8" s="454">
        <v>39</v>
      </c>
      <c r="N8" s="435">
        <v>48</v>
      </c>
      <c r="O8" s="432">
        <v>41</v>
      </c>
      <c r="P8" s="432">
        <v>57</v>
      </c>
      <c r="Q8" s="432">
        <f>47</f>
        <v>47</v>
      </c>
      <c r="R8" s="432">
        <v>48</v>
      </c>
      <c r="S8" s="432">
        <v>77</v>
      </c>
      <c r="T8" s="432">
        <f>60+1</f>
        <v>61</v>
      </c>
      <c r="U8" s="432">
        <v>93</v>
      </c>
      <c r="V8" s="432">
        <v>83</v>
      </c>
      <c r="W8" s="432">
        <v>69</v>
      </c>
      <c r="X8" s="432">
        <v>60</v>
      </c>
      <c r="Y8" s="432">
        <v>71</v>
      </c>
      <c r="Z8" s="432">
        <v>57</v>
      </c>
      <c r="AA8" s="432">
        <v>73</v>
      </c>
      <c r="AB8" s="432">
        <v>58</v>
      </c>
      <c r="AC8" s="432">
        <v>74</v>
      </c>
      <c r="AD8" s="432">
        <v>87</v>
      </c>
      <c r="AE8" s="432">
        <v>29</v>
      </c>
      <c r="AH8" s="418"/>
    </row>
    <row r="9" spans="1:34" ht="13.15" customHeight="1">
      <c r="A9" s="437" t="s">
        <v>195</v>
      </c>
      <c r="B9" s="436">
        <v>256</v>
      </c>
      <c r="C9" s="436">
        <v>313</v>
      </c>
      <c r="D9" s="436">
        <v>308</v>
      </c>
      <c r="E9" s="436">
        <v>496</v>
      </c>
      <c r="F9" s="436">
        <v>399</v>
      </c>
      <c r="G9" s="436">
        <v>427</v>
      </c>
      <c r="H9" s="436">
        <v>420</v>
      </c>
      <c r="I9" s="436">
        <v>528</v>
      </c>
      <c r="J9" s="436">
        <v>482</v>
      </c>
      <c r="K9" s="436">
        <v>518</v>
      </c>
      <c r="L9" s="436">
        <v>684</v>
      </c>
      <c r="M9" s="454">
        <v>628</v>
      </c>
      <c r="N9" s="435">
        <v>1147</v>
      </c>
      <c r="O9" s="432">
        <v>784</v>
      </c>
      <c r="P9" s="432">
        <v>133</v>
      </c>
      <c r="Q9" s="453" t="s">
        <v>374</v>
      </c>
      <c r="R9" s="453" t="s">
        <v>374</v>
      </c>
      <c r="S9" s="453" t="s">
        <v>374</v>
      </c>
      <c r="T9" s="453" t="s">
        <v>374</v>
      </c>
      <c r="U9" s="453" t="s">
        <v>374</v>
      </c>
      <c r="V9" s="453" t="s">
        <v>374</v>
      </c>
      <c r="W9" s="453" t="s">
        <v>374</v>
      </c>
      <c r="X9" s="453" t="s">
        <v>374</v>
      </c>
      <c r="Y9" s="453" t="s">
        <v>374</v>
      </c>
      <c r="Z9" s="453" t="s">
        <v>374</v>
      </c>
      <c r="AA9" s="453" t="s">
        <v>374</v>
      </c>
      <c r="AB9" s="453" t="s">
        <v>374</v>
      </c>
      <c r="AC9" s="453" t="s">
        <v>374</v>
      </c>
      <c r="AD9" s="453" t="s">
        <v>374</v>
      </c>
      <c r="AE9" s="453" t="s">
        <v>374</v>
      </c>
      <c r="AH9" s="418"/>
    </row>
    <row r="10" spans="1:34" ht="13.15" customHeight="1">
      <c r="A10" s="437" t="s">
        <v>56</v>
      </c>
      <c r="B10" s="436"/>
      <c r="C10" s="436"/>
      <c r="D10" s="436"/>
      <c r="E10" s="436"/>
      <c r="F10" s="436"/>
      <c r="G10" s="436"/>
      <c r="H10" s="436"/>
      <c r="I10" s="436"/>
      <c r="J10" s="436"/>
      <c r="K10" s="436"/>
      <c r="L10" s="436"/>
      <c r="M10" s="435"/>
      <c r="N10" s="435"/>
      <c r="O10" s="432"/>
      <c r="P10" s="432"/>
      <c r="Q10" s="432"/>
      <c r="R10" s="432"/>
      <c r="S10" s="432"/>
      <c r="T10" s="432"/>
      <c r="U10" s="432"/>
      <c r="V10" s="432"/>
      <c r="W10" s="432"/>
      <c r="X10" s="432"/>
      <c r="Y10" s="432"/>
      <c r="Z10" s="432"/>
      <c r="AA10" s="432"/>
      <c r="AB10" s="432"/>
      <c r="AC10" s="432"/>
      <c r="AD10" s="432"/>
      <c r="AE10" s="432"/>
      <c r="AH10" s="418"/>
    </row>
    <row r="11" spans="1:34" ht="13.15" customHeight="1">
      <c r="A11" s="452" t="s">
        <v>176</v>
      </c>
      <c r="B11" s="436">
        <v>23756</v>
      </c>
      <c r="C11" s="436">
        <v>20730</v>
      </c>
      <c r="D11" s="436">
        <v>17752</v>
      </c>
      <c r="E11" s="436">
        <v>17082</v>
      </c>
      <c r="F11" s="436">
        <v>16473</v>
      </c>
      <c r="G11" s="436">
        <v>17795</v>
      </c>
      <c r="H11" s="436">
        <v>15776</v>
      </c>
      <c r="I11" s="436">
        <v>16571</v>
      </c>
      <c r="J11" s="436">
        <v>16802</v>
      </c>
      <c r="K11" s="436">
        <v>14977</v>
      </c>
      <c r="L11" s="436">
        <v>19893</v>
      </c>
      <c r="M11" s="435">
        <v>19052</v>
      </c>
      <c r="N11" s="435">
        <v>20299</v>
      </c>
      <c r="O11" s="432">
        <v>20217</v>
      </c>
      <c r="P11" s="432">
        <v>20889</v>
      </c>
      <c r="Q11" s="432">
        <f>21275+85+1671</f>
        <v>23031</v>
      </c>
      <c r="R11" s="432">
        <v>23866</v>
      </c>
      <c r="S11" s="432">
        <v>28659</v>
      </c>
      <c r="T11" s="432">
        <f>23346+109+1917</f>
        <v>25372</v>
      </c>
      <c r="U11" s="432">
        <v>27223</v>
      </c>
      <c r="V11" s="432">
        <v>24630</v>
      </c>
      <c r="W11" s="432">
        <v>26297</v>
      </c>
      <c r="X11" s="432">
        <v>21552</v>
      </c>
      <c r="Y11" s="432">
        <v>24714</v>
      </c>
      <c r="Z11" s="432">
        <v>28333</v>
      </c>
      <c r="AA11" s="432">
        <v>32787</v>
      </c>
      <c r="AB11" s="432">
        <v>39060</v>
      </c>
      <c r="AC11" s="432">
        <v>39968</v>
      </c>
      <c r="AD11" s="432">
        <v>49580</v>
      </c>
      <c r="AE11" s="432">
        <v>41749</v>
      </c>
      <c r="AH11" s="418"/>
    </row>
    <row r="12" spans="1:34" ht="13.15" customHeight="1">
      <c r="A12" s="452" t="s">
        <v>177</v>
      </c>
      <c r="B12" s="436">
        <v>14179</v>
      </c>
      <c r="C12" s="436">
        <v>12198</v>
      </c>
      <c r="D12" s="436">
        <v>10506</v>
      </c>
      <c r="E12" s="436">
        <v>10191</v>
      </c>
      <c r="F12" s="436">
        <v>9211</v>
      </c>
      <c r="G12" s="436">
        <v>9803</v>
      </c>
      <c r="H12" s="436">
        <v>8140</v>
      </c>
      <c r="I12" s="436">
        <v>8651</v>
      </c>
      <c r="J12" s="436">
        <v>8559</v>
      </c>
      <c r="K12" s="436">
        <v>8056</v>
      </c>
      <c r="L12" s="436">
        <v>11350</v>
      </c>
      <c r="M12" s="435">
        <v>10595</v>
      </c>
      <c r="N12" s="435">
        <v>9318</v>
      </c>
      <c r="O12" s="432">
        <v>8687</v>
      </c>
      <c r="P12" s="432">
        <v>8834</v>
      </c>
      <c r="Q12" s="432">
        <f>7136+133+2567</f>
        <v>9836</v>
      </c>
      <c r="R12" s="432">
        <v>9670</v>
      </c>
      <c r="S12" s="432">
        <v>12299</v>
      </c>
      <c r="T12" s="432">
        <f>8800+204+2495</f>
        <v>11499</v>
      </c>
      <c r="U12" s="432">
        <v>11813</v>
      </c>
      <c r="V12" s="432">
        <v>9737</v>
      </c>
      <c r="W12" s="432">
        <v>10042</v>
      </c>
      <c r="X12" s="432">
        <v>8988</v>
      </c>
      <c r="Y12" s="432">
        <v>10245</v>
      </c>
      <c r="Z12" s="432">
        <v>9133</v>
      </c>
      <c r="AA12" s="432">
        <v>9237</v>
      </c>
      <c r="AB12" s="432">
        <v>12645</v>
      </c>
      <c r="AC12" s="432">
        <v>14354</v>
      </c>
      <c r="AD12" s="432">
        <v>16869</v>
      </c>
      <c r="AE12" s="432">
        <v>15500</v>
      </c>
      <c r="AH12" s="418"/>
    </row>
    <row r="13" spans="1:34" ht="13.15" customHeight="1">
      <c r="A13" s="452" t="s">
        <v>178</v>
      </c>
      <c r="B13" s="436">
        <v>6690</v>
      </c>
      <c r="C13" s="436">
        <v>5795</v>
      </c>
      <c r="D13" s="436">
        <v>4449</v>
      </c>
      <c r="E13" s="436">
        <v>9520</v>
      </c>
      <c r="F13" s="436">
        <v>6544</v>
      </c>
      <c r="G13" s="436">
        <v>7749</v>
      </c>
      <c r="H13" s="436">
        <v>8346</v>
      </c>
      <c r="I13" s="436">
        <v>6396</v>
      </c>
      <c r="J13" s="436">
        <v>4677</v>
      </c>
      <c r="K13" s="436">
        <v>3072</v>
      </c>
      <c r="L13" s="436">
        <v>3113</v>
      </c>
      <c r="M13" s="435">
        <v>5204</v>
      </c>
      <c r="N13" s="435">
        <v>5918</v>
      </c>
      <c r="O13" s="432">
        <v>4748</v>
      </c>
      <c r="P13" s="432">
        <v>4750</v>
      </c>
      <c r="Q13" s="432">
        <f>4098+98+59</f>
        <v>4255</v>
      </c>
      <c r="R13" s="432">
        <v>3892</v>
      </c>
      <c r="S13" s="432">
        <v>4718</v>
      </c>
      <c r="T13" s="432">
        <f>6367+576+127</f>
        <v>7070</v>
      </c>
      <c r="U13" s="432">
        <v>7715</v>
      </c>
      <c r="V13" s="432">
        <v>6721</v>
      </c>
      <c r="W13" s="432">
        <v>7547</v>
      </c>
      <c r="X13" s="432">
        <v>7045</v>
      </c>
      <c r="Y13" s="432">
        <v>7444</v>
      </c>
      <c r="Z13" s="432">
        <v>5965</v>
      </c>
      <c r="AA13" s="432">
        <v>5360</v>
      </c>
      <c r="AB13" s="432">
        <v>6126</v>
      </c>
      <c r="AC13" s="432">
        <v>7699</v>
      </c>
      <c r="AD13" s="432">
        <v>8437</v>
      </c>
      <c r="AE13" s="432">
        <v>8013</v>
      </c>
      <c r="AH13" s="418"/>
    </row>
    <row r="14" spans="1:34" ht="13.15" customHeight="1">
      <c r="A14" s="437" t="s">
        <v>483</v>
      </c>
      <c r="B14" s="436">
        <v>2107</v>
      </c>
      <c r="C14" s="436">
        <v>2367</v>
      </c>
      <c r="D14" s="436">
        <v>2552</v>
      </c>
      <c r="E14" s="436">
        <v>2759</v>
      </c>
      <c r="F14" s="436">
        <v>2999</v>
      </c>
      <c r="G14" s="436">
        <v>3754</v>
      </c>
      <c r="H14" s="436">
        <v>2888</v>
      </c>
      <c r="I14" s="436">
        <v>2892</v>
      </c>
      <c r="J14" s="436">
        <v>3123</v>
      </c>
      <c r="K14" s="436">
        <v>2686</v>
      </c>
      <c r="L14" s="436">
        <v>3648</v>
      </c>
      <c r="M14" s="435">
        <v>3639</v>
      </c>
      <c r="N14" s="435">
        <v>4073</v>
      </c>
      <c r="O14" s="432">
        <v>3569</v>
      </c>
      <c r="P14" s="432">
        <v>2917</v>
      </c>
      <c r="Q14" s="432">
        <f>1791+93+852</f>
        <v>2736</v>
      </c>
      <c r="R14" s="432">
        <v>2013</v>
      </c>
      <c r="S14" s="432">
        <v>2073</v>
      </c>
      <c r="T14" s="432">
        <f>1077+97+524</f>
        <v>1698</v>
      </c>
      <c r="U14" s="432">
        <v>1776</v>
      </c>
      <c r="V14" s="432">
        <v>1514</v>
      </c>
      <c r="W14" s="432">
        <v>1530</v>
      </c>
      <c r="X14" s="432">
        <v>1385</v>
      </c>
      <c r="Y14" s="432">
        <v>1638</v>
      </c>
      <c r="Z14" s="432">
        <v>1724</v>
      </c>
      <c r="AA14" s="432">
        <v>1801</v>
      </c>
      <c r="AB14" s="432">
        <v>2310</v>
      </c>
      <c r="AC14" s="432">
        <v>2684</v>
      </c>
      <c r="AD14" s="432">
        <v>3344</v>
      </c>
      <c r="AE14" s="432">
        <v>2700</v>
      </c>
      <c r="AH14" s="418"/>
    </row>
    <row r="15" spans="1:34" ht="13.15" customHeight="1">
      <c r="A15" s="437" t="s">
        <v>482</v>
      </c>
      <c r="B15" s="436">
        <v>170</v>
      </c>
      <c r="C15" s="436">
        <v>171</v>
      </c>
      <c r="D15" s="436">
        <v>152</v>
      </c>
      <c r="E15" s="436">
        <v>170</v>
      </c>
      <c r="F15" s="436">
        <v>188</v>
      </c>
      <c r="G15" s="436">
        <v>195</v>
      </c>
      <c r="H15" s="436">
        <v>163</v>
      </c>
      <c r="I15" s="436">
        <v>180</v>
      </c>
      <c r="J15" s="436">
        <v>219</v>
      </c>
      <c r="K15" s="436">
        <v>222</v>
      </c>
      <c r="L15" s="436">
        <v>249</v>
      </c>
      <c r="M15" s="435">
        <v>204</v>
      </c>
      <c r="N15" s="435">
        <v>263</v>
      </c>
      <c r="O15" s="432">
        <v>298</v>
      </c>
      <c r="P15" s="432">
        <v>290</v>
      </c>
      <c r="Q15" s="432">
        <f>276+21+12</f>
        <v>309</v>
      </c>
      <c r="R15" s="432">
        <v>312</v>
      </c>
      <c r="S15" s="432">
        <v>336</v>
      </c>
      <c r="T15" s="432">
        <f>317+60+26</f>
        <v>403</v>
      </c>
      <c r="U15" s="432">
        <v>455</v>
      </c>
      <c r="V15" s="432">
        <v>423</v>
      </c>
      <c r="W15" s="432">
        <v>472</v>
      </c>
      <c r="X15" s="432">
        <v>501</v>
      </c>
      <c r="Y15" s="432">
        <v>633</v>
      </c>
      <c r="Z15" s="432">
        <v>373</v>
      </c>
      <c r="AA15" s="432">
        <v>320</v>
      </c>
      <c r="AB15" s="432">
        <v>341</v>
      </c>
      <c r="AC15" s="432">
        <v>376</v>
      </c>
      <c r="AD15" s="432">
        <v>487</v>
      </c>
      <c r="AE15" s="432">
        <v>378</v>
      </c>
      <c r="AH15" s="418"/>
    </row>
    <row r="16" spans="1:34" ht="19.5" customHeight="1">
      <c r="A16" s="441" t="s">
        <v>519</v>
      </c>
      <c r="B16" s="451">
        <v>7973</v>
      </c>
      <c r="C16" s="451">
        <v>6327</v>
      </c>
      <c r="D16" s="451">
        <v>5310</v>
      </c>
      <c r="E16" s="451">
        <v>5043</v>
      </c>
      <c r="F16" s="451">
        <v>4544</v>
      </c>
      <c r="G16" s="451">
        <v>4987</v>
      </c>
      <c r="H16" s="451">
        <v>3723</v>
      </c>
      <c r="I16" s="451">
        <v>4116</v>
      </c>
      <c r="J16" s="451">
        <v>4097</v>
      </c>
      <c r="K16" s="451">
        <v>4486</v>
      </c>
      <c r="L16" s="440">
        <v>4348</v>
      </c>
      <c r="M16" s="440">
        <v>4415</v>
      </c>
      <c r="N16" s="440">
        <v>4667</v>
      </c>
      <c r="O16" s="440">
        <v>4506</v>
      </c>
      <c r="P16" s="440">
        <v>3654</v>
      </c>
      <c r="Q16" s="440">
        <f>3227+1105+712</f>
        <v>5044</v>
      </c>
      <c r="R16" s="440">
        <v>5012</v>
      </c>
      <c r="S16" s="440">
        <v>6221</v>
      </c>
      <c r="T16" s="440">
        <f>3457+1526+798</f>
        <v>5781</v>
      </c>
      <c r="U16" s="440">
        <v>5386</v>
      </c>
      <c r="V16" s="440">
        <v>4697</v>
      </c>
      <c r="W16" s="440">
        <v>4647</v>
      </c>
      <c r="X16" s="440">
        <v>3958</v>
      </c>
      <c r="Y16" s="440">
        <v>4459</v>
      </c>
      <c r="Z16" s="440">
        <v>4513</v>
      </c>
      <c r="AA16" s="440">
        <v>3970</v>
      </c>
      <c r="AB16" s="440">
        <v>6328</v>
      </c>
      <c r="AC16" s="440">
        <v>7151</v>
      </c>
      <c r="AD16" s="440">
        <v>8164</v>
      </c>
      <c r="AE16" s="440">
        <v>7071</v>
      </c>
      <c r="AH16" s="418"/>
    </row>
    <row r="17" spans="1:34" s="445" customFormat="1" ht="13.15" customHeight="1">
      <c r="A17" s="450" t="s">
        <v>518</v>
      </c>
      <c r="B17" s="449">
        <v>14852</v>
      </c>
      <c r="C17" s="449">
        <v>13020</v>
      </c>
      <c r="D17" s="449">
        <v>11443</v>
      </c>
      <c r="E17" s="449">
        <v>11020</v>
      </c>
      <c r="F17" s="449">
        <v>10103</v>
      </c>
      <c r="G17" s="449">
        <v>11290</v>
      </c>
      <c r="H17" s="449">
        <v>9318</v>
      </c>
      <c r="I17" s="449">
        <v>9643</v>
      </c>
      <c r="J17" s="449">
        <v>9555</v>
      </c>
      <c r="K17" s="449">
        <v>8828</v>
      </c>
      <c r="L17" s="448">
        <v>12403</v>
      </c>
      <c r="M17" s="448">
        <v>11480</v>
      </c>
      <c r="N17" s="448">
        <v>10318</v>
      </c>
      <c r="O17" s="448">
        <v>9559</v>
      </c>
      <c r="P17" s="448">
        <v>9482</v>
      </c>
      <c r="Q17" s="448">
        <v>10452</v>
      </c>
      <c r="R17" s="448">
        <v>10069</v>
      </c>
      <c r="S17" s="448">
        <v>12626</v>
      </c>
      <c r="T17" s="448">
        <v>11552</v>
      </c>
      <c r="U17" s="448">
        <v>11148</v>
      </c>
      <c r="V17" s="448">
        <v>9538</v>
      </c>
      <c r="W17" s="448">
        <v>9737</v>
      </c>
      <c r="X17" s="448">
        <v>8392</v>
      </c>
      <c r="Y17" s="448">
        <v>4514</v>
      </c>
      <c r="Z17" s="447" t="s">
        <v>50</v>
      </c>
      <c r="AA17" s="447" t="s">
        <v>50</v>
      </c>
      <c r="AB17" s="447">
        <v>19724</v>
      </c>
      <c r="AC17" s="447">
        <v>20062</v>
      </c>
      <c r="AD17" s="447">
        <v>26007</v>
      </c>
      <c r="AE17" s="447">
        <v>22528</v>
      </c>
      <c r="AF17" s="446"/>
      <c r="AG17" s="446"/>
      <c r="AH17" s="446"/>
    </row>
    <row r="18" spans="1:34" s="427" customFormat="1" ht="19.5" customHeight="1">
      <c r="A18" s="444" t="s">
        <v>517</v>
      </c>
      <c r="B18" s="443">
        <v>45673</v>
      </c>
      <c r="C18" s="443">
        <v>45440</v>
      </c>
      <c r="D18" s="443">
        <v>48854</v>
      </c>
      <c r="E18" s="443">
        <v>20362</v>
      </c>
      <c r="F18" s="442" t="s">
        <v>374</v>
      </c>
      <c r="G18" s="442" t="s">
        <v>374</v>
      </c>
      <c r="H18" s="442" t="s">
        <v>374</v>
      </c>
      <c r="I18" s="442" t="s">
        <v>374</v>
      </c>
      <c r="J18" s="442" t="s">
        <v>374</v>
      </c>
      <c r="K18" s="442" t="s">
        <v>374</v>
      </c>
      <c r="L18" s="442" t="s">
        <v>374</v>
      </c>
      <c r="M18" s="442" t="s">
        <v>374</v>
      </c>
      <c r="N18" s="442" t="s">
        <v>374</v>
      </c>
      <c r="O18" s="442" t="s">
        <v>374</v>
      </c>
      <c r="P18" s="442" t="s">
        <v>374</v>
      </c>
      <c r="Q18" s="442" t="s">
        <v>374</v>
      </c>
      <c r="R18" s="442" t="s">
        <v>374</v>
      </c>
      <c r="S18" s="442" t="s">
        <v>374</v>
      </c>
      <c r="T18" s="442" t="s">
        <v>374</v>
      </c>
      <c r="U18" s="442" t="s">
        <v>374</v>
      </c>
      <c r="V18" s="442" t="s">
        <v>374</v>
      </c>
      <c r="W18" s="442" t="s">
        <v>374</v>
      </c>
      <c r="X18" s="442" t="s">
        <v>374</v>
      </c>
      <c r="Y18" s="442" t="s">
        <v>374</v>
      </c>
      <c r="Z18" s="442" t="s">
        <v>374</v>
      </c>
      <c r="AA18" s="442" t="s">
        <v>374</v>
      </c>
      <c r="AB18" s="442" t="s">
        <v>374</v>
      </c>
      <c r="AC18" s="442" t="s">
        <v>374</v>
      </c>
      <c r="AD18" s="442" t="s">
        <v>374</v>
      </c>
      <c r="AE18" s="442" t="s">
        <v>374</v>
      </c>
      <c r="AF18" s="428"/>
      <c r="AG18" s="428"/>
      <c r="AH18" s="428"/>
    </row>
    <row r="19" spans="1:34" ht="15" customHeight="1">
      <c r="A19" s="441" t="s">
        <v>0</v>
      </c>
      <c r="B19" s="440">
        <f t="shared" ref="B19:AE19" si="1">SUM(B20:B29)</f>
        <v>13340</v>
      </c>
      <c r="C19" s="440">
        <f t="shared" si="1"/>
        <v>12569</v>
      </c>
      <c r="D19" s="440">
        <f t="shared" si="1"/>
        <v>11931</v>
      </c>
      <c r="E19" s="440">
        <f t="shared" si="1"/>
        <v>11965</v>
      </c>
      <c r="F19" s="440">
        <f t="shared" si="1"/>
        <v>12442</v>
      </c>
      <c r="G19" s="440">
        <f t="shared" si="1"/>
        <v>13971</v>
      </c>
      <c r="H19" s="440">
        <f t="shared" si="1"/>
        <v>12018</v>
      </c>
      <c r="I19" s="440">
        <f t="shared" si="1"/>
        <v>12701</v>
      </c>
      <c r="J19" s="440">
        <f t="shared" si="1"/>
        <v>12798</v>
      </c>
      <c r="K19" s="440">
        <f t="shared" si="1"/>
        <v>11741</v>
      </c>
      <c r="L19" s="440">
        <f t="shared" si="1"/>
        <v>14378</v>
      </c>
      <c r="M19" s="440">
        <f t="shared" si="1"/>
        <v>13730</v>
      </c>
      <c r="N19" s="440">
        <f t="shared" si="1"/>
        <v>13332</v>
      </c>
      <c r="O19" s="440">
        <f t="shared" si="1"/>
        <v>12535</v>
      </c>
      <c r="P19" s="440">
        <f t="shared" si="1"/>
        <v>13218</v>
      </c>
      <c r="Q19" s="440">
        <f t="shared" si="1"/>
        <v>14656</v>
      </c>
      <c r="R19" s="440">
        <f t="shared" si="1"/>
        <v>13211</v>
      </c>
      <c r="S19" s="440">
        <f t="shared" si="1"/>
        <v>16172</v>
      </c>
      <c r="T19" s="440">
        <f t="shared" si="1"/>
        <v>18102</v>
      </c>
      <c r="U19" s="440">
        <f t="shared" si="1"/>
        <v>19164</v>
      </c>
      <c r="V19" s="440">
        <f t="shared" si="1"/>
        <v>17001</v>
      </c>
      <c r="W19" s="440">
        <f t="shared" si="1"/>
        <v>20025</v>
      </c>
      <c r="X19" s="440">
        <f t="shared" si="1"/>
        <v>16224</v>
      </c>
      <c r="Y19" s="440">
        <f t="shared" si="1"/>
        <v>17626</v>
      </c>
      <c r="Z19" s="440">
        <f t="shared" si="1"/>
        <v>17144</v>
      </c>
      <c r="AA19" s="440">
        <f t="shared" si="1"/>
        <v>16448</v>
      </c>
      <c r="AB19" s="440">
        <f t="shared" si="1"/>
        <v>23906</v>
      </c>
      <c r="AC19" s="440">
        <f t="shared" si="1"/>
        <v>27543</v>
      </c>
      <c r="AD19" s="440">
        <f t="shared" si="1"/>
        <v>31882</v>
      </c>
      <c r="AE19" s="440">
        <f t="shared" si="1"/>
        <v>27113</v>
      </c>
      <c r="AF19" s="439"/>
      <c r="AH19" s="418"/>
    </row>
    <row r="20" spans="1:34" ht="13.15" customHeight="1">
      <c r="A20" s="437" t="s">
        <v>479</v>
      </c>
      <c r="B20" s="436">
        <v>7360</v>
      </c>
      <c r="C20" s="436">
        <v>6710</v>
      </c>
      <c r="D20" s="436">
        <v>6398</v>
      </c>
      <c r="E20" s="436">
        <v>5856</v>
      </c>
      <c r="F20" s="436">
        <v>6366</v>
      </c>
      <c r="G20" s="436">
        <v>7216</v>
      </c>
      <c r="H20" s="436">
        <v>6316</v>
      </c>
      <c r="I20" s="436">
        <v>6662</v>
      </c>
      <c r="J20" s="436">
        <v>6499</v>
      </c>
      <c r="K20" s="436">
        <v>5744</v>
      </c>
      <c r="L20" s="432">
        <v>6352</v>
      </c>
      <c r="M20" s="432">
        <v>5830</v>
      </c>
      <c r="N20" s="432">
        <v>5980</v>
      </c>
      <c r="O20" s="432">
        <v>5555</v>
      </c>
      <c r="P20" s="432">
        <v>5651</v>
      </c>
      <c r="Q20" s="432">
        <v>6126</v>
      </c>
      <c r="R20" s="432">
        <v>6064</v>
      </c>
      <c r="S20" s="432">
        <v>7733</v>
      </c>
      <c r="T20" s="432">
        <f>8023+60</f>
        <v>8083</v>
      </c>
      <c r="U20" s="432">
        <v>8894</v>
      </c>
      <c r="V20" s="432">
        <v>8197</v>
      </c>
      <c r="W20" s="432">
        <v>8809</v>
      </c>
      <c r="X20" s="432">
        <v>7439</v>
      </c>
      <c r="Y20" s="432">
        <v>8024</v>
      </c>
      <c r="Z20" s="432">
        <v>11636</v>
      </c>
      <c r="AA20" s="432">
        <v>12313</v>
      </c>
      <c r="AB20" s="432">
        <v>18401</v>
      </c>
      <c r="AC20" s="432">
        <v>20532</v>
      </c>
      <c r="AD20" s="432">
        <v>24299</v>
      </c>
      <c r="AE20" s="432">
        <v>19861</v>
      </c>
      <c r="AH20" s="418"/>
    </row>
    <row r="21" spans="1:34" ht="13.15" customHeight="1">
      <c r="A21" s="437" t="s">
        <v>516</v>
      </c>
      <c r="B21" s="436">
        <v>149</v>
      </c>
      <c r="C21" s="436">
        <v>168</v>
      </c>
      <c r="D21" s="436">
        <v>249</v>
      </c>
      <c r="E21" s="436">
        <v>582</v>
      </c>
      <c r="F21" s="436">
        <v>708</v>
      </c>
      <c r="G21" s="436">
        <v>975</v>
      </c>
      <c r="H21" s="436">
        <v>1067</v>
      </c>
      <c r="I21" s="436">
        <v>1106</v>
      </c>
      <c r="J21" s="436">
        <v>1238</v>
      </c>
      <c r="K21" s="436">
        <v>1181</v>
      </c>
      <c r="L21" s="432">
        <v>1224</v>
      </c>
      <c r="M21" s="432">
        <v>1010</v>
      </c>
      <c r="N21" s="432">
        <v>779</v>
      </c>
      <c r="O21" s="432">
        <v>802</v>
      </c>
      <c r="P21" s="432">
        <v>819</v>
      </c>
      <c r="Q21" s="432">
        <v>893</v>
      </c>
      <c r="R21" s="432">
        <v>856</v>
      </c>
      <c r="S21" s="432">
        <v>862</v>
      </c>
      <c r="T21" s="432">
        <v>790</v>
      </c>
      <c r="U21" s="438" t="s">
        <v>364</v>
      </c>
      <c r="V21" s="438" t="s">
        <v>364</v>
      </c>
      <c r="W21" s="438" t="s">
        <v>364</v>
      </c>
      <c r="X21" s="438" t="s">
        <v>364</v>
      </c>
      <c r="Y21" s="438" t="s">
        <v>364</v>
      </c>
      <c r="Z21" s="438" t="s">
        <v>364</v>
      </c>
      <c r="AA21" s="438" t="s">
        <v>364</v>
      </c>
      <c r="AB21" s="438" t="s">
        <v>364</v>
      </c>
      <c r="AC21" s="438" t="s">
        <v>364</v>
      </c>
      <c r="AD21" s="438" t="s">
        <v>364</v>
      </c>
      <c r="AE21" s="438" t="s">
        <v>364</v>
      </c>
      <c r="AH21" s="418"/>
    </row>
    <row r="22" spans="1:34" ht="13.15" customHeight="1">
      <c r="A22" s="437" t="s">
        <v>515</v>
      </c>
      <c r="B22" s="436">
        <v>2605</v>
      </c>
      <c r="C22" s="436">
        <v>2665</v>
      </c>
      <c r="D22" s="436">
        <v>2468</v>
      </c>
      <c r="E22" s="436">
        <v>2602</v>
      </c>
      <c r="F22" s="436">
        <v>2675</v>
      </c>
      <c r="G22" s="436">
        <v>2912</v>
      </c>
      <c r="H22" s="436">
        <v>2472</v>
      </c>
      <c r="I22" s="436">
        <v>2681</v>
      </c>
      <c r="J22" s="436">
        <v>2719</v>
      </c>
      <c r="K22" s="436">
        <v>2465</v>
      </c>
      <c r="L22" s="432">
        <v>3427</v>
      </c>
      <c r="M22" s="432">
        <v>3328</v>
      </c>
      <c r="N22" s="432">
        <v>3326</v>
      </c>
      <c r="O22" s="432">
        <v>3307</v>
      </c>
      <c r="P22" s="432">
        <v>3628</v>
      </c>
      <c r="Q22" s="432">
        <v>4622</v>
      </c>
      <c r="R22" s="432">
        <v>3415</v>
      </c>
      <c r="S22" s="432">
        <v>3743</v>
      </c>
      <c r="T22" s="432">
        <f>4+4+3781</f>
        <v>3789</v>
      </c>
      <c r="U22" s="432">
        <v>4210</v>
      </c>
      <c r="V22" s="432">
        <v>3903</v>
      </c>
      <c r="W22" s="432">
        <v>3963</v>
      </c>
      <c r="X22" s="432">
        <v>3255</v>
      </c>
      <c r="Y22" s="432">
        <v>3915</v>
      </c>
      <c r="Z22" s="435">
        <v>520</v>
      </c>
      <c r="AA22" s="435" t="s">
        <v>50</v>
      </c>
      <c r="AB22" s="435" t="s">
        <v>50</v>
      </c>
      <c r="AC22" s="435" t="s">
        <v>50</v>
      </c>
      <c r="AD22" s="435" t="s">
        <v>50</v>
      </c>
      <c r="AE22" s="435" t="s">
        <v>50</v>
      </c>
      <c r="AH22" s="418"/>
    </row>
    <row r="23" spans="1:34" ht="13.15" customHeight="1">
      <c r="A23" s="437" t="s">
        <v>514</v>
      </c>
      <c r="B23" s="436">
        <v>165</v>
      </c>
      <c r="C23" s="436">
        <v>164</v>
      </c>
      <c r="D23" s="436">
        <v>171</v>
      </c>
      <c r="E23" s="436">
        <v>142</v>
      </c>
      <c r="F23" s="436">
        <v>187</v>
      </c>
      <c r="G23" s="436">
        <v>206</v>
      </c>
      <c r="H23" s="436">
        <v>147</v>
      </c>
      <c r="I23" s="436">
        <v>227</v>
      </c>
      <c r="J23" s="436">
        <v>251</v>
      </c>
      <c r="K23" s="436">
        <v>271</v>
      </c>
      <c r="L23" s="432">
        <v>688</v>
      </c>
      <c r="M23" s="432">
        <v>895</v>
      </c>
      <c r="N23" s="432">
        <v>505</v>
      </c>
      <c r="O23" s="432">
        <v>98</v>
      </c>
      <c r="P23" s="432">
        <v>1</v>
      </c>
      <c r="Q23" s="435" t="s">
        <v>374</v>
      </c>
      <c r="R23" s="435" t="s">
        <v>374</v>
      </c>
      <c r="S23" s="435" t="s">
        <v>374</v>
      </c>
      <c r="T23" s="435" t="s">
        <v>374</v>
      </c>
      <c r="U23" s="435" t="s">
        <v>374</v>
      </c>
      <c r="V23" s="435" t="s">
        <v>374</v>
      </c>
      <c r="W23" s="435" t="s">
        <v>374</v>
      </c>
      <c r="X23" s="435" t="s">
        <v>374</v>
      </c>
      <c r="Y23" s="435" t="s">
        <v>374</v>
      </c>
      <c r="Z23" s="435" t="s">
        <v>374</v>
      </c>
      <c r="AA23" s="435" t="s">
        <v>374</v>
      </c>
      <c r="AB23" s="435" t="s">
        <v>374</v>
      </c>
      <c r="AC23" s="435" t="s">
        <v>374</v>
      </c>
      <c r="AD23" s="435" t="s">
        <v>374</v>
      </c>
      <c r="AE23" s="435" t="s">
        <v>374</v>
      </c>
      <c r="AH23" s="418"/>
    </row>
    <row r="24" spans="1:34" ht="13.15" customHeight="1">
      <c r="A24" s="437" t="s">
        <v>476</v>
      </c>
      <c r="B24" s="436">
        <v>342</v>
      </c>
      <c r="C24" s="436">
        <v>304</v>
      </c>
      <c r="D24" s="436">
        <v>372</v>
      </c>
      <c r="E24" s="436">
        <v>439</v>
      </c>
      <c r="F24" s="436">
        <v>396</v>
      </c>
      <c r="G24" s="436">
        <v>419</v>
      </c>
      <c r="H24" s="436">
        <v>246</v>
      </c>
      <c r="I24" s="436">
        <v>220</v>
      </c>
      <c r="J24" s="436">
        <v>246</v>
      </c>
      <c r="K24" s="436">
        <v>210</v>
      </c>
      <c r="L24" s="432">
        <v>268</v>
      </c>
      <c r="M24" s="432">
        <v>229</v>
      </c>
      <c r="N24" s="432">
        <v>210</v>
      </c>
      <c r="O24" s="432">
        <v>237</v>
      </c>
      <c r="P24" s="432">
        <v>243</v>
      </c>
      <c r="Q24" s="432">
        <f>180+37+21</f>
        <v>238</v>
      </c>
      <c r="R24" s="432">
        <v>228</v>
      </c>
      <c r="S24" s="432">
        <v>238</v>
      </c>
      <c r="T24" s="432">
        <f>160+37+17</f>
        <v>214</v>
      </c>
      <c r="U24" s="435">
        <v>208</v>
      </c>
      <c r="V24" s="432">
        <v>193</v>
      </c>
      <c r="W24" s="432">
        <v>286</v>
      </c>
      <c r="X24" s="432">
        <v>227</v>
      </c>
      <c r="Y24" s="432">
        <v>238</v>
      </c>
      <c r="Z24" s="432">
        <v>239</v>
      </c>
      <c r="AA24" s="432">
        <v>204</v>
      </c>
      <c r="AB24" s="432">
        <v>254</v>
      </c>
      <c r="AC24" s="432">
        <v>232</v>
      </c>
      <c r="AD24" s="432">
        <v>228</v>
      </c>
      <c r="AE24" s="432">
        <v>227</v>
      </c>
      <c r="AH24" s="418"/>
    </row>
    <row r="25" spans="1:34" ht="13.15" customHeight="1">
      <c r="A25" s="437" t="s">
        <v>475</v>
      </c>
      <c r="B25" s="436">
        <v>1795</v>
      </c>
      <c r="C25" s="436">
        <v>1575</v>
      </c>
      <c r="D25" s="436">
        <v>1353</v>
      </c>
      <c r="E25" s="436">
        <v>1256</v>
      </c>
      <c r="F25" s="436">
        <v>1160</v>
      </c>
      <c r="G25" s="436">
        <v>1228</v>
      </c>
      <c r="H25" s="436">
        <v>947</v>
      </c>
      <c r="I25" s="436">
        <v>1006</v>
      </c>
      <c r="J25" s="436">
        <v>927</v>
      </c>
      <c r="K25" s="436">
        <v>1148</v>
      </c>
      <c r="L25" s="432">
        <v>1710</v>
      </c>
      <c r="M25" s="432">
        <v>1626</v>
      </c>
      <c r="N25" s="432">
        <v>1560</v>
      </c>
      <c r="O25" s="432">
        <v>1553</v>
      </c>
      <c r="P25" s="432">
        <v>1585</v>
      </c>
      <c r="Q25" s="432">
        <v>1919</v>
      </c>
      <c r="R25" s="432">
        <v>1948</v>
      </c>
      <c r="S25" s="432">
        <v>2344</v>
      </c>
      <c r="T25" s="432">
        <f>1+7+2079</f>
        <v>2087</v>
      </c>
      <c r="U25" s="435">
        <v>2058</v>
      </c>
      <c r="V25" s="432">
        <v>1853</v>
      </c>
      <c r="W25" s="432">
        <v>1972</v>
      </c>
      <c r="X25" s="432">
        <v>1788</v>
      </c>
      <c r="Y25" s="432">
        <v>2035</v>
      </c>
      <c r="Z25" s="432">
        <v>2130</v>
      </c>
      <c r="AA25" s="432">
        <v>2255</v>
      </c>
      <c r="AB25" s="432">
        <v>3042</v>
      </c>
      <c r="AC25" s="432">
        <v>3508</v>
      </c>
      <c r="AD25" s="432">
        <v>3527</v>
      </c>
      <c r="AE25" s="432">
        <v>2664</v>
      </c>
      <c r="AH25" s="418"/>
    </row>
    <row r="26" spans="1:34" ht="13.15" customHeight="1">
      <c r="A26" s="437" t="s">
        <v>93</v>
      </c>
      <c r="B26" s="436">
        <v>902</v>
      </c>
      <c r="C26" s="436">
        <v>960</v>
      </c>
      <c r="D26" s="436">
        <v>897</v>
      </c>
      <c r="E26" s="436">
        <v>1059</v>
      </c>
      <c r="F26" s="436">
        <v>922</v>
      </c>
      <c r="G26" s="436">
        <v>987</v>
      </c>
      <c r="H26" s="436">
        <v>808</v>
      </c>
      <c r="I26" s="436">
        <v>745</v>
      </c>
      <c r="J26" s="436">
        <v>840</v>
      </c>
      <c r="K26" s="436">
        <v>664</v>
      </c>
      <c r="L26" s="432">
        <v>655</v>
      </c>
      <c r="M26" s="432">
        <v>655</v>
      </c>
      <c r="N26" s="432">
        <v>653</v>
      </c>
      <c r="O26" s="432">
        <v>628</v>
      </c>
      <c r="P26" s="432">
        <v>657</v>
      </c>
      <c r="Q26" s="432">
        <f>517+61+25</f>
        <v>603</v>
      </c>
      <c r="R26" s="432">
        <v>550</v>
      </c>
      <c r="S26" s="432">
        <v>722</v>
      </c>
      <c r="T26" s="432">
        <f>810+117+29</f>
        <v>956</v>
      </c>
      <c r="U26" s="432">
        <v>838</v>
      </c>
      <c r="V26" s="432">
        <v>964</v>
      </c>
      <c r="W26" s="432">
        <v>992</v>
      </c>
      <c r="X26" s="432">
        <v>836</v>
      </c>
      <c r="Y26" s="432">
        <v>869</v>
      </c>
      <c r="Z26" s="432">
        <v>696</v>
      </c>
      <c r="AA26" s="432">
        <v>557</v>
      </c>
      <c r="AB26" s="432">
        <v>629</v>
      </c>
      <c r="AC26" s="432">
        <v>674</v>
      </c>
      <c r="AD26" s="432">
        <v>623</v>
      </c>
      <c r="AE26" s="432">
        <v>550</v>
      </c>
      <c r="AH26" s="418"/>
    </row>
    <row r="27" spans="1:34" ht="13.15" customHeight="1">
      <c r="A27" s="437" t="s">
        <v>513</v>
      </c>
      <c r="B27" s="436">
        <v>0</v>
      </c>
      <c r="C27" s="436">
        <v>0</v>
      </c>
      <c r="D27" s="436">
        <v>0</v>
      </c>
      <c r="E27" s="436">
        <v>0</v>
      </c>
      <c r="F27" s="436">
        <v>0</v>
      </c>
      <c r="G27" s="436">
        <v>0</v>
      </c>
      <c r="H27" s="436">
        <v>0</v>
      </c>
      <c r="I27" s="436">
        <v>0</v>
      </c>
      <c r="J27" s="436">
        <v>0</v>
      </c>
      <c r="K27" s="436">
        <v>0</v>
      </c>
      <c r="L27" s="432">
        <v>0</v>
      </c>
      <c r="M27" s="432">
        <v>0</v>
      </c>
      <c r="N27" s="432">
        <v>0</v>
      </c>
      <c r="O27" s="432">
        <v>6</v>
      </c>
      <c r="P27" s="432">
        <v>38</v>
      </c>
      <c r="Q27" s="432">
        <v>72</v>
      </c>
      <c r="R27" s="435" t="s">
        <v>5</v>
      </c>
      <c r="S27" s="435" t="s">
        <v>5</v>
      </c>
      <c r="T27" s="435" t="s">
        <v>5</v>
      </c>
      <c r="U27" s="435"/>
      <c r="V27" s="435"/>
      <c r="W27" s="435"/>
      <c r="X27" s="435"/>
      <c r="Y27" s="435"/>
      <c r="Z27" s="435"/>
      <c r="AA27" s="435"/>
      <c r="AB27" s="435"/>
      <c r="AC27" s="435"/>
      <c r="AD27" s="435"/>
      <c r="AE27" s="435"/>
      <c r="AH27" s="418"/>
    </row>
    <row r="28" spans="1:34" ht="13.15" customHeight="1">
      <c r="A28" s="434" t="s">
        <v>171</v>
      </c>
      <c r="B28" s="433">
        <v>0</v>
      </c>
      <c r="C28" s="433">
        <v>0</v>
      </c>
      <c r="D28" s="433">
        <v>0</v>
      </c>
      <c r="E28" s="433">
        <v>0</v>
      </c>
      <c r="F28" s="433">
        <v>0</v>
      </c>
      <c r="G28" s="433">
        <v>1</v>
      </c>
      <c r="H28" s="433">
        <v>1</v>
      </c>
      <c r="I28" s="433">
        <v>0</v>
      </c>
      <c r="J28" s="433">
        <v>0</v>
      </c>
      <c r="K28" s="433">
        <v>1</v>
      </c>
      <c r="L28" s="432">
        <v>1</v>
      </c>
      <c r="M28" s="432">
        <v>0</v>
      </c>
      <c r="N28" s="432">
        <v>2</v>
      </c>
      <c r="O28" s="432">
        <v>0</v>
      </c>
      <c r="P28" s="432">
        <v>2</v>
      </c>
      <c r="Q28" s="432">
        <v>1</v>
      </c>
      <c r="R28" s="432">
        <v>3</v>
      </c>
      <c r="S28" s="432">
        <v>1</v>
      </c>
      <c r="T28" s="432">
        <v>1</v>
      </c>
      <c r="U28" s="432">
        <v>1</v>
      </c>
      <c r="V28" s="432">
        <v>3</v>
      </c>
      <c r="W28" s="432">
        <v>0</v>
      </c>
      <c r="X28" s="432">
        <v>0</v>
      </c>
      <c r="Y28" s="432">
        <v>0</v>
      </c>
      <c r="Z28" s="432">
        <v>0</v>
      </c>
      <c r="AA28" s="432">
        <v>1</v>
      </c>
      <c r="AB28" s="432">
        <v>1</v>
      </c>
      <c r="AC28" s="432">
        <v>2</v>
      </c>
      <c r="AD28" s="432">
        <v>3</v>
      </c>
      <c r="AE28" s="432">
        <v>1</v>
      </c>
      <c r="AH28" s="418"/>
    </row>
    <row r="29" spans="1:34" s="427" customFormat="1" ht="18" customHeight="1">
      <c r="A29" s="431" t="s">
        <v>168</v>
      </c>
      <c r="B29" s="430">
        <v>22</v>
      </c>
      <c r="C29" s="430">
        <v>23</v>
      </c>
      <c r="D29" s="430">
        <v>23</v>
      </c>
      <c r="E29" s="430">
        <v>29</v>
      </c>
      <c r="F29" s="430">
        <v>28</v>
      </c>
      <c r="G29" s="430">
        <v>27</v>
      </c>
      <c r="H29" s="430">
        <v>14</v>
      </c>
      <c r="I29" s="430">
        <v>54</v>
      </c>
      <c r="J29" s="430">
        <v>78</v>
      </c>
      <c r="K29" s="430">
        <v>57</v>
      </c>
      <c r="L29" s="429">
        <v>53</v>
      </c>
      <c r="M29" s="429">
        <v>157</v>
      </c>
      <c r="N29" s="429">
        <v>317</v>
      </c>
      <c r="O29" s="429">
        <v>349</v>
      </c>
      <c r="P29" s="429">
        <v>594</v>
      </c>
      <c r="Q29" s="429">
        <f>137+35+10</f>
        <v>182</v>
      </c>
      <c r="R29" s="429">
        <v>147</v>
      </c>
      <c r="S29" s="429">
        <v>529</v>
      </c>
      <c r="T29" s="429">
        <f>1881+141+160</f>
        <v>2182</v>
      </c>
      <c r="U29" s="429">
        <v>2955</v>
      </c>
      <c r="V29" s="429">
        <v>1888</v>
      </c>
      <c r="W29" s="429">
        <v>4003</v>
      </c>
      <c r="X29" s="429">
        <v>2679</v>
      </c>
      <c r="Y29" s="429">
        <v>2545</v>
      </c>
      <c r="Z29" s="429">
        <v>1923</v>
      </c>
      <c r="AA29" s="429">
        <v>1118</v>
      </c>
      <c r="AB29" s="429">
        <v>1579</v>
      </c>
      <c r="AC29" s="429">
        <v>2595</v>
      </c>
      <c r="AD29" s="429">
        <v>3202</v>
      </c>
      <c r="AE29" s="429">
        <v>3810</v>
      </c>
      <c r="AF29" s="428"/>
      <c r="AG29" s="428"/>
      <c r="AH29" s="428"/>
    </row>
    <row r="30" spans="1:34" ht="12.75" customHeight="1">
      <c r="A30" s="343"/>
      <c r="B30" s="343"/>
      <c r="C30" s="343"/>
      <c r="D30" s="343"/>
      <c r="E30" s="343"/>
      <c r="F30" s="343"/>
      <c r="G30" s="343"/>
      <c r="H30" s="343"/>
      <c r="I30" s="343"/>
      <c r="J30" s="343"/>
      <c r="K30" s="343"/>
      <c r="L30" s="343"/>
      <c r="M30" s="343"/>
      <c r="N30" s="422"/>
      <c r="O30" s="422"/>
      <c r="P30" s="422"/>
      <c r="Q30" s="422"/>
      <c r="R30" s="422"/>
      <c r="S30" s="422"/>
      <c r="T30" s="422"/>
      <c r="AH30" s="418"/>
    </row>
    <row r="31" spans="1:34">
      <c r="A31" s="343" t="s">
        <v>512</v>
      </c>
      <c r="B31" s="343"/>
      <c r="C31" s="343"/>
      <c r="D31" s="343"/>
      <c r="E31" s="343"/>
      <c r="F31" s="343"/>
      <c r="G31" s="343"/>
      <c r="H31" s="343"/>
      <c r="I31" s="343"/>
      <c r="J31" s="343"/>
      <c r="K31" s="343"/>
      <c r="L31" s="343"/>
      <c r="M31" s="343"/>
      <c r="N31" s="422"/>
      <c r="O31" s="422"/>
      <c r="P31" s="422"/>
      <c r="Q31" s="422"/>
      <c r="R31" s="422"/>
      <c r="S31" s="421"/>
      <c r="T31" s="420"/>
      <c r="Z31" s="251" t="s">
        <v>511</v>
      </c>
      <c r="AA31" s="426"/>
      <c r="AB31" s="426"/>
      <c r="AC31" s="426"/>
      <c r="AD31" s="426"/>
      <c r="AE31" s="426"/>
    </row>
    <row r="32" spans="1:34" ht="15.65" customHeight="1">
      <c r="A32" s="425" t="s">
        <v>510</v>
      </c>
      <c r="B32" s="424"/>
      <c r="C32" s="424"/>
      <c r="D32" s="424"/>
      <c r="E32" s="424"/>
      <c r="F32" s="424"/>
      <c r="G32" s="424"/>
      <c r="H32" s="424"/>
      <c r="I32" s="424"/>
      <c r="J32" s="343"/>
      <c r="K32" s="424"/>
      <c r="L32" s="424"/>
      <c r="M32" s="424"/>
      <c r="N32" s="419"/>
      <c r="O32" s="422"/>
      <c r="P32" s="422"/>
      <c r="Q32" s="422"/>
      <c r="R32" s="422"/>
      <c r="S32" s="421"/>
      <c r="T32" s="420"/>
      <c r="AG32" s="417"/>
    </row>
    <row r="33" spans="1:32" s="417" customFormat="1" ht="12.75" customHeight="1">
      <c r="A33" s="343" t="s">
        <v>509</v>
      </c>
      <c r="B33" s="424"/>
      <c r="C33" s="424"/>
      <c r="D33" s="424"/>
      <c r="E33" s="424"/>
      <c r="F33" s="424"/>
      <c r="G33" s="424"/>
      <c r="H33" s="424"/>
      <c r="I33" s="424"/>
      <c r="J33" s="343"/>
      <c r="K33" s="343"/>
      <c r="L33" s="424"/>
      <c r="M33" s="424"/>
      <c r="O33" s="422"/>
      <c r="P33" s="422"/>
      <c r="Q33" s="422"/>
      <c r="R33" s="422"/>
      <c r="S33" s="421"/>
      <c r="T33" s="420"/>
      <c r="U33" s="418"/>
      <c r="V33" s="418"/>
      <c r="W33" s="418"/>
      <c r="X33" s="418"/>
      <c r="Y33" s="418"/>
      <c r="Z33" s="418"/>
      <c r="AA33" s="418"/>
      <c r="AB33" s="418"/>
      <c r="AC33" s="418"/>
      <c r="AD33" s="418"/>
      <c r="AE33" s="418"/>
    </row>
    <row r="34" spans="1:32" s="417" customFormat="1" ht="12.75" customHeight="1">
      <c r="A34" s="419" t="s">
        <v>508</v>
      </c>
      <c r="B34" s="343"/>
      <c r="C34" s="343"/>
      <c r="D34" s="343"/>
      <c r="E34" s="343"/>
      <c r="F34" s="343"/>
      <c r="G34" s="343"/>
      <c r="H34" s="343"/>
      <c r="I34" s="343"/>
      <c r="J34" s="343"/>
      <c r="K34" s="419"/>
      <c r="L34" s="343"/>
      <c r="M34" s="343"/>
      <c r="Q34" s="423"/>
      <c r="R34" s="422"/>
      <c r="S34" s="421"/>
      <c r="T34" s="420"/>
      <c r="U34" s="418"/>
      <c r="V34" s="418"/>
      <c r="W34" s="418"/>
      <c r="X34" s="418"/>
      <c r="Y34" s="418"/>
      <c r="Z34" s="418"/>
      <c r="AA34" s="418"/>
      <c r="AB34" s="418"/>
      <c r="AC34" s="418"/>
      <c r="AD34" s="418"/>
      <c r="AE34" s="418"/>
    </row>
    <row r="35" spans="1:32" s="417" customFormat="1" ht="12.75" customHeight="1">
      <c r="A35" s="419" t="s">
        <v>507</v>
      </c>
      <c r="B35" s="343"/>
      <c r="C35" s="343"/>
      <c r="D35" s="343"/>
      <c r="E35" s="343"/>
      <c r="F35" s="343"/>
      <c r="G35" s="343"/>
      <c r="H35" s="343"/>
      <c r="I35" s="343"/>
      <c r="J35" s="343"/>
      <c r="K35" s="419"/>
      <c r="L35" s="343"/>
      <c r="M35" s="343"/>
      <c r="Q35" s="423"/>
      <c r="R35" s="422"/>
      <c r="S35" s="421"/>
      <c r="T35" s="420"/>
      <c r="U35" s="418"/>
      <c r="V35" s="418"/>
      <c r="W35" s="418"/>
      <c r="X35" s="418"/>
      <c r="Y35" s="418"/>
      <c r="Z35" s="418"/>
      <c r="AA35" s="418"/>
      <c r="AB35" s="418"/>
      <c r="AC35" s="418"/>
      <c r="AD35" s="418"/>
      <c r="AE35" s="418"/>
    </row>
    <row r="36" spans="1:32" s="417" customFormat="1" ht="12.75" customHeight="1">
      <c r="A36" s="419" t="s">
        <v>506</v>
      </c>
      <c r="B36" s="343"/>
      <c r="C36" s="343"/>
      <c r="D36" s="343"/>
      <c r="E36" s="343"/>
      <c r="F36" s="343"/>
      <c r="G36" s="343"/>
      <c r="H36" s="343"/>
      <c r="I36" s="343"/>
      <c r="J36" s="343"/>
      <c r="K36" s="419"/>
      <c r="L36" s="343"/>
      <c r="M36" s="343"/>
      <c r="Q36" s="423"/>
      <c r="R36" s="422"/>
      <c r="S36" s="421"/>
      <c r="T36" s="420"/>
      <c r="U36" s="418"/>
      <c r="V36" s="418"/>
      <c r="W36" s="418"/>
      <c r="X36" s="418"/>
      <c r="Y36" s="418"/>
      <c r="Z36" s="418"/>
      <c r="AA36" s="418"/>
      <c r="AB36" s="418"/>
      <c r="AC36" s="418"/>
      <c r="AD36" s="418"/>
      <c r="AE36" s="418"/>
    </row>
    <row r="37" spans="1:32" s="417" customFormat="1">
      <c r="A37" s="419" t="s">
        <v>505</v>
      </c>
      <c r="B37" s="343"/>
      <c r="C37" s="343"/>
      <c r="D37" s="343"/>
      <c r="E37" s="343"/>
      <c r="F37" s="343"/>
      <c r="G37" s="343"/>
      <c r="H37" s="343"/>
      <c r="I37" s="343"/>
      <c r="J37" s="343"/>
      <c r="K37" s="419"/>
      <c r="L37" s="343"/>
      <c r="M37" s="343"/>
      <c r="Q37" s="423"/>
      <c r="R37" s="422"/>
      <c r="S37" s="421"/>
      <c r="T37" s="420"/>
      <c r="U37" s="418"/>
      <c r="V37" s="418"/>
      <c r="W37" s="418"/>
      <c r="X37" s="418"/>
      <c r="Y37" s="418"/>
      <c r="Z37" s="418"/>
      <c r="AA37" s="418"/>
      <c r="AB37" s="418"/>
      <c r="AC37" s="418"/>
      <c r="AD37" s="418"/>
      <c r="AE37" s="418"/>
    </row>
    <row r="38" spans="1:32" s="417" customFormat="1" ht="12.75" customHeight="1">
      <c r="A38" s="419" t="s">
        <v>504</v>
      </c>
      <c r="J38" s="343"/>
      <c r="K38" s="419"/>
      <c r="Q38" s="423"/>
      <c r="R38" s="422"/>
      <c r="S38" s="421"/>
      <c r="T38" s="420"/>
      <c r="U38" s="418"/>
      <c r="V38" s="418"/>
      <c r="W38" s="418"/>
      <c r="X38" s="418"/>
      <c r="Y38" s="418"/>
      <c r="Z38" s="418"/>
      <c r="AA38" s="418"/>
      <c r="AB38" s="418"/>
      <c r="AC38" s="418"/>
      <c r="AD38" s="418"/>
      <c r="AE38" s="418"/>
    </row>
    <row r="39" spans="1:32" s="417" customFormat="1" ht="12.75" customHeight="1">
      <c r="A39" s="419" t="s">
        <v>503</v>
      </c>
      <c r="B39" s="343"/>
      <c r="C39" s="343"/>
      <c r="D39" s="343"/>
      <c r="E39" s="343"/>
      <c r="F39" s="343"/>
      <c r="G39" s="343"/>
      <c r="H39" s="343"/>
      <c r="J39" s="343"/>
      <c r="K39" s="419"/>
      <c r="U39" s="418"/>
      <c r="V39" s="418"/>
      <c r="W39" s="418"/>
      <c r="X39" s="418"/>
      <c r="Y39" s="418"/>
      <c r="Z39" s="418"/>
      <c r="AA39" s="418"/>
      <c r="AB39" s="418"/>
      <c r="AC39" s="418"/>
      <c r="AD39" s="418"/>
      <c r="AE39" s="418"/>
    </row>
    <row r="40" spans="1:32" s="417" customFormat="1" ht="17" customHeight="1">
      <c r="A40" s="343" t="s">
        <v>502</v>
      </c>
      <c r="B40" s="343"/>
      <c r="C40" s="343"/>
      <c r="D40" s="343"/>
      <c r="E40" s="343"/>
      <c r="F40" s="343"/>
      <c r="G40" s="343"/>
      <c r="H40" s="343"/>
      <c r="J40" s="343"/>
      <c r="K40" s="343"/>
      <c r="U40" s="418"/>
      <c r="V40" s="418"/>
      <c r="W40" s="418"/>
      <c r="X40" s="418"/>
      <c r="Y40" s="418"/>
      <c r="Z40" s="418"/>
      <c r="AA40" s="418"/>
      <c r="AB40" s="418"/>
      <c r="AC40" s="418"/>
      <c r="AD40" s="418"/>
      <c r="AE40" s="418"/>
    </row>
    <row r="41" spans="1:32" s="417" customFormat="1" ht="12.75" customHeight="1">
      <c r="A41" s="343" t="s">
        <v>501</v>
      </c>
      <c r="B41" s="343"/>
      <c r="C41" s="343"/>
      <c r="D41" s="343"/>
      <c r="E41" s="343"/>
      <c r="F41" s="343"/>
      <c r="G41" s="343"/>
      <c r="H41" s="343"/>
      <c r="J41" s="343"/>
      <c r="K41" s="343"/>
      <c r="U41" s="418"/>
      <c r="V41" s="418"/>
      <c r="W41" s="418"/>
      <c r="X41" s="418"/>
      <c r="Y41" s="418"/>
      <c r="Z41" s="418"/>
      <c r="AA41" s="418"/>
      <c r="AB41" s="418"/>
      <c r="AC41" s="418"/>
      <c r="AD41" s="418"/>
      <c r="AE41" s="418"/>
    </row>
    <row r="42" spans="1:32" s="417" customFormat="1" ht="12.75" customHeight="1">
      <c r="A42" s="343" t="s">
        <v>500</v>
      </c>
      <c r="B42" s="343"/>
      <c r="C42" s="343"/>
      <c r="D42" s="343"/>
      <c r="E42" s="343"/>
      <c r="F42" s="343"/>
      <c r="G42" s="343"/>
      <c r="H42" s="343"/>
      <c r="J42" s="343"/>
      <c r="K42" s="343"/>
      <c r="U42" s="418"/>
      <c r="V42" s="418"/>
      <c r="W42" s="418"/>
      <c r="X42" s="418"/>
      <c r="Y42" s="418"/>
      <c r="Z42" s="418"/>
      <c r="AA42" s="418"/>
      <c r="AB42" s="418"/>
      <c r="AC42" s="418"/>
      <c r="AD42" s="418"/>
      <c r="AE42" s="418"/>
    </row>
    <row r="43" spans="1:32" s="417" customFormat="1" ht="12.75" customHeight="1">
      <c r="A43" s="343" t="s">
        <v>499</v>
      </c>
      <c r="B43" s="343"/>
      <c r="C43" s="343"/>
      <c r="D43" s="343"/>
      <c r="E43" s="343"/>
      <c r="F43" s="343"/>
      <c r="G43" s="343"/>
      <c r="H43" s="343"/>
      <c r="J43" s="343"/>
      <c r="K43" s="343"/>
      <c r="U43" s="418"/>
      <c r="V43" s="418"/>
      <c r="W43" s="418"/>
      <c r="X43" s="418"/>
      <c r="Y43" s="418"/>
      <c r="Z43" s="418"/>
      <c r="AA43" s="418"/>
      <c r="AB43" s="418"/>
      <c r="AC43" s="418"/>
      <c r="AD43" s="418"/>
      <c r="AE43" s="418"/>
    </row>
    <row r="44" spans="1:32" s="417" customFormat="1" ht="12.75" customHeight="1">
      <c r="A44" s="417" t="s">
        <v>498</v>
      </c>
      <c r="B44" s="343"/>
      <c r="C44" s="343"/>
      <c r="D44" s="343"/>
      <c r="E44" s="343"/>
      <c r="F44" s="343"/>
      <c r="G44" s="343"/>
      <c r="H44" s="343"/>
      <c r="J44" s="343"/>
      <c r="U44" s="418"/>
      <c r="V44" s="418"/>
      <c r="W44" s="418"/>
      <c r="X44" s="418"/>
      <c r="Y44" s="418"/>
      <c r="Z44" s="418"/>
      <c r="AA44" s="418"/>
      <c r="AB44" s="418"/>
      <c r="AC44" s="418"/>
      <c r="AD44" s="418"/>
      <c r="AE44" s="418"/>
    </row>
    <row r="45" spans="1:32" s="417" customFormat="1" ht="12.75" customHeight="1">
      <c r="A45" s="417" t="s">
        <v>497</v>
      </c>
      <c r="B45" s="343"/>
      <c r="C45" s="343"/>
      <c r="D45" s="343"/>
      <c r="E45" s="343"/>
      <c r="F45" s="343"/>
      <c r="G45" s="343"/>
      <c r="H45" s="343"/>
      <c r="J45" s="343"/>
      <c r="U45" s="418"/>
      <c r="V45" s="418"/>
      <c r="W45" s="418"/>
      <c r="X45" s="418"/>
      <c r="Y45" s="418"/>
      <c r="Z45" s="418"/>
      <c r="AA45" s="418"/>
      <c r="AB45" s="418"/>
      <c r="AC45" s="418"/>
      <c r="AD45" s="418"/>
      <c r="AE45" s="418"/>
    </row>
    <row r="46" spans="1:32" s="417" customFormat="1" ht="12.75" customHeight="1">
      <c r="A46" s="343" t="s">
        <v>496</v>
      </c>
      <c r="J46" s="343"/>
      <c r="K46" s="343"/>
      <c r="U46" s="418"/>
      <c r="V46" s="418"/>
      <c r="W46" s="418"/>
      <c r="X46" s="418"/>
      <c r="Y46" s="418"/>
      <c r="Z46" s="418"/>
      <c r="AA46" s="418"/>
      <c r="AB46" s="418"/>
      <c r="AC46" s="418"/>
      <c r="AD46" s="418"/>
      <c r="AE46" s="418"/>
    </row>
    <row r="47" spans="1:32" s="417" customFormat="1">
      <c r="U47" s="418"/>
      <c r="V47" s="418"/>
      <c r="W47" s="418"/>
      <c r="X47" s="418"/>
      <c r="Y47" s="418"/>
      <c r="Z47" s="418"/>
      <c r="AA47" s="418"/>
      <c r="AB47" s="418"/>
      <c r="AC47" s="418"/>
      <c r="AD47" s="418"/>
      <c r="AE47" s="418"/>
      <c r="AF47" s="418"/>
    </row>
    <row r="48" spans="1:32" s="417" customFormat="1">
      <c r="U48" s="418"/>
      <c r="V48" s="418"/>
      <c r="W48" s="418"/>
      <c r="X48" s="418"/>
      <c r="Y48" s="418"/>
      <c r="Z48" s="418"/>
      <c r="AA48" s="418"/>
      <c r="AB48" s="418"/>
      <c r="AC48" s="418"/>
      <c r="AD48" s="418"/>
      <c r="AE48" s="418"/>
      <c r="AF48" s="418"/>
    </row>
    <row r="49" spans="21:32" s="417" customFormat="1">
      <c r="U49" s="418"/>
      <c r="V49" s="418"/>
      <c r="W49" s="418"/>
      <c r="X49" s="418"/>
      <c r="Y49" s="418"/>
      <c r="Z49" s="418"/>
      <c r="AA49" s="418"/>
      <c r="AB49" s="418"/>
      <c r="AC49" s="418"/>
      <c r="AD49" s="418"/>
      <c r="AE49" s="418"/>
      <c r="AF49" s="418"/>
    </row>
    <row r="50" spans="21:32" s="417" customFormat="1">
      <c r="U50" s="418"/>
      <c r="V50" s="418"/>
      <c r="W50" s="418"/>
      <c r="X50" s="418"/>
      <c r="Y50" s="418"/>
      <c r="Z50" s="418"/>
      <c r="AA50" s="418"/>
      <c r="AB50" s="418"/>
      <c r="AC50" s="418"/>
      <c r="AD50" s="418"/>
      <c r="AE50" s="418"/>
      <c r="AF50" s="418"/>
    </row>
    <row r="51" spans="21:32" s="417" customFormat="1">
      <c r="U51" s="418"/>
      <c r="V51" s="418"/>
      <c r="W51" s="418"/>
      <c r="X51" s="418"/>
      <c r="Y51" s="418"/>
      <c r="Z51" s="418"/>
      <c r="AA51" s="418"/>
      <c r="AB51" s="418"/>
      <c r="AC51" s="418"/>
      <c r="AD51" s="418"/>
      <c r="AE51" s="418"/>
      <c r="AF51" s="418"/>
    </row>
    <row r="52" spans="21:32" s="417" customFormat="1">
      <c r="U52" s="418"/>
      <c r="V52" s="418"/>
      <c r="W52" s="418"/>
      <c r="X52" s="418"/>
      <c r="Y52" s="418"/>
      <c r="Z52" s="418"/>
      <c r="AA52" s="418"/>
      <c r="AB52" s="418"/>
      <c r="AC52" s="418"/>
      <c r="AD52" s="418"/>
      <c r="AE52" s="418"/>
      <c r="AF52" s="418"/>
    </row>
    <row r="53" spans="21:32" s="417" customFormat="1">
      <c r="U53" s="418"/>
      <c r="V53" s="418"/>
      <c r="W53" s="418"/>
      <c r="X53" s="418"/>
      <c r="Y53" s="418"/>
      <c r="Z53" s="418"/>
      <c r="AA53" s="418"/>
      <c r="AB53" s="418"/>
      <c r="AC53" s="418"/>
      <c r="AD53" s="418"/>
      <c r="AE53" s="418"/>
      <c r="AF53" s="418"/>
    </row>
    <row r="54" spans="21:32" s="417" customFormat="1">
      <c r="U54" s="418"/>
      <c r="V54" s="418"/>
      <c r="W54" s="418"/>
      <c r="X54" s="418"/>
      <c r="Y54" s="418"/>
      <c r="Z54" s="418"/>
      <c r="AA54" s="418"/>
      <c r="AB54" s="418"/>
      <c r="AC54" s="418"/>
      <c r="AD54" s="418"/>
      <c r="AE54" s="418"/>
      <c r="AF54" s="418"/>
    </row>
    <row r="55" spans="21:32" s="417" customFormat="1">
      <c r="U55" s="418"/>
      <c r="V55" s="418"/>
      <c r="W55" s="418"/>
      <c r="X55" s="418"/>
      <c r="Y55" s="418"/>
      <c r="Z55" s="418"/>
      <c r="AA55" s="418"/>
      <c r="AB55" s="418"/>
      <c r="AC55" s="418"/>
      <c r="AD55" s="418"/>
      <c r="AE55" s="418"/>
      <c r="AF55" s="418"/>
    </row>
    <row r="56" spans="21:32" s="417" customFormat="1">
      <c r="U56" s="418"/>
      <c r="V56" s="418"/>
      <c r="W56" s="418"/>
      <c r="X56" s="418"/>
      <c r="Y56" s="418"/>
      <c r="Z56" s="418"/>
      <c r="AA56" s="418"/>
      <c r="AB56" s="418"/>
      <c r="AC56" s="418"/>
      <c r="AD56" s="418"/>
      <c r="AE56" s="418"/>
      <c r="AF56" s="418"/>
    </row>
    <row r="57" spans="21:32" s="417" customFormat="1">
      <c r="U57" s="418"/>
      <c r="V57" s="418"/>
      <c r="W57" s="418"/>
      <c r="X57" s="418"/>
      <c r="Y57" s="418"/>
      <c r="Z57" s="418"/>
      <c r="AA57" s="418"/>
      <c r="AB57" s="418"/>
      <c r="AC57" s="418"/>
      <c r="AD57" s="418"/>
      <c r="AE57" s="418"/>
      <c r="AF57" s="418"/>
    </row>
    <row r="58" spans="21:32" s="417" customFormat="1">
      <c r="U58" s="418"/>
      <c r="V58" s="418"/>
      <c r="W58" s="418"/>
      <c r="X58" s="418"/>
      <c r="Y58" s="418"/>
      <c r="Z58" s="418"/>
      <c r="AA58" s="418"/>
      <c r="AB58" s="418"/>
      <c r="AC58" s="418"/>
      <c r="AD58" s="418"/>
      <c r="AE58" s="418"/>
      <c r="AF58" s="418"/>
    </row>
    <row r="59" spans="21:32" s="417" customFormat="1">
      <c r="U59" s="418"/>
      <c r="V59" s="418"/>
      <c r="W59" s="418"/>
      <c r="X59" s="418"/>
      <c r="Y59" s="418"/>
      <c r="Z59" s="418"/>
      <c r="AA59" s="418"/>
      <c r="AB59" s="418"/>
      <c r="AC59" s="418"/>
      <c r="AD59" s="418"/>
      <c r="AE59" s="418"/>
      <c r="AF59" s="418"/>
    </row>
    <row r="60" spans="21:32" s="417" customFormat="1">
      <c r="U60" s="418"/>
      <c r="V60" s="418"/>
      <c r="W60" s="418"/>
      <c r="X60" s="418"/>
      <c r="Y60" s="418"/>
      <c r="Z60" s="418"/>
      <c r="AA60" s="418"/>
      <c r="AB60" s="418"/>
      <c r="AC60" s="418"/>
      <c r="AD60" s="418"/>
      <c r="AE60" s="418"/>
      <c r="AF60" s="418"/>
    </row>
    <row r="61" spans="21:32" s="417" customFormat="1">
      <c r="U61" s="418"/>
      <c r="V61" s="418"/>
      <c r="W61" s="418"/>
      <c r="X61" s="418"/>
      <c r="Y61" s="418"/>
      <c r="Z61" s="418"/>
      <c r="AA61" s="418"/>
      <c r="AB61" s="418"/>
      <c r="AC61" s="418"/>
      <c r="AD61" s="418"/>
      <c r="AE61" s="418"/>
      <c r="AF61" s="418"/>
    </row>
    <row r="62" spans="21:32" s="417" customFormat="1">
      <c r="U62" s="418"/>
      <c r="V62" s="418"/>
      <c r="W62" s="418"/>
      <c r="X62" s="418"/>
      <c r="Y62" s="418"/>
      <c r="Z62" s="418"/>
      <c r="AA62" s="418"/>
      <c r="AB62" s="418"/>
      <c r="AC62" s="418"/>
      <c r="AD62" s="418"/>
      <c r="AE62" s="418"/>
      <c r="AF62" s="418"/>
    </row>
    <row r="63" spans="21:32" s="417" customFormat="1">
      <c r="U63" s="418"/>
      <c r="V63" s="418"/>
      <c r="W63" s="418"/>
      <c r="X63" s="418"/>
      <c r="Y63" s="418"/>
      <c r="Z63" s="418"/>
      <c r="AA63" s="418"/>
      <c r="AB63" s="418"/>
      <c r="AC63" s="418"/>
      <c r="AD63" s="418"/>
      <c r="AE63" s="418"/>
      <c r="AF63" s="418"/>
    </row>
    <row r="64" spans="21:32" s="417" customFormat="1">
      <c r="U64" s="418"/>
      <c r="V64" s="418"/>
      <c r="W64" s="418"/>
      <c r="X64" s="418"/>
      <c r="Y64" s="418"/>
      <c r="Z64" s="418"/>
      <c r="AA64" s="418"/>
      <c r="AB64" s="418"/>
      <c r="AC64" s="418"/>
      <c r="AD64" s="418"/>
      <c r="AE64" s="418"/>
      <c r="AF64" s="418"/>
    </row>
    <row r="65" spans="21:32" s="417" customFormat="1">
      <c r="U65" s="418"/>
      <c r="V65" s="418"/>
      <c r="W65" s="418"/>
      <c r="X65" s="418"/>
      <c r="Y65" s="418"/>
      <c r="Z65" s="418"/>
      <c r="AA65" s="418"/>
      <c r="AB65" s="418"/>
      <c r="AC65" s="418"/>
      <c r="AD65" s="418"/>
      <c r="AE65" s="418"/>
      <c r="AF65" s="418"/>
    </row>
    <row r="66" spans="21:32" s="417" customFormat="1">
      <c r="U66" s="418"/>
      <c r="V66" s="418"/>
      <c r="W66" s="418"/>
      <c r="X66" s="418"/>
      <c r="Y66" s="418"/>
      <c r="Z66" s="418"/>
      <c r="AA66" s="418"/>
      <c r="AB66" s="418"/>
      <c r="AC66" s="418"/>
      <c r="AD66" s="418"/>
      <c r="AE66" s="418"/>
      <c r="AF66" s="418"/>
    </row>
    <row r="67" spans="21:32" s="417" customFormat="1">
      <c r="U67" s="418"/>
      <c r="V67" s="418"/>
      <c r="W67" s="418"/>
      <c r="X67" s="418"/>
      <c r="Y67" s="418"/>
      <c r="Z67" s="418"/>
      <c r="AA67" s="418"/>
      <c r="AB67" s="418"/>
      <c r="AC67" s="418"/>
      <c r="AD67" s="418"/>
      <c r="AE67" s="418"/>
      <c r="AF67" s="418"/>
    </row>
    <row r="68" spans="21:32" s="417" customFormat="1">
      <c r="U68" s="418"/>
      <c r="V68" s="418"/>
      <c r="W68" s="418"/>
      <c r="X68" s="418"/>
      <c r="Y68" s="418"/>
      <c r="Z68" s="418"/>
      <c r="AA68" s="418"/>
      <c r="AB68" s="418"/>
      <c r="AC68" s="418"/>
      <c r="AD68" s="418"/>
      <c r="AE68" s="418"/>
      <c r="AF68" s="418"/>
    </row>
    <row r="69" spans="21:32" s="417" customFormat="1">
      <c r="U69" s="418"/>
      <c r="V69" s="418"/>
      <c r="W69" s="418"/>
      <c r="X69" s="418"/>
      <c r="Y69" s="418"/>
      <c r="Z69" s="418"/>
      <c r="AA69" s="418"/>
      <c r="AB69" s="418"/>
      <c r="AC69" s="418"/>
      <c r="AD69" s="418"/>
      <c r="AE69" s="418"/>
      <c r="AF69" s="418"/>
    </row>
    <row r="70" spans="21:32" s="417" customFormat="1">
      <c r="U70" s="418"/>
      <c r="V70" s="418"/>
      <c r="W70" s="418"/>
      <c r="X70" s="418"/>
      <c r="Y70" s="418"/>
      <c r="Z70" s="418"/>
      <c r="AA70" s="418"/>
      <c r="AB70" s="418"/>
      <c r="AC70" s="418"/>
      <c r="AD70" s="418"/>
      <c r="AE70" s="418"/>
      <c r="AF70" s="418"/>
    </row>
    <row r="71" spans="21:32" s="417" customFormat="1">
      <c r="U71" s="418"/>
      <c r="V71" s="418"/>
      <c r="W71" s="418"/>
      <c r="X71" s="418"/>
      <c r="Y71" s="418"/>
      <c r="Z71" s="418"/>
      <c r="AA71" s="418"/>
      <c r="AB71" s="418"/>
      <c r="AC71" s="418"/>
      <c r="AD71" s="418"/>
      <c r="AE71" s="418"/>
      <c r="AF71" s="418"/>
    </row>
    <row r="72" spans="21:32" s="417" customFormat="1">
      <c r="U72" s="418"/>
      <c r="V72" s="418"/>
      <c r="W72" s="418"/>
      <c r="X72" s="418"/>
      <c r="Y72" s="418"/>
      <c r="Z72" s="418"/>
      <c r="AA72" s="418"/>
      <c r="AB72" s="418"/>
      <c r="AC72" s="418"/>
      <c r="AD72" s="418"/>
      <c r="AE72" s="418"/>
      <c r="AF72" s="418"/>
    </row>
    <row r="73" spans="21:32" s="417" customFormat="1">
      <c r="U73" s="418"/>
      <c r="V73" s="418"/>
      <c r="W73" s="418"/>
      <c r="X73" s="418"/>
      <c r="Y73" s="418"/>
      <c r="Z73" s="418"/>
      <c r="AA73" s="418"/>
      <c r="AB73" s="418"/>
      <c r="AC73" s="418"/>
      <c r="AD73" s="418"/>
      <c r="AE73" s="418"/>
      <c r="AF73" s="418"/>
    </row>
    <row r="74" spans="21:32" s="417" customFormat="1">
      <c r="U74" s="418"/>
      <c r="V74" s="418"/>
      <c r="W74" s="418"/>
      <c r="X74" s="418"/>
      <c r="Y74" s="418"/>
      <c r="Z74" s="418"/>
      <c r="AA74" s="418"/>
      <c r="AB74" s="418"/>
      <c r="AC74" s="418"/>
      <c r="AD74" s="418"/>
      <c r="AE74" s="418"/>
      <c r="AF74" s="418"/>
    </row>
    <row r="75" spans="21:32" s="417" customFormat="1">
      <c r="U75" s="418"/>
      <c r="V75" s="418"/>
      <c r="W75" s="418"/>
      <c r="X75" s="418"/>
      <c r="Y75" s="418"/>
      <c r="Z75" s="418"/>
      <c r="AA75" s="418"/>
      <c r="AB75" s="418"/>
      <c r="AC75" s="418"/>
      <c r="AD75" s="418"/>
      <c r="AE75" s="418"/>
      <c r="AF75" s="418"/>
    </row>
    <row r="76" spans="21:32" s="417" customFormat="1">
      <c r="U76" s="418"/>
      <c r="V76" s="418"/>
      <c r="W76" s="418"/>
      <c r="X76" s="418"/>
      <c r="Y76" s="418"/>
      <c r="Z76" s="418"/>
      <c r="AA76" s="418"/>
      <c r="AB76" s="418"/>
      <c r="AC76" s="418"/>
      <c r="AD76" s="418"/>
      <c r="AE76" s="418"/>
      <c r="AF76" s="418"/>
    </row>
    <row r="77" spans="21:32" s="417" customFormat="1">
      <c r="U77" s="418"/>
      <c r="V77" s="418"/>
      <c r="W77" s="418"/>
      <c r="X77" s="418"/>
      <c r="Y77" s="418"/>
      <c r="Z77" s="418"/>
      <c r="AA77" s="418"/>
      <c r="AB77" s="418"/>
      <c r="AC77" s="418"/>
      <c r="AD77" s="418"/>
      <c r="AE77" s="418"/>
      <c r="AF77" s="418"/>
    </row>
    <row r="78" spans="21:32" s="417" customFormat="1">
      <c r="U78" s="418"/>
      <c r="V78" s="418"/>
      <c r="W78" s="418"/>
      <c r="X78" s="418"/>
      <c r="Y78" s="418"/>
      <c r="Z78" s="418"/>
      <c r="AA78" s="418"/>
      <c r="AB78" s="418"/>
      <c r="AC78" s="418"/>
      <c r="AD78" s="418"/>
      <c r="AE78" s="418"/>
      <c r="AF78" s="418"/>
    </row>
    <row r="79" spans="21:32" s="417" customFormat="1">
      <c r="U79" s="418"/>
      <c r="V79" s="418"/>
      <c r="W79" s="418"/>
      <c r="X79" s="418"/>
      <c r="Y79" s="418"/>
      <c r="Z79" s="418"/>
      <c r="AA79" s="418"/>
      <c r="AB79" s="418"/>
      <c r="AC79" s="418"/>
      <c r="AD79" s="418"/>
      <c r="AE79" s="418"/>
      <c r="AF79" s="418"/>
    </row>
    <row r="80" spans="21:32" s="417" customFormat="1">
      <c r="U80" s="418"/>
      <c r="V80" s="418"/>
      <c r="W80" s="418"/>
      <c r="X80" s="418"/>
      <c r="Y80" s="418"/>
      <c r="Z80" s="418"/>
      <c r="AA80" s="418"/>
      <c r="AB80" s="418"/>
      <c r="AC80" s="418"/>
      <c r="AD80" s="418"/>
      <c r="AE80" s="418"/>
      <c r="AF80" s="418"/>
    </row>
    <row r="81" spans="21:32" s="417" customFormat="1">
      <c r="U81" s="418"/>
      <c r="V81" s="418"/>
      <c r="W81" s="418"/>
      <c r="X81" s="418"/>
      <c r="Y81" s="418"/>
      <c r="Z81" s="418"/>
      <c r="AA81" s="418"/>
      <c r="AB81" s="418"/>
      <c r="AC81" s="418"/>
      <c r="AD81" s="418"/>
      <c r="AE81" s="418"/>
      <c r="AF81" s="418"/>
    </row>
    <row r="82" spans="21:32" s="417" customFormat="1">
      <c r="U82" s="418"/>
      <c r="V82" s="418"/>
      <c r="W82" s="418"/>
      <c r="X82" s="418"/>
      <c r="Y82" s="418"/>
      <c r="Z82" s="418"/>
      <c r="AA82" s="418"/>
      <c r="AB82" s="418"/>
      <c r="AC82" s="418"/>
      <c r="AD82" s="418"/>
      <c r="AE82" s="418"/>
      <c r="AF82" s="418"/>
    </row>
    <row r="83" spans="21:32" s="417" customFormat="1">
      <c r="U83" s="418"/>
      <c r="V83" s="418"/>
      <c r="W83" s="418"/>
      <c r="X83" s="418"/>
      <c r="Y83" s="418"/>
      <c r="Z83" s="418"/>
      <c r="AA83" s="418"/>
      <c r="AB83" s="418"/>
      <c r="AC83" s="418"/>
      <c r="AD83" s="418"/>
      <c r="AE83" s="418"/>
      <c r="AF83" s="418"/>
    </row>
    <row r="84" spans="21:32" s="417" customFormat="1">
      <c r="U84" s="418"/>
      <c r="V84" s="418"/>
      <c r="W84" s="418"/>
      <c r="X84" s="418"/>
      <c r="Y84" s="418"/>
      <c r="Z84" s="418"/>
      <c r="AA84" s="418"/>
      <c r="AB84" s="418"/>
      <c r="AC84" s="418"/>
      <c r="AD84" s="418"/>
      <c r="AE84" s="418"/>
      <c r="AF84" s="418"/>
    </row>
    <row r="85" spans="21:32" s="417" customFormat="1">
      <c r="U85" s="418"/>
      <c r="V85" s="418"/>
      <c r="W85" s="418"/>
      <c r="X85" s="418"/>
      <c r="Y85" s="418"/>
      <c r="Z85" s="418"/>
      <c r="AA85" s="418"/>
      <c r="AB85" s="418"/>
      <c r="AC85" s="418"/>
      <c r="AD85" s="418"/>
      <c r="AE85" s="418"/>
      <c r="AF85" s="418"/>
    </row>
    <row r="86" spans="21:32" s="417" customFormat="1">
      <c r="U86" s="418"/>
      <c r="V86" s="418"/>
      <c r="W86" s="418"/>
      <c r="X86" s="418"/>
      <c r="Y86" s="418"/>
      <c r="Z86" s="418"/>
      <c r="AA86" s="418"/>
      <c r="AB86" s="418"/>
      <c r="AC86" s="418"/>
      <c r="AD86" s="418"/>
      <c r="AE86" s="418"/>
      <c r="AF86" s="418"/>
    </row>
    <row r="87" spans="21:32" s="417" customFormat="1">
      <c r="U87" s="418"/>
      <c r="V87" s="418"/>
      <c r="W87" s="418"/>
      <c r="X87" s="418"/>
      <c r="Y87" s="418"/>
      <c r="Z87" s="418"/>
      <c r="AA87" s="418"/>
      <c r="AB87" s="418"/>
      <c r="AC87" s="418"/>
      <c r="AD87" s="418"/>
      <c r="AE87" s="418"/>
      <c r="AF87" s="418"/>
    </row>
    <row r="88" spans="21:32" s="417" customFormat="1">
      <c r="U88" s="418"/>
      <c r="V88" s="418"/>
      <c r="W88" s="418"/>
      <c r="X88" s="418"/>
      <c r="Y88" s="418"/>
      <c r="Z88" s="418"/>
      <c r="AA88" s="418"/>
      <c r="AB88" s="418"/>
      <c r="AC88" s="418"/>
      <c r="AD88" s="418"/>
      <c r="AE88" s="418"/>
      <c r="AF88" s="418"/>
    </row>
    <row r="89" spans="21:32" s="417" customFormat="1">
      <c r="U89" s="418"/>
      <c r="V89" s="418"/>
      <c r="W89" s="418"/>
      <c r="X89" s="418"/>
      <c r="Y89" s="418"/>
      <c r="Z89" s="418"/>
      <c r="AA89" s="418"/>
      <c r="AB89" s="418"/>
      <c r="AC89" s="418"/>
      <c r="AD89" s="418"/>
      <c r="AE89" s="418"/>
      <c r="AF89" s="418"/>
    </row>
    <row r="90" spans="21:32" s="417" customFormat="1">
      <c r="U90" s="418"/>
      <c r="V90" s="418"/>
      <c r="W90" s="418"/>
      <c r="X90" s="418"/>
      <c r="Y90" s="418"/>
      <c r="Z90" s="418"/>
      <c r="AA90" s="418"/>
      <c r="AB90" s="418"/>
      <c r="AC90" s="418"/>
      <c r="AD90" s="418"/>
      <c r="AE90" s="418"/>
      <c r="AF90" s="418"/>
    </row>
    <row r="91" spans="21:32" s="417" customFormat="1">
      <c r="U91" s="418"/>
      <c r="V91" s="418"/>
      <c r="W91" s="418"/>
      <c r="X91" s="418"/>
      <c r="Y91" s="418"/>
      <c r="Z91" s="418"/>
      <c r="AA91" s="418"/>
      <c r="AB91" s="418"/>
      <c r="AC91" s="418"/>
      <c r="AD91" s="418"/>
      <c r="AE91" s="418"/>
      <c r="AF91" s="418"/>
    </row>
    <row r="92" spans="21:32" s="417" customFormat="1">
      <c r="U92" s="418"/>
      <c r="V92" s="418"/>
      <c r="W92" s="418"/>
      <c r="X92" s="418"/>
      <c r="Y92" s="418"/>
      <c r="Z92" s="418"/>
      <c r="AA92" s="418"/>
      <c r="AB92" s="418"/>
      <c r="AC92" s="418"/>
      <c r="AD92" s="418"/>
      <c r="AE92" s="418"/>
      <c r="AF92" s="418"/>
    </row>
    <row r="93" spans="21:32" s="417" customFormat="1">
      <c r="U93" s="418"/>
      <c r="V93" s="418"/>
      <c r="W93" s="418"/>
      <c r="X93" s="418"/>
      <c r="Y93" s="418"/>
      <c r="Z93" s="418"/>
      <c r="AA93" s="418"/>
      <c r="AB93" s="418"/>
      <c r="AC93" s="418"/>
      <c r="AD93" s="418"/>
      <c r="AE93" s="418"/>
      <c r="AF93" s="418"/>
    </row>
    <row r="94" spans="21:32" s="417" customFormat="1">
      <c r="U94" s="418"/>
      <c r="V94" s="418"/>
      <c r="W94" s="418"/>
      <c r="X94" s="418"/>
      <c r="Y94" s="418"/>
      <c r="Z94" s="418"/>
      <c r="AA94" s="418"/>
      <c r="AB94" s="418"/>
      <c r="AC94" s="418"/>
      <c r="AD94" s="418"/>
      <c r="AE94" s="418"/>
      <c r="AF94" s="418"/>
    </row>
    <row r="95" spans="21:32" s="417" customFormat="1">
      <c r="U95" s="418"/>
      <c r="V95" s="418"/>
      <c r="W95" s="418"/>
      <c r="X95" s="418"/>
      <c r="Y95" s="418"/>
      <c r="Z95" s="418"/>
      <c r="AA95" s="418"/>
      <c r="AB95" s="418"/>
      <c r="AC95" s="418"/>
      <c r="AD95" s="418"/>
      <c r="AE95" s="418"/>
      <c r="AF95" s="418"/>
    </row>
    <row r="96" spans="21:32" s="417" customFormat="1">
      <c r="U96" s="418"/>
      <c r="V96" s="418"/>
      <c r="W96" s="418"/>
      <c r="X96" s="418"/>
      <c r="Y96" s="418"/>
      <c r="Z96" s="418"/>
      <c r="AA96" s="418"/>
      <c r="AB96" s="418"/>
      <c r="AC96" s="418"/>
      <c r="AD96" s="418"/>
      <c r="AE96" s="418"/>
      <c r="AF96" s="418"/>
    </row>
    <row r="97" spans="21:32" s="417" customFormat="1">
      <c r="U97" s="418"/>
      <c r="V97" s="418"/>
      <c r="W97" s="418"/>
      <c r="X97" s="418"/>
      <c r="Y97" s="418"/>
      <c r="Z97" s="418"/>
      <c r="AA97" s="418"/>
      <c r="AB97" s="418"/>
      <c r="AC97" s="418"/>
      <c r="AD97" s="418"/>
      <c r="AE97" s="418"/>
      <c r="AF97" s="418"/>
    </row>
    <row r="98" spans="21:32" s="417" customFormat="1">
      <c r="U98" s="418"/>
      <c r="V98" s="418"/>
      <c r="W98" s="418"/>
      <c r="X98" s="418"/>
      <c r="Y98" s="418"/>
      <c r="Z98" s="418"/>
      <c r="AA98" s="418"/>
      <c r="AB98" s="418"/>
      <c r="AC98" s="418"/>
      <c r="AD98" s="418"/>
      <c r="AE98" s="418"/>
      <c r="AF98" s="418"/>
    </row>
    <row r="99" spans="21:32" s="417" customFormat="1">
      <c r="U99" s="418"/>
      <c r="V99" s="418"/>
      <c r="W99" s="418"/>
      <c r="X99" s="418"/>
      <c r="Y99" s="418"/>
      <c r="Z99" s="418"/>
      <c r="AA99" s="418"/>
      <c r="AB99" s="418"/>
      <c r="AC99" s="418"/>
      <c r="AD99" s="418"/>
      <c r="AE99" s="418"/>
      <c r="AF99" s="418"/>
    </row>
    <row r="100" spans="21:32" s="417" customFormat="1">
      <c r="U100" s="418"/>
      <c r="V100" s="418"/>
      <c r="W100" s="418"/>
      <c r="X100" s="418"/>
      <c r="Y100" s="418"/>
      <c r="Z100" s="418"/>
      <c r="AA100" s="418"/>
      <c r="AB100" s="418"/>
      <c r="AC100" s="418"/>
      <c r="AD100" s="418"/>
      <c r="AE100" s="418"/>
      <c r="AF100" s="418"/>
    </row>
    <row r="101" spans="21:32" s="417" customFormat="1">
      <c r="U101" s="418"/>
      <c r="V101" s="418"/>
      <c r="W101" s="418"/>
      <c r="X101" s="418"/>
      <c r="Y101" s="418"/>
      <c r="Z101" s="418"/>
      <c r="AA101" s="418"/>
      <c r="AB101" s="418"/>
      <c r="AC101" s="418"/>
      <c r="AD101" s="418"/>
      <c r="AE101" s="418"/>
      <c r="AF101" s="418"/>
    </row>
    <row r="102" spans="21:32" s="417" customFormat="1">
      <c r="U102" s="418"/>
      <c r="V102" s="418"/>
      <c r="W102" s="418"/>
      <c r="X102" s="418"/>
      <c r="Y102" s="418"/>
      <c r="Z102" s="418"/>
      <c r="AA102" s="418"/>
      <c r="AB102" s="418"/>
      <c r="AC102" s="418"/>
      <c r="AD102" s="418"/>
      <c r="AE102" s="418"/>
      <c r="AF102" s="418"/>
    </row>
    <row r="103" spans="21:32" s="417" customFormat="1">
      <c r="U103" s="418"/>
      <c r="V103" s="418"/>
      <c r="W103" s="418"/>
      <c r="X103" s="418"/>
      <c r="Y103" s="418"/>
      <c r="Z103" s="418"/>
      <c r="AA103" s="418"/>
      <c r="AB103" s="418"/>
      <c r="AC103" s="418"/>
      <c r="AD103" s="418"/>
      <c r="AE103" s="418"/>
      <c r="AF103" s="418"/>
    </row>
    <row r="104" spans="21:32" s="417" customFormat="1">
      <c r="U104" s="418"/>
      <c r="V104" s="418"/>
      <c r="W104" s="418"/>
      <c r="X104" s="418"/>
      <c r="Y104" s="418"/>
      <c r="Z104" s="418"/>
      <c r="AA104" s="418"/>
      <c r="AB104" s="418"/>
      <c r="AC104" s="418"/>
      <c r="AD104" s="418"/>
      <c r="AE104" s="418"/>
      <c r="AF104" s="418"/>
    </row>
    <row r="105" spans="21:32" s="417" customFormat="1">
      <c r="U105" s="418"/>
      <c r="V105" s="418"/>
      <c r="W105" s="418"/>
      <c r="X105" s="418"/>
      <c r="Y105" s="418"/>
      <c r="Z105" s="418"/>
      <c r="AA105" s="418"/>
      <c r="AB105" s="418"/>
      <c r="AC105" s="418"/>
      <c r="AD105" s="418"/>
      <c r="AE105" s="418"/>
      <c r="AF105" s="418"/>
    </row>
    <row r="106" spans="21:32" s="417" customFormat="1">
      <c r="U106" s="418"/>
      <c r="V106" s="418"/>
      <c r="W106" s="418"/>
      <c r="X106" s="418"/>
      <c r="Y106" s="418"/>
      <c r="Z106" s="418"/>
      <c r="AA106" s="418"/>
      <c r="AB106" s="418"/>
      <c r="AC106" s="418"/>
      <c r="AD106" s="418"/>
      <c r="AE106" s="418"/>
      <c r="AF106" s="418"/>
    </row>
    <row r="107" spans="21:32" s="417" customFormat="1">
      <c r="U107" s="418"/>
      <c r="V107" s="418"/>
      <c r="W107" s="418"/>
      <c r="X107" s="418"/>
      <c r="Y107" s="418"/>
      <c r="Z107" s="418"/>
      <c r="AA107" s="418"/>
      <c r="AB107" s="418"/>
      <c r="AC107" s="418"/>
      <c r="AD107" s="418"/>
      <c r="AE107" s="418"/>
      <c r="AF107" s="418"/>
    </row>
  </sheetData>
  <printOptions gridLinesSet="0"/>
  <pageMargins left="0.75" right="0.22" top="0.82" bottom="0.67" header="0.5" footer="0.37"/>
  <pageSetup firstPageNumber="26" orientation="portrait" useFirstPageNumber="1" horizontalDpi="4294967292" verticalDpi="4294967292" r:id="rId1"/>
  <headerFooter alignWithMargins="0">
    <oddFooter>&amp;C&amp;"Times New Roman,Regular"&amp;P of 31</oddFooter>
  </headerFooter>
  <ignoredErrors>
    <ignoredError sqref="B6:K6"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showGridLines="0" workbookViewId="0">
      <selection activeCell="V1" sqref="V1"/>
    </sheetView>
  </sheetViews>
  <sheetFormatPr defaultColWidth="9.09765625" defaultRowHeight="13"/>
  <cols>
    <col min="1" max="1" width="26.59765625" style="417" customWidth="1"/>
    <col min="2" max="11" width="7.69921875" style="417" customWidth="1"/>
    <col min="12" max="14" width="6.69921875" style="417" hidden="1" customWidth="1"/>
    <col min="15" max="16" width="6.59765625" style="417" hidden="1" customWidth="1"/>
    <col min="17" max="20" width="7.296875" style="417" hidden="1" customWidth="1"/>
    <col min="21" max="21" width="8.296875" style="418" customWidth="1"/>
    <col min="22" max="16384" width="9.09765625" style="417"/>
  </cols>
  <sheetData>
    <row r="1" spans="1:22">
      <c r="A1" s="463" t="s">
        <v>526</v>
      </c>
      <c r="B1" s="463"/>
      <c r="C1" s="463"/>
      <c r="D1" s="463"/>
      <c r="E1" s="463"/>
      <c r="F1" s="463"/>
      <c r="G1" s="463"/>
      <c r="H1" s="463"/>
      <c r="I1" s="463"/>
      <c r="J1" s="463"/>
      <c r="K1" s="463"/>
      <c r="L1" s="463"/>
      <c r="M1" s="463"/>
      <c r="N1" s="462"/>
      <c r="O1" s="462"/>
      <c r="P1" s="462"/>
      <c r="Q1" s="460"/>
      <c r="R1" s="462"/>
      <c r="S1" s="462"/>
      <c r="T1" s="462"/>
    </row>
    <row r="2" spans="1:22">
      <c r="A2" s="469" t="s">
        <v>525</v>
      </c>
      <c r="B2" s="469"/>
      <c r="C2" s="469"/>
      <c r="D2" s="469"/>
      <c r="E2" s="469"/>
      <c r="F2" s="469"/>
      <c r="G2" s="469"/>
      <c r="H2" s="469"/>
      <c r="I2" s="469"/>
      <c r="J2" s="469"/>
      <c r="K2" s="469"/>
      <c r="L2" s="469"/>
      <c r="M2" s="469"/>
      <c r="N2" s="462"/>
      <c r="O2" s="462"/>
      <c r="P2" s="462"/>
      <c r="Q2" s="460"/>
      <c r="R2" s="462"/>
      <c r="S2" s="462"/>
      <c r="T2" s="462"/>
    </row>
    <row r="3" spans="1:22">
      <c r="A3" s="463" t="s">
        <v>520</v>
      </c>
      <c r="B3" s="463"/>
      <c r="C3" s="463"/>
      <c r="D3" s="463"/>
      <c r="E3" s="463"/>
      <c r="F3" s="463"/>
      <c r="G3" s="463"/>
      <c r="H3" s="463"/>
      <c r="I3" s="463"/>
      <c r="J3" s="463"/>
      <c r="K3" s="463"/>
      <c r="L3" s="463"/>
      <c r="M3" s="463"/>
      <c r="N3" s="462"/>
      <c r="O3" s="462"/>
      <c r="P3" s="462"/>
      <c r="Q3" s="460"/>
      <c r="R3" s="462"/>
      <c r="S3" s="462"/>
      <c r="T3" s="462"/>
    </row>
    <row r="4" spans="1:22">
      <c r="A4" s="423"/>
      <c r="B4" s="423"/>
      <c r="C4" s="423"/>
      <c r="D4" s="423"/>
      <c r="E4" s="423"/>
      <c r="F4" s="423"/>
      <c r="G4" s="423"/>
      <c r="H4" s="423"/>
      <c r="I4" s="423"/>
      <c r="J4" s="423"/>
      <c r="K4" s="423"/>
      <c r="L4" s="423"/>
      <c r="M4" s="423"/>
      <c r="Q4" s="423"/>
      <c r="R4" s="422"/>
      <c r="S4" s="422"/>
      <c r="T4" s="343"/>
    </row>
    <row r="5" spans="1:22" ht="16.5" customHeight="1">
      <c r="A5" s="459" t="s">
        <v>491</v>
      </c>
      <c r="B5" s="458">
        <v>2019</v>
      </c>
      <c r="C5" s="458">
        <v>2018</v>
      </c>
      <c r="D5" s="458">
        <v>2017</v>
      </c>
      <c r="E5" s="458">
        <v>2016</v>
      </c>
      <c r="F5" s="458">
        <v>2015</v>
      </c>
      <c r="G5" s="458">
        <v>2014</v>
      </c>
      <c r="H5" s="458">
        <v>2013</v>
      </c>
      <c r="I5" s="458">
        <v>2012</v>
      </c>
      <c r="J5" s="458">
        <v>2011</v>
      </c>
      <c r="K5" s="458">
        <v>2010</v>
      </c>
      <c r="L5" s="458">
        <v>2009</v>
      </c>
      <c r="M5" s="458">
        <v>2008</v>
      </c>
      <c r="N5" s="458">
        <v>2007</v>
      </c>
      <c r="O5" s="458">
        <v>2006</v>
      </c>
      <c r="P5" s="458">
        <v>2005</v>
      </c>
      <c r="Q5" s="458">
        <v>2004</v>
      </c>
      <c r="R5" s="458">
        <v>2003</v>
      </c>
      <c r="S5" s="458">
        <v>2002</v>
      </c>
      <c r="T5" s="458">
        <v>2001</v>
      </c>
      <c r="V5" s="576"/>
    </row>
    <row r="6" spans="1:22" ht="15" customHeight="1">
      <c r="A6" s="441" t="s">
        <v>1</v>
      </c>
      <c r="B6" s="440">
        <f t="shared" ref="B6:T6" si="0">SUM(B8:B15)</f>
        <v>51296</v>
      </c>
      <c r="C6" s="440">
        <f t="shared" si="0"/>
        <v>49880</v>
      </c>
      <c r="D6" s="440">
        <f t="shared" si="0"/>
        <v>44545</v>
      </c>
      <c r="E6" s="440">
        <f t="shared" si="0"/>
        <v>43016</v>
      </c>
      <c r="F6" s="440">
        <f t="shared" si="0"/>
        <v>40227</v>
      </c>
      <c r="G6" s="440">
        <f t="shared" si="0"/>
        <v>40822</v>
      </c>
      <c r="H6" s="440">
        <f t="shared" si="0"/>
        <v>32216</v>
      </c>
      <c r="I6" s="440">
        <f t="shared" si="0"/>
        <v>33731</v>
      </c>
      <c r="J6" s="440">
        <f t="shared" si="0"/>
        <v>35329</v>
      </c>
      <c r="K6" s="440">
        <f t="shared" si="0"/>
        <v>29606</v>
      </c>
      <c r="L6" s="440">
        <f t="shared" si="0"/>
        <v>36597</v>
      </c>
      <c r="M6" s="440">
        <f t="shared" si="0"/>
        <v>41212</v>
      </c>
      <c r="N6" s="440">
        <f t="shared" si="0"/>
        <v>40597</v>
      </c>
      <c r="O6" s="440">
        <f t="shared" si="0"/>
        <v>39524</v>
      </c>
      <c r="P6" s="440">
        <f t="shared" si="0"/>
        <v>37910</v>
      </c>
      <c r="Q6" s="440">
        <f t="shared" si="0"/>
        <v>39608</v>
      </c>
      <c r="R6" s="440">
        <f t="shared" si="0"/>
        <v>37286</v>
      </c>
      <c r="S6" s="440">
        <f t="shared" si="0"/>
        <v>49051</v>
      </c>
      <c r="T6" s="440">
        <f t="shared" si="0"/>
        <v>49576</v>
      </c>
    </row>
    <row r="7" spans="1:22" ht="13.15" customHeight="1">
      <c r="A7" s="437" t="s">
        <v>524</v>
      </c>
      <c r="B7" s="436">
        <v>0</v>
      </c>
      <c r="C7" s="436">
        <v>1</v>
      </c>
      <c r="D7" s="436">
        <v>0</v>
      </c>
      <c r="E7" s="436">
        <v>174</v>
      </c>
      <c r="F7" s="436">
        <v>590</v>
      </c>
      <c r="G7" s="436">
        <v>698</v>
      </c>
      <c r="H7" s="436">
        <v>676</v>
      </c>
      <c r="I7" s="436">
        <v>694</v>
      </c>
      <c r="J7" s="436">
        <v>857</v>
      </c>
      <c r="K7" s="436">
        <v>1057</v>
      </c>
      <c r="L7" s="435">
        <v>2006</v>
      </c>
      <c r="M7" s="435">
        <v>1507</v>
      </c>
      <c r="N7" s="435">
        <v>1450</v>
      </c>
      <c r="O7" s="435">
        <v>1551</v>
      </c>
      <c r="P7" s="435">
        <v>1418</v>
      </c>
      <c r="Q7" s="435">
        <v>1302</v>
      </c>
      <c r="R7" s="435">
        <v>1230</v>
      </c>
      <c r="S7" s="435">
        <v>1317</v>
      </c>
      <c r="T7" s="435">
        <v>1161</v>
      </c>
      <c r="U7" s="465"/>
    </row>
    <row r="8" spans="1:22" ht="13.15" customHeight="1">
      <c r="A8" s="437" t="s">
        <v>485</v>
      </c>
      <c r="B8" s="436">
        <v>0</v>
      </c>
      <c r="C8" s="436">
        <v>0</v>
      </c>
      <c r="D8" s="436">
        <v>0</v>
      </c>
      <c r="E8" s="436">
        <v>0</v>
      </c>
      <c r="F8" s="436">
        <v>0</v>
      </c>
      <c r="G8" s="436">
        <v>0</v>
      </c>
      <c r="H8" s="436">
        <v>0</v>
      </c>
      <c r="I8" s="436">
        <v>0</v>
      </c>
      <c r="J8" s="436">
        <v>0</v>
      </c>
      <c r="K8" s="436">
        <v>0</v>
      </c>
      <c r="L8" s="435">
        <v>1</v>
      </c>
      <c r="M8" s="435">
        <v>1</v>
      </c>
      <c r="N8" s="435">
        <v>2</v>
      </c>
      <c r="O8" s="432">
        <v>3</v>
      </c>
      <c r="P8" s="432">
        <v>0</v>
      </c>
      <c r="Q8" s="432">
        <v>2</v>
      </c>
      <c r="R8" s="432">
        <v>3</v>
      </c>
      <c r="S8" s="432">
        <v>1</v>
      </c>
      <c r="T8" s="432">
        <v>2</v>
      </c>
      <c r="U8" s="467"/>
    </row>
    <row r="9" spans="1:22" ht="13.15" customHeight="1">
      <c r="A9" s="437" t="s">
        <v>195</v>
      </c>
      <c r="B9" s="436">
        <v>24</v>
      </c>
      <c r="C9" s="436">
        <v>41</v>
      </c>
      <c r="D9" s="436">
        <v>36</v>
      </c>
      <c r="E9" s="436">
        <v>22</v>
      </c>
      <c r="F9" s="436">
        <v>29</v>
      </c>
      <c r="G9" s="436">
        <v>28</v>
      </c>
      <c r="H9" s="436">
        <v>8</v>
      </c>
      <c r="I9" s="436">
        <v>2</v>
      </c>
      <c r="J9" s="436">
        <v>1</v>
      </c>
      <c r="K9" s="436">
        <v>0</v>
      </c>
      <c r="L9" s="435">
        <v>1</v>
      </c>
      <c r="M9" s="435">
        <v>1</v>
      </c>
      <c r="N9" s="435">
        <v>23</v>
      </c>
      <c r="O9" s="432">
        <v>39</v>
      </c>
      <c r="P9" s="432">
        <v>2</v>
      </c>
      <c r="Q9" s="435" t="s">
        <v>5</v>
      </c>
      <c r="R9" s="435" t="s">
        <v>5</v>
      </c>
      <c r="S9" s="435" t="s">
        <v>5</v>
      </c>
      <c r="T9" s="435" t="s">
        <v>5</v>
      </c>
      <c r="U9" s="467"/>
    </row>
    <row r="10" spans="1:22" ht="13.15" customHeight="1">
      <c r="A10" s="437" t="s">
        <v>56</v>
      </c>
      <c r="B10" s="436"/>
      <c r="C10" s="436"/>
      <c r="D10" s="436"/>
      <c r="E10" s="436"/>
      <c r="F10" s="436"/>
      <c r="G10" s="436"/>
      <c r="H10" s="436"/>
      <c r="I10" s="436"/>
      <c r="J10" s="436"/>
      <c r="K10" s="436"/>
      <c r="L10" s="435"/>
      <c r="M10" s="435"/>
      <c r="N10" s="435"/>
      <c r="O10" s="432"/>
      <c r="P10" s="432"/>
      <c r="Q10" s="432"/>
      <c r="R10" s="432"/>
      <c r="S10" s="432"/>
      <c r="T10" s="432"/>
      <c r="U10" s="467"/>
    </row>
    <row r="11" spans="1:22" ht="13.15" customHeight="1">
      <c r="A11" s="452" t="s">
        <v>176</v>
      </c>
      <c r="B11" s="436">
        <v>15922</v>
      </c>
      <c r="C11" s="436">
        <v>13989</v>
      </c>
      <c r="D11" s="436">
        <v>12555</v>
      </c>
      <c r="E11" s="436">
        <v>11900</v>
      </c>
      <c r="F11" s="436">
        <v>11067</v>
      </c>
      <c r="G11" s="436">
        <v>11396</v>
      </c>
      <c r="H11" s="436">
        <v>10098</v>
      </c>
      <c r="I11" s="436">
        <v>10720</v>
      </c>
      <c r="J11" s="436">
        <v>10703</v>
      </c>
      <c r="K11" s="436">
        <v>10260</v>
      </c>
      <c r="L11" s="435">
        <v>14570</v>
      </c>
      <c r="M11" s="435">
        <v>14409</v>
      </c>
      <c r="N11" s="435">
        <v>13970</v>
      </c>
      <c r="O11" s="432">
        <v>13079</v>
      </c>
      <c r="P11" s="432">
        <v>12952</v>
      </c>
      <c r="Q11" s="432">
        <f>12551+115+1568</f>
        <v>14234</v>
      </c>
      <c r="R11" s="432">
        <v>14899</v>
      </c>
      <c r="S11" s="432">
        <v>18607</v>
      </c>
      <c r="T11" s="432">
        <v>16807</v>
      </c>
      <c r="U11" s="465"/>
    </row>
    <row r="12" spans="1:22" ht="13.15" customHeight="1">
      <c r="A12" s="452" t="s">
        <v>177</v>
      </c>
      <c r="B12" s="436">
        <v>14070</v>
      </c>
      <c r="C12" s="436">
        <v>13089</v>
      </c>
      <c r="D12" s="436">
        <v>10508</v>
      </c>
      <c r="E12" s="436">
        <v>9564</v>
      </c>
      <c r="F12" s="436">
        <v>8348</v>
      </c>
      <c r="G12" s="436">
        <v>8840</v>
      </c>
      <c r="H12" s="436">
        <v>7922</v>
      </c>
      <c r="I12" s="436">
        <v>9341</v>
      </c>
      <c r="J12" s="436">
        <v>10027</v>
      </c>
      <c r="K12" s="436">
        <v>7778</v>
      </c>
      <c r="L12" s="435">
        <v>9399</v>
      </c>
      <c r="M12" s="435">
        <v>10202</v>
      </c>
      <c r="N12" s="435">
        <v>9574</v>
      </c>
      <c r="O12" s="432">
        <v>9603</v>
      </c>
      <c r="P12" s="432">
        <v>8874</v>
      </c>
      <c r="Q12" s="432">
        <f>8041+197+1397</f>
        <v>9635</v>
      </c>
      <c r="R12" s="432">
        <v>8872</v>
      </c>
      <c r="S12" s="432">
        <v>11628</v>
      </c>
      <c r="T12" s="432">
        <v>11115</v>
      </c>
      <c r="U12" s="465"/>
    </row>
    <row r="13" spans="1:22" ht="13.15" customHeight="1">
      <c r="A13" s="452" t="s">
        <v>178</v>
      </c>
      <c r="B13" s="436">
        <v>20762</v>
      </c>
      <c r="C13" s="436">
        <v>22122</v>
      </c>
      <c r="D13" s="436">
        <v>20723</v>
      </c>
      <c r="E13" s="436">
        <v>20747</v>
      </c>
      <c r="F13" s="436">
        <v>19823</v>
      </c>
      <c r="G13" s="436">
        <v>19481</v>
      </c>
      <c r="H13" s="436">
        <v>13288</v>
      </c>
      <c r="I13" s="436">
        <v>12768</v>
      </c>
      <c r="J13" s="436">
        <v>13694</v>
      </c>
      <c r="K13" s="436">
        <v>10890</v>
      </c>
      <c r="L13" s="435">
        <v>11605</v>
      </c>
      <c r="M13" s="435">
        <v>15658</v>
      </c>
      <c r="N13" s="435">
        <v>15973</v>
      </c>
      <c r="O13" s="432">
        <v>15942</v>
      </c>
      <c r="P13" s="432">
        <v>15534</v>
      </c>
      <c r="Q13" s="432">
        <f>13580+1184+564</f>
        <v>15328</v>
      </c>
      <c r="R13" s="432">
        <v>13196</v>
      </c>
      <c r="S13" s="432">
        <v>18502</v>
      </c>
      <c r="T13" s="432">
        <v>21357</v>
      </c>
      <c r="U13" s="465"/>
    </row>
    <row r="14" spans="1:22" ht="13.15" customHeight="1">
      <c r="A14" s="437" t="s">
        <v>483</v>
      </c>
      <c r="B14" s="436">
        <v>518</v>
      </c>
      <c r="C14" s="436">
        <v>636</v>
      </c>
      <c r="D14" s="436">
        <v>721</v>
      </c>
      <c r="E14" s="436">
        <v>782</v>
      </c>
      <c r="F14" s="436">
        <v>957</v>
      </c>
      <c r="G14" s="436">
        <v>1072</v>
      </c>
      <c r="H14" s="436">
        <v>899</v>
      </c>
      <c r="I14" s="436">
        <v>900</v>
      </c>
      <c r="J14" s="436">
        <v>894</v>
      </c>
      <c r="K14" s="436">
        <v>670</v>
      </c>
      <c r="L14" s="435">
        <v>1011</v>
      </c>
      <c r="M14" s="435">
        <v>930</v>
      </c>
      <c r="N14" s="435">
        <v>1041</v>
      </c>
      <c r="O14" s="432">
        <v>816</v>
      </c>
      <c r="P14" s="432">
        <v>521</v>
      </c>
      <c r="Q14" s="432">
        <f>321+18+27</f>
        <v>366</v>
      </c>
      <c r="R14" s="432">
        <v>269</v>
      </c>
      <c r="S14" s="432">
        <v>275</v>
      </c>
      <c r="T14" s="432">
        <v>218</v>
      </c>
      <c r="U14" s="465"/>
    </row>
    <row r="15" spans="1:22" ht="13.15" customHeight="1">
      <c r="A15" s="437" t="s">
        <v>482</v>
      </c>
      <c r="B15" s="436">
        <v>0</v>
      </c>
      <c r="C15" s="436">
        <v>3</v>
      </c>
      <c r="D15" s="436">
        <v>2</v>
      </c>
      <c r="E15" s="436">
        <v>1</v>
      </c>
      <c r="F15" s="436">
        <v>3</v>
      </c>
      <c r="G15" s="436">
        <v>5</v>
      </c>
      <c r="H15" s="436">
        <v>1</v>
      </c>
      <c r="I15" s="436">
        <v>0</v>
      </c>
      <c r="J15" s="436">
        <v>10</v>
      </c>
      <c r="K15" s="436">
        <v>8</v>
      </c>
      <c r="L15" s="435">
        <v>10</v>
      </c>
      <c r="M15" s="432">
        <v>11</v>
      </c>
      <c r="N15" s="432">
        <v>14</v>
      </c>
      <c r="O15" s="432">
        <v>42</v>
      </c>
      <c r="P15" s="432">
        <v>27</v>
      </c>
      <c r="Q15" s="432">
        <f>11+25+7</f>
        <v>43</v>
      </c>
      <c r="R15" s="432">
        <v>47</v>
      </c>
      <c r="S15" s="432">
        <v>38</v>
      </c>
      <c r="T15" s="432">
        <v>77</v>
      </c>
      <c r="U15" s="465"/>
    </row>
    <row r="16" spans="1:22" ht="20.25" customHeight="1">
      <c r="A16" s="441" t="s">
        <v>519</v>
      </c>
      <c r="B16" s="451">
        <v>7475</v>
      </c>
      <c r="C16" s="451">
        <v>5895</v>
      </c>
      <c r="D16" s="451">
        <v>4943</v>
      </c>
      <c r="E16" s="451">
        <v>4542</v>
      </c>
      <c r="F16" s="451">
        <v>4231</v>
      </c>
      <c r="G16" s="451">
        <v>4501</v>
      </c>
      <c r="H16" s="451">
        <v>3723</v>
      </c>
      <c r="I16" s="451">
        <v>4323</v>
      </c>
      <c r="J16" s="451">
        <v>4417</v>
      </c>
      <c r="K16" s="451">
        <v>4595</v>
      </c>
      <c r="L16" s="440">
        <v>5758</v>
      </c>
      <c r="M16" s="440">
        <v>5838</v>
      </c>
      <c r="N16" s="440">
        <v>6050</v>
      </c>
      <c r="O16" s="440">
        <v>6492</v>
      </c>
      <c r="P16" s="440">
        <v>7066</v>
      </c>
      <c r="Q16" s="440">
        <f>6915+224+336</f>
        <v>7475</v>
      </c>
      <c r="R16" s="440">
        <v>8144</v>
      </c>
      <c r="S16" s="440">
        <v>10345</v>
      </c>
      <c r="T16" s="440">
        <v>9674</v>
      </c>
      <c r="U16" s="465"/>
    </row>
    <row r="17" spans="1:21" s="427" customFormat="1" ht="19.5" customHeight="1">
      <c r="A17" s="468" t="s">
        <v>518</v>
      </c>
      <c r="B17" s="443">
        <v>15892</v>
      </c>
      <c r="C17" s="443">
        <v>13793</v>
      </c>
      <c r="D17" s="443">
        <v>11372</v>
      </c>
      <c r="E17" s="443">
        <v>10786</v>
      </c>
      <c r="F17" s="443">
        <v>10070</v>
      </c>
      <c r="G17" s="443">
        <v>10243</v>
      </c>
      <c r="H17" s="443">
        <v>8900</v>
      </c>
      <c r="I17" s="443">
        <v>9192</v>
      </c>
      <c r="J17" s="443">
        <v>9122</v>
      </c>
      <c r="K17" s="443">
        <v>8775</v>
      </c>
      <c r="L17" s="443">
        <v>12934</v>
      </c>
      <c r="M17" s="443">
        <v>12206</v>
      </c>
      <c r="N17" s="443">
        <v>12024</v>
      </c>
      <c r="O17" s="443">
        <v>10932</v>
      </c>
      <c r="P17" s="443">
        <v>10624</v>
      </c>
      <c r="Q17" s="443">
        <v>11605</v>
      </c>
      <c r="R17" s="443">
        <v>11782</v>
      </c>
      <c r="S17" s="443">
        <v>15120</v>
      </c>
      <c r="T17" s="443">
        <v>13884</v>
      </c>
      <c r="U17" s="466"/>
    </row>
    <row r="18" spans="1:21" ht="15" customHeight="1">
      <c r="A18" s="441" t="s">
        <v>0</v>
      </c>
      <c r="B18" s="440">
        <f t="shared" ref="B18:T18" si="1">SUM(B19:B28)</f>
        <v>3972</v>
      </c>
      <c r="C18" s="440">
        <f t="shared" si="1"/>
        <v>3604</v>
      </c>
      <c r="D18" s="440">
        <f t="shared" si="1"/>
        <v>3364</v>
      </c>
      <c r="E18" s="440">
        <f t="shared" si="1"/>
        <v>2896</v>
      </c>
      <c r="F18" s="440">
        <f t="shared" si="1"/>
        <v>2839</v>
      </c>
      <c r="G18" s="440">
        <f t="shared" si="1"/>
        <v>3159</v>
      </c>
      <c r="H18" s="440">
        <f t="shared" si="1"/>
        <v>2848</v>
      </c>
      <c r="I18" s="440">
        <f t="shared" si="1"/>
        <v>2988</v>
      </c>
      <c r="J18" s="440">
        <f t="shared" si="1"/>
        <v>3305</v>
      </c>
      <c r="K18" s="440">
        <f t="shared" si="1"/>
        <v>2614</v>
      </c>
      <c r="L18" s="440">
        <f t="shared" si="1"/>
        <v>3026</v>
      </c>
      <c r="M18" s="440">
        <f t="shared" si="1"/>
        <v>2618</v>
      </c>
      <c r="N18" s="440">
        <f t="shared" si="1"/>
        <v>2689</v>
      </c>
      <c r="O18" s="440">
        <f t="shared" si="1"/>
        <v>2539</v>
      </c>
      <c r="P18" s="440">
        <f t="shared" si="1"/>
        <v>2579</v>
      </c>
      <c r="Q18" s="440">
        <f t="shared" si="1"/>
        <v>2918</v>
      </c>
      <c r="R18" s="440">
        <f t="shared" si="1"/>
        <v>3006</v>
      </c>
      <c r="S18" s="440">
        <f t="shared" si="1"/>
        <v>3819</v>
      </c>
      <c r="T18" s="440">
        <f t="shared" si="1"/>
        <v>3943</v>
      </c>
      <c r="U18" s="467"/>
    </row>
    <row r="19" spans="1:21" ht="13.15" customHeight="1">
      <c r="A19" s="437" t="s">
        <v>479</v>
      </c>
      <c r="B19" s="436">
        <v>3616</v>
      </c>
      <c r="C19" s="436">
        <v>3244</v>
      </c>
      <c r="D19" s="436">
        <v>3039</v>
      </c>
      <c r="E19" s="436">
        <v>2544</v>
      </c>
      <c r="F19" s="436">
        <v>2541</v>
      </c>
      <c r="G19" s="436">
        <v>2850</v>
      </c>
      <c r="H19" s="436">
        <v>2556</v>
      </c>
      <c r="I19" s="436">
        <v>2625</v>
      </c>
      <c r="J19" s="436">
        <v>2835</v>
      </c>
      <c r="K19" s="436">
        <v>2151</v>
      </c>
      <c r="L19" s="432">
        <v>2303</v>
      </c>
      <c r="M19" s="432">
        <v>1980</v>
      </c>
      <c r="N19" s="432">
        <v>2162</v>
      </c>
      <c r="O19" s="432">
        <v>2061</v>
      </c>
      <c r="P19" s="432">
        <v>2155</v>
      </c>
      <c r="Q19" s="432">
        <v>2419</v>
      </c>
      <c r="R19" s="432">
        <v>2531</v>
      </c>
      <c r="S19" s="432">
        <v>3207</v>
      </c>
      <c r="T19" s="432">
        <v>3095</v>
      </c>
      <c r="U19" s="465"/>
    </row>
    <row r="20" spans="1:21" ht="13.15" customHeight="1">
      <c r="A20" s="437" t="s">
        <v>516</v>
      </c>
      <c r="B20" s="436">
        <v>6</v>
      </c>
      <c r="C20" s="436">
        <v>11</v>
      </c>
      <c r="D20" s="436">
        <v>6</v>
      </c>
      <c r="E20" s="436">
        <v>10</v>
      </c>
      <c r="F20" s="436">
        <v>9</v>
      </c>
      <c r="G20" s="436">
        <v>26</v>
      </c>
      <c r="H20" s="436">
        <v>15</v>
      </c>
      <c r="I20" s="436">
        <v>33</v>
      </c>
      <c r="J20" s="436">
        <v>124</v>
      </c>
      <c r="K20" s="436">
        <v>76</v>
      </c>
      <c r="L20" s="432">
        <v>204</v>
      </c>
      <c r="M20" s="432">
        <v>128</v>
      </c>
      <c r="N20" s="432">
        <v>137</v>
      </c>
      <c r="O20" s="432">
        <v>112</v>
      </c>
      <c r="P20" s="432">
        <v>67</v>
      </c>
      <c r="Q20" s="432">
        <v>91</v>
      </c>
      <c r="R20" s="432">
        <v>57</v>
      </c>
      <c r="S20" s="432">
        <v>51</v>
      </c>
      <c r="T20" s="432">
        <v>86</v>
      </c>
      <c r="U20" s="465"/>
    </row>
    <row r="21" spans="1:21" ht="13.15" customHeight="1">
      <c r="A21" s="437" t="s">
        <v>515</v>
      </c>
      <c r="B21" s="436">
        <v>24</v>
      </c>
      <c r="C21" s="436">
        <v>31</v>
      </c>
      <c r="D21" s="436">
        <v>38</v>
      </c>
      <c r="E21" s="436">
        <v>47</v>
      </c>
      <c r="F21" s="436">
        <v>42</v>
      </c>
      <c r="G21" s="436">
        <v>40</v>
      </c>
      <c r="H21" s="436">
        <v>51</v>
      </c>
      <c r="I21" s="436">
        <v>88</v>
      </c>
      <c r="J21" s="436">
        <v>105</v>
      </c>
      <c r="K21" s="436">
        <v>81</v>
      </c>
      <c r="L21" s="432">
        <v>91</v>
      </c>
      <c r="M21" s="432">
        <v>109</v>
      </c>
      <c r="N21" s="432">
        <v>67</v>
      </c>
      <c r="O21" s="432">
        <v>40</v>
      </c>
      <c r="P21" s="432">
        <v>24</v>
      </c>
      <c r="Q21" s="432">
        <f>2+50</f>
        <v>52</v>
      </c>
      <c r="R21" s="432">
        <v>16</v>
      </c>
      <c r="S21" s="432">
        <v>12</v>
      </c>
      <c r="T21" s="432">
        <v>52</v>
      </c>
      <c r="U21" s="465"/>
    </row>
    <row r="22" spans="1:21" ht="13.15" customHeight="1">
      <c r="A22" s="456" t="s">
        <v>523</v>
      </c>
      <c r="B22" s="436">
        <v>4</v>
      </c>
      <c r="C22" s="436">
        <v>8</v>
      </c>
      <c r="D22" s="436">
        <v>14</v>
      </c>
      <c r="E22" s="436">
        <v>10</v>
      </c>
      <c r="F22" s="436">
        <v>15</v>
      </c>
      <c r="G22" s="436">
        <v>8</v>
      </c>
      <c r="H22" s="436">
        <v>13</v>
      </c>
      <c r="I22" s="436">
        <v>9</v>
      </c>
      <c r="J22" s="436">
        <v>19</v>
      </c>
      <c r="K22" s="436">
        <v>30</v>
      </c>
      <c r="L22" s="432">
        <v>64</v>
      </c>
      <c r="M22" s="432">
        <v>33</v>
      </c>
      <c r="N22" s="432">
        <v>38</v>
      </c>
      <c r="O22" s="432">
        <v>2</v>
      </c>
      <c r="P22" s="432">
        <v>0</v>
      </c>
      <c r="Q22" s="435" t="s">
        <v>5</v>
      </c>
      <c r="R22" s="435" t="s">
        <v>5</v>
      </c>
      <c r="S22" s="435" t="s">
        <v>5</v>
      </c>
      <c r="T22" s="435" t="s">
        <v>5</v>
      </c>
      <c r="U22" s="465"/>
    </row>
    <row r="23" spans="1:21" ht="13.15" customHeight="1">
      <c r="A23" s="437" t="s">
        <v>476</v>
      </c>
      <c r="B23" s="436">
        <v>17</v>
      </c>
      <c r="C23" s="436">
        <v>35</v>
      </c>
      <c r="D23" s="436">
        <v>22</v>
      </c>
      <c r="E23" s="436">
        <v>41</v>
      </c>
      <c r="F23" s="436">
        <v>38</v>
      </c>
      <c r="G23" s="436">
        <v>28</v>
      </c>
      <c r="H23" s="436">
        <v>28</v>
      </c>
      <c r="I23" s="436">
        <v>29</v>
      </c>
      <c r="J23" s="436">
        <v>29</v>
      </c>
      <c r="K23" s="436">
        <v>19</v>
      </c>
      <c r="L23" s="432">
        <v>40</v>
      </c>
      <c r="M23" s="432">
        <v>36</v>
      </c>
      <c r="N23" s="432">
        <v>26</v>
      </c>
      <c r="O23" s="432">
        <v>17</v>
      </c>
      <c r="P23" s="432">
        <v>23</v>
      </c>
      <c r="Q23" s="432">
        <v>19</v>
      </c>
      <c r="R23" s="432">
        <v>29</v>
      </c>
      <c r="S23" s="432">
        <v>21</v>
      </c>
      <c r="T23" s="432">
        <v>23</v>
      </c>
      <c r="U23" s="465"/>
    </row>
    <row r="24" spans="1:21" ht="13.15" customHeight="1">
      <c r="A24" s="437" t="s">
        <v>475</v>
      </c>
      <c r="B24" s="436">
        <v>301</v>
      </c>
      <c r="C24" s="436">
        <v>273</v>
      </c>
      <c r="D24" s="436">
        <v>242</v>
      </c>
      <c r="E24" s="436">
        <v>240</v>
      </c>
      <c r="F24" s="436">
        <v>192</v>
      </c>
      <c r="G24" s="436">
        <v>202</v>
      </c>
      <c r="H24" s="436">
        <v>181</v>
      </c>
      <c r="I24" s="436">
        <v>190</v>
      </c>
      <c r="J24" s="436">
        <v>181</v>
      </c>
      <c r="K24" s="436">
        <v>242</v>
      </c>
      <c r="L24" s="432">
        <v>307</v>
      </c>
      <c r="M24" s="432">
        <v>317</v>
      </c>
      <c r="N24" s="432">
        <v>251</v>
      </c>
      <c r="O24" s="432">
        <v>285</v>
      </c>
      <c r="P24" s="432">
        <v>295</v>
      </c>
      <c r="Q24" s="432">
        <v>333</v>
      </c>
      <c r="R24" s="432">
        <v>325</v>
      </c>
      <c r="S24" s="432">
        <v>431</v>
      </c>
      <c r="T24" s="432">
        <v>415</v>
      </c>
      <c r="U24" s="465"/>
    </row>
    <row r="25" spans="1:21" ht="13.15" customHeight="1">
      <c r="A25" s="437" t="s">
        <v>93</v>
      </c>
      <c r="B25" s="436">
        <v>2</v>
      </c>
      <c r="C25" s="436">
        <v>0</v>
      </c>
      <c r="D25" s="436">
        <v>2</v>
      </c>
      <c r="E25" s="436">
        <v>3</v>
      </c>
      <c r="F25" s="436">
        <v>1</v>
      </c>
      <c r="G25" s="436">
        <v>5</v>
      </c>
      <c r="H25" s="436">
        <v>1</v>
      </c>
      <c r="I25" s="436">
        <v>9</v>
      </c>
      <c r="J25" s="436">
        <v>3</v>
      </c>
      <c r="K25" s="436">
        <v>9</v>
      </c>
      <c r="L25" s="432">
        <v>13</v>
      </c>
      <c r="M25" s="432">
        <v>11</v>
      </c>
      <c r="N25" s="432">
        <v>0</v>
      </c>
      <c r="O25" s="432">
        <v>0</v>
      </c>
      <c r="P25" s="432">
        <v>0</v>
      </c>
      <c r="Q25" s="432">
        <v>1</v>
      </c>
      <c r="R25" s="432">
        <v>0</v>
      </c>
      <c r="S25" s="432">
        <v>2</v>
      </c>
      <c r="T25" s="432">
        <v>3</v>
      </c>
      <c r="U25" s="465"/>
    </row>
    <row r="26" spans="1:21" ht="13.15" customHeight="1">
      <c r="A26" s="437" t="s">
        <v>513</v>
      </c>
      <c r="B26" s="436">
        <v>0</v>
      </c>
      <c r="C26" s="436">
        <v>0</v>
      </c>
      <c r="D26" s="436">
        <v>0</v>
      </c>
      <c r="E26" s="436">
        <v>0</v>
      </c>
      <c r="F26" s="436">
        <v>0</v>
      </c>
      <c r="G26" s="436">
        <v>0</v>
      </c>
      <c r="H26" s="436">
        <v>0</v>
      </c>
      <c r="I26" s="436">
        <v>0</v>
      </c>
      <c r="J26" s="436">
        <v>0</v>
      </c>
      <c r="K26" s="436">
        <v>0</v>
      </c>
      <c r="L26" s="432">
        <v>0</v>
      </c>
      <c r="M26" s="432">
        <v>0</v>
      </c>
      <c r="N26" s="432">
        <v>1</v>
      </c>
      <c r="O26" s="432">
        <v>1</v>
      </c>
      <c r="P26" s="432">
        <v>0</v>
      </c>
      <c r="Q26" s="435" t="s">
        <v>50</v>
      </c>
      <c r="R26" s="435" t="s">
        <v>50</v>
      </c>
      <c r="S26" s="435" t="s">
        <v>50</v>
      </c>
      <c r="T26" s="435" t="s">
        <v>50</v>
      </c>
      <c r="U26" s="465"/>
    </row>
    <row r="27" spans="1:21" ht="13.15" customHeight="1">
      <c r="A27" s="437" t="s">
        <v>171</v>
      </c>
      <c r="B27" s="436">
        <v>0</v>
      </c>
      <c r="C27" s="436">
        <v>0</v>
      </c>
      <c r="D27" s="436">
        <v>0</v>
      </c>
      <c r="E27" s="436">
        <v>0</v>
      </c>
      <c r="F27" s="436">
        <v>0</v>
      </c>
      <c r="G27" s="436">
        <v>0</v>
      </c>
      <c r="H27" s="436">
        <v>0</v>
      </c>
      <c r="I27" s="436">
        <v>0</v>
      </c>
      <c r="J27" s="436">
        <v>0</v>
      </c>
      <c r="K27" s="436">
        <v>0</v>
      </c>
      <c r="L27" s="432">
        <v>0</v>
      </c>
      <c r="M27" s="432">
        <v>0</v>
      </c>
      <c r="N27" s="432">
        <v>0</v>
      </c>
      <c r="O27" s="432">
        <v>0</v>
      </c>
      <c r="P27" s="432">
        <v>0</v>
      </c>
      <c r="Q27" s="432">
        <v>0</v>
      </c>
      <c r="R27" s="432">
        <v>0</v>
      </c>
      <c r="S27" s="432">
        <v>0</v>
      </c>
      <c r="T27" s="432">
        <v>0</v>
      </c>
      <c r="U27" s="465"/>
    </row>
    <row r="28" spans="1:21" s="427" customFormat="1" ht="18" customHeight="1">
      <c r="A28" s="431" t="s">
        <v>168</v>
      </c>
      <c r="B28" s="430">
        <v>2</v>
      </c>
      <c r="C28" s="430">
        <v>2</v>
      </c>
      <c r="D28" s="430">
        <v>1</v>
      </c>
      <c r="E28" s="430">
        <v>1</v>
      </c>
      <c r="F28" s="430">
        <v>1</v>
      </c>
      <c r="G28" s="430">
        <v>0</v>
      </c>
      <c r="H28" s="430">
        <v>3</v>
      </c>
      <c r="I28" s="430">
        <v>5</v>
      </c>
      <c r="J28" s="430">
        <v>9</v>
      </c>
      <c r="K28" s="430">
        <v>6</v>
      </c>
      <c r="L28" s="429">
        <v>4</v>
      </c>
      <c r="M28" s="429">
        <v>4</v>
      </c>
      <c r="N28" s="429">
        <v>7</v>
      </c>
      <c r="O28" s="429">
        <v>21</v>
      </c>
      <c r="P28" s="429">
        <v>15</v>
      </c>
      <c r="Q28" s="429">
        <v>3</v>
      </c>
      <c r="R28" s="429">
        <v>48</v>
      </c>
      <c r="S28" s="429">
        <v>95</v>
      </c>
      <c r="T28" s="429">
        <v>269</v>
      </c>
      <c r="U28" s="466"/>
    </row>
    <row r="29" spans="1:21" ht="10">
      <c r="A29" s="343"/>
      <c r="B29" s="343"/>
      <c r="C29" s="343"/>
      <c r="D29" s="343"/>
      <c r="E29" s="343"/>
      <c r="F29" s="343"/>
      <c r="G29" s="343"/>
      <c r="H29" s="343"/>
      <c r="I29" s="343"/>
      <c r="J29" s="343"/>
      <c r="K29" s="343"/>
      <c r="L29" s="343"/>
      <c r="M29" s="343"/>
      <c r="N29" s="422"/>
      <c r="O29" s="422"/>
      <c r="P29" s="422"/>
      <c r="Q29" s="422"/>
      <c r="R29" s="422"/>
      <c r="S29" s="422"/>
      <c r="T29" s="422"/>
      <c r="U29" s="465"/>
    </row>
    <row r="30" spans="1:21">
      <c r="A30" s="343" t="s">
        <v>502</v>
      </c>
      <c r="B30" s="343"/>
      <c r="C30" s="343"/>
      <c r="D30" s="343"/>
      <c r="E30" s="343"/>
      <c r="F30" s="343"/>
      <c r="G30" s="343"/>
      <c r="H30" s="343"/>
      <c r="I30" s="343"/>
      <c r="J30" s="343"/>
      <c r="K30" s="343"/>
      <c r="L30" s="343"/>
      <c r="M30" s="343"/>
      <c r="Q30" s="423"/>
      <c r="R30" s="422"/>
      <c r="S30" s="422"/>
      <c r="T30" s="420"/>
    </row>
    <row r="31" spans="1:21">
      <c r="A31" s="343" t="s">
        <v>501</v>
      </c>
      <c r="B31" s="343"/>
      <c r="C31" s="343"/>
      <c r="D31" s="343"/>
      <c r="E31" s="343"/>
      <c r="F31" s="343"/>
      <c r="G31" s="343"/>
      <c r="H31" s="343"/>
      <c r="I31" s="343"/>
      <c r="J31" s="424"/>
      <c r="K31" s="343"/>
      <c r="L31" s="343"/>
      <c r="M31" s="343"/>
      <c r="Q31" s="423"/>
      <c r="R31" s="422"/>
      <c r="S31" s="422"/>
      <c r="T31" s="420"/>
    </row>
    <row r="32" spans="1:21">
      <c r="A32" s="343" t="s">
        <v>500</v>
      </c>
      <c r="B32" s="343"/>
      <c r="C32" s="343"/>
      <c r="D32" s="343"/>
      <c r="E32" s="343"/>
      <c r="F32" s="343"/>
      <c r="G32" s="343"/>
      <c r="H32" s="343"/>
      <c r="I32" s="343"/>
      <c r="J32" s="343"/>
      <c r="K32" s="343"/>
      <c r="L32" s="343"/>
      <c r="M32" s="343"/>
      <c r="Q32" s="423"/>
      <c r="R32" s="422"/>
      <c r="S32" s="421"/>
      <c r="T32" s="420"/>
    </row>
    <row r="33" spans="1:20">
      <c r="A33" s="343" t="s">
        <v>499</v>
      </c>
      <c r="B33" s="343"/>
      <c r="C33" s="343"/>
      <c r="D33" s="343"/>
      <c r="E33" s="343"/>
      <c r="F33" s="343"/>
      <c r="G33" s="343"/>
      <c r="H33" s="343"/>
      <c r="I33" s="343"/>
      <c r="J33" s="343"/>
      <c r="K33" s="343"/>
      <c r="L33" s="343"/>
      <c r="M33" s="343"/>
      <c r="Q33" s="423"/>
      <c r="R33" s="422"/>
      <c r="S33" s="421"/>
      <c r="T33" s="420"/>
    </row>
    <row r="34" spans="1:20">
      <c r="A34" s="417" t="s">
        <v>498</v>
      </c>
      <c r="Q34" s="423"/>
      <c r="R34" s="422"/>
      <c r="S34" s="421"/>
      <c r="T34" s="420"/>
    </row>
    <row r="35" spans="1:20">
      <c r="A35" s="343" t="s">
        <v>472</v>
      </c>
      <c r="B35" s="343"/>
      <c r="C35" s="343"/>
      <c r="D35" s="343"/>
      <c r="E35" s="343"/>
      <c r="F35" s="343"/>
      <c r="G35" s="343"/>
      <c r="H35" s="343"/>
      <c r="I35" s="343"/>
      <c r="J35" s="343"/>
      <c r="K35" s="343"/>
      <c r="L35" s="343"/>
      <c r="M35" s="343"/>
      <c r="Q35" s="423"/>
      <c r="R35" s="464"/>
      <c r="S35" s="422"/>
      <c r="T35" s="423"/>
    </row>
    <row r="36" spans="1:20">
      <c r="A36" s="343" t="s">
        <v>471</v>
      </c>
      <c r="B36" s="343"/>
      <c r="C36" s="343"/>
      <c r="D36" s="343"/>
      <c r="E36" s="343"/>
      <c r="F36" s="343"/>
      <c r="G36" s="343"/>
      <c r="H36" s="343"/>
      <c r="I36" s="343"/>
      <c r="J36" s="343"/>
      <c r="K36" s="343"/>
      <c r="L36" s="343"/>
      <c r="M36" s="343"/>
      <c r="Q36" s="423"/>
      <c r="R36" s="464"/>
      <c r="S36" s="422"/>
      <c r="T36" s="423"/>
    </row>
    <row r="37" spans="1:20">
      <c r="A37" s="343" t="s">
        <v>470</v>
      </c>
      <c r="B37" s="343"/>
      <c r="C37" s="343"/>
      <c r="D37" s="343"/>
      <c r="E37" s="343"/>
      <c r="F37" s="343"/>
      <c r="G37" s="343"/>
      <c r="H37" s="343"/>
      <c r="I37" s="343"/>
      <c r="J37" s="343"/>
      <c r="K37" s="343"/>
      <c r="L37" s="343"/>
      <c r="M37" s="343"/>
      <c r="Q37" s="423"/>
      <c r="R37" s="464"/>
      <c r="S37" s="422"/>
      <c r="T37" s="423"/>
    </row>
    <row r="38" spans="1:20">
      <c r="A38" s="343" t="s">
        <v>469</v>
      </c>
      <c r="B38" s="343"/>
      <c r="C38" s="343"/>
      <c r="D38" s="343"/>
      <c r="E38" s="343"/>
      <c r="F38" s="343"/>
      <c r="G38" s="343"/>
      <c r="H38" s="343"/>
      <c r="I38" s="343"/>
      <c r="J38" s="343"/>
      <c r="K38" s="343"/>
      <c r="L38" s="343"/>
      <c r="M38" s="343"/>
      <c r="Q38" s="423"/>
      <c r="R38" s="464"/>
      <c r="S38" s="422"/>
      <c r="T38" s="423"/>
    </row>
    <row r="39" spans="1:20">
      <c r="A39" s="343" t="s">
        <v>468</v>
      </c>
      <c r="B39" s="343"/>
      <c r="C39" s="343"/>
      <c r="D39" s="343"/>
      <c r="E39" s="343"/>
      <c r="F39" s="343"/>
      <c r="G39" s="343"/>
      <c r="H39" s="343"/>
      <c r="I39" s="343"/>
      <c r="J39" s="343"/>
      <c r="K39" s="343"/>
      <c r="L39" s="343"/>
      <c r="M39" s="343"/>
      <c r="Q39" s="423"/>
      <c r="R39" s="464"/>
      <c r="S39" s="422"/>
      <c r="T39" s="423"/>
    </row>
    <row r="40" spans="1:20">
      <c r="A40" s="343" t="s">
        <v>467</v>
      </c>
      <c r="B40" s="343"/>
      <c r="C40" s="343"/>
      <c r="D40" s="343"/>
      <c r="E40" s="343"/>
      <c r="F40" s="343"/>
      <c r="G40" s="343"/>
      <c r="H40" s="343"/>
      <c r="I40" s="343"/>
      <c r="J40" s="343"/>
      <c r="K40" s="343"/>
      <c r="L40" s="343"/>
      <c r="M40" s="343"/>
      <c r="Q40" s="423"/>
      <c r="R40" s="464"/>
      <c r="S40" s="422"/>
      <c r="T40" s="423"/>
    </row>
    <row r="42" spans="1:20">
      <c r="A42" s="343"/>
    </row>
    <row r="43" spans="1:20">
      <c r="A43" s="343"/>
    </row>
    <row r="44" spans="1:20">
      <c r="A44" s="343"/>
    </row>
    <row r="45" spans="1:20">
      <c r="A45" s="343"/>
    </row>
    <row r="47" spans="1:20">
      <c r="A47" s="343"/>
    </row>
    <row r="48" spans="1:20">
      <c r="A48" s="343"/>
    </row>
    <row r="49" spans="1:1">
      <c r="A49" s="343"/>
    </row>
    <row r="50" spans="1:1">
      <c r="A50" s="343"/>
    </row>
    <row r="51" spans="1:1">
      <c r="A51" s="343"/>
    </row>
    <row r="52" spans="1:1">
      <c r="A52" s="343"/>
    </row>
  </sheetData>
  <printOptions gridLinesSet="0"/>
  <pageMargins left="0.75" right="0.17" top="1" bottom="1" header="0.5" footer="0.5"/>
  <pageSetup firstPageNumber="27" orientation="portrait" useFirstPageNumber="1" horizontalDpi="4294967292" verticalDpi="4294967292" r:id="rId1"/>
  <headerFooter alignWithMargins="0">
    <oddFooter>&amp;C&amp;"Times New Roman,Regular" &amp;P of 31</oddFooter>
  </headerFooter>
  <ignoredErrors>
    <ignoredError sqref="B6:K6" formulaRange="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zoomScaleNormal="100" workbookViewId="0">
      <selection activeCell="K2" sqref="K2"/>
    </sheetView>
  </sheetViews>
  <sheetFormatPr defaultColWidth="9.09765625" defaultRowHeight="10"/>
  <cols>
    <col min="1" max="1" width="23.296875" style="470" customWidth="1"/>
    <col min="2" max="4" width="8.69921875" style="470" customWidth="1"/>
    <col min="5" max="5" width="8.69921875" style="471" customWidth="1"/>
    <col min="6" max="8" width="8.69921875" style="470" customWidth="1"/>
    <col min="9" max="9" width="8.69921875" style="471" customWidth="1"/>
    <col min="10" max="10" width="8.296875" style="470" customWidth="1"/>
    <col min="11" max="16384" width="9.09765625" style="470"/>
  </cols>
  <sheetData>
    <row r="1" spans="1:10" s="517" customFormat="1" ht="10.5">
      <c r="A1" s="519" t="s">
        <v>535</v>
      </c>
      <c r="B1" s="519"/>
      <c r="C1" s="519"/>
      <c r="D1" s="519"/>
      <c r="E1" s="518"/>
      <c r="F1" s="519"/>
      <c r="G1" s="519"/>
      <c r="H1" s="519"/>
      <c r="I1" s="518"/>
    </row>
    <row r="2" spans="1:10" s="517" customFormat="1" ht="13.65" customHeight="1">
      <c r="A2" s="519" t="s">
        <v>534</v>
      </c>
      <c r="B2" s="519"/>
      <c r="C2" s="519"/>
      <c r="D2" s="519"/>
      <c r="E2" s="518"/>
      <c r="F2" s="519"/>
      <c r="G2" s="519"/>
      <c r="H2" s="519"/>
      <c r="I2" s="518"/>
    </row>
    <row r="3" spans="1:10" s="517" customFormat="1" ht="10.5">
      <c r="A3" s="519" t="s">
        <v>533</v>
      </c>
      <c r="B3" s="519"/>
      <c r="C3" s="519"/>
      <c r="D3" s="519"/>
      <c r="E3" s="518"/>
      <c r="F3" s="519"/>
      <c r="G3" s="519"/>
      <c r="H3" s="519"/>
      <c r="I3" s="518"/>
    </row>
    <row r="4" spans="1:10" ht="10.5">
      <c r="A4" s="516"/>
      <c r="B4" s="473" t="s">
        <v>6</v>
      </c>
      <c r="C4" s="473"/>
      <c r="D4" s="473"/>
      <c r="E4" s="474"/>
      <c r="F4" s="473"/>
      <c r="G4" s="473"/>
      <c r="H4" s="473"/>
      <c r="I4" s="474"/>
      <c r="J4" s="473"/>
    </row>
    <row r="5" spans="1:10" ht="13">
      <c r="A5" s="515"/>
      <c r="B5" s="514" t="s">
        <v>489</v>
      </c>
      <c r="C5" s="511"/>
      <c r="D5" s="510"/>
      <c r="E5" s="513"/>
      <c r="F5" s="512" t="s">
        <v>488</v>
      </c>
      <c r="G5" s="511"/>
      <c r="H5" s="510"/>
      <c r="I5" s="509"/>
    </row>
    <row r="6" spans="1:10" ht="20">
      <c r="A6" s="508" t="s">
        <v>491</v>
      </c>
      <c r="B6" s="508" t="s">
        <v>532</v>
      </c>
      <c r="C6" s="505" t="s">
        <v>531</v>
      </c>
      <c r="D6" s="507" t="s">
        <v>23</v>
      </c>
      <c r="E6" s="503" t="s">
        <v>530</v>
      </c>
      <c r="F6" s="506" t="s">
        <v>532</v>
      </c>
      <c r="G6" s="505" t="s">
        <v>531</v>
      </c>
      <c r="H6" s="504" t="s">
        <v>23</v>
      </c>
      <c r="I6" s="503" t="s">
        <v>530</v>
      </c>
    </row>
    <row r="7" spans="1:10" ht="15" customHeight="1">
      <c r="A7" s="489" t="s">
        <v>1</v>
      </c>
      <c r="B7" s="487">
        <f>SUM(B8:B16)</f>
        <v>40346</v>
      </c>
      <c r="C7" s="487">
        <f>SUM(C8:C16)</f>
        <v>10819</v>
      </c>
      <c r="D7" s="487">
        <f>SUM(D8:D16)</f>
        <v>51165</v>
      </c>
      <c r="E7" s="488">
        <f>B7/D7</f>
        <v>0.78854685820385029</v>
      </c>
      <c r="F7" s="487">
        <f>SUM(F8:F16)</f>
        <v>669</v>
      </c>
      <c r="G7" s="487">
        <f>SUM(G8:G16)</f>
        <v>76</v>
      </c>
      <c r="H7" s="487">
        <f>SUM(H8:H16)</f>
        <v>745</v>
      </c>
      <c r="I7" s="502">
        <f>F7/H7</f>
        <v>0.897986577181208</v>
      </c>
    </row>
    <row r="8" spans="1:10" ht="13.15" customHeight="1">
      <c r="A8" s="484" t="s">
        <v>53</v>
      </c>
      <c r="B8" s="361">
        <v>496</v>
      </c>
      <c r="C8" s="361">
        <v>0</v>
      </c>
      <c r="D8" s="483">
        <f>B8+C8</f>
        <v>496</v>
      </c>
      <c r="E8" s="482">
        <f>IF(ISERROR(B8/D8),"N/A",B8/D8)</f>
        <v>1</v>
      </c>
      <c r="F8" s="361">
        <v>406</v>
      </c>
      <c r="G8" s="361">
        <v>0</v>
      </c>
      <c r="H8" s="483">
        <f>F8+G8</f>
        <v>406</v>
      </c>
      <c r="I8" s="482">
        <f>IF(ISERROR(F8/H8),"N/A",F8/H8)</f>
        <v>1</v>
      </c>
    </row>
    <row r="9" spans="1:10" ht="13.15" customHeight="1">
      <c r="A9" s="484" t="s">
        <v>485</v>
      </c>
      <c r="B9" s="361">
        <v>3</v>
      </c>
      <c r="C9" s="361">
        <v>1</v>
      </c>
      <c r="D9" s="483">
        <f>B9+C9</f>
        <v>4</v>
      </c>
      <c r="E9" s="482">
        <f>IF(ISERROR(B9/D9),"N/A",B9/D9)</f>
        <v>0.75</v>
      </c>
      <c r="F9" s="361">
        <v>0</v>
      </c>
      <c r="G9" s="361">
        <v>0</v>
      </c>
      <c r="H9" s="483">
        <f>F9+G9</f>
        <v>0</v>
      </c>
      <c r="I9" s="482" t="str">
        <f>IF(ISERROR(F9/H9),"N/A",F9/H9)</f>
        <v>N/A</v>
      </c>
    </row>
    <row r="10" spans="1:10" ht="13.15" customHeight="1">
      <c r="A10" s="484" t="s">
        <v>195</v>
      </c>
      <c r="B10" s="361">
        <v>256</v>
      </c>
      <c r="C10" s="361">
        <v>39</v>
      </c>
      <c r="D10" s="483">
        <f>B10+C10</f>
        <v>295</v>
      </c>
      <c r="E10" s="482">
        <f>IF(ISERROR(B10/D10),"N/A",B10/D10)</f>
        <v>0.8677966101694915</v>
      </c>
      <c r="F10" s="361">
        <v>0</v>
      </c>
      <c r="G10" s="361">
        <v>0</v>
      </c>
      <c r="H10" s="483">
        <f>F10+G10</f>
        <v>0</v>
      </c>
      <c r="I10" s="482" t="str">
        <f>IF(ISERROR(F10/H10),"N/A",F10/H10)</f>
        <v>N/A</v>
      </c>
    </row>
    <row r="11" spans="1:10" ht="13.15" customHeight="1">
      <c r="A11" s="484" t="s">
        <v>56</v>
      </c>
      <c r="B11" s="361"/>
      <c r="C11" s="361"/>
      <c r="D11" s="483"/>
      <c r="E11" s="501" t="s">
        <v>6</v>
      </c>
      <c r="F11" s="483"/>
      <c r="G11" s="483"/>
      <c r="H11" s="483"/>
      <c r="I11" s="500" t="s">
        <v>6</v>
      </c>
    </row>
    <row r="12" spans="1:10" ht="13.15" customHeight="1">
      <c r="A12" s="499" t="s">
        <v>176</v>
      </c>
      <c r="B12" s="361">
        <v>20724</v>
      </c>
      <c r="C12" s="361">
        <v>6716</v>
      </c>
      <c r="D12" s="483">
        <f t="shared" ref="D12:D18" si="0">B12+C12</f>
        <v>27440</v>
      </c>
      <c r="E12" s="482">
        <f>IF(ISERROR(B12/D12),"N/A",B12/D12)</f>
        <v>0.75524781341107872</v>
      </c>
      <c r="F12" s="361">
        <v>57</v>
      </c>
      <c r="G12" s="361">
        <v>31</v>
      </c>
      <c r="H12" s="483">
        <f t="shared" ref="H12:H18" si="1">F12+G12</f>
        <v>88</v>
      </c>
      <c r="I12" s="482">
        <f>IF(ISERROR(F12/H12),"N/A",F12/H12)</f>
        <v>0.64772727272727271</v>
      </c>
    </row>
    <row r="13" spans="1:10" ht="13.15" customHeight="1">
      <c r="A13" s="499" t="s">
        <v>177</v>
      </c>
      <c r="B13" s="361">
        <v>10966</v>
      </c>
      <c r="C13" s="361">
        <v>3213</v>
      </c>
      <c r="D13" s="483">
        <f t="shared" si="0"/>
        <v>14179</v>
      </c>
      <c r="E13" s="482">
        <f>IF(ISERROR(B13/D13),"N/A",B13/D13)</f>
        <v>0.77339727766415123</v>
      </c>
      <c r="F13" s="361">
        <v>28</v>
      </c>
      <c r="G13" s="361">
        <v>11</v>
      </c>
      <c r="H13" s="483">
        <f t="shared" si="1"/>
        <v>39</v>
      </c>
      <c r="I13" s="482">
        <f>IF(ISERROR(F13/H13),"N/A",F13/H13)</f>
        <v>0.71794871794871795</v>
      </c>
    </row>
    <row r="14" spans="1:10" ht="13.15" customHeight="1">
      <c r="A14" s="499" t="s">
        <v>178</v>
      </c>
      <c r="B14" s="361">
        <v>6494</v>
      </c>
      <c r="C14" s="361">
        <v>738</v>
      </c>
      <c r="D14" s="483">
        <f t="shared" si="0"/>
        <v>7232</v>
      </c>
      <c r="E14" s="482">
        <f>IF(ISERROR(B14/D14),"N/A",B14/D14)</f>
        <v>0.89795353982300885</v>
      </c>
      <c r="F14" s="361">
        <v>147</v>
      </c>
      <c r="G14" s="361">
        <v>32</v>
      </c>
      <c r="H14" s="483">
        <f t="shared" si="1"/>
        <v>179</v>
      </c>
      <c r="I14" s="482">
        <f>IF(ISERROR(F14/H14),"N/A",F14/H14)</f>
        <v>0.82122905027932958</v>
      </c>
    </row>
    <row r="15" spans="1:10" ht="13.15" customHeight="1">
      <c r="A15" s="484" t="s">
        <v>483</v>
      </c>
      <c r="B15" s="361">
        <v>1238</v>
      </c>
      <c r="C15" s="361">
        <v>102</v>
      </c>
      <c r="D15" s="483">
        <f t="shared" si="0"/>
        <v>1340</v>
      </c>
      <c r="E15" s="482">
        <f>IF(ISERROR(B15/D15),"N/A",B15/D15)</f>
        <v>0.92388059701492542</v>
      </c>
      <c r="F15" s="361">
        <v>31</v>
      </c>
      <c r="G15" s="361">
        <v>2</v>
      </c>
      <c r="H15" s="483">
        <f t="shared" si="1"/>
        <v>33</v>
      </c>
      <c r="I15" s="482">
        <f>IF(ISERROR(F15/H15),"N/A",F15/H15)</f>
        <v>0.93939393939393945</v>
      </c>
    </row>
    <row r="16" spans="1:10" ht="13.15" customHeight="1">
      <c r="A16" s="484" t="s">
        <v>482</v>
      </c>
      <c r="B16" s="361">
        <v>169</v>
      </c>
      <c r="C16" s="361">
        <v>10</v>
      </c>
      <c r="D16" s="483">
        <f t="shared" si="0"/>
        <v>179</v>
      </c>
      <c r="E16" s="482">
        <f>IF(ISERROR(B16/D16),"N/A",B16/D16)</f>
        <v>0.94413407821229045</v>
      </c>
      <c r="F16" s="361">
        <v>0</v>
      </c>
      <c r="G16" s="361">
        <v>0</v>
      </c>
      <c r="H16" s="483">
        <f t="shared" si="1"/>
        <v>0</v>
      </c>
      <c r="I16" s="482" t="str">
        <f>IF(ISERROR(F16/H16),"N/A",F16/H16)</f>
        <v>N/A</v>
      </c>
    </row>
    <row r="17" spans="1:9" ht="17.75" customHeight="1">
      <c r="A17" s="489" t="s">
        <v>481</v>
      </c>
      <c r="B17" s="381">
        <v>5862</v>
      </c>
      <c r="C17" s="381">
        <v>2088</v>
      </c>
      <c r="D17" s="497">
        <f t="shared" si="0"/>
        <v>7950</v>
      </c>
      <c r="E17" s="498">
        <f>B17/D17</f>
        <v>0.73735849056603775</v>
      </c>
      <c r="F17" s="381">
        <v>83</v>
      </c>
      <c r="G17" s="381">
        <v>23</v>
      </c>
      <c r="H17" s="497">
        <f t="shared" si="1"/>
        <v>106</v>
      </c>
      <c r="I17" s="496">
        <f>F17/H17</f>
        <v>0.78301886792452835</v>
      </c>
    </row>
    <row r="18" spans="1:9" s="490" customFormat="1" ht="20.25" customHeight="1">
      <c r="A18" s="495" t="s">
        <v>480</v>
      </c>
      <c r="B18" s="493">
        <v>384</v>
      </c>
      <c r="C18" s="493">
        <v>0</v>
      </c>
      <c r="D18" s="492">
        <f t="shared" si="0"/>
        <v>384</v>
      </c>
      <c r="E18" s="494">
        <f>B18/D18</f>
        <v>1</v>
      </c>
      <c r="F18" s="493">
        <v>1174</v>
      </c>
      <c r="G18" s="493">
        <v>0</v>
      </c>
      <c r="H18" s="492">
        <f t="shared" si="1"/>
        <v>1174</v>
      </c>
      <c r="I18" s="491">
        <f>F18/H18</f>
        <v>1</v>
      </c>
    </row>
    <row r="19" spans="1:9" ht="15" customHeight="1">
      <c r="A19" s="489" t="s">
        <v>0</v>
      </c>
      <c r="B19" s="487">
        <f>SUM(B20:B29)</f>
        <v>8595</v>
      </c>
      <c r="C19" s="487">
        <f>SUM(C20:C29)</f>
        <v>3239</v>
      </c>
      <c r="D19" s="487">
        <f>SUM(D20:D29)</f>
        <v>11834</v>
      </c>
      <c r="E19" s="488">
        <f>B19/D19</f>
        <v>0.72629711002197062</v>
      </c>
      <c r="F19" s="487">
        <f>SUM(F20:F29)</f>
        <v>94</v>
      </c>
      <c r="G19" s="487">
        <f>SUM(G20:G29)</f>
        <v>8</v>
      </c>
      <c r="H19" s="486">
        <f t="shared" ref="H19:H24" si="2">G19+F19</f>
        <v>102</v>
      </c>
      <c r="I19" s="485">
        <f>F19/H19</f>
        <v>0.92156862745098034</v>
      </c>
    </row>
    <row r="20" spans="1:9" ht="13.15" customHeight="1">
      <c r="A20" s="484" t="s">
        <v>479</v>
      </c>
      <c r="B20" s="361">
        <v>7320</v>
      </c>
      <c r="C20" s="361">
        <v>3184</v>
      </c>
      <c r="D20" s="483">
        <f t="shared" ref="D20:D29" si="3">B20+C20</f>
        <v>10504</v>
      </c>
      <c r="E20" s="482">
        <f t="shared" ref="E20:E29" si="4">IF(ISERROR(B20/D20),"N/A",B20/D20)</f>
        <v>0.69687738004569688</v>
      </c>
      <c r="F20" s="361">
        <v>9</v>
      </c>
      <c r="G20" s="361">
        <v>7</v>
      </c>
      <c r="H20" s="483">
        <f t="shared" si="2"/>
        <v>16</v>
      </c>
      <c r="I20" s="482">
        <f t="shared" ref="I20:I29" si="5">IF(ISERROR(F20/H20),"N/A",F20/H20)</f>
        <v>0.5625</v>
      </c>
    </row>
    <row r="21" spans="1:9" ht="13.15" customHeight="1">
      <c r="A21" s="484" t="s">
        <v>362</v>
      </c>
      <c r="B21" s="361">
        <v>149</v>
      </c>
      <c r="C21" s="361">
        <v>0</v>
      </c>
      <c r="D21" s="483">
        <f t="shared" si="3"/>
        <v>149</v>
      </c>
      <c r="E21" s="482">
        <f t="shared" si="4"/>
        <v>1</v>
      </c>
      <c r="F21" s="361">
        <v>0</v>
      </c>
      <c r="G21" s="361">
        <v>0</v>
      </c>
      <c r="H21" s="483">
        <f t="shared" si="2"/>
        <v>0</v>
      </c>
      <c r="I21" s="482" t="str">
        <f t="shared" si="5"/>
        <v>N/A</v>
      </c>
    </row>
    <row r="22" spans="1:9" ht="13.15" customHeight="1">
      <c r="A22" s="484" t="s">
        <v>478</v>
      </c>
      <c r="B22" s="361">
        <v>0</v>
      </c>
      <c r="C22" s="361">
        <v>0</v>
      </c>
      <c r="D22" s="483">
        <f t="shared" si="3"/>
        <v>0</v>
      </c>
      <c r="E22" s="482" t="str">
        <f t="shared" si="4"/>
        <v>N/A</v>
      </c>
      <c r="F22" s="361">
        <v>2</v>
      </c>
      <c r="G22" s="361">
        <v>0</v>
      </c>
      <c r="H22" s="483">
        <f t="shared" si="2"/>
        <v>2</v>
      </c>
      <c r="I22" s="482">
        <f t="shared" si="5"/>
        <v>1</v>
      </c>
    </row>
    <row r="23" spans="1:9" ht="13.15" customHeight="1">
      <c r="A23" s="484" t="s">
        <v>529</v>
      </c>
      <c r="B23" s="361">
        <v>0</v>
      </c>
      <c r="C23" s="361">
        <v>0</v>
      </c>
      <c r="D23" s="483">
        <f t="shared" si="3"/>
        <v>0</v>
      </c>
      <c r="E23" s="482" t="str">
        <f t="shared" si="4"/>
        <v>N/A</v>
      </c>
      <c r="F23" s="361">
        <v>0</v>
      </c>
      <c r="G23" s="361">
        <v>0</v>
      </c>
      <c r="H23" s="483">
        <f t="shared" si="2"/>
        <v>0</v>
      </c>
      <c r="I23" s="482" t="str">
        <f t="shared" si="5"/>
        <v>N/A</v>
      </c>
    </row>
    <row r="24" spans="1:9" ht="13.15" customHeight="1">
      <c r="A24" s="484" t="s">
        <v>476</v>
      </c>
      <c r="B24" s="361">
        <v>268</v>
      </c>
      <c r="C24" s="361">
        <v>4</v>
      </c>
      <c r="D24" s="483">
        <f t="shared" si="3"/>
        <v>272</v>
      </c>
      <c r="E24" s="482">
        <f t="shared" si="4"/>
        <v>0.98529411764705888</v>
      </c>
      <c r="F24" s="361">
        <v>20</v>
      </c>
      <c r="G24" s="361">
        <v>0</v>
      </c>
      <c r="H24" s="483">
        <f t="shared" si="2"/>
        <v>20</v>
      </c>
      <c r="I24" s="482">
        <f t="shared" si="5"/>
        <v>1</v>
      </c>
    </row>
    <row r="25" spans="1:9" ht="13.15" customHeight="1">
      <c r="A25" s="484" t="s">
        <v>513</v>
      </c>
      <c r="B25" s="361">
        <v>0</v>
      </c>
      <c r="C25" s="361">
        <v>0</v>
      </c>
      <c r="D25" s="483">
        <f t="shared" si="3"/>
        <v>0</v>
      </c>
      <c r="E25" s="482" t="str">
        <f t="shared" si="4"/>
        <v>N/A</v>
      </c>
      <c r="F25" s="361">
        <v>0</v>
      </c>
      <c r="G25" s="361">
        <v>0</v>
      </c>
      <c r="H25" s="483">
        <v>0</v>
      </c>
      <c r="I25" s="482" t="str">
        <f t="shared" si="5"/>
        <v>N/A</v>
      </c>
    </row>
    <row r="26" spans="1:9" ht="13.15" customHeight="1">
      <c r="A26" s="484" t="s">
        <v>475</v>
      </c>
      <c r="B26" s="361">
        <v>1</v>
      </c>
      <c r="C26" s="361">
        <v>0</v>
      </c>
      <c r="D26" s="483">
        <f t="shared" si="3"/>
        <v>1</v>
      </c>
      <c r="E26" s="482">
        <f t="shared" si="4"/>
        <v>1</v>
      </c>
      <c r="F26" s="361">
        <v>0</v>
      </c>
      <c r="G26" s="361">
        <v>0</v>
      </c>
      <c r="H26" s="483">
        <f>G26+F26</f>
        <v>0</v>
      </c>
      <c r="I26" s="482" t="str">
        <f t="shared" si="5"/>
        <v>N/A</v>
      </c>
    </row>
    <row r="27" spans="1:9" ht="13.15" customHeight="1">
      <c r="A27" s="484" t="s">
        <v>93</v>
      </c>
      <c r="B27" s="361">
        <v>844</v>
      </c>
      <c r="C27" s="361">
        <v>51</v>
      </c>
      <c r="D27" s="483">
        <f t="shared" si="3"/>
        <v>895</v>
      </c>
      <c r="E27" s="482">
        <f t="shared" si="4"/>
        <v>0.94301675977653632</v>
      </c>
      <c r="F27" s="361">
        <v>54</v>
      </c>
      <c r="G27" s="361">
        <v>1</v>
      </c>
      <c r="H27" s="483">
        <f>G27+F27</f>
        <v>55</v>
      </c>
      <c r="I27" s="482">
        <f t="shared" si="5"/>
        <v>0.98181818181818181</v>
      </c>
    </row>
    <row r="28" spans="1:9" ht="13.15" customHeight="1">
      <c r="A28" s="484" t="s">
        <v>171</v>
      </c>
      <c r="B28" s="361">
        <v>0</v>
      </c>
      <c r="C28" s="361">
        <v>0</v>
      </c>
      <c r="D28" s="483">
        <f t="shared" si="3"/>
        <v>0</v>
      </c>
      <c r="E28" s="482" t="str">
        <f t="shared" si="4"/>
        <v>N/A</v>
      </c>
      <c r="F28" s="361">
        <v>0</v>
      </c>
      <c r="G28" s="361">
        <v>0</v>
      </c>
      <c r="H28" s="483">
        <f>G28+F28</f>
        <v>0</v>
      </c>
      <c r="I28" s="482" t="str">
        <f t="shared" si="5"/>
        <v>N/A</v>
      </c>
    </row>
    <row r="29" spans="1:9" s="478" customFormat="1" ht="18" customHeight="1">
      <c r="A29" s="481" t="s">
        <v>168</v>
      </c>
      <c r="B29" s="355">
        <v>13</v>
      </c>
      <c r="C29" s="355">
        <v>0</v>
      </c>
      <c r="D29" s="480">
        <f t="shared" si="3"/>
        <v>13</v>
      </c>
      <c r="E29" s="479">
        <f t="shared" si="4"/>
        <v>1</v>
      </c>
      <c r="F29" s="355">
        <v>9</v>
      </c>
      <c r="G29" s="355">
        <v>0</v>
      </c>
      <c r="H29" s="480">
        <f>G29+F29</f>
        <v>9</v>
      </c>
      <c r="I29" s="479">
        <f t="shared" si="5"/>
        <v>1</v>
      </c>
    </row>
    <row r="30" spans="1:9">
      <c r="A30" s="477"/>
      <c r="B30" s="475"/>
      <c r="C30" s="475"/>
      <c r="D30" s="475"/>
      <c r="E30" s="476"/>
      <c r="F30" s="475"/>
      <c r="G30" s="475"/>
      <c r="H30" s="475"/>
      <c r="I30" s="474"/>
    </row>
    <row r="31" spans="1:9">
      <c r="A31" s="477" t="s">
        <v>528</v>
      </c>
      <c r="B31" s="475"/>
      <c r="C31" s="475"/>
      <c r="D31" s="475"/>
      <c r="E31" s="476"/>
      <c r="F31" s="475"/>
      <c r="G31" s="475"/>
      <c r="H31" s="475"/>
      <c r="I31" s="474"/>
    </row>
    <row r="32" spans="1:9">
      <c r="A32" s="473" t="s">
        <v>527</v>
      </c>
      <c r="B32" s="472"/>
      <c r="C32" s="472"/>
      <c r="F32" s="472"/>
      <c r="G32" s="472"/>
    </row>
  </sheetData>
  <printOptions gridLinesSet="0"/>
  <pageMargins left="0.75" right="0.5" top="1" bottom="1" header="0.5" footer="0.5"/>
  <pageSetup firstPageNumber="28" orientation="portrait" useFirstPageNumber="1" horizontalDpi="4294967292" verticalDpi="4294967292" r:id="rId1"/>
  <headerFooter alignWithMargins="0">
    <oddFooter>&amp;C&amp;"Times New Roman,Regular" &amp;P of 31</oddFooter>
  </headerFooter>
  <ignoredErrors>
    <ignoredError sqref="B7:D7 F7:G7" formulaRange="1"/>
    <ignoredError sqref="D19:E19" formula="1"/>
    <ignoredError sqref="E7" formula="1" formulaRange="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zoomScaleNormal="100" workbookViewId="0">
      <selection activeCell="K1" sqref="K1"/>
    </sheetView>
  </sheetViews>
  <sheetFormatPr defaultColWidth="9.09765625" defaultRowHeight="10"/>
  <cols>
    <col min="1" max="1" width="23.296875" style="470" customWidth="1"/>
    <col min="2" max="2" width="9" style="470" customWidth="1"/>
    <col min="3" max="3" width="8.8984375" style="470" customWidth="1"/>
    <col min="4" max="4" width="7.296875" style="470" customWidth="1"/>
    <col min="5" max="5" width="8.8984375" style="471" customWidth="1"/>
    <col min="6" max="6" width="7.8984375" style="470" customWidth="1"/>
    <col min="7" max="7" width="8.8984375" style="470" customWidth="1"/>
    <col min="8" max="8" width="7.296875" style="470" customWidth="1"/>
    <col min="9" max="9" width="8.8984375" style="471" customWidth="1"/>
    <col min="10" max="10" width="8.296875" style="470" customWidth="1"/>
    <col min="11" max="16384" width="9.09765625" style="470"/>
  </cols>
  <sheetData>
    <row r="1" spans="1:9" ht="10.5">
      <c r="A1" s="519" t="s">
        <v>544</v>
      </c>
      <c r="B1" s="540"/>
      <c r="C1" s="540"/>
      <c r="D1" s="540"/>
      <c r="E1" s="539"/>
      <c r="F1" s="540"/>
      <c r="G1" s="540"/>
      <c r="H1" s="540"/>
      <c r="I1" s="539"/>
    </row>
    <row r="2" spans="1:9" ht="13.65" customHeight="1">
      <c r="A2" s="541" t="s">
        <v>543</v>
      </c>
      <c r="B2" s="540"/>
      <c r="C2" s="540"/>
      <c r="D2" s="540"/>
      <c r="E2" s="539"/>
      <c r="F2" s="540"/>
      <c r="G2" s="540"/>
      <c r="H2" s="540"/>
      <c r="I2" s="539"/>
    </row>
    <row r="3" spans="1:9" ht="12.75" customHeight="1">
      <c r="A3" s="519" t="s">
        <v>533</v>
      </c>
      <c r="B3" s="540"/>
      <c r="C3" s="540"/>
      <c r="D3" s="540"/>
      <c r="E3" s="539"/>
      <c r="F3" s="540"/>
      <c r="G3" s="540"/>
      <c r="H3" s="540"/>
      <c r="I3" s="539"/>
    </row>
    <row r="4" spans="1:9">
      <c r="A4" s="537"/>
      <c r="B4" s="537"/>
      <c r="C4" s="537"/>
      <c r="D4" s="537"/>
      <c r="E4" s="538"/>
      <c r="F4" s="537"/>
    </row>
    <row r="5" spans="1:9" ht="13">
      <c r="A5" s="515"/>
      <c r="B5" s="512" t="s">
        <v>489</v>
      </c>
      <c r="C5" s="536"/>
      <c r="D5" s="535"/>
      <c r="E5" s="513"/>
      <c r="F5" s="512" t="s">
        <v>488</v>
      </c>
      <c r="G5" s="536"/>
      <c r="H5" s="535"/>
      <c r="I5" s="534"/>
    </row>
    <row r="6" spans="1:9" ht="20">
      <c r="A6" s="508" t="s">
        <v>491</v>
      </c>
      <c r="B6" s="508" t="s">
        <v>532</v>
      </c>
      <c r="C6" s="505" t="s">
        <v>531</v>
      </c>
      <c r="D6" s="507" t="s">
        <v>23</v>
      </c>
      <c r="E6" s="503" t="s">
        <v>530</v>
      </c>
      <c r="F6" s="506" t="s">
        <v>532</v>
      </c>
      <c r="G6" s="505" t="s">
        <v>531</v>
      </c>
      <c r="H6" s="507" t="s">
        <v>23</v>
      </c>
      <c r="I6" s="503" t="s">
        <v>530</v>
      </c>
    </row>
    <row r="7" spans="1:9" ht="15" customHeight="1">
      <c r="A7" s="489" t="s">
        <v>1</v>
      </c>
      <c r="B7" s="487">
        <f>SUM(B8:B15)</f>
        <v>43432</v>
      </c>
      <c r="C7" s="487">
        <f>SUM(C8:C15)</f>
        <v>6207</v>
      </c>
      <c r="D7" s="487">
        <f>B7+C7</f>
        <v>49639</v>
      </c>
      <c r="E7" s="533">
        <f>B7/D7</f>
        <v>0.87495719091843105</v>
      </c>
      <c r="F7" s="487">
        <f>SUM(F8:F15)</f>
        <v>886</v>
      </c>
      <c r="G7" s="487">
        <f>SUM(G8:G15)</f>
        <v>91</v>
      </c>
      <c r="H7" s="487">
        <f>SUM(H8:H15)</f>
        <v>977</v>
      </c>
      <c r="I7" s="485">
        <f>F7/H7</f>
        <v>0.90685772773797335</v>
      </c>
    </row>
    <row r="8" spans="1:9" ht="13.15" customHeight="1">
      <c r="A8" s="484" t="s">
        <v>485</v>
      </c>
      <c r="B8" s="361">
        <v>0</v>
      </c>
      <c r="C8" s="361">
        <v>0</v>
      </c>
      <c r="D8" s="483">
        <f>B8+C8</f>
        <v>0</v>
      </c>
      <c r="E8" s="482" t="str">
        <f>IF(ISERROR(B8/D8),"N/A",B8/D8)</f>
        <v>N/A</v>
      </c>
      <c r="F8" s="361">
        <v>0</v>
      </c>
      <c r="G8" s="361">
        <v>0</v>
      </c>
      <c r="H8" s="483">
        <f>G8+F8</f>
        <v>0</v>
      </c>
      <c r="I8" s="482" t="str">
        <f>IF(ISERROR(F8/H8),"N/A",F8/H8)</f>
        <v>N/A</v>
      </c>
    </row>
    <row r="9" spans="1:9" ht="13.15" customHeight="1">
      <c r="A9" s="484" t="s">
        <v>195</v>
      </c>
      <c r="B9" s="361">
        <v>24</v>
      </c>
      <c r="C9" s="361">
        <v>2</v>
      </c>
      <c r="D9" s="483">
        <f>B9+C9</f>
        <v>26</v>
      </c>
      <c r="E9" s="482">
        <f>IF(ISERROR(B9/D9),"N/A",B9/D9)</f>
        <v>0.92307692307692313</v>
      </c>
      <c r="F9" s="361">
        <v>0</v>
      </c>
      <c r="G9" s="361">
        <v>0</v>
      </c>
      <c r="H9" s="483">
        <f>G9+F9</f>
        <v>0</v>
      </c>
      <c r="I9" s="482" t="str">
        <f>IF(ISERROR(F9/H9),"N/A",F9/H9)</f>
        <v>N/A</v>
      </c>
    </row>
    <row r="10" spans="1:9" ht="13.15" customHeight="1">
      <c r="A10" s="484" t="s">
        <v>56</v>
      </c>
      <c r="B10" s="361"/>
      <c r="C10" s="361"/>
      <c r="D10" s="487" t="s">
        <v>6</v>
      </c>
      <c r="E10" s="500" t="s">
        <v>6</v>
      </c>
      <c r="F10" s="483"/>
      <c r="G10" s="483"/>
      <c r="H10" s="483"/>
      <c r="I10" s="500" t="s">
        <v>6</v>
      </c>
    </row>
    <row r="11" spans="1:9" ht="13.15" customHeight="1">
      <c r="A11" s="499" t="s">
        <v>176</v>
      </c>
      <c r="B11" s="361">
        <v>13551</v>
      </c>
      <c r="C11" s="361">
        <v>3888</v>
      </c>
      <c r="D11" s="528">
        <f t="shared" ref="D11:D16" si="0">B11+C11</f>
        <v>17439</v>
      </c>
      <c r="E11" s="482">
        <f>IF(ISERROR(B11/D11),"N/A",B11/D11)</f>
        <v>0.77705143643557539</v>
      </c>
      <c r="F11" s="361">
        <v>41</v>
      </c>
      <c r="G11" s="361">
        <v>19</v>
      </c>
      <c r="H11" s="483">
        <f t="shared" ref="H11:H27" si="1">G11+F11</f>
        <v>60</v>
      </c>
      <c r="I11" s="482">
        <f>IF(ISERROR(F11/H11),"N/A",F11/H11)</f>
        <v>0.68333333333333335</v>
      </c>
    </row>
    <row r="12" spans="1:9" ht="13.15" customHeight="1">
      <c r="A12" s="499" t="s">
        <v>177</v>
      </c>
      <c r="B12" s="361">
        <v>11037</v>
      </c>
      <c r="C12" s="361">
        <v>1499</v>
      </c>
      <c r="D12" s="528">
        <f t="shared" si="0"/>
        <v>12536</v>
      </c>
      <c r="E12" s="482">
        <f>IF(ISERROR(B12/D12),"N/A",B12/D12)</f>
        <v>0.88042437779195915</v>
      </c>
      <c r="F12" s="361">
        <v>98</v>
      </c>
      <c r="G12" s="361">
        <v>13</v>
      </c>
      <c r="H12" s="483">
        <f t="shared" si="1"/>
        <v>111</v>
      </c>
      <c r="I12" s="482">
        <f>IF(ISERROR(F12/H12),"N/A",F12/H12)</f>
        <v>0.88288288288288286</v>
      </c>
    </row>
    <row r="13" spans="1:9" ht="13.15" customHeight="1">
      <c r="A13" s="499" t="s">
        <v>178</v>
      </c>
      <c r="B13" s="361">
        <v>18430</v>
      </c>
      <c r="C13" s="361">
        <v>647</v>
      </c>
      <c r="D13" s="528">
        <f t="shared" si="0"/>
        <v>19077</v>
      </c>
      <c r="E13" s="482">
        <f>IF(ISERROR(B13/D13),"N/A",B13/D13)</f>
        <v>0.96608481417413639</v>
      </c>
      <c r="F13" s="361">
        <v>742</v>
      </c>
      <c r="G13" s="361">
        <v>59</v>
      </c>
      <c r="H13" s="483">
        <f t="shared" si="1"/>
        <v>801</v>
      </c>
      <c r="I13" s="482">
        <f>IF(ISERROR(F13/H13),"N/A",F13/H13)</f>
        <v>0.92634207240948818</v>
      </c>
    </row>
    <row r="14" spans="1:9" ht="13.15" customHeight="1">
      <c r="A14" s="484" t="s">
        <v>483</v>
      </c>
      <c r="B14" s="361">
        <v>390</v>
      </c>
      <c r="C14" s="361">
        <v>165</v>
      </c>
      <c r="D14" s="528">
        <f t="shared" si="0"/>
        <v>555</v>
      </c>
      <c r="E14" s="482">
        <f>IF(ISERROR(B14/D14),"N/A",B14/D14)</f>
        <v>0.70270270270270274</v>
      </c>
      <c r="F14" s="361">
        <v>5</v>
      </c>
      <c r="G14" s="361">
        <v>0</v>
      </c>
      <c r="H14" s="483">
        <f t="shared" si="1"/>
        <v>5</v>
      </c>
      <c r="I14" s="482">
        <f>IF(ISERROR(F14/H14),"N/A",F14/H14)</f>
        <v>1</v>
      </c>
    </row>
    <row r="15" spans="1:9" ht="13.15" customHeight="1">
      <c r="A15" s="484" t="s">
        <v>482</v>
      </c>
      <c r="B15" s="361">
        <v>0</v>
      </c>
      <c r="C15" s="361">
        <v>6</v>
      </c>
      <c r="D15" s="528">
        <f t="shared" si="0"/>
        <v>6</v>
      </c>
      <c r="E15" s="482">
        <f>IF(ISERROR(B15/D15),"N/A",B15/D15)</f>
        <v>0</v>
      </c>
      <c r="F15" s="361">
        <v>0</v>
      </c>
      <c r="G15" s="361">
        <v>0</v>
      </c>
      <c r="H15" s="483">
        <f t="shared" si="1"/>
        <v>0</v>
      </c>
      <c r="I15" s="482" t="str">
        <f>IF(ISERROR(F15/H15),"N/A",F15/H15)</f>
        <v>N/A</v>
      </c>
    </row>
    <row r="16" spans="1:9" s="490" customFormat="1" ht="21.75" customHeight="1">
      <c r="A16" s="532" t="s">
        <v>481</v>
      </c>
      <c r="B16" s="531">
        <v>6808</v>
      </c>
      <c r="C16" s="531">
        <v>896</v>
      </c>
      <c r="D16" s="530">
        <f t="shared" si="0"/>
        <v>7704</v>
      </c>
      <c r="E16" s="529">
        <f>B16/D16</f>
        <v>0.8836967808930426</v>
      </c>
      <c r="F16" s="531">
        <v>58</v>
      </c>
      <c r="G16" s="531">
        <v>4</v>
      </c>
      <c r="H16" s="530">
        <f t="shared" si="1"/>
        <v>62</v>
      </c>
      <c r="I16" s="529">
        <f>F16/H16</f>
        <v>0.93548387096774188</v>
      </c>
    </row>
    <row r="17" spans="1:10" ht="15" customHeight="1">
      <c r="A17" s="489" t="s">
        <v>0</v>
      </c>
      <c r="B17" s="487">
        <f>SUM(B18:B27)</f>
        <v>3630</v>
      </c>
      <c r="C17" s="487">
        <f>SUM(C18:C27)</f>
        <v>549</v>
      </c>
      <c r="D17" s="487">
        <f>SUM(D18:D27)</f>
        <v>4179</v>
      </c>
      <c r="E17" s="485">
        <f>B17/D17</f>
        <v>0.86862885857860728</v>
      </c>
      <c r="F17" s="487">
        <f>SUM(F18:F27)</f>
        <v>7</v>
      </c>
      <c r="G17" s="487">
        <f>SUM(G18:G27)</f>
        <v>0</v>
      </c>
      <c r="H17" s="486">
        <f t="shared" si="1"/>
        <v>7</v>
      </c>
      <c r="I17" s="485">
        <f>F17/H17</f>
        <v>1</v>
      </c>
    </row>
    <row r="18" spans="1:10" ht="13.15" customHeight="1">
      <c r="A18" s="484" t="s">
        <v>479</v>
      </c>
      <c r="B18" s="361">
        <v>3605</v>
      </c>
      <c r="C18" s="361">
        <v>548</v>
      </c>
      <c r="D18" s="483">
        <f t="shared" ref="D18:D27" si="2">B18+C18</f>
        <v>4153</v>
      </c>
      <c r="E18" s="482">
        <f t="shared" ref="E18:E27" si="3">IF(ISERROR(B18/D18),"N/A",B18/D18)</f>
        <v>0.86804719479894055</v>
      </c>
      <c r="F18" s="361">
        <v>4</v>
      </c>
      <c r="G18" s="361">
        <v>0</v>
      </c>
      <c r="H18" s="528">
        <f t="shared" si="1"/>
        <v>4</v>
      </c>
      <c r="I18" s="482">
        <f t="shared" ref="I18:I27" si="4">IF(ISERROR(F18/H18),"N/A",F18/H18)</f>
        <v>1</v>
      </c>
    </row>
    <row r="19" spans="1:10" ht="13.15" customHeight="1">
      <c r="A19" s="484" t="s">
        <v>362</v>
      </c>
      <c r="B19" s="361">
        <v>6</v>
      </c>
      <c r="C19" s="361">
        <v>0</v>
      </c>
      <c r="D19" s="483">
        <f t="shared" si="2"/>
        <v>6</v>
      </c>
      <c r="E19" s="482">
        <f t="shared" si="3"/>
        <v>1</v>
      </c>
      <c r="F19" s="361">
        <v>0</v>
      </c>
      <c r="G19" s="361">
        <v>0</v>
      </c>
      <c r="H19" s="528">
        <f t="shared" si="1"/>
        <v>0</v>
      </c>
      <c r="I19" s="482" t="str">
        <f t="shared" si="4"/>
        <v>N/A</v>
      </c>
    </row>
    <row r="20" spans="1:10" ht="13.15" customHeight="1">
      <c r="A20" s="484" t="s">
        <v>478</v>
      </c>
      <c r="B20" s="361">
        <v>0</v>
      </c>
      <c r="C20" s="361">
        <v>0</v>
      </c>
      <c r="D20" s="483">
        <f t="shared" si="2"/>
        <v>0</v>
      </c>
      <c r="E20" s="482" t="str">
        <f t="shared" si="3"/>
        <v>N/A</v>
      </c>
      <c r="F20" s="361">
        <v>2</v>
      </c>
      <c r="G20" s="361">
        <v>0</v>
      </c>
      <c r="H20" s="528">
        <f t="shared" si="1"/>
        <v>2</v>
      </c>
      <c r="I20" s="482">
        <f t="shared" si="4"/>
        <v>1</v>
      </c>
    </row>
    <row r="21" spans="1:10" ht="13.15" customHeight="1">
      <c r="A21" s="484" t="s">
        <v>529</v>
      </c>
      <c r="B21" s="361">
        <v>0</v>
      </c>
      <c r="C21" s="361">
        <v>0</v>
      </c>
      <c r="D21" s="483">
        <f t="shared" si="2"/>
        <v>0</v>
      </c>
      <c r="E21" s="482" t="str">
        <f t="shared" si="3"/>
        <v>N/A</v>
      </c>
      <c r="F21" s="361">
        <v>0</v>
      </c>
      <c r="G21" s="361">
        <v>0</v>
      </c>
      <c r="H21" s="528">
        <f t="shared" si="1"/>
        <v>0</v>
      </c>
      <c r="I21" s="482" t="str">
        <f t="shared" si="4"/>
        <v>N/A</v>
      </c>
    </row>
    <row r="22" spans="1:10" ht="13.15" customHeight="1">
      <c r="A22" s="484" t="s">
        <v>476</v>
      </c>
      <c r="B22" s="361">
        <v>15</v>
      </c>
      <c r="C22" s="361">
        <v>0</v>
      </c>
      <c r="D22" s="483">
        <f t="shared" si="2"/>
        <v>15</v>
      </c>
      <c r="E22" s="482">
        <f t="shared" si="3"/>
        <v>1</v>
      </c>
      <c r="F22" s="361">
        <v>0</v>
      </c>
      <c r="G22" s="361">
        <v>0</v>
      </c>
      <c r="H22" s="528">
        <f t="shared" si="1"/>
        <v>0</v>
      </c>
      <c r="I22" s="482" t="str">
        <f t="shared" si="4"/>
        <v>N/A</v>
      </c>
    </row>
    <row r="23" spans="1:10" ht="13.15" customHeight="1">
      <c r="A23" s="484" t="s">
        <v>513</v>
      </c>
      <c r="B23" s="361">
        <v>0</v>
      </c>
      <c r="C23" s="361">
        <v>0</v>
      </c>
      <c r="D23" s="483">
        <f t="shared" si="2"/>
        <v>0</v>
      </c>
      <c r="E23" s="482" t="str">
        <f t="shared" si="3"/>
        <v>N/A</v>
      </c>
      <c r="F23" s="361">
        <v>0</v>
      </c>
      <c r="G23" s="361">
        <v>0</v>
      </c>
      <c r="H23" s="528">
        <f t="shared" si="1"/>
        <v>0</v>
      </c>
      <c r="I23" s="482" t="str">
        <f t="shared" si="4"/>
        <v>N/A</v>
      </c>
    </row>
    <row r="24" spans="1:10" ht="13.15" customHeight="1">
      <c r="A24" s="484" t="s">
        <v>475</v>
      </c>
      <c r="B24" s="361">
        <v>0</v>
      </c>
      <c r="C24" s="361">
        <v>0</v>
      </c>
      <c r="D24" s="483">
        <f t="shared" si="2"/>
        <v>0</v>
      </c>
      <c r="E24" s="482" t="str">
        <f t="shared" si="3"/>
        <v>N/A</v>
      </c>
      <c r="F24" s="361">
        <v>1</v>
      </c>
      <c r="G24" s="361">
        <v>0</v>
      </c>
      <c r="H24" s="528">
        <f t="shared" si="1"/>
        <v>1</v>
      </c>
      <c r="I24" s="482">
        <f t="shared" si="4"/>
        <v>1</v>
      </c>
    </row>
    <row r="25" spans="1:10" ht="13.15" customHeight="1">
      <c r="A25" s="484" t="s">
        <v>93</v>
      </c>
      <c r="B25" s="361">
        <v>2</v>
      </c>
      <c r="C25" s="361">
        <v>1</v>
      </c>
      <c r="D25" s="483">
        <f t="shared" si="2"/>
        <v>3</v>
      </c>
      <c r="E25" s="482">
        <f t="shared" si="3"/>
        <v>0.66666666666666663</v>
      </c>
      <c r="F25" s="361">
        <v>0</v>
      </c>
      <c r="G25" s="361">
        <v>0</v>
      </c>
      <c r="H25" s="528">
        <f t="shared" si="1"/>
        <v>0</v>
      </c>
      <c r="I25" s="482" t="str">
        <f t="shared" si="4"/>
        <v>N/A</v>
      </c>
    </row>
    <row r="26" spans="1:10" ht="13.15" customHeight="1">
      <c r="A26" s="484" t="s">
        <v>171</v>
      </c>
      <c r="B26" s="361">
        <v>0</v>
      </c>
      <c r="C26" s="361">
        <v>0</v>
      </c>
      <c r="D26" s="483">
        <f t="shared" si="2"/>
        <v>0</v>
      </c>
      <c r="E26" s="482" t="str">
        <f t="shared" si="3"/>
        <v>N/A</v>
      </c>
      <c r="F26" s="361">
        <v>0</v>
      </c>
      <c r="G26" s="361">
        <v>0</v>
      </c>
      <c r="H26" s="528">
        <f t="shared" si="1"/>
        <v>0</v>
      </c>
      <c r="I26" s="482" t="str">
        <f t="shared" si="4"/>
        <v>N/A</v>
      </c>
    </row>
    <row r="27" spans="1:10" s="478" customFormat="1" ht="18" customHeight="1">
      <c r="A27" s="481" t="s">
        <v>168</v>
      </c>
      <c r="B27" s="355">
        <v>2</v>
      </c>
      <c r="C27" s="355">
        <v>0</v>
      </c>
      <c r="D27" s="480">
        <f t="shared" si="2"/>
        <v>2</v>
      </c>
      <c r="E27" s="479">
        <f t="shared" si="3"/>
        <v>1</v>
      </c>
      <c r="F27" s="355">
        <v>0</v>
      </c>
      <c r="G27" s="355">
        <v>0</v>
      </c>
      <c r="H27" s="527">
        <f t="shared" si="1"/>
        <v>0</v>
      </c>
      <c r="I27" s="526" t="str">
        <f t="shared" si="4"/>
        <v>N/A</v>
      </c>
      <c r="J27" s="525"/>
    </row>
    <row r="28" spans="1:10">
      <c r="A28" s="477"/>
      <c r="B28" s="475"/>
      <c r="C28" s="475"/>
      <c r="D28" s="475"/>
      <c r="E28" s="474"/>
      <c r="F28" s="475"/>
      <c r="G28" s="475"/>
      <c r="H28" s="310"/>
      <c r="I28" s="524"/>
      <c r="J28" s="477"/>
    </row>
    <row r="29" spans="1:10">
      <c r="A29" s="477" t="s">
        <v>472</v>
      </c>
      <c r="B29" s="475"/>
      <c r="C29" s="475"/>
      <c r="D29" s="475"/>
      <c r="E29" s="523"/>
      <c r="F29" s="475"/>
      <c r="G29" s="475"/>
      <c r="H29" s="475"/>
      <c r="I29" s="524"/>
      <c r="J29" s="477"/>
    </row>
    <row r="30" spans="1:10">
      <c r="A30" s="477" t="s">
        <v>542</v>
      </c>
      <c r="B30" s="477"/>
      <c r="C30" s="477"/>
      <c r="D30" s="477"/>
      <c r="E30" s="523"/>
      <c r="F30" s="477"/>
      <c r="G30" s="475"/>
      <c r="H30" s="477"/>
      <c r="I30" s="522"/>
      <c r="J30" s="477"/>
    </row>
    <row r="31" spans="1:10">
      <c r="A31" s="477" t="s">
        <v>541</v>
      </c>
      <c r="B31" s="477"/>
      <c r="C31" s="477"/>
      <c r="D31" s="477"/>
      <c r="E31" s="523"/>
      <c r="F31" s="477"/>
      <c r="G31" s="475"/>
      <c r="H31" s="477"/>
      <c r="I31" s="522"/>
      <c r="J31" s="477"/>
    </row>
    <row r="32" spans="1:10">
      <c r="A32" s="477" t="s">
        <v>540</v>
      </c>
      <c r="B32" s="477"/>
      <c r="C32" s="477"/>
      <c r="D32" s="477"/>
      <c r="E32" s="523"/>
      <c r="F32" s="477"/>
      <c r="G32" s="475"/>
      <c r="H32" s="477"/>
      <c r="I32" s="522"/>
      <c r="J32" s="477"/>
    </row>
    <row r="33" spans="1:10">
      <c r="A33" s="477" t="s">
        <v>539</v>
      </c>
      <c r="B33" s="477"/>
      <c r="C33" s="477"/>
      <c r="D33" s="477"/>
      <c r="E33" s="523"/>
      <c r="F33" s="477"/>
      <c r="G33" s="475"/>
      <c r="H33" s="477"/>
      <c r="I33" s="522"/>
      <c r="J33" s="477"/>
    </row>
    <row r="34" spans="1:10">
      <c r="A34" s="477" t="s">
        <v>538</v>
      </c>
      <c r="B34" s="477"/>
      <c r="C34" s="477"/>
      <c r="D34" s="477"/>
      <c r="E34" s="523"/>
      <c r="F34" s="477"/>
      <c r="G34" s="475"/>
      <c r="H34" s="477"/>
      <c r="I34" s="522"/>
      <c r="J34" s="477"/>
    </row>
    <row r="35" spans="1:10">
      <c r="A35" s="477" t="s">
        <v>537</v>
      </c>
      <c r="B35" s="477"/>
      <c r="C35" s="477"/>
      <c r="D35" s="477"/>
      <c r="E35" s="523"/>
      <c r="F35" s="477"/>
      <c r="G35" s="475"/>
      <c r="H35" s="477"/>
      <c r="I35" s="522"/>
      <c r="J35" s="477"/>
    </row>
    <row r="36" spans="1:10">
      <c r="A36" s="477" t="s">
        <v>536</v>
      </c>
      <c r="B36" s="477"/>
      <c r="C36" s="477"/>
      <c r="D36" s="477"/>
      <c r="E36" s="523"/>
      <c r="F36" s="477"/>
      <c r="G36" s="475"/>
      <c r="H36" s="477"/>
      <c r="I36" s="522"/>
      <c r="J36" s="477"/>
    </row>
    <row r="37" spans="1:10">
      <c r="A37" s="473" t="s">
        <v>527</v>
      </c>
      <c r="B37" s="473"/>
      <c r="C37" s="473"/>
      <c r="D37" s="473"/>
      <c r="E37" s="521"/>
      <c r="F37" s="473"/>
      <c r="G37" s="475"/>
      <c r="H37" s="473"/>
      <c r="I37" s="474"/>
      <c r="J37" s="473"/>
    </row>
    <row r="38" spans="1:10">
      <c r="E38" s="520"/>
    </row>
    <row r="39" spans="1:10">
      <c r="B39" s="472"/>
      <c r="C39" s="472"/>
      <c r="F39" s="472"/>
      <c r="G39" s="472"/>
    </row>
  </sheetData>
  <printOptions gridLinesSet="0"/>
  <pageMargins left="0.75" right="0.5" top="1" bottom="1" header="0.5" footer="0.5"/>
  <pageSetup firstPageNumber="29" orientation="portrait" useFirstPageNumber="1" horizontalDpi="4294967292" verticalDpi="4294967292" r:id="rId1"/>
  <headerFooter alignWithMargins="0">
    <oddFooter>&amp;C&amp;"Times New Roman,Regular"&amp;P of 31</oddFooter>
  </headerFooter>
  <ignoredErrors>
    <ignoredError sqref="B7:G7" formulaRange="1"/>
    <ignoredError sqref="D17:E17" formula="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showGridLines="0" workbookViewId="0">
      <selection activeCell="V1" sqref="V1"/>
    </sheetView>
  </sheetViews>
  <sheetFormatPr defaultRowHeight="13"/>
  <cols>
    <col min="1" max="1" width="20.69921875" style="301" customWidth="1"/>
    <col min="2" max="11" width="7.69921875" style="301" customWidth="1"/>
    <col min="12" max="14" width="7.3984375" style="301" hidden="1" customWidth="1"/>
    <col min="15" max="16" width="6.3984375" style="301" hidden="1" customWidth="1"/>
    <col min="17" max="20" width="7" style="301" hidden="1" customWidth="1"/>
    <col min="21" max="21" width="6.59765625" style="301" customWidth="1"/>
    <col min="22" max="26" width="9.09765625" style="302"/>
    <col min="27" max="263" width="9.09765625" style="301"/>
    <col min="264" max="264" width="26.3984375" style="301" customWidth="1"/>
    <col min="265" max="268" width="7" style="301" customWidth="1"/>
    <col min="269" max="271" width="7" style="301" bestFit="1" customWidth="1"/>
    <col min="272" max="274" width="7" style="301" customWidth="1"/>
    <col min="275" max="275" width="6.59765625" style="301" customWidth="1"/>
    <col min="276" max="519" width="9.09765625" style="301"/>
    <col min="520" max="520" width="26.3984375" style="301" customWidth="1"/>
    <col min="521" max="524" width="7" style="301" customWidth="1"/>
    <col min="525" max="527" width="7" style="301" bestFit="1" customWidth="1"/>
    <col min="528" max="530" width="7" style="301" customWidth="1"/>
    <col min="531" max="531" width="6.59765625" style="301" customWidth="1"/>
    <col min="532" max="775" width="9.09765625" style="301"/>
    <col min="776" max="776" width="26.3984375" style="301" customWidth="1"/>
    <col min="777" max="780" width="7" style="301" customWidth="1"/>
    <col min="781" max="783" width="7" style="301" bestFit="1" customWidth="1"/>
    <col min="784" max="786" width="7" style="301" customWidth="1"/>
    <col min="787" max="787" width="6.59765625" style="301" customWidth="1"/>
    <col min="788" max="1031" width="9.09765625" style="301"/>
    <col min="1032" max="1032" width="26.3984375" style="301" customWidth="1"/>
    <col min="1033" max="1036" width="7" style="301" customWidth="1"/>
    <col min="1037" max="1039" width="7" style="301" bestFit="1" customWidth="1"/>
    <col min="1040" max="1042" width="7" style="301" customWidth="1"/>
    <col min="1043" max="1043" width="6.59765625" style="301" customWidth="1"/>
    <col min="1044" max="1287" width="9.09765625" style="301"/>
    <col min="1288" max="1288" width="26.3984375" style="301" customWidth="1"/>
    <col min="1289" max="1292" width="7" style="301" customWidth="1"/>
    <col min="1293" max="1295" width="7" style="301" bestFit="1" customWidth="1"/>
    <col min="1296" max="1298" width="7" style="301" customWidth="1"/>
    <col min="1299" max="1299" width="6.59765625" style="301" customWidth="1"/>
    <col min="1300" max="1543" width="9.09765625" style="301"/>
    <col min="1544" max="1544" width="26.3984375" style="301" customWidth="1"/>
    <col min="1545" max="1548" width="7" style="301" customWidth="1"/>
    <col min="1549" max="1551" width="7" style="301" bestFit="1" customWidth="1"/>
    <col min="1552" max="1554" width="7" style="301" customWidth="1"/>
    <col min="1555" max="1555" width="6.59765625" style="301" customWidth="1"/>
    <col min="1556" max="1799" width="9.09765625" style="301"/>
    <col min="1800" max="1800" width="26.3984375" style="301" customWidth="1"/>
    <col min="1801" max="1804" width="7" style="301" customWidth="1"/>
    <col min="1805" max="1807" width="7" style="301" bestFit="1" customWidth="1"/>
    <col min="1808" max="1810" width="7" style="301" customWidth="1"/>
    <col min="1811" max="1811" width="6.59765625" style="301" customWidth="1"/>
    <col min="1812" max="2055" width="9.09765625" style="301"/>
    <col min="2056" max="2056" width="26.3984375" style="301" customWidth="1"/>
    <col min="2057" max="2060" width="7" style="301" customWidth="1"/>
    <col min="2061" max="2063" width="7" style="301" bestFit="1" customWidth="1"/>
    <col min="2064" max="2066" width="7" style="301" customWidth="1"/>
    <col min="2067" max="2067" width="6.59765625" style="301" customWidth="1"/>
    <col min="2068" max="2311" width="9.09765625" style="301"/>
    <col min="2312" max="2312" width="26.3984375" style="301" customWidth="1"/>
    <col min="2313" max="2316" width="7" style="301" customWidth="1"/>
    <col min="2317" max="2319" width="7" style="301" bestFit="1" customWidth="1"/>
    <col min="2320" max="2322" width="7" style="301" customWidth="1"/>
    <col min="2323" max="2323" width="6.59765625" style="301" customWidth="1"/>
    <col min="2324" max="2567" width="9.09765625" style="301"/>
    <col min="2568" max="2568" width="26.3984375" style="301" customWidth="1"/>
    <col min="2569" max="2572" width="7" style="301" customWidth="1"/>
    <col min="2573" max="2575" width="7" style="301" bestFit="1" customWidth="1"/>
    <col min="2576" max="2578" width="7" style="301" customWidth="1"/>
    <col min="2579" max="2579" width="6.59765625" style="301" customWidth="1"/>
    <col min="2580" max="2823" width="9.09765625" style="301"/>
    <col min="2824" max="2824" width="26.3984375" style="301" customWidth="1"/>
    <col min="2825" max="2828" width="7" style="301" customWidth="1"/>
    <col min="2829" max="2831" width="7" style="301" bestFit="1" customWidth="1"/>
    <col min="2832" max="2834" width="7" style="301" customWidth="1"/>
    <col min="2835" max="2835" width="6.59765625" style="301" customWidth="1"/>
    <col min="2836" max="3079" width="9.09765625" style="301"/>
    <col min="3080" max="3080" width="26.3984375" style="301" customWidth="1"/>
    <col min="3081" max="3084" width="7" style="301" customWidth="1"/>
    <col min="3085" max="3087" width="7" style="301" bestFit="1" customWidth="1"/>
    <col min="3088" max="3090" width="7" style="301" customWidth="1"/>
    <col min="3091" max="3091" width="6.59765625" style="301" customWidth="1"/>
    <col min="3092" max="3335" width="9.09765625" style="301"/>
    <col min="3336" max="3336" width="26.3984375" style="301" customWidth="1"/>
    <col min="3337" max="3340" width="7" style="301" customWidth="1"/>
    <col min="3341" max="3343" width="7" style="301" bestFit="1" customWidth="1"/>
    <col min="3344" max="3346" width="7" style="301" customWidth="1"/>
    <col min="3347" max="3347" width="6.59765625" style="301" customWidth="1"/>
    <col min="3348" max="3591" width="9.09765625" style="301"/>
    <col min="3592" max="3592" width="26.3984375" style="301" customWidth="1"/>
    <col min="3593" max="3596" width="7" style="301" customWidth="1"/>
    <col min="3597" max="3599" width="7" style="301" bestFit="1" customWidth="1"/>
    <col min="3600" max="3602" width="7" style="301" customWidth="1"/>
    <col min="3603" max="3603" width="6.59765625" style="301" customWidth="1"/>
    <col min="3604" max="3847" width="9.09765625" style="301"/>
    <col min="3848" max="3848" width="26.3984375" style="301" customWidth="1"/>
    <col min="3849" max="3852" width="7" style="301" customWidth="1"/>
    <col min="3853" max="3855" width="7" style="301" bestFit="1" customWidth="1"/>
    <col min="3856" max="3858" width="7" style="301" customWidth="1"/>
    <col min="3859" max="3859" width="6.59765625" style="301" customWidth="1"/>
    <col min="3860" max="4103" width="9.09765625" style="301"/>
    <col min="4104" max="4104" width="26.3984375" style="301" customWidth="1"/>
    <col min="4105" max="4108" width="7" style="301" customWidth="1"/>
    <col min="4109" max="4111" width="7" style="301" bestFit="1" customWidth="1"/>
    <col min="4112" max="4114" width="7" style="301" customWidth="1"/>
    <col min="4115" max="4115" width="6.59765625" style="301" customWidth="1"/>
    <col min="4116" max="4359" width="9.09765625" style="301"/>
    <col min="4360" max="4360" width="26.3984375" style="301" customWidth="1"/>
    <col min="4361" max="4364" width="7" style="301" customWidth="1"/>
    <col min="4365" max="4367" width="7" style="301" bestFit="1" customWidth="1"/>
    <col min="4368" max="4370" width="7" style="301" customWidth="1"/>
    <col min="4371" max="4371" width="6.59765625" style="301" customWidth="1"/>
    <col min="4372" max="4615" width="9.09765625" style="301"/>
    <col min="4616" max="4616" width="26.3984375" style="301" customWidth="1"/>
    <col min="4617" max="4620" width="7" style="301" customWidth="1"/>
    <col min="4621" max="4623" width="7" style="301" bestFit="1" customWidth="1"/>
    <col min="4624" max="4626" width="7" style="301" customWidth="1"/>
    <col min="4627" max="4627" width="6.59765625" style="301" customWidth="1"/>
    <col min="4628" max="4871" width="9.09765625" style="301"/>
    <col min="4872" max="4872" width="26.3984375" style="301" customWidth="1"/>
    <col min="4873" max="4876" width="7" style="301" customWidth="1"/>
    <col min="4877" max="4879" width="7" style="301" bestFit="1" customWidth="1"/>
    <col min="4880" max="4882" width="7" style="301" customWidth="1"/>
    <col min="4883" max="4883" width="6.59765625" style="301" customWidth="1"/>
    <col min="4884" max="5127" width="9.09765625" style="301"/>
    <col min="5128" max="5128" width="26.3984375" style="301" customWidth="1"/>
    <col min="5129" max="5132" width="7" style="301" customWidth="1"/>
    <col min="5133" max="5135" width="7" style="301" bestFit="1" customWidth="1"/>
    <col min="5136" max="5138" width="7" style="301" customWidth="1"/>
    <col min="5139" max="5139" width="6.59765625" style="301" customWidth="1"/>
    <col min="5140" max="5383" width="9.09765625" style="301"/>
    <col min="5384" max="5384" width="26.3984375" style="301" customWidth="1"/>
    <col min="5385" max="5388" width="7" style="301" customWidth="1"/>
    <col min="5389" max="5391" width="7" style="301" bestFit="1" customWidth="1"/>
    <col min="5392" max="5394" width="7" style="301" customWidth="1"/>
    <col min="5395" max="5395" width="6.59765625" style="301" customWidth="1"/>
    <col min="5396" max="5639" width="9.09765625" style="301"/>
    <col min="5640" max="5640" width="26.3984375" style="301" customWidth="1"/>
    <col min="5641" max="5644" width="7" style="301" customWidth="1"/>
    <col min="5645" max="5647" width="7" style="301" bestFit="1" customWidth="1"/>
    <col min="5648" max="5650" width="7" style="301" customWidth="1"/>
    <col min="5651" max="5651" width="6.59765625" style="301" customWidth="1"/>
    <col min="5652" max="5895" width="9.09765625" style="301"/>
    <col min="5896" max="5896" width="26.3984375" style="301" customWidth="1"/>
    <col min="5897" max="5900" width="7" style="301" customWidth="1"/>
    <col min="5901" max="5903" width="7" style="301" bestFit="1" customWidth="1"/>
    <col min="5904" max="5906" width="7" style="301" customWidth="1"/>
    <col min="5907" max="5907" width="6.59765625" style="301" customWidth="1"/>
    <col min="5908" max="6151" width="9.09765625" style="301"/>
    <col min="6152" max="6152" width="26.3984375" style="301" customWidth="1"/>
    <col min="6153" max="6156" width="7" style="301" customWidth="1"/>
    <col min="6157" max="6159" width="7" style="301" bestFit="1" customWidth="1"/>
    <col min="6160" max="6162" width="7" style="301" customWidth="1"/>
    <col min="6163" max="6163" width="6.59765625" style="301" customWidth="1"/>
    <col min="6164" max="6407" width="9.09765625" style="301"/>
    <col min="6408" max="6408" width="26.3984375" style="301" customWidth="1"/>
    <col min="6409" max="6412" width="7" style="301" customWidth="1"/>
    <col min="6413" max="6415" width="7" style="301" bestFit="1" customWidth="1"/>
    <col min="6416" max="6418" width="7" style="301" customWidth="1"/>
    <col min="6419" max="6419" width="6.59765625" style="301" customWidth="1"/>
    <col min="6420" max="6663" width="9.09765625" style="301"/>
    <col min="6664" max="6664" width="26.3984375" style="301" customWidth="1"/>
    <col min="6665" max="6668" width="7" style="301" customWidth="1"/>
    <col min="6669" max="6671" width="7" style="301" bestFit="1" customWidth="1"/>
    <col min="6672" max="6674" width="7" style="301" customWidth="1"/>
    <col min="6675" max="6675" width="6.59765625" style="301" customWidth="1"/>
    <col min="6676" max="6919" width="9.09765625" style="301"/>
    <col min="6920" max="6920" width="26.3984375" style="301" customWidth="1"/>
    <col min="6921" max="6924" width="7" style="301" customWidth="1"/>
    <col min="6925" max="6927" width="7" style="301" bestFit="1" customWidth="1"/>
    <col min="6928" max="6930" width="7" style="301" customWidth="1"/>
    <col min="6931" max="6931" width="6.59765625" style="301" customWidth="1"/>
    <col min="6932" max="7175" width="9.09765625" style="301"/>
    <col min="7176" max="7176" width="26.3984375" style="301" customWidth="1"/>
    <col min="7177" max="7180" width="7" style="301" customWidth="1"/>
    <col min="7181" max="7183" width="7" style="301" bestFit="1" customWidth="1"/>
    <col min="7184" max="7186" width="7" style="301" customWidth="1"/>
    <col min="7187" max="7187" width="6.59765625" style="301" customWidth="1"/>
    <col min="7188" max="7431" width="9.09765625" style="301"/>
    <col min="7432" max="7432" width="26.3984375" style="301" customWidth="1"/>
    <col min="7433" max="7436" width="7" style="301" customWidth="1"/>
    <col min="7437" max="7439" width="7" style="301" bestFit="1" customWidth="1"/>
    <col min="7440" max="7442" width="7" style="301" customWidth="1"/>
    <col min="7443" max="7443" width="6.59765625" style="301" customWidth="1"/>
    <col min="7444" max="7687" width="9.09765625" style="301"/>
    <col min="7688" max="7688" width="26.3984375" style="301" customWidth="1"/>
    <col min="7689" max="7692" width="7" style="301" customWidth="1"/>
    <col min="7693" max="7695" width="7" style="301" bestFit="1" customWidth="1"/>
    <col min="7696" max="7698" width="7" style="301" customWidth="1"/>
    <col min="7699" max="7699" width="6.59765625" style="301" customWidth="1"/>
    <col min="7700" max="7943" width="9.09765625" style="301"/>
    <col min="7944" max="7944" width="26.3984375" style="301" customWidth="1"/>
    <col min="7945" max="7948" width="7" style="301" customWidth="1"/>
    <col min="7949" max="7951" width="7" style="301" bestFit="1" customWidth="1"/>
    <col min="7952" max="7954" width="7" style="301" customWidth="1"/>
    <col min="7955" max="7955" width="6.59765625" style="301" customWidth="1"/>
    <col min="7956" max="8199" width="9.09765625" style="301"/>
    <col min="8200" max="8200" width="26.3984375" style="301" customWidth="1"/>
    <col min="8201" max="8204" width="7" style="301" customWidth="1"/>
    <col min="8205" max="8207" width="7" style="301" bestFit="1" customWidth="1"/>
    <col min="8208" max="8210" width="7" style="301" customWidth="1"/>
    <col min="8211" max="8211" width="6.59765625" style="301" customWidth="1"/>
    <col min="8212" max="8455" width="9.09765625" style="301"/>
    <col min="8456" max="8456" width="26.3984375" style="301" customWidth="1"/>
    <col min="8457" max="8460" width="7" style="301" customWidth="1"/>
    <col min="8461" max="8463" width="7" style="301" bestFit="1" customWidth="1"/>
    <col min="8464" max="8466" width="7" style="301" customWidth="1"/>
    <col min="8467" max="8467" width="6.59765625" style="301" customWidth="1"/>
    <col min="8468" max="8711" width="9.09765625" style="301"/>
    <col min="8712" max="8712" width="26.3984375" style="301" customWidth="1"/>
    <col min="8713" max="8716" width="7" style="301" customWidth="1"/>
    <col min="8717" max="8719" width="7" style="301" bestFit="1" customWidth="1"/>
    <col min="8720" max="8722" width="7" style="301" customWidth="1"/>
    <col min="8723" max="8723" width="6.59765625" style="301" customWidth="1"/>
    <col min="8724" max="8967" width="9.09765625" style="301"/>
    <col min="8968" max="8968" width="26.3984375" style="301" customWidth="1"/>
    <col min="8969" max="8972" width="7" style="301" customWidth="1"/>
    <col min="8973" max="8975" width="7" style="301" bestFit="1" customWidth="1"/>
    <col min="8976" max="8978" width="7" style="301" customWidth="1"/>
    <col min="8979" max="8979" width="6.59765625" style="301" customWidth="1"/>
    <col min="8980" max="9223" width="9.09765625" style="301"/>
    <col min="9224" max="9224" width="26.3984375" style="301" customWidth="1"/>
    <col min="9225" max="9228" width="7" style="301" customWidth="1"/>
    <col min="9229" max="9231" width="7" style="301" bestFit="1" customWidth="1"/>
    <col min="9232" max="9234" width="7" style="301" customWidth="1"/>
    <col min="9235" max="9235" width="6.59765625" style="301" customWidth="1"/>
    <col min="9236" max="9479" width="9.09765625" style="301"/>
    <col min="9480" max="9480" width="26.3984375" style="301" customWidth="1"/>
    <col min="9481" max="9484" width="7" style="301" customWidth="1"/>
    <col min="9485" max="9487" width="7" style="301" bestFit="1" customWidth="1"/>
    <col min="9488" max="9490" width="7" style="301" customWidth="1"/>
    <col min="9491" max="9491" width="6.59765625" style="301" customWidth="1"/>
    <col min="9492" max="9735" width="9.09765625" style="301"/>
    <col min="9736" max="9736" width="26.3984375" style="301" customWidth="1"/>
    <col min="9737" max="9740" width="7" style="301" customWidth="1"/>
    <col min="9741" max="9743" width="7" style="301" bestFit="1" customWidth="1"/>
    <col min="9744" max="9746" width="7" style="301" customWidth="1"/>
    <col min="9747" max="9747" width="6.59765625" style="301" customWidth="1"/>
    <col min="9748" max="9991" width="9.09765625" style="301"/>
    <col min="9992" max="9992" width="26.3984375" style="301" customWidth="1"/>
    <col min="9993" max="9996" width="7" style="301" customWidth="1"/>
    <col min="9997" max="9999" width="7" style="301" bestFit="1" customWidth="1"/>
    <col min="10000" max="10002" width="7" style="301" customWidth="1"/>
    <col min="10003" max="10003" width="6.59765625" style="301" customWidth="1"/>
    <col min="10004" max="10247" width="9.09765625" style="301"/>
    <col min="10248" max="10248" width="26.3984375" style="301" customWidth="1"/>
    <col min="10249" max="10252" width="7" style="301" customWidth="1"/>
    <col min="10253" max="10255" width="7" style="301" bestFit="1" customWidth="1"/>
    <col min="10256" max="10258" width="7" style="301" customWidth="1"/>
    <col min="10259" max="10259" width="6.59765625" style="301" customWidth="1"/>
    <col min="10260" max="10503" width="9.09765625" style="301"/>
    <col min="10504" max="10504" width="26.3984375" style="301" customWidth="1"/>
    <col min="10505" max="10508" width="7" style="301" customWidth="1"/>
    <col min="10509" max="10511" width="7" style="301" bestFit="1" customWidth="1"/>
    <col min="10512" max="10514" width="7" style="301" customWidth="1"/>
    <col min="10515" max="10515" width="6.59765625" style="301" customWidth="1"/>
    <col min="10516" max="10759" width="9.09765625" style="301"/>
    <col min="10760" max="10760" width="26.3984375" style="301" customWidth="1"/>
    <col min="10761" max="10764" width="7" style="301" customWidth="1"/>
    <col min="10765" max="10767" width="7" style="301" bestFit="1" customWidth="1"/>
    <col min="10768" max="10770" width="7" style="301" customWidth="1"/>
    <col min="10771" max="10771" width="6.59765625" style="301" customWidth="1"/>
    <col min="10772" max="11015" width="9.09765625" style="301"/>
    <col min="11016" max="11016" width="26.3984375" style="301" customWidth="1"/>
    <col min="11017" max="11020" width="7" style="301" customWidth="1"/>
    <col min="11021" max="11023" width="7" style="301" bestFit="1" customWidth="1"/>
    <col min="11024" max="11026" width="7" style="301" customWidth="1"/>
    <col min="11027" max="11027" width="6.59765625" style="301" customWidth="1"/>
    <col min="11028" max="11271" width="9.09765625" style="301"/>
    <col min="11272" max="11272" width="26.3984375" style="301" customWidth="1"/>
    <col min="11273" max="11276" width="7" style="301" customWidth="1"/>
    <col min="11277" max="11279" width="7" style="301" bestFit="1" customWidth="1"/>
    <col min="11280" max="11282" width="7" style="301" customWidth="1"/>
    <col min="11283" max="11283" width="6.59765625" style="301" customWidth="1"/>
    <col min="11284" max="11527" width="9.09765625" style="301"/>
    <col min="11528" max="11528" width="26.3984375" style="301" customWidth="1"/>
    <col min="11529" max="11532" width="7" style="301" customWidth="1"/>
    <col min="11533" max="11535" width="7" style="301" bestFit="1" customWidth="1"/>
    <col min="11536" max="11538" width="7" style="301" customWidth="1"/>
    <col min="11539" max="11539" width="6.59765625" style="301" customWidth="1"/>
    <col min="11540" max="11783" width="9.09765625" style="301"/>
    <col min="11784" max="11784" width="26.3984375" style="301" customWidth="1"/>
    <col min="11785" max="11788" width="7" style="301" customWidth="1"/>
    <col min="11789" max="11791" width="7" style="301" bestFit="1" customWidth="1"/>
    <col min="11792" max="11794" width="7" style="301" customWidth="1"/>
    <col min="11795" max="11795" width="6.59765625" style="301" customWidth="1"/>
    <col min="11796" max="12039" width="9.09765625" style="301"/>
    <col min="12040" max="12040" width="26.3984375" style="301" customWidth="1"/>
    <col min="12041" max="12044" width="7" style="301" customWidth="1"/>
    <col min="12045" max="12047" width="7" style="301" bestFit="1" customWidth="1"/>
    <col min="12048" max="12050" width="7" style="301" customWidth="1"/>
    <col min="12051" max="12051" width="6.59765625" style="301" customWidth="1"/>
    <col min="12052" max="12295" width="9.09765625" style="301"/>
    <col min="12296" max="12296" width="26.3984375" style="301" customWidth="1"/>
    <col min="12297" max="12300" width="7" style="301" customWidth="1"/>
    <col min="12301" max="12303" width="7" style="301" bestFit="1" customWidth="1"/>
    <col min="12304" max="12306" width="7" style="301" customWidth="1"/>
    <col min="12307" max="12307" width="6.59765625" style="301" customWidth="1"/>
    <col min="12308" max="12551" width="9.09765625" style="301"/>
    <col min="12552" max="12552" width="26.3984375" style="301" customWidth="1"/>
    <col min="12553" max="12556" width="7" style="301" customWidth="1"/>
    <col min="12557" max="12559" width="7" style="301" bestFit="1" customWidth="1"/>
    <col min="12560" max="12562" width="7" style="301" customWidth="1"/>
    <col min="12563" max="12563" width="6.59765625" style="301" customWidth="1"/>
    <col min="12564" max="12807" width="9.09765625" style="301"/>
    <col min="12808" max="12808" width="26.3984375" style="301" customWidth="1"/>
    <col min="12809" max="12812" width="7" style="301" customWidth="1"/>
    <col min="12813" max="12815" width="7" style="301" bestFit="1" customWidth="1"/>
    <col min="12816" max="12818" width="7" style="301" customWidth="1"/>
    <col min="12819" max="12819" width="6.59765625" style="301" customWidth="1"/>
    <col min="12820" max="13063" width="9.09765625" style="301"/>
    <col min="13064" max="13064" width="26.3984375" style="301" customWidth="1"/>
    <col min="13065" max="13068" width="7" style="301" customWidth="1"/>
    <col min="13069" max="13071" width="7" style="301" bestFit="1" customWidth="1"/>
    <col min="13072" max="13074" width="7" style="301" customWidth="1"/>
    <col min="13075" max="13075" width="6.59765625" style="301" customWidth="1"/>
    <col min="13076" max="13319" width="9.09765625" style="301"/>
    <col min="13320" max="13320" width="26.3984375" style="301" customWidth="1"/>
    <col min="13321" max="13324" width="7" style="301" customWidth="1"/>
    <col min="13325" max="13327" width="7" style="301" bestFit="1" customWidth="1"/>
    <col min="13328" max="13330" width="7" style="301" customWidth="1"/>
    <col min="13331" max="13331" width="6.59765625" style="301" customWidth="1"/>
    <col min="13332" max="13575" width="9.09765625" style="301"/>
    <col min="13576" max="13576" width="26.3984375" style="301" customWidth="1"/>
    <col min="13577" max="13580" width="7" style="301" customWidth="1"/>
    <col min="13581" max="13583" width="7" style="301" bestFit="1" customWidth="1"/>
    <col min="13584" max="13586" width="7" style="301" customWidth="1"/>
    <col min="13587" max="13587" width="6.59765625" style="301" customWidth="1"/>
    <col min="13588" max="13831" width="9.09765625" style="301"/>
    <col min="13832" max="13832" width="26.3984375" style="301" customWidth="1"/>
    <col min="13833" max="13836" width="7" style="301" customWidth="1"/>
    <col min="13837" max="13839" width="7" style="301" bestFit="1" customWidth="1"/>
    <col min="13840" max="13842" width="7" style="301" customWidth="1"/>
    <col min="13843" max="13843" width="6.59765625" style="301" customWidth="1"/>
    <col min="13844" max="14087" width="9.09765625" style="301"/>
    <col min="14088" max="14088" width="26.3984375" style="301" customWidth="1"/>
    <col min="14089" max="14092" width="7" style="301" customWidth="1"/>
    <col min="14093" max="14095" width="7" style="301" bestFit="1" customWidth="1"/>
    <col min="14096" max="14098" width="7" style="301" customWidth="1"/>
    <col min="14099" max="14099" width="6.59765625" style="301" customWidth="1"/>
    <col min="14100" max="14343" width="9.09765625" style="301"/>
    <col min="14344" max="14344" width="26.3984375" style="301" customWidth="1"/>
    <col min="14345" max="14348" width="7" style="301" customWidth="1"/>
    <col min="14349" max="14351" width="7" style="301" bestFit="1" customWidth="1"/>
    <col min="14352" max="14354" width="7" style="301" customWidth="1"/>
    <col min="14355" max="14355" width="6.59765625" style="301" customWidth="1"/>
    <col min="14356" max="14599" width="9.09765625" style="301"/>
    <col min="14600" max="14600" width="26.3984375" style="301" customWidth="1"/>
    <col min="14601" max="14604" width="7" style="301" customWidth="1"/>
    <col min="14605" max="14607" width="7" style="301" bestFit="1" customWidth="1"/>
    <col min="14608" max="14610" width="7" style="301" customWidth="1"/>
    <col min="14611" max="14611" width="6.59765625" style="301" customWidth="1"/>
    <col min="14612" max="14855" width="9.09765625" style="301"/>
    <col min="14856" max="14856" width="26.3984375" style="301" customWidth="1"/>
    <col min="14857" max="14860" width="7" style="301" customWidth="1"/>
    <col min="14861" max="14863" width="7" style="301" bestFit="1" customWidth="1"/>
    <col min="14864" max="14866" width="7" style="301" customWidth="1"/>
    <col min="14867" max="14867" width="6.59765625" style="301" customWidth="1"/>
    <col min="14868" max="15111" width="9.09765625" style="301"/>
    <col min="15112" max="15112" width="26.3984375" style="301" customWidth="1"/>
    <col min="15113" max="15116" width="7" style="301" customWidth="1"/>
    <col min="15117" max="15119" width="7" style="301" bestFit="1" customWidth="1"/>
    <col min="15120" max="15122" width="7" style="301" customWidth="1"/>
    <col min="15123" max="15123" width="6.59765625" style="301" customWidth="1"/>
    <col min="15124" max="15367" width="9.09765625" style="301"/>
    <col min="15368" max="15368" width="26.3984375" style="301" customWidth="1"/>
    <col min="15369" max="15372" width="7" style="301" customWidth="1"/>
    <col min="15373" max="15375" width="7" style="301" bestFit="1" customWidth="1"/>
    <col min="15376" max="15378" width="7" style="301" customWidth="1"/>
    <col min="15379" max="15379" width="6.59765625" style="301" customWidth="1"/>
    <col min="15380" max="15623" width="9.09765625" style="301"/>
    <col min="15624" max="15624" width="26.3984375" style="301" customWidth="1"/>
    <col min="15625" max="15628" width="7" style="301" customWidth="1"/>
    <col min="15629" max="15631" width="7" style="301" bestFit="1" customWidth="1"/>
    <col min="15632" max="15634" width="7" style="301" customWidth="1"/>
    <col min="15635" max="15635" width="6.59765625" style="301" customWidth="1"/>
    <col min="15636" max="15879" width="9.09765625" style="301"/>
    <col min="15880" max="15880" width="26.3984375" style="301" customWidth="1"/>
    <col min="15881" max="15884" width="7" style="301" customWidth="1"/>
    <col min="15885" max="15887" width="7" style="301" bestFit="1" customWidth="1"/>
    <col min="15888" max="15890" width="7" style="301" customWidth="1"/>
    <col min="15891" max="15891" width="6.59765625" style="301" customWidth="1"/>
    <col min="15892" max="16135" width="9.09765625" style="301"/>
    <col min="16136" max="16136" width="26.3984375" style="301" customWidth="1"/>
    <col min="16137" max="16140" width="7" style="301" customWidth="1"/>
    <col min="16141" max="16143" width="7" style="301" bestFit="1" customWidth="1"/>
    <col min="16144" max="16146" width="7" style="301" customWidth="1"/>
    <col min="16147" max="16147" width="6.59765625" style="301" customWidth="1"/>
    <col min="16148" max="16384" width="9.09765625" style="301"/>
  </cols>
  <sheetData>
    <row r="1" spans="1:26" ht="11" customHeight="1">
      <c r="A1" s="575" t="s">
        <v>547</v>
      </c>
      <c r="B1" s="575"/>
      <c r="C1" s="575"/>
      <c r="D1" s="575"/>
      <c r="E1" s="575"/>
      <c r="F1" s="575"/>
      <c r="G1" s="575"/>
      <c r="H1" s="575"/>
      <c r="I1" s="575"/>
      <c r="J1" s="575"/>
      <c r="K1" s="575"/>
      <c r="L1" s="575"/>
      <c r="M1" s="575"/>
      <c r="N1" s="575"/>
      <c r="O1" s="574"/>
      <c r="P1" s="574"/>
      <c r="Q1" s="574"/>
      <c r="R1" s="573"/>
      <c r="S1" s="573"/>
      <c r="T1" s="573"/>
      <c r="U1" s="573"/>
    </row>
    <row r="2" spans="1:26" ht="13.65" customHeight="1">
      <c r="A2" s="575" t="s">
        <v>546</v>
      </c>
      <c r="B2" s="575"/>
      <c r="C2" s="575"/>
      <c r="D2" s="575"/>
      <c r="E2" s="575"/>
      <c r="F2" s="575"/>
      <c r="G2" s="575"/>
      <c r="H2" s="575"/>
      <c r="I2" s="575"/>
      <c r="J2" s="575"/>
      <c r="K2" s="575"/>
      <c r="L2" s="575"/>
      <c r="M2" s="575"/>
      <c r="N2" s="575"/>
      <c r="O2" s="574"/>
      <c r="P2" s="574"/>
      <c r="Q2" s="574"/>
      <c r="R2" s="573"/>
      <c r="S2" s="573"/>
      <c r="T2" s="573"/>
      <c r="U2" s="573"/>
    </row>
    <row r="3" spans="1:26" ht="12.15" customHeight="1">
      <c r="A3" s="575" t="s">
        <v>520</v>
      </c>
      <c r="B3" s="575"/>
      <c r="C3" s="575"/>
      <c r="D3" s="575"/>
      <c r="E3" s="575"/>
      <c r="F3" s="575"/>
      <c r="G3" s="575"/>
      <c r="H3" s="575"/>
      <c r="I3" s="575"/>
      <c r="J3" s="575"/>
      <c r="K3" s="575"/>
      <c r="L3" s="575"/>
      <c r="M3" s="575"/>
      <c r="N3" s="575"/>
      <c r="O3" s="574"/>
      <c r="P3" s="574"/>
      <c r="Q3" s="574"/>
      <c r="R3" s="573"/>
      <c r="S3" s="573"/>
      <c r="T3" s="573"/>
      <c r="U3" s="573"/>
    </row>
    <row r="4" spans="1:26">
      <c r="A4" s="572"/>
      <c r="B4" s="572"/>
      <c r="C4" s="572"/>
      <c r="D4" s="572"/>
      <c r="E4" s="572"/>
      <c r="F4" s="572"/>
      <c r="G4" s="572"/>
      <c r="H4" s="572"/>
      <c r="I4" s="572"/>
      <c r="J4" s="572"/>
      <c r="K4" s="572"/>
      <c r="L4" s="572"/>
      <c r="M4" s="572"/>
      <c r="N4" s="572"/>
      <c r="O4" s="571"/>
      <c r="P4" s="571"/>
      <c r="R4" s="571"/>
      <c r="S4" s="311"/>
      <c r="T4" s="571"/>
      <c r="U4" s="571"/>
    </row>
    <row r="5" spans="1:26" s="567" customFormat="1" ht="16.5" customHeight="1">
      <c r="A5" s="570" t="s">
        <v>545</v>
      </c>
      <c r="B5" s="570">
        <v>2019</v>
      </c>
      <c r="C5" s="570">
        <v>2018</v>
      </c>
      <c r="D5" s="570">
        <v>2017</v>
      </c>
      <c r="E5" s="570">
        <v>2016</v>
      </c>
      <c r="F5" s="570">
        <v>2015</v>
      </c>
      <c r="G5" s="570">
        <v>2014</v>
      </c>
      <c r="H5" s="570">
        <v>2013</v>
      </c>
      <c r="I5" s="570">
        <v>2012</v>
      </c>
      <c r="J5" s="570">
        <v>2011</v>
      </c>
      <c r="K5" s="570">
        <v>2010</v>
      </c>
      <c r="L5" s="570">
        <v>2009</v>
      </c>
      <c r="M5" s="570">
        <v>2008</v>
      </c>
      <c r="N5" s="570">
        <v>2007</v>
      </c>
      <c r="O5" s="569">
        <v>2006</v>
      </c>
      <c r="P5" s="569">
        <v>2005</v>
      </c>
      <c r="Q5" s="569">
        <v>2004</v>
      </c>
      <c r="R5" s="569">
        <v>2003</v>
      </c>
      <c r="S5" s="569">
        <v>2002</v>
      </c>
      <c r="T5" s="569">
        <v>2001</v>
      </c>
      <c r="U5" s="568"/>
      <c r="V5" s="302"/>
      <c r="W5" s="302"/>
      <c r="X5" s="302"/>
      <c r="Y5" s="302"/>
      <c r="Z5" s="302"/>
    </row>
    <row r="6" spans="1:26" ht="15" customHeight="1">
      <c r="A6" s="566" t="s">
        <v>17</v>
      </c>
      <c r="B6" s="565">
        <f t="shared" ref="B6:T6" si="0">(B8+B9+B11)</f>
        <v>30744</v>
      </c>
      <c r="C6" s="565">
        <f t="shared" si="0"/>
        <v>26813</v>
      </c>
      <c r="D6" s="565">
        <f t="shared" si="0"/>
        <v>22815</v>
      </c>
      <c r="E6" s="565">
        <f t="shared" si="0"/>
        <v>21806</v>
      </c>
      <c r="F6" s="565">
        <f t="shared" si="0"/>
        <v>20173</v>
      </c>
      <c r="G6" s="565">
        <f t="shared" si="0"/>
        <v>21533</v>
      </c>
      <c r="H6" s="565">
        <f t="shared" si="0"/>
        <v>18218</v>
      </c>
      <c r="I6" s="565">
        <f t="shared" si="0"/>
        <v>18835</v>
      </c>
      <c r="J6" s="565">
        <f t="shared" si="0"/>
        <v>18677</v>
      </c>
      <c r="K6" s="565">
        <f t="shared" si="0"/>
        <v>17603</v>
      </c>
      <c r="L6" s="565">
        <f t="shared" si="0"/>
        <v>25337</v>
      </c>
      <c r="M6" s="565">
        <f t="shared" si="0"/>
        <v>23686</v>
      </c>
      <c r="N6" s="565">
        <f t="shared" si="0"/>
        <v>22342</v>
      </c>
      <c r="O6" s="564">
        <f t="shared" si="0"/>
        <v>20491</v>
      </c>
      <c r="P6" s="564">
        <f t="shared" si="0"/>
        <v>20466</v>
      </c>
      <c r="Q6" s="564">
        <f t="shared" si="0"/>
        <v>22057</v>
      </c>
      <c r="R6" s="564">
        <f t="shared" si="0"/>
        <v>21851</v>
      </c>
      <c r="S6" s="564">
        <f t="shared" si="0"/>
        <v>27746</v>
      </c>
      <c r="T6" s="564">
        <f t="shared" si="0"/>
        <v>25436</v>
      </c>
      <c r="U6" s="563"/>
    </row>
    <row r="7" spans="1:26" ht="13.15" customHeight="1">
      <c r="A7" s="552" t="s">
        <v>56</v>
      </c>
      <c r="B7" s="562"/>
      <c r="C7" s="562"/>
      <c r="D7" s="562"/>
      <c r="E7" s="562"/>
      <c r="F7" s="562"/>
      <c r="G7" s="562"/>
      <c r="H7" s="562"/>
      <c r="I7" s="562"/>
      <c r="J7" s="562"/>
      <c r="K7" s="562"/>
      <c r="L7" s="562"/>
      <c r="M7" s="562"/>
      <c r="N7" s="561"/>
      <c r="O7" s="560"/>
      <c r="P7" s="560"/>
      <c r="Q7" s="560"/>
      <c r="R7" s="560"/>
      <c r="S7" s="560"/>
      <c r="T7" s="560"/>
      <c r="U7" s="559"/>
    </row>
    <row r="8" spans="1:26" ht="13.15" customHeight="1">
      <c r="A8" s="555" t="s">
        <v>196</v>
      </c>
      <c r="B8" s="558">
        <v>14129</v>
      </c>
      <c r="C8" s="558">
        <v>11822</v>
      </c>
      <c r="D8" s="558">
        <v>9878</v>
      </c>
      <c r="E8" s="558">
        <v>9372</v>
      </c>
      <c r="F8" s="558">
        <v>8613</v>
      </c>
      <c r="G8" s="558">
        <v>8892</v>
      </c>
      <c r="H8" s="558">
        <v>7827</v>
      </c>
      <c r="I8" s="558">
        <v>7963</v>
      </c>
      <c r="J8" s="558">
        <v>7837</v>
      </c>
      <c r="K8" s="558">
        <v>7607</v>
      </c>
      <c r="L8" s="551">
        <v>11283</v>
      </c>
      <c r="M8" s="551">
        <v>10703</v>
      </c>
      <c r="N8" s="551">
        <v>10293</v>
      </c>
      <c r="O8" s="557">
        <v>9490</v>
      </c>
      <c r="P8" s="557">
        <v>9452</v>
      </c>
      <c r="Q8" s="557">
        <v>10486</v>
      </c>
      <c r="R8" s="557">
        <v>10858</v>
      </c>
      <c r="S8" s="557">
        <v>13891</v>
      </c>
      <c r="T8" s="557">
        <v>12547</v>
      </c>
      <c r="U8" s="556"/>
    </row>
    <row r="9" spans="1:26" ht="13.15" customHeight="1">
      <c r="A9" s="555" t="s">
        <v>236</v>
      </c>
      <c r="B9" s="551">
        <v>15208</v>
      </c>
      <c r="C9" s="551">
        <v>13397</v>
      </c>
      <c r="D9" s="551">
        <v>11159</v>
      </c>
      <c r="E9" s="551">
        <v>10666</v>
      </c>
      <c r="F9" s="551">
        <v>9591</v>
      </c>
      <c r="G9" s="551">
        <v>10225</v>
      </c>
      <c r="H9" s="551">
        <v>8496</v>
      </c>
      <c r="I9" s="551">
        <v>9005</v>
      </c>
      <c r="J9" s="551">
        <v>8865</v>
      </c>
      <c r="K9" s="551">
        <v>8391</v>
      </c>
      <c r="L9" s="551">
        <v>11753</v>
      </c>
      <c r="M9" s="551">
        <v>10916</v>
      </c>
      <c r="N9" s="554">
        <v>9735</v>
      </c>
      <c r="O9" s="528">
        <v>8999</v>
      </c>
      <c r="P9" s="528">
        <v>9168</v>
      </c>
      <c r="Q9" s="528">
        <v>10144</v>
      </c>
      <c r="R9" s="528">
        <v>9979</v>
      </c>
      <c r="S9" s="528">
        <v>12779</v>
      </c>
      <c r="T9" s="528">
        <v>12077</v>
      </c>
      <c r="U9" s="553"/>
    </row>
    <row r="10" spans="1:26">
      <c r="A10" s="552"/>
      <c r="B10" s="551"/>
      <c r="C10" s="551"/>
      <c r="D10" s="551"/>
      <c r="E10" s="551"/>
      <c r="F10" s="551"/>
      <c r="G10" s="551"/>
      <c r="H10" s="551"/>
      <c r="I10" s="551"/>
      <c r="J10" s="551"/>
      <c r="K10" s="551"/>
      <c r="L10" s="551"/>
      <c r="M10" s="551"/>
      <c r="N10" s="550"/>
      <c r="O10" s="549"/>
      <c r="P10" s="549"/>
      <c r="Q10" s="549"/>
      <c r="R10" s="549"/>
      <c r="S10" s="549"/>
      <c r="T10" s="548"/>
      <c r="U10" s="548"/>
    </row>
    <row r="11" spans="1:26" s="543" customFormat="1" ht="18" customHeight="1">
      <c r="A11" s="547" t="s">
        <v>483</v>
      </c>
      <c r="B11" s="546">
        <v>1407</v>
      </c>
      <c r="C11" s="546">
        <v>1594</v>
      </c>
      <c r="D11" s="546">
        <v>1778</v>
      </c>
      <c r="E11" s="546">
        <v>1768</v>
      </c>
      <c r="F11" s="546">
        <v>1969</v>
      </c>
      <c r="G11" s="546">
        <v>2416</v>
      </c>
      <c r="H11" s="546">
        <v>1895</v>
      </c>
      <c r="I11" s="546">
        <v>1867</v>
      </c>
      <c r="J11" s="546">
        <v>1975</v>
      </c>
      <c r="K11" s="546">
        <v>1605</v>
      </c>
      <c r="L11" s="546">
        <v>2301</v>
      </c>
      <c r="M11" s="546">
        <v>2067</v>
      </c>
      <c r="N11" s="546">
        <v>2314</v>
      </c>
      <c r="O11" s="527">
        <v>2002</v>
      </c>
      <c r="P11" s="527">
        <v>1846</v>
      </c>
      <c r="Q11" s="527">
        <v>1427</v>
      </c>
      <c r="R11" s="527">
        <v>1014</v>
      </c>
      <c r="S11" s="527">
        <v>1076</v>
      </c>
      <c r="T11" s="527">
        <v>812</v>
      </c>
      <c r="U11" s="545"/>
      <c r="V11" s="544"/>
      <c r="W11" s="544"/>
      <c r="X11" s="544"/>
      <c r="Y11" s="544"/>
      <c r="Z11" s="544"/>
    </row>
    <row r="12" spans="1:26">
      <c r="U12" s="542"/>
    </row>
    <row r="13" spans="1:26">
      <c r="O13" s="302"/>
      <c r="P13" s="302"/>
      <c r="U13" s="302"/>
    </row>
    <row r="14" spans="1:26">
      <c r="O14" s="302"/>
      <c r="P14" s="302"/>
      <c r="U14" s="302"/>
    </row>
    <row r="15" spans="1:26">
      <c r="O15" s="302"/>
      <c r="P15" s="302"/>
      <c r="U15" s="302"/>
    </row>
    <row r="16" spans="1:26">
      <c r="O16" s="302"/>
      <c r="P16" s="302"/>
      <c r="U16" s="302"/>
    </row>
    <row r="17" spans="15:21">
      <c r="O17" s="302"/>
      <c r="P17" s="302"/>
      <c r="U17" s="302"/>
    </row>
    <row r="18" spans="15:21">
      <c r="O18" s="302"/>
      <c r="P18" s="302"/>
      <c r="U18" s="302"/>
    </row>
    <row r="19" spans="15:21">
      <c r="O19" s="302"/>
      <c r="P19" s="302"/>
      <c r="U19" s="302"/>
    </row>
    <row r="20" spans="15:21">
      <c r="O20" s="302"/>
      <c r="P20" s="302"/>
      <c r="U20" s="302"/>
    </row>
    <row r="21" spans="15:21">
      <c r="O21" s="302"/>
      <c r="P21" s="302"/>
      <c r="U21" s="302"/>
    </row>
    <row r="22" spans="15:21">
      <c r="O22" s="302"/>
      <c r="P22" s="302"/>
      <c r="U22" s="302"/>
    </row>
    <row r="23" spans="15:21">
      <c r="O23" s="302"/>
      <c r="P23" s="302"/>
      <c r="U23" s="302"/>
    </row>
    <row r="24" spans="15:21">
      <c r="O24" s="302"/>
      <c r="P24" s="302"/>
      <c r="U24" s="302"/>
    </row>
    <row r="25" spans="15:21">
      <c r="O25" s="302"/>
      <c r="P25" s="302"/>
      <c r="U25" s="302"/>
    </row>
    <row r="26" spans="15:21">
      <c r="O26" s="302"/>
      <c r="P26" s="302"/>
      <c r="U26" s="302"/>
    </row>
    <row r="27" spans="15:21">
      <c r="O27" s="302"/>
      <c r="P27" s="302"/>
      <c r="U27" s="302"/>
    </row>
    <row r="28" spans="15:21">
      <c r="O28" s="302"/>
      <c r="P28" s="302"/>
      <c r="U28" s="302"/>
    </row>
    <row r="29" spans="15:21">
      <c r="O29" s="302"/>
      <c r="P29" s="302"/>
      <c r="U29" s="302"/>
    </row>
    <row r="30" spans="15:21">
      <c r="O30" s="302"/>
      <c r="P30" s="302"/>
      <c r="U30" s="302"/>
    </row>
    <row r="31" spans="15:21">
      <c r="O31" s="302"/>
      <c r="P31" s="302"/>
      <c r="U31" s="302"/>
    </row>
    <row r="32" spans="15:21">
      <c r="O32" s="302"/>
      <c r="P32" s="302"/>
      <c r="U32" s="302"/>
    </row>
    <row r="33" spans="15:21">
      <c r="O33" s="302"/>
      <c r="P33" s="302"/>
      <c r="U33" s="302"/>
    </row>
    <row r="34" spans="15:21">
      <c r="O34" s="302"/>
      <c r="P34" s="302"/>
      <c r="U34" s="302"/>
    </row>
    <row r="35" spans="15:21">
      <c r="O35" s="302"/>
      <c r="P35" s="302"/>
      <c r="U35" s="302"/>
    </row>
    <row r="36" spans="15:21">
      <c r="O36" s="302"/>
      <c r="P36" s="302"/>
      <c r="U36" s="302"/>
    </row>
    <row r="37" spans="15:21">
      <c r="O37" s="302"/>
      <c r="P37" s="302"/>
      <c r="U37" s="302"/>
    </row>
    <row r="38" spans="15:21">
      <c r="O38" s="302"/>
      <c r="P38" s="302"/>
      <c r="U38" s="302"/>
    </row>
    <row r="39" spans="15:21">
      <c r="O39" s="302"/>
      <c r="P39" s="302"/>
      <c r="U39" s="302"/>
    </row>
    <row r="40" spans="15:21">
      <c r="O40" s="302"/>
      <c r="P40" s="302"/>
      <c r="U40" s="302"/>
    </row>
  </sheetData>
  <pageMargins left="0.75" right="0.25" top="1" bottom="1" header="0.5" footer="0.5"/>
  <pageSetup firstPageNumber="30" orientation="portrait" useFirstPageNumber="1" horizontalDpi="4294967292" verticalDpi="4294967292" r:id="rId1"/>
  <headerFooter alignWithMargins="0">
    <oddFooter>&amp;C&amp;"Times New Roman,Regular" &amp;P of 31</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7"/>
  <sheetViews>
    <sheetView showGridLines="0" zoomScaleNormal="100" workbookViewId="0">
      <selection activeCell="W1" sqref="W1"/>
    </sheetView>
  </sheetViews>
  <sheetFormatPr defaultColWidth="12.69921875" defaultRowHeight="10"/>
  <cols>
    <col min="1" max="1" width="5.296875" style="301" customWidth="1"/>
    <col min="2" max="2" width="12.69921875" style="301" customWidth="1"/>
    <col min="3" max="12" width="8.69921875" style="301" customWidth="1"/>
    <col min="13" max="15" width="9.59765625" style="301" hidden="1" customWidth="1"/>
    <col min="16" max="21" width="7.69921875" style="301" hidden="1" customWidth="1"/>
    <col min="22" max="22" width="7.69921875" style="301" customWidth="1"/>
    <col min="23" max="16384" width="12.69921875" style="301"/>
  </cols>
  <sheetData>
    <row r="1" spans="1:22" ht="11.5">
      <c r="B1" s="339" t="s">
        <v>464</v>
      </c>
      <c r="C1" s="338"/>
      <c r="D1" s="338"/>
      <c r="E1" s="338"/>
      <c r="F1" s="338"/>
      <c r="G1" s="338"/>
      <c r="H1" s="338"/>
      <c r="I1" s="338"/>
      <c r="J1" s="338"/>
      <c r="K1" s="338"/>
      <c r="L1" s="338"/>
      <c r="M1" s="338"/>
      <c r="N1" s="338"/>
      <c r="O1" s="337"/>
      <c r="P1" s="331"/>
      <c r="Q1" s="333"/>
      <c r="R1" s="331"/>
      <c r="S1" s="332"/>
      <c r="T1" s="331"/>
      <c r="U1" s="331"/>
      <c r="V1" s="331"/>
    </row>
    <row r="2" spans="1:22" ht="13.65" customHeight="1">
      <c r="B2" s="339" t="s">
        <v>463</v>
      </c>
      <c r="C2" s="338"/>
      <c r="D2" s="338"/>
      <c r="E2" s="338"/>
      <c r="F2" s="338"/>
      <c r="G2" s="338"/>
      <c r="H2" s="338"/>
      <c r="I2" s="338"/>
      <c r="J2" s="338"/>
      <c r="K2" s="338"/>
      <c r="L2" s="338"/>
      <c r="M2" s="338"/>
      <c r="N2" s="338"/>
      <c r="O2" s="337"/>
      <c r="P2" s="331"/>
      <c r="Q2" s="333"/>
      <c r="R2" s="331"/>
      <c r="S2" s="332"/>
      <c r="T2" s="331"/>
      <c r="U2" s="331"/>
      <c r="V2" s="331"/>
    </row>
    <row r="3" spans="1:22" ht="12.75" customHeight="1">
      <c r="B3" s="336" t="s">
        <v>462</v>
      </c>
      <c r="C3" s="335"/>
      <c r="D3" s="335"/>
      <c r="E3" s="335"/>
      <c r="F3" s="335"/>
      <c r="G3" s="335"/>
      <c r="H3" s="335"/>
      <c r="I3" s="335"/>
      <c r="J3" s="335"/>
      <c r="K3" s="335"/>
      <c r="L3" s="335"/>
      <c r="M3" s="335"/>
      <c r="N3" s="335"/>
      <c r="O3" s="334"/>
      <c r="P3" s="333"/>
      <c r="Q3" s="333"/>
      <c r="R3" s="332"/>
      <c r="S3" s="332"/>
      <c r="T3" s="332"/>
      <c r="U3" s="331"/>
      <c r="V3" s="331"/>
    </row>
    <row r="4" spans="1:22" ht="27.75" customHeight="1">
      <c r="B4" s="330"/>
      <c r="C4" s="330"/>
      <c r="D4" s="330"/>
      <c r="E4" s="330"/>
      <c r="F4" s="330"/>
      <c r="G4" s="330"/>
      <c r="H4" s="330"/>
      <c r="I4" s="330"/>
      <c r="J4" s="330"/>
      <c r="K4" s="330"/>
      <c r="L4" s="330"/>
      <c r="M4" s="330"/>
      <c r="N4" s="330"/>
      <c r="O4" s="330"/>
      <c r="P4" s="327"/>
      <c r="Q4" s="329"/>
      <c r="R4" s="327"/>
      <c r="S4" s="328"/>
      <c r="T4" s="327"/>
      <c r="U4" s="326"/>
      <c r="V4" s="326"/>
    </row>
    <row r="5" spans="1:22" s="322" customFormat="1" ht="16.5" customHeight="1">
      <c r="B5" s="325" t="s">
        <v>461</v>
      </c>
      <c r="C5" s="324" t="s">
        <v>460</v>
      </c>
      <c r="D5" s="324" t="s">
        <v>459</v>
      </c>
      <c r="E5" s="324" t="s">
        <v>458</v>
      </c>
      <c r="F5" s="324" t="s">
        <v>457</v>
      </c>
      <c r="G5" s="324">
        <v>2015</v>
      </c>
      <c r="H5" s="324">
        <v>2014</v>
      </c>
      <c r="I5" s="324">
        <v>2013</v>
      </c>
      <c r="J5" s="324">
        <v>2012</v>
      </c>
      <c r="K5" s="324">
        <v>2011</v>
      </c>
      <c r="L5" s="324">
        <v>2010</v>
      </c>
      <c r="M5" s="324">
        <v>2009</v>
      </c>
      <c r="N5" s="324">
        <v>2008</v>
      </c>
      <c r="O5" s="324">
        <v>2007</v>
      </c>
      <c r="P5" s="324">
        <v>2006</v>
      </c>
      <c r="Q5" s="324">
        <v>2005</v>
      </c>
      <c r="R5" s="324">
        <v>2004</v>
      </c>
      <c r="S5" s="324">
        <v>2003</v>
      </c>
      <c r="T5" s="324">
        <v>2002</v>
      </c>
      <c r="U5" s="324">
        <v>2001</v>
      </c>
      <c r="V5" s="323"/>
    </row>
    <row r="6" spans="1:22" ht="21.75" customHeight="1">
      <c r="A6" s="316"/>
      <c r="B6" s="664" t="s">
        <v>23</v>
      </c>
      <c r="C6" s="663">
        <f>SUM(C7:C18)</f>
        <v>48476</v>
      </c>
      <c r="D6" s="663">
        <v>45354</v>
      </c>
      <c r="E6" s="663">
        <f t="shared" ref="E6:U6" si="0">SUM(E7:E18)</f>
        <v>38401</v>
      </c>
      <c r="F6" s="663">
        <f t="shared" si="0"/>
        <v>36145</v>
      </c>
      <c r="G6" s="663">
        <f t="shared" si="0"/>
        <v>47381</v>
      </c>
      <c r="H6" s="663">
        <f t="shared" si="0"/>
        <v>47407</v>
      </c>
      <c r="I6" s="663">
        <f t="shared" si="0"/>
        <v>49566.37266666667</v>
      </c>
      <c r="J6" s="663">
        <f t="shared" si="0"/>
        <v>54369.93</v>
      </c>
      <c r="K6" s="663">
        <f t="shared" si="0"/>
        <v>55298</v>
      </c>
      <c r="L6" s="663">
        <f t="shared" si="0"/>
        <v>54064</v>
      </c>
      <c r="M6" s="321">
        <f t="shared" si="0"/>
        <v>54876</v>
      </c>
      <c r="N6" s="321">
        <f t="shared" si="0"/>
        <v>61194</v>
      </c>
      <c r="O6" s="321">
        <f t="shared" si="0"/>
        <v>66953</v>
      </c>
      <c r="P6" s="321">
        <f t="shared" si="0"/>
        <v>61448</v>
      </c>
      <c r="Q6" s="321">
        <f t="shared" si="0"/>
        <v>53576</v>
      </c>
      <c r="R6" s="321">
        <f t="shared" si="0"/>
        <v>58362</v>
      </c>
      <c r="S6" s="321">
        <f t="shared" si="0"/>
        <v>55446</v>
      </c>
      <c r="T6" s="321">
        <f t="shared" si="0"/>
        <v>65421</v>
      </c>
      <c r="U6" s="321">
        <f t="shared" si="0"/>
        <v>61839</v>
      </c>
      <c r="V6" s="320"/>
    </row>
    <row r="7" spans="1:22" ht="13.15" customHeight="1">
      <c r="A7" s="316"/>
      <c r="B7" s="319" t="s">
        <v>456</v>
      </c>
      <c r="C7" s="317">
        <v>49</v>
      </c>
      <c r="D7" s="317">
        <v>3202</v>
      </c>
      <c r="E7" s="317">
        <v>2173</v>
      </c>
      <c r="F7" s="317">
        <v>3714</v>
      </c>
      <c r="G7" s="317">
        <v>3805</v>
      </c>
      <c r="H7" s="317">
        <v>3882</v>
      </c>
      <c r="I7" s="317">
        <v>4480.3333333333339</v>
      </c>
      <c r="J7" s="317">
        <v>4637</v>
      </c>
      <c r="K7" s="317">
        <v>4319</v>
      </c>
      <c r="L7" s="317">
        <v>4232</v>
      </c>
      <c r="M7" s="317">
        <v>4466</v>
      </c>
      <c r="N7" s="317">
        <v>5628</v>
      </c>
      <c r="O7" s="317">
        <v>5343</v>
      </c>
      <c r="P7" s="317">
        <v>4489</v>
      </c>
      <c r="Q7" s="317">
        <v>4248</v>
      </c>
      <c r="R7" s="317">
        <v>4747</v>
      </c>
      <c r="S7" s="317">
        <v>5346</v>
      </c>
      <c r="T7" s="317">
        <v>4954</v>
      </c>
      <c r="U7" s="317">
        <v>4883</v>
      </c>
      <c r="V7" s="313"/>
    </row>
    <row r="8" spans="1:22" ht="13.15" customHeight="1">
      <c r="A8" s="316"/>
      <c r="B8" s="319" t="s">
        <v>455</v>
      </c>
      <c r="C8" s="317">
        <v>3651</v>
      </c>
      <c r="D8" s="317">
        <v>3462</v>
      </c>
      <c r="E8" s="317">
        <v>2180</v>
      </c>
      <c r="F8" s="317">
        <v>3700</v>
      </c>
      <c r="G8" s="317">
        <v>3327</v>
      </c>
      <c r="H8" s="317">
        <v>3154</v>
      </c>
      <c r="I8" s="317">
        <v>3921.333333333333</v>
      </c>
      <c r="J8" s="317">
        <v>4187</v>
      </c>
      <c r="K8" s="317">
        <v>3841</v>
      </c>
      <c r="L8" s="317">
        <v>3719</v>
      </c>
      <c r="M8" s="317">
        <v>4347</v>
      </c>
      <c r="N8" s="317">
        <v>4752</v>
      </c>
      <c r="O8" s="317">
        <v>4701</v>
      </c>
      <c r="P8" s="317">
        <v>3951</v>
      </c>
      <c r="Q8" s="317">
        <v>3824</v>
      </c>
      <c r="R8" s="317">
        <v>4317</v>
      </c>
      <c r="S8" s="317">
        <v>4114</v>
      </c>
      <c r="T8" s="317">
        <v>4602</v>
      </c>
      <c r="U8" s="317">
        <v>4442</v>
      </c>
      <c r="V8" s="313"/>
    </row>
    <row r="9" spans="1:22" ht="13.15" customHeight="1">
      <c r="A9" s="316"/>
      <c r="B9" s="319" t="s">
        <v>454</v>
      </c>
      <c r="C9" s="317">
        <v>6691</v>
      </c>
      <c r="D9" s="317">
        <v>4110</v>
      </c>
      <c r="E9" s="317">
        <v>3250</v>
      </c>
      <c r="F9" s="317">
        <v>5287</v>
      </c>
      <c r="G9" s="317">
        <v>3833</v>
      </c>
      <c r="H9" s="317">
        <v>3451</v>
      </c>
      <c r="I9" s="317">
        <v>4661.7060000000001</v>
      </c>
      <c r="J9" s="317">
        <v>4531</v>
      </c>
      <c r="K9" s="317">
        <v>4762</v>
      </c>
      <c r="L9" s="317">
        <v>4390</v>
      </c>
      <c r="M9" s="317">
        <v>4414</v>
      </c>
      <c r="N9" s="317">
        <v>4944</v>
      </c>
      <c r="O9" s="317">
        <v>5523</v>
      </c>
      <c r="P9" s="317">
        <v>4605</v>
      </c>
      <c r="Q9" s="317">
        <v>4687</v>
      </c>
      <c r="R9" s="317">
        <v>4853</v>
      </c>
      <c r="S9" s="317">
        <v>4306</v>
      </c>
      <c r="T9" s="317">
        <v>4897</v>
      </c>
      <c r="U9" s="317">
        <v>5273</v>
      </c>
      <c r="V9" s="313"/>
    </row>
    <row r="10" spans="1:22" ht="13.15" customHeight="1">
      <c r="A10" s="316"/>
      <c r="B10" s="319" t="s">
        <v>453</v>
      </c>
      <c r="C10" s="317">
        <v>5613</v>
      </c>
      <c r="D10" s="317">
        <v>3441</v>
      </c>
      <c r="E10" s="317">
        <v>2495</v>
      </c>
      <c r="F10" s="317">
        <v>1753</v>
      </c>
      <c r="G10" s="317">
        <v>3918</v>
      </c>
      <c r="H10" s="317">
        <v>3881</v>
      </c>
      <c r="I10" s="317">
        <v>3693</v>
      </c>
      <c r="J10" s="317">
        <v>4199</v>
      </c>
      <c r="K10" s="317">
        <v>4201</v>
      </c>
      <c r="L10" s="317">
        <v>4432</v>
      </c>
      <c r="M10" s="317">
        <v>4402</v>
      </c>
      <c r="N10" s="317">
        <v>5061</v>
      </c>
      <c r="O10" s="317">
        <v>5162</v>
      </c>
      <c r="P10" s="317">
        <v>4375</v>
      </c>
      <c r="Q10" s="317">
        <v>4486</v>
      </c>
      <c r="R10" s="317">
        <v>4616</v>
      </c>
      <c r="S10" s="317">
        <v>4294</v>
      </c>
      <c r="T10" s="317">
        <v>5313</v>
      </c>
      <c r="U10" s="317">
        <v>4584</v>
      </c>
      <c r="V10" s="313"/>
    </row>
    <row r="11" spans="1:22" ht="13.15" customHeight="1">
      <c r="A11" s="316"/>
      <c r="B11" s="319" t="s">
        <v>452</v>
      </c>
      <c r="C11" s="317">
        <v>4041</v>
      </c>
      <c r="D11" s="317">
        <v>3958</v>
      </c>
      <c r="E11" s="317">
        <v>2828</v>
      </c>
      <c r="F11" s="317">
        <v>2948</v>
      </c>
      <c r="G11" s="317">
        <v>3882</v>
      </c>
      <c r="H11" s="317">
        <v>4159</v>
      </c>
      <c r="I11" s="317">
        <v>4029</v>
      </c>
      <c r="J11" s="317">
        <v>4735.7199999999993</v>
      </c>
      <c r="K11" s="317">
        <v>4590</v>
      </c>
      <c r="L11" s="317">
        <v>4346</v>
      </c>
      <c r="M11" s="317">
        <v>4736</v>
      </c>
      <c r="N11" s="317">
        <v>5363</v>
      </c>
      <c r="O11" s="317">
        <v>6094</v>
      </c>
      <c r="P11" s="317">
        <v>5217</v>
      </c>
      <c r="Q11" s="317">
        <v>4706</v>
      </c>
      <c r="R11" s="317">
        <v>4613</v>
      </c>
      <c r="S11" s="317">
        <v>4982</v>
      </c>
      <c r="T11" s="317">
        <v>5196</v>
      </c>
      <c r="U11" s="317">
        <v>5644</v>
      </c>
      <c r="V11" s="313"/>
    </row>
    <row r="12" spans="1:22" ht="13.15" customHeight="1">
      <c r="A12" s="316"/>
      <c r="B12" s="319" t="s">
        <v>451</v>
      </c>
      <c r="C12" s="317">
        <v>3546</v>
      </c>
      <c r="D12" s="317">
        <v>3611</v>
      </c>
      <c r="E12" s="317">
        <v>3128</v>
      </c>
      <c r="F12" s="317">
        <v>3001</v>
      </c>
      <c r="G12" s="317">
        <v>4856</v>
      </c>
      <c r="H12" s="317">
        <v>4614</v>
      </c>
      <c r="I12" s="317">
        <v>4336</v>
      </c>
      <c r="J12" s="317">
        <v>5133.25</v>
      </c>
      <c r="K12" s="317">
        <v>5190</v>
      </c>
      <c r="L12" s="317">
        <v>5224</v>
      </c>
      <c r="M12" s="317">
        <v>5231</v>
      </c>
      <c r="N12" s="317">
        <v>5956</v>
      </c>
      <c r="O12" s="317">
        <v>6401</v>
      </c>
      <c r="P12" s="317">
        <v>6050</v>
      </c>
      <c r="Q12" s="317">
        <v>5509</v>
      </c>
      <c r="R12" s="317">
        <v>5485</v>
      </c>
      <c r="S12" s="317">
        <v>5531</v>
      </c>
      <c r="T12" s="317">
        <v>6197</v>
      </c>
      <c r="U12" s="317">
        <v>6560</v>
      </c>
      <c r="V12" s="313"/>
    </row>
    <row r="13" spans="1:22" ht="13.15" customHeight="1">
      <c r="A13" s="316"/>
      <c r="B13" s="318" t="s">
        <v>450</v>
      </c>
      <c r="C13" s="317">
        <v>3847</v>
      </c>
      <c r="D13" s="317">
        <v>4460</v>
      </c>
      <c r="E13" s="317">
        <v>3141</v>
      </c>
      <c r="F13" s="317">
        <v>3096</v>
      </c>
      <c r="G13" s="317">
        <v>4659</v>
      </c>
      <c r="H13" s="317">
        <v>4833</v>
      </c>
      <c r="I13" s="317">
        <v>4789</v>
      </c>
      <c r="J13" s="317">
        <v>5098.71</v>
      </c>
      <c r="K13" s="317">
        <v>5286</v>
      </c>
      <c r="L13" s="317">
        <v>5130</v>
      </c>
      <c r="M13" s="317">
        <v>5470</v>
      </c>
      <c r="N13" s="317">
        <v>6265</v>
      </c>
      <c r="O13" s="317">
        <v>6525</v>
      </c>
      <c r="P13" s="317">
        <v>5684</v>
      </c>
      <c r="Q13" s="317">
        <v>5306</v>
      </c>
      <c r="R13" s="317">
        <v>6130</v>
      </c>
      <c r="S13" s="317">
        <v>6046</v>
      </c>
      <c r="T13" s="317">
        <v>7151</v>
      </c>
      <c r="U13" s="317">
        <v>6560</v>
      </c>
      <c r="V13" s="313"/>
    </row>
    <row r="14" spans="1:22" ht="13.15" customHeight="1">
      <c r="A14" s="316"/>
      <c r="B14" s="318" t="s">
        <v>449</v>
      </c>
      <c r="C14" s="317">
        <v>4488</v>
      </c>
      <c r="D14" s="317">
        <v>3998</v>
      </c>
      <c r="E14" s="317">
        <v>4536</v>
      </c>
      <c r="F14" s="317">
        <v>3670</v>
      </c>
      <c r="G14" s="317">
        <v>4867</v>
      </c>
      <c r="H14" s="317">
        <v>5104</v>
      </c>
      <c r="I14" s="317">
        <v>5492</v>
      </c>
      <c r="J14" s="317">
        <v>5957.97</v>
      </c>
      <c r="K14" s="317">
        <v>6506</v>
      </c>
      <c r="L14" s="317">
        <v>5985</v>
      </c>
      <c r="M14" s="317">
        <v>5739</v>
      </c>
      <c r="N14" s="317">
        <v>6127</v>
      </c>
      <c r="O14" s="317">
        <v>7541</v>
      </c>
      <c r="P14" s="317">
        <v>7203</v>
      </c>
      <c r="Q14" s="317">
        <v>6284</v>
      </c>
      <c r="R14" s="317">
        <v>6145</v>
      </c>
      <c r="S14" s="317">
        <v>6216</v>
      </c>
      <c r="T14" s="317">
        <v>7278</v>
      </c>
      <c r="U14" s="317">
        <v>7355</v>
      </c>
      <c r="V14" s="313"/>
    </row>
    <row r="15" spans="1:22" ht="13.15" customHeight="1">
      <c r="A15" s="316"/>
      <c r="B15" s="318" t="s">
        <v>448</v>
      </c>
      <c r="C15" s="317">
        <v>4889</v>
      </c>
      <c r="D15" s="317">
        <v>4242</v>
      </c>
      <c r="E15" s="317">
        <v>2588</v>
      </c>
      <c r="F15" s="317">
        <v>3921</v>
      </c>
      <c r="G15" s="317">
        <v>4188</v>
      </c>
      <c r="H15" s="317">
        <v>4195</v>
      </c>
      <c r="I15" s="317">
        <v>4025</v>
      </c>
      <c r="J15" s="317">
        <v>4261.8399999999992</v>
      </c>
      <c r="K15" s="317">
        <v>4862</v>
      </c>
      <c r="L15" s="317">
        <v>4957</v>
      </c>
      <c r="M15" s="317">
        <v>4807</v>
      </c>
      <c r="N15" s="317">
        <v>5163</v>
      </c>
      <c r="O15" s="317">
        <v>5795</v>
      </c>
      <c r="P15" s="317">
        <v>6064</v>
      </c>
      <c r="Q15" s="317">
        <v>4698</v>
      </c>
      <c r="R15" s="317">
        <v>5524</v>
      </c>
      <c r="S15" s="317">
        <v>5592</v>
      </c>
      <c r="T15" s="317">
        <v>6204</v>
      </c>
      <c r="U15" s="317">
        <v>4643</v>
      </c>
      <c r="V15" s="313"/>
    </row>
    <row r="16" spans="1:22" ht="13.15" customHeight="1">
      <c r="A16" s="316"/>
      <c r="B16" s="318" t="s">
        <v>447</v>
      </c>
      <c r="C16" s="317">
        <v>5068</v>
      </c>
      <c r="D16" s="317">
        <v>4635</v>
      </c>
      <c r="E16" s="317">
        <v>5534</v>
      </c>
      <c r="F16" s="317">
        <v>2815</v>
      </c>
      <c r="G16" s="317">
        <v>3863</v>
      </c>
      <c r="H16" s="317">
        <v>3963</v>
      </c>
      <c r="I16" s="317">
        <v>3926</v>
      </c>
      <c r="J16" s="317">
        <v>4119.8000000000011</v>
      </c>
      <c r="K16" s="317">
        <v>4238</v>
      </c>
      <c r="L16" s="317">
        <v>4380</v>
      </c>
      <c r="M16" s="317">
        <v>4218</v>
      </c>
      <c r="N16" s="317">
        <v>4977</v>
      </c>
      <c r="O16" s="317">
        <v>5473</v>
      </c>
      <c r="P16" s="317">
        <v>5437</v>
      </c>
      <c r="Q16" s="317">
        <v>3985</v>
      </c>
      <c r="R16" s="317">
        <v>4800</v>
      </c>
      <c r="S16" s="317">
        <v>5201</v>
      </c>
      <c r="T16" s="317">
        <v>5621</v>
      </c>
      <c r="U16" s="317">
        <v>5029</v>
      </c>
      <c r="V16" s="313"/>
    </row>
    <row r="17" spans="1:24" ht="14.25" customHeight="1">
      <c r="A17" s="316"/>
      <c r="B17" s="666" t="s">
        <v>446</v>
      </c>
      <c r="C17" s="665">
        <v>3712</v>
      </c>
      <c r="D17" s="665">
        <v>3140</v>
      </c>
      <c r="E17" s="665">
        <v>3945</v>
      </c>
      <c r="F17" s="665">
        <v>1302</v>
      </c>
      <c r="G17" s="665">
        <v>3061</v>
      </c>
      <c r="H17" s="665">
        <v>3133</v>
      </c>
      <c r="I17" s="665">
        <v>3293</v>
      </c>
      <c r="J17" s="665">
        <v>3907</v>
      </c>
      <c r="K17" s="665">
        <v>3881</v>
      </c>
      <c r="L17" s="665">
        <v>3733</v>
      </c>
      <c r="M17" s="317">
        <v>3423</v>
      </c>
      <c r="N17" s="317">
        <v>3554</v>
      </c>
      <c r="O17" s="317">
        <v>4583</v>
      </c>
      <c r="P17" s="317">
        <v>4468</v>
      </c>
      <c r="Q17" s="317">
        <v>3443</v>
      </c>
      <c r="R17" s="317">
        <v>4353</v>
      </c>
      <c r="S17" s="317">
        <v>3818</v>
      </c>
      <c r="T17" s="317">
        <v>4287</v>
      </c>
      <c r="U17" s="317">
        <v>4095</v>
      </c>
      <c r="V17" s="313"/>
    </row>
    <row r="18" spans="1:24" ht="18.399999999999999" customHeight="1">
      <c r="A18" s="316"/>
      <c r="B18" s="662" t="s">
        <v>445</v>
      </c>
      <c r="C18" s="661">
        <v>2881</v>
      </c>
      <c r="D18" s="661">
        <v>3095</v>
      </c>
      <c r="E18" s="661">
        <v>2603</v>
      </c>
      <c r="F18" s="661">
        <v>938</v>
      </c>
      <c r="G18" s="661">
        <v>3122</v>
      </c>
      <c r="H18" s="661">
        <v>3038</v>
      </c>
      <c r="I18" s="661">
        <v>2920</v>
      </c>
      <c r="J18" s="661">
        <v>3601.6400000000003</v>
      </c>
      <c r="K18" s="661">
        <v>3622</v>
      </c>
      <c r="L18" s="661">
        <v>3536</v>
      </c>
      <c r="M18" s="314">
        <v>3623</v>
      </c>
      <c r="N18" s="314">
        <v>3404</v>
      </c>
      <c r="O18" s="314">
        <v>3812</v>
      </c>
      <c r="P18" s="314">
        <v>3905</v>
      </c>
      <c r="Q18" s="314">
        <v>2400</v>
      </c>
      <c r="R18" s="314">
        <f>2734+45</f>
        <v>2779</v>
      </c>
      <c r="S18" s="315" t="s">
        <v>50</v>
      </c>
      <c r="T18" s="314">
        <v>3721</v>
      </c>
      <c r="U18" s="314">
        <v>2771</v>
      </c>
      <c r="V18" s="313"/>
    </row>
    <row r="19" spans="1:24">
      <c r="B19" s="306"/>
      <c r="C19" s="306"/>
      <c r="D19" s="306"/>
      <c r="E19" s="306"/>
      <c r="F19" s="306"/>
      <c r="G19" s="306"/>
      <c r="H19" s="306"/>
      <c r="I19" s="306"/>
      <c r="J19" s="306"/>
      <c r="K19" s="306"/>
      <c r="L19" s="306"/>
      <c r="M19" s="306"/>
      <c r="N19" s="306"/>
      <c r="O19" s="308"/>
      <c r="P19" s="308"/>
      <c r="Q19" s="308"/>
      <c r="R19" s="308"/>
      <c r="S19" s="312"/>
      <c r="T19" s="308"/>
      <c r="U19" s="308"/>
      <c r="V19" s="308"/>
    </row>
    <row r="20" spans="1:24" ht="11.5">
      <c r="B20" s="303" t="s">
        <v>439</v>
      </c>
      <c r="C20" s="306"/>
      <c r="D20" s="306"/>
      <c r="E20" s="306"/>
      <c r="F20" s="306"/>
      <c r="G20" s="306"/>
      <c r="H20" s="306"/>
      <c r="I20" s="306"/>
      <c r="J20" s="306"/>
      <c r="K20" s="306"/>
      <c r="L20" s="306"/>
      <c r="M20" s="306"/>
      <c r="N20" s="306"/>
      <c r="O20" s="308"/>
      <c r="P20" s="307"/>
      <c r="R20" s="310"/>
      <c r="S20" s="311"/>
      <c r="T20" s="310"/>
      <c r="U20" s="310"/>
      <c r="V20" s="310"/>
    </row>
    <row r="21" spans="1:24" ht="11.5">
      <c r="B21" s="303" t="s">
        <v>444</v>
      </c>
      <c r="C21" s="306"/>
      <c r="D21" s="306"/>
      <c r="E21" s="306"/>
      <c r="F21" s="306"/>
      <c r="G21" s="306"/>
      <c r="H21" s="306"/>
      <c r="I21" s="306"/>
      <c r="J21" s="306"/>
      <c r="K21" s="306"/>
      <c r="L21" s="306"/>
      <c r="M21" s="306"/>
      <c r="N21" s="306"/>
      <c r="O21" s="308"/>
    </row>
    <row r="22" spans="1:24" ht="13">
      <c r="B22" s="303" t="s">
        <v>438</v>
      </c>
      <c r="C22" s="309"/>
      <c r="D22" s="309"/>
      <c r="E22" s="309"/>
      <c r="F22" s="309"/>
      <c r="G22" s="309"/>
      <c r="H22" s="309"/>
      <c r="I22" s="309"/>
      <c r="J22" s="309"/>
      <c r="K22" s="309"/>
      <c r="L22" s="306"/>
      <c r="M22" s="309"/>
      <c r="N22" s="309"/>
      <c r="O22" s="308"/>
      <c r="U22" s="302"/>
      <c r="V22" s="302"/>
    </row>
    <row r="23" spans="1:24" ht="13">
      <c r="B23" s="303" t="s">
        <v>443</v>
      </c>
      <c r="C23" s="309"/>
      <c r="D23" s="309"/>
      <c r="E23" s="309"/>
      <c r="F23" s="309"/>
      <c r="G23" s="309"/>
      <c r="H23" s="309"/>
      <c r="I23" s="309"/>
      <c r="J23" s="309"/>
      <c r="K23" s="309"/>
      <c r="L23" s="306"/>
      <c r="M23" s="309"/>
      <c r="N23" s="309"/>
      <c r="O23" s="308"/>
      <c r="U23" s="302"/>
      <c r="V23" s="302"/>
    </row>
    <row r="24" spans="1:24" ht="19.25" customHeight="1">
      <c r="B24" s="303" t="s">
        <v>442</v>
      </c>
      <c r="C24" s="307"/>
      <c r="D24" s="307"/>
      <c r="E24" s="307"/>
      <c r="F24" s="307"/>
      <c r="G24" s="307"/>
      <c r="H24" s="307"/>
      <c r="I24" s="307"/>
      <c r="J24" s="307"/>
      <c r="K24" s="307"/>
      <c r="L24" s="306"/>
      <c r="M24" s="307"/>
      <c r="N24" s="307"/>
      <c r="O24" s="307"/>
      <c r="U24" s="302"/>
      <c r="V24" s="302"/>
    </row>
    <row r="25" spans="1:24" ht="13">
      <c r="B25" s="303" t="s">
        <v>441</v>
      </c>
      <c r="L25" s="306"/>
      <c r="U25" s="302"/>
      <c r="V25" s="302"/>
    </row>
    <row r="26" spans="1:24" ht="13">
      <c r="B26" s="303" t="s">
        <v>440</v>
      </c>
      <c r="L26" s="306"/>
      <c r="U26" s="302"/>
      <c r="V26" s="302"/>
    </row>
    <row r="27" spans="1:24" ht="17.5" customHeight="1">
      <c r="B27" s="304"/>
      <c r="P27" s="302"/>
      <c r="U27" s="302"/>
      <c r="V27" s="302"/>
    </row>
    <row r="28" spans="1:24" ht="13">
      <c r="B28" s="305"/>
      <c r="P28" s="302"/>
      <c r="U28" s="302"/>
      <c r="V28" s="302"/>
    </row>
    <row r="29" spans="1:24" ht="17.5" customHeight="1">
      <c r="B29" s="304"/>
      <c r="P29" s="302"/>
      <c r="U29" s="302"/>
      <c r="V29" s="302"/>
      <c r="W29" s="302"/>
      <c r="X29" s="302"/>
    </row>
    <row r="30" spans="1:24" ht="13">
      <c r="B30" s="303"/>
      <c r="P30" s="302"/>
      <c r="U30" s="302"/>
      <c r="V30" s="302"/>
    </row>
    <row r="31" spans="1:24" ht="13">
      <c r="B31" s="303"/>
      <c r="O31" s="302"/>
      <c r="P31" s="302"/>
      <c r="U31" s="302"/>
      <c r="V31" s="302"/>
    </row>
    <row r="32" spans="1:24" ht="13">
      <c r="B32" s="303"/>
      <c r="O32" s="302"/>
      <c r="P32" s="302"/>
      <c r="U32" s="302"/>
      <c r="V32" s="302"/>
    </row>
    <row r="33" spans="2:22" ht="13">
      <c r="B33" s="303"/>
      <c r="O33" s="302"/>
      <c r="P33" s="302"/>
      <c r="U33" s="302"/>
      <c r="V33" s="302"/>
    </row>
    <row r="34" spans="2:22" ht="13">
      <c r="B34" s="303"/>
      <c r="O34" s="302"/>
      <c r="P34" s="302"/>
      <c r="U34" s="302"/>
      <c r="V34" s="302"/>
    </row>
    <row r="35" spans="2:22" ht="13">
      <c r="B35" s="303"/>
      <c r="O35" s="302"/>
      <c r="P35" s="302"/>
      <c r="U35" s="302"/>
      <c r="V35" s="302"/>
    </row>
    <row r="36" spans="2:22" ht="13">
      <c r="B36" s="303"/>
      <c r="O36" s="302"/>
      <c r="P36" s="302"/>
      <c r="U36" s="302"/>
      <c r="V36" s="302"/>
    </row>
    <row r="37" spans="2:22" ht="13">
      <c r="O37" s="302"/>
      <c r="P37" s="302"/>
    </row>
    <row r="38" spans="2:22" ht="13">
      <c r="O38" s="302"/>
      <c r="P38" s="302"/>
    </row>
    <row r="39" spans="2:22" ht="13">
      <c r="O39" s="302"/>
      <c r="P39" s="302"/>
    </row>
    <row r="40" spans="2:22" ht="13">
      <c r="O40" s="302"/>
      <c r="P40" s="302"/>
    </row>
    <row r="41" spans="2:22" ht="13">
      <c r="O41" s="302"/>
      <c r="P41" s="302"/>
    </row>
    <row r="42" spans="2:22" ht="13">
      <c r="O42" s="302"/>
      <c r="P42" s="302"/>
    </row>
    <row r="43" spans="2:22" ht="13">
      <c r="O43" s="302"/>
      <c r="P43" s="302"/>
    </row>
    <row r="44" spans="2:22" ht="13">
      <c r="O44" s="302"/>
      <c r="P44" s="302"/>
    </row>
    <row r="45" spans="2:22" ht="13">
      <c r="O45" s="302"/>
      <c r="P45" s="302"/>
    </row>
    <row r="46" spans="2:22" ht="13">
      <c r="O46" s="302"/>
      <c r="P46" s="302"/>
    </row>
    <row r="47" spans="2:22" ht="13">
      <c r="O47" s="302"/>
      <c r="P47" s="302"/>
    </row>
    <row r="48" spans="2:22" ht="13">
      <c r="O48" s="302"/>
      <c r="P48" s="302"/>
    </row>
    <row r="49" spans="15:16" ht="13">
      <c r="O49" s="302"/>
      <c r="P49" s="302"/>
    </row>
    <row r="50" spans="15:16" ht="13">
      <c r="O50" s="302"/>
      <c r="P50" s="302"/>
    </row>
    <row r="51" spans="15:16" ht="13">
      <c r="O51" s="302"/>
      <c r="P51" s="302"/>
    </row>
    <row r="52" spans="15:16" ht="13">
      <c r="O52" s="302"/>
      <c r="P52" s="302"/>
    </row>
    <row r="53" spans="15:16" ht="13">
      <c r="O53" s="302"/>
      <c r="P53" s="302"/>
    </row>
    <row r="54" spans="15:16" ht="13">
      <c r="O54" s="302"/>
    </row>
    <row r="55" spans="15:16" ht="13">
      <c r="O55" s="302"/>
    </row>
    <row r="56" spans="15:16" ht="13">
      <c r="O56" s="302"/>
    </row>
    <row r="57" spans="15:16" ht="13">
      <c r="O57" s="302"/>
    </row>
  </sheetData>
  <pageMargins left="0.75" right="0.25" top="1" bottom="0.5" header="0.5" footer="0.5"/>
  <pageSetup firstPageNumber="31" orientation="portrait" useFirstPageNumber="1" horizontalDpi="4294967292" verticalDpi="4294967292" r:id="rId1"/>
  <headerFooter alignWithMargins="0">
    <oddFooter>&amp;C&amp;"Times New Roman,Regular"&amp;10&amp;P of 31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5514"/>
  <sheetViews>
    <sheetView showGridLines="0" zoomScaleNormal="100" workbookViewId="0">
      <selection activeCell="AG1" sqref="AG1"/>
    </sheetView>
  </sheetViews>
  <sheetFormatPr defaultColWidth="11.8984375" defaultRowHeight="10"/>
  <cols>
    <col min="1" max="1" width="27.09765625" style="3" customWidth="1"/>
    <col min="2" max="11" width="8" style="3" customWidth="1"/>
    <col min="12" max="12" width="8" style="3" hidden="1" customWidth="1"/>
    <col min="13" max="14" width="8.3984375" style="3" hidden="1" customWidth="1"/>
    <col min="15" max="15" width="8.09765625" style="1" hidden="1" customWidth="1"/>
    <col min="16" max="18" width="8.09765625" style="2" hidden="1" customWidth="1"/>
    <col min="19" max="19" width="8.09765625" style="1" hidden="1" customWidth="1"/>
    <col min="20" max="20" width="7.09765625" style="287" hidden="1" customWidth="1"/>
    <col min="21" max="22" width="7.69921875" style="289" hidden="1" customWidth="1"/>
    <col min="23" max="23" width="7.296875" style="289" hidden="1" customWidth="1"/>
    <col min="24" max="24" width="7.296875" style="287" hidden="1" customWidth="1"/>
    <col min="25" max="25" width="7.09765625" style="287" hidden="1" customWidth="1"/>
    <col min="26" max="26" width="7.296875" style="287" hidden="1" customWidth="1"/>
    <col min="27" max="31" width="7.09765625" style="287" hidden="1" customWidth="1"/>
    <col min="32" max="32" width="9.296875" style="1" customWidth="1"/>
    <col min="33" max="16384" width="11.8984375" style="1"/>
  </cols>
  <sheetData>
    <row r="1" spans="1:32" ht="10.5">
      <c r="A1" s="33" t="s">
        <v>9</v>
      </c>
      <c r="B1" s="33"/>
      <c r="C1" s="33"/>
      <c r="D1" s="33"/>
      <c r="E1" s="33"/>
      <c r="F1" s="33"/>
      <c r="G1" s="33"/>
      <c r="H1" s="33"/>
      <c r="I1" s="33"/>
      <c r="J1" s="33"/>
      <c r="K1" s="33"/>
      <c r="L1" s="33"/>
      <c r="M1" s="33"/>
      <c r="N1" s="33"/>
      <c r="O1" s="30"/>
      <c r="P1" s="31"/>
      <c r="Q1" s="31"/>
      <c r="R1" s="31"/>
      <c r="S1" s="30"/>
      <c r="T1" s="265"/>
      <c r="U1" s="266"/>
      <c r="V1" s="267"/>
      <c r="W1" s="267"/>
      <c r="X1" s="267"/>
      <c r="Y1" s="266"/>
      <c r="Z1" s="266"/>
      <c r="AA1" s="266"/>
      <c r="AB1" s="266"/>
      <c r="AC1" s="266"/>
      <c r="AD1" s="266"/>
      <c r="AE1" s="266"/>
    </row>
    <row r="2" spans="1:32" ht="13.65" customHeight="1">
      <c r="A2" s="33" t="s">
        <v>8</v>
      </c>
      <c r="B2" s="33"/>
      <c r="C2" s="33"/>
      <c r="D2" s="33"/>
      <c r="E2" s="33"/>
      <c r="F2" s="33"/>
      <c r="G2" s="33"/>
      <c r="H2" s="33"/>
      <c r="I2" s="33"/>
      <c r="J2" s="33"/>
      <c r="K2" s="33"/>
      <c r="L2" s="33"/>
      <c r="M2" s="33"/>
      <c r="N2" s="33"/>
      <c r="O2" s="30"/>
      <c r="P2" s="31"/>
      <c r="Q2" s="31"/>
      <c r="R2" s="31"/>
      <c r="S2" s="30"/>
      <c r="T2" s="265"/>
      <c r="U2" s="266"/>
      <c r="V2" s="267"/>
      <c r="W2" s="267"/>
      <c r="X2" s="267"/>
      <c r="Y2" s="266"/>
      <c r="Z2" s="266"/>
      <c r="AA2" s="266"/>
      <c r="AB2" s="266"/>
      <c r="AC2" s="266"/>
      <c r="AD2" s="266"/>
      <c r="AE2" s="266"/>
    </row>
    <row r="3" spans="1:32" ht="10.5">
      <c r="A3" s="162" t="s">
        <v>122</v>
      </c>
      <c r="B3" s="33"/>
      <c r="C3" s="33"/>
      <c r="D3" s="33"/>
      <c r="E3" s="33"/>
      <c r="F3" s="33"/>
      <c r="G3" s="33"/>
      <c r="H3" s="33"/>
      <c r="I3" s="33"/>
      <c r="J3" s="33"/>
      <c r="K3" s="33"/>
      <c r="L3" s="33"/>
      <c r="M3" s="33"/>
      <c r="N3" s="33"/>
      <c r="O3" s="30"/>
      <c r="P3" s="31"/>
      <c r="Q3" s="31"/>
      <c r="R3" s="31"/>
      <c r="S3" s="30"/>
      <c r="T3" s="265"/>
      <c r="U3" s="266"/>
      <c r="V3" s="267"/>
      <c r="W3" s="267"/>
      <c r="X3" s="267"/>
      <c r="Y3" s="266"/>
      <c r="Z3" s="266"/>
      <c r="AA3" s="266"/>
      <c r="AB3" s="266"/>
      <c r="AC3" s="266"/>
      <c r="AD3" s="266"/>
      <c r="AE3" s="266"/>
    </row>
    <row r="4" spans="1:32">
      <c r="A4" s="32"/>
      <c r="B4" s="32"/>
      <c r="C4" s="32"/>
      <c r="D4" s="32"/>
      <c r="E4" s="32"/>
      <c r="F4" s="32"/>
      <c r="G4" s="32"/>
      <c r="H4" s="32"/>
      <c r="I4" s="32"/>
      <c r="J4" s="32"/>
      <c r="K4" s="32"/>
      <c r="L4" s="32"/>
      <c r="M4" s="32"/>
      <c r="N4" s="32"/>
      <c r="O4" s="30"/>
      <c r="P4" s="31"/>
      <c r="Q4" s="31"/>
      <c r="R4" s="31"/>
      <c r="S4" s="30"/>
      <c r="T4" s="268"/>
      <c r="U4" s="266"/>
      <c r="V4" s="267"/>
      <c r="W4" s="267"/>
      <c r="X4" s="267"/>
      <c r="Y4" s="266"/>
      <c r="Z4" s="266"/>
      <c r="AA4" s="266"/>
      <c r="AB4" s="266"/>
      <c r="AC4" s="266"/>
      <c r="AD4" s="266"/>
      <c r="AE4" s="266"/>
    </row>
    <row r="5" spans="1:32" s="28" customFormat="1" ht="13.65" customHeight="1">
      <c r="A5" s="29" t="s">
        <v>7</v>
      </c>
      <c r="B5" s="256">
        <v>2019</v>
      </c>
      <c r="C5" s="256">
        <v>2018</v>
      </c>
      <c r="D5" s="256">
        <v>2017</v>
      </c>
      <c r="E5" s="256">
        <v>2016</v>
      </c>
      <c r="F5" s="256">
        <v>2015</v>
      </c>
      <c r="G5" s="256">
        <v>2014</v>
      </c>
      <c r="H5" s="256">
        <v>2013</v>
      </c>
      <c r="I5" s="256">
        <v>2012</v>
      </c>
      <c r="J5" s="256">
        <v>2011</v>
      </c>
      <c r="K5" s="256">
        <v>2010</v>
      </c>
      <c r="L5" s="256">
        <v>2009</v>
      </c>
      <c r="M5" s="257">
        <v>2008</v>
      </c>
      <c r="N5" s="257">
        <v>2007</v>
      </c>
      <c r="O5" s="257">
        <v>2006</v>
      </c>
      <c r="P5" s="257">
        <v>2005</v>
      </c>
      <c r="Q5" s="257">
        <v>2004</v>
      </c>
      <c r="R5" s="257">
        <v>2003</v>
      </c>
      <c r="S5" s="257">
        <v>2002</v>
      </c>
      <c r="T5" s="269">
        <v>2001</v>
      </c>
      <c r="U5" s="269">
        <v>2000</v>
      </c>
      <c r="V5" s="269">
        <v>1999</v>
      </c>
      <c r="W5" s="269">
        <v>1998</v>
      </c>
      <c r="X5" s="269">
        <v>1997</v>
      </c>
      <c r="Y5" s="269">
        <v>1996</v>
      </c>
      <c r="Z5" s="269">
        <v>1995</v>
      </c>
      <c r="AA5" s="269">
        <v>1994</v>
      </c>
      <c r="AB5" s="269">
        <v>1993</v>
      </c>
      <c r="AC5" s="269">
        <v>1992</v>
      </c>
      <c r="AD5" s="270">
        <v>1991</v>
      </c>
      <c r="AE5" s="269" t="s">
        <v>371</v>
      </c>
      <c r="AF5" s="258"/>
    </row>
    <row r="6" spans="1:32" ht="24" customHeight="1">
      <c r="A6" s="26" t="s">
        <v>1</v>
      </c>
      <c r="B6" s="20">
        <f t="shared" ref="B6:S6" si="0">SUM(B7:B12)</f>
        <v>52740</v>
      </c>
      <c r="C6" s="20">
        <f t="shared" ref="C6" si="1">SUM(C7:C12)</f>
        <v>46463</v>
      </c>
      <c r="D6" s="20">
        <f t="shared" si="0"/>
        <v>42694</v>
      </c>
      <c r="E6" s="20">
        <f t="shared" si="0"/>
        <v>39187</v>
      </c>
      <c r="F6" s="20">
        <f t="shared" ref="F6:G6" si="2">SUM(F7:F12)</f>
        <v>39287</v>
      </c>
      <c r="G6" s="20">
        <f t="shared" si="2"/>
        <v>39322</v>
      </c>
      <c r="H6" s="20">
        <f t="shared" ref="H6" si="3">SUM(H7:H12)</f>
        <v>39621</v>
      </c>
      <c r="I6" s="20">
        <f t="shared" si="0"/>
        <v>40621</v>
      </c>
      <c r="J6" s="20">
        <f t="shared" si="0"/>
        <v>41316</v>
      </c>
      <c r="K6" s="20">
        <f t="shared" si="0"/>
        <v>42218</v>
      </c>
      <c r="L6" s="20">
        <f t="shared" si="0"/>
        <v>36808</v>
      </c>
      <c r="M6" s="20">
        <f t="shared" si="0"/>
        <v>37981</v>
      </c>
      <c r="N6" s="20">
        <f t="shared" si="0"/>
        <v>35784</v>
      </c>
      <c r="O6" s="20">
        <f t="shared" si="0"/>
        <v>36101</v>
      </c>
      <c r="P6" s="20">
        <f t="shared" si="0"/>
        <v>36584</v>
      </c>
      <c r="Q6" s="20">
        <f t="shared" si="0"/>
        <v>37243</v>
      </c>
      <c r="R6" s="20">
        <f t="shared" si="0"/>
        <v>37694</v>
      </c>
      <c r="S6" s="20">
        <f t="shared" si="0"/>
        <v>38257</v>
      </c>
      <c r="T6" s="271">
        <f>SUM(T7:T12)</f>
        <v>35776</v>
      </c>
      <c r="U6" s="271">
        <f t="shared" ref="U6:AE6" si="4">SUM(U7:U12)</f>
        <v>36757</v>
      </c>
      <c r="V6" s="271">
        <f t="shared" si="4"/>
        <v>37373</v>
      </c>
      <c r="W6" s="271">
        <f t="shared" si="4"/>
        <v>35762</v>
      </c>
      <c r="X6" s="271">
        <f t="shared" si="4"/>
        <v>35531</v>
      </c>
      <c r="Y6" s="271">
        <f t="shared" si="4"/>
        <v>36433</v>
      </c>
      <c r="Z6" s="271">
        <f t="shared" si="4"/>
        <v>38032</v>
      </c>
      <c r="AA6" s="271">
        <f>SUM(AA7:AA12)</f>
        <v>39157</v>
      </c>
      <c r="AB6" s="271">
        <f t="shared" si="4"/>
        <v>39459.999999999993</v>
      </c>
      <c r="AC6" s="271">
        <f t="shared" si="4"/>
        <v>40620</v>
      </c>
      <c r="AD6" s="271">
        <f t="shared" si="4"/>
        <v>40931.000000000007</v>
      </c>
      <c r="AE6" s="271">
        <f t="shared" si="4"/>
        <v>40514.999999999993</v>
      </c>
      <c r="AF6" s="19"/>
    </row>
    <row r="7" spans="1:32">
      <c r="A7" s="175" t="s">
        <v>174</v>
      </c>
      <c r="B7" s="36">
        <v>27255</v>
      </c>
      <c r="C7" s="36">
        <v>22266</v>
      </c>
      <c r="D7" s="36">
        <v>19219</v>
      </c>
      <c r="E7" s="36">
        <v>15971</v>
      </c>
      <c r="F7" s="36">
        <v>14580</v>
      </c>
      <c r="G7" s="36">
        <v>14369</v>
      </c>
      <c r="H7" s="36">
        <v>14405</v>
      </c>
      <c r="I7" s="36">
        <v>14643</v>
      </c>
      <c r="J7" s="36">
        <v>14683</v>
      </c>
      <c r="K7" s="36">
        <v>14767</v>
      </c>
      <c r="L7" s="18">
        <v>8450</v>
      </c>
      <c r="M7" s="18">
        <v>9127</v>
      </c>
      <c r="N7" s="18">
        <v>9559</v>
      </c>
      <c r="O7" s="18">
        <v>9640</v>
      </c>
      <c r="P7" s="18">
        <v>9717</v>
      </c>
      <c r="Q7" s="18">
        <v>9857</v>
      </c>
      <c r="R7" s="18">
        <v>9897</v>
      </c>
      <c r="S7" s="18">
        <v>10082</v>
      </c>
      <c r="T7" s="272">
        <v>10230</v>
      </c>
      <c r="U7" s="272">
        <v>10809</v>
      </c>
      <c r="V7" s="272">
        <v>11191</v>
      </c>
      <c r="W7" s="272">
        <v>11289</v>
      </c>
      <c r="X7" s="272">
        <v>11217</v>
      </c>
      <c r="Y7" s="272">
        <v>11632</v>
      </c>
      <c r="Z7" s="273">
        <v>12710</v>
      </c>
      <c r="AA7" s="273">
        <v>12061</v>
      </c>
      <c r="AB7" s="273">
        <v>12788</v>
      </c>
      <c r="AC7" s="273">
        <v>13921</v>
      </c>
      <c r="AD7" s="274">
        <v>14501</v>
      </c>
      <c r="AE7" s="275">
        <v>15007</v>
      </c>
      <c r="AF7" s="15"/>
    </row>
    <row r="8" spans="1:32">
      <c r="A8" s="175" t="s">
        <v>194</v>
      </c>
      <c r="B8" s="36">
        <v>7</v>
      </c>
      <c r="C8" s="36">
        <v>10</v>
      </c>
      <c r="D8" s="36">
        <v>14</v>
      </c>
      <c r="E8" s="36">
        <v>15</v>
      </c>
      <c r="F8" s="36">
        <v>16</v>
      </c>
      <c r="G8" s="36">
        <v>16</v>
      </c>
      <c r="H8" s="36">
        <v>17</v>
      </c>
      <c r="I8" s="36">
        <v>16</v>
      </c>
      <c r="J8" s="36">
        <v>18</v>
      </c>
      <c r="K8" s="36">
        <v>12</v>
      </c>
      <c r="L8" s="18">
        <v>13</v>
      </c>
      <c r="M8" s="18">
        <v>20</v>
      </c>
      <c r="N8" s="18">
        <v>17</v>
      </c>
      <c r="O8" s="18">
        <v>17</v>
      </c>
      <c r="P8" s="18">
        <v>20</v>
      </c>
      <c r="Q8" s="18">
        <v>21</v>
      </c>
      <c r="R8" s="18">
        <v>24</v>
      </c>
      <c r="S8" s="18">
        <v>23</v>
      </c>
      <c r="T8" s="272">
        <v>20</v>
      </c>
      <c r="U8" s="272">
        <v>26</v>
      </c>
      <c r="V8" s="272">
        <v>25</v>
      </c>
      <c r="W8" s="272">
        <v>24</v>
      </c>
      <c r="X8" s="272">
        <v>22</v>
      </c>
      <c r="Y8" s="272">
        <v>20</v>
      </c>
      <c r="Z8" s="273">
        <v>16</v>
      </c>
      <c r="AA8" s="273">
        <v>21</v>
      </c>
      <c r="AB8" s="273">
        <v>17</v>
      </c>
      <c r="AC8" s="273">
        <v>10</v>
      </c>
      <c r="AD8" s="276">
        <v>15</v>
      </c>
      <c r="AE8" s="277">
        <v>6</v>
      </c>
      <c r="AF8" s="15"/>
    </row>
    <row r="9" spans="1:32">
      <c r="A9" s="175" t="s">
        <v>195</v>
      </c>
      <c r="B9" s="36">
        <v>254</v>
      </c>
      <c r="C9" s="36">
        <v>240</v>
      </c>
      <c r="D9" s="36">
        <v>229</v>
      </c>
      <c r="E9" s="36">
        <v>223</v>
      </c>
      <c r="F9" s="36">
        <v>211</v>
      </c>
      <c r="G9" s="36">
        <v>192</v>
      </c>
      <c r="H9" s="36">
        <v>174</v>
      </c>
      <c r="I9" s="36">
        <v>152</v>
      </c>
      <c r="J9" s="36">
        <v>135</v>
      </c>
      <c r="K9" s="36">
        <v>118</v>
      </c>
      <c r="L9" s="18">
        <v>98</v>
      </c>
      <c r="M9" s="18">
        <v>79</v>
      </c>
      <c r="N9" s="18">
        <v>64</v>
      </c>
      <c r="O9" s="18">
        <v>26</v>
      </c>
      <c r="P9" s="18">
        <v>7</v>
      </c>
      <c r="Q9" s="205" t="s">
        <v>374</v>
      </c>
      <c r="R9" s="205" t="s">
        <v>374</v>
      </c>
      <c r="S9" s="205" t="s">
        <v>374</v>
      </c>
      <c r="T9" s="205" t="s">
        <v>374</v>
      </c>
      <c r="U9" s="205" t="s">
        <v>374</v>
      </c>
      <c r="V9" s="205" t="s">
        <v>374</v>
      </c>
      <c r="W9" s="205" t="s">
        <v>374</v>
      </c>
      <c r="X9" s="205" t="s">
        <v>374</v>
      </c>
      <c r="Y9" s="205" t="s">
        <v>374</v>
      </c>
      <c r="Z9" s="205" t="s">
        <v>374</v>
      </c>
      <c r="AA9" s="205" t="s">
        <v>374</v>
      </c>
      <c r="AB9" s="205" t="s">
        <v>374</v>
      </c>
      <c r="AC9" s="205" t="s">
        <v>374</v>
      </c>
      <c r="AD9" s="205" t="s">
        <v>374</v>
      </c>
      <c r="AE9" s="205" t="s">
        <v>374</v>
      </c>
      <c r="AF9" s="17"/>
    </row>
    <row r="10" spans="1:32" ht="10.25" customHeight="1">
      <c r="A10" s="175" t="s">
        <v>193</v>
      </c>
      <c r="B10" s="36">
        <v>10683</v>
      </c>
      <c r="C10" s="36">
        <v>10255</v>
      </c>
      <c r="D10" s="36">
        <v>9971</v>
      </c>
      <c r="E10" s="36">
        <v>10009</v>
      </c>
      <c r="F10" s="36">
        <v>11339</v>
      </c>
      <c r="G10" s="36">
        <v>11652</v>
      </c>
      <c r="H10" s="36">
        <v>11909</v>
      </c>
      <c r="I10" s="36">
        <v>12456</v>
      </c>
      <c r="J10" s="36">
        <v>12927</v>
      </c>
      <c r="K10" s="36">
        <v>13566</v>
      </c>
      <c r="L10" s="18">
        <v>14322</v>
      </c>
      <c r="M10" s="18">
        <v>15015</v>
      </c>
      <c r="N10" s="18">
        <v>13694</v>
      </c>
      <c r="O10" s="18">
        <v>14111</v>
      </c>
      <c r="P10" s="18">
        <v>14517</v>
      </c>
      <c r="Q10" s="18">
        <v>15036</v>
      </c>
      <c r="R10" s="18">
        <v>15487</v>
      </c>
      <c r="S10" s="18">
        <v>15906</v>
      </c>
      <c r="T10" s="272">
        <v>13894</v>
      </c>
      <c r="U10" s="272">
        <v>14554</v>
      </c>
      <c r="V10" s="272">
        <v>15171</v>
      </c>
      <c r="W10" s="272">
        <v>14910.1</v>
      </c>
      <c r="X10" s="272">
        <v>15006.7</v>
      </c>
      <c r="Y10" s="272">
        <v>15618.4</v>
      </c>
      <c r="Z10" s="272">
        <v>16154</v>
      </c>
      <c r="AA10" s="272">
        <v>17578</v>
      </c>
      <c r="AB10" s="272">
        <v>17372.599999999999</v>
      </c>
      <c r="AC10" s="272">
        <v>17662</v>
      </c>
      <c r="AD10" s="272">
        <v>17890.400000000001</v>
      </c>
      <c r="AE10" s="272">
        <v>17664.599999999999</v>
      </c>
      <c r="AF10" s="15"/>
    </row>
    <row r="11" spans="1:32">
      <c r="A11" s="175" t="s">
        <v>192</v>
      </c>
      <c r="B11" s="36">
        <v>7038</v>
      </c>
      <c r="C11" s="36">
        <v>6556</v>
      </c>
      <c r="D11" s="36">
        <v>6267</v>
      </c>
      <c r="E11" s="36">
        <v>6081</v>
      </c>
      <c r="F11" s="36">
        <v>6587</v>
      </c>
      <c r="G11" s="36">
        <v>6685</v>
      </c>
      <c r="H11" s="36">
        <v>6911</v>
      </c>
      <c r="I11" s="36">
        <v>7536</v>
      </c>
      <c r="J11" s="36">
        <v>7956</v>
      </c>
      <c r="K11" s="36">
        <v>8175</v>
      </c>
      <c r="L11" s="18">
        <v>8289</v>
      </c>
      <c r="M11" s="18">
        <v>8083</v>
      </c>
      <c r="N11" s="18">
        <v>7101</v>
      </c>
      <c r="O11" s="18">
        <v>7236</v>
      </c>
      <c r="P11" s="18">
        <v>7315</v>
      </c>
      <c r="Q11" s="18">
        <v>7421</v>
      </c>
      <c r="R11" s="18">
        <v>7436</v>
      </c>
      <c r="S11" s="18">
        <v>7454</v>
      </c>
      <c r="T11" s="272">
        <v>7002</v>
      </c>
      <c r="U11" s="272">
        <v>6957</v>
      </c>
      <c r="V11" s="272">
        <v>6860</v>
      </c>
      <c r="W11" s="272">
        <v>5690.9</v>
      </c>
      <c r="X11" s="272">
        <v>5713.3</v>
      </c>
      <c r="Y11" s="272">
        <v>5816.6</v>
      </c>
      <c r="Z11" s="272">
        <v>6018</v>
      </c>
      <c r="AA11" s="272">
        <v>6286.5</v>
      </c>
      <c r="AB11" s="272">
        <v>6262.7</v>
      </c>
      <c r="AC11" s="272">
        <v>6207.5</v>
      </c>
      <c r="AD11" s="272">
        <v>5934.3</v>
      </c>
      <c r="AE11" s="272">
        <v>5482.7</v>
      </c>
      <c r="AF11" s="15"/>
    </row>
    <row r="12" spans="1:32">
      <c r="A12" s="175" t="s">
        <v>191</v>
      </c>
      <c r="B12" s="36">
        <v>7503</v>
      </c>
      <c r="C12" s="36">
        <v>7136</v>
      </c>
      <c r="D12" s="36">
        <v>6994</v>
      </c>
      <c r="E12" s="36">
        <v>6888</v>
      </c>
      <c r="F12" s="36">
        <v>6554</v>
      </c>
      <c r="G12" s="36">
        <v>6408</v>
      </c>
      <c r="H12" s="36">
        <v>6205</v>
      </c>
      <c r="I12" s="36">
        <v>5818</v>
      </c>
      <c r="J12" s="36">
        <v>5597</v>
      </c>
      <c r="K12" s="36">
        <v>5580</v>
      </c>
      <c r="L12" s="18">
        <v>5636</v>
      </c>
      <c r="M12" s="18">
        <v>5657</v>
      </c>
      <c r="N12" s="18">
        <v>5349</v>
      </c>
      <c r="O12" s="18">
        <v>5071</v>
      </c>
      <c r="P12" s="18">
        <v>5008</v>
      </c>
      <c r="Q12" s="18">
        <v>4908</v>
      </c>
      <c r="R12" s="18">
        <v>4850</v>
      </c>
      <c r="S12" s="18">
        <v>4792</v>
      </c>
      <c r="T12" s="272">
        <v>4630</v>
      </c>
      <c r="U12" s="272">
        <v>4411</v>
      </c>
      <c r="V12" s="272">
        <v>4126</v>
      </c>
      <c r="W12" s="272">
        <v>3848</v>
      </c>
      <c r="X12" s="272">
        <v>3572</v>
      </c>
      <c r="Y12" s="272">
        <v>3346</v>
      </c>
      <c r="Z12" s="273">
        <v>3134</v>
      </c>
      <c r="AA12" s="272">
        <v>3210.5</v>
      </c>
      <c r="AB12" s="272">
        <v>3019.7</v>
      </c>
      <c r="AC12" s="272">
        <v>2819.5</v>
      </c>
      <c r="AD12" s="272">
        <v>2590.3000000000002</v>
      </c>
      <c r="AE12" s="272">
        <v>2354.6999999999998</v>
      </c>
      <c r="AF12" s="15"/>
    </row>
    <row r="13" spans="1:32" ht="18" customHeight="1">
      <c r="A13" s="187" t="s">
        <v>376</v>
      </c>
      <c r="B13" s="20">
        <f>SUM(B8:B12)</f>
        <v>25485</v>
      </c>
      <c r="C13" s="20">
        <f t="shared" ref="C13:AE13" si="5">SUM(C8:C12)</f>
        <v>24197</v>
      </c>
      <c r="D13" s="20">
        <f t="shared" si="5"/>
        <v>23475</v>
      </c>
      <c r="E13" s="20">
        <f t="shared" si="5"/>
        <v>23216</v>
      </c>
      <c r="F13" s="20">
        <f t="shared" si="5"/>
        <v>24707</v>
      </c>
      <c r="G13" s="20">
        <f t="shared" si="5"/>
        <v>24953</v>
      </c>
      <c r="H13" s="20">
        <f t="shared" si="5"/>
        <v>25216</v>
      </c>
      <c r="I13" s="20">
        <f t="shared" si="5"/>
        <v>25978</v>
      </c>
      <c r="J13" s="20">
        <f t="shared" si="5"/>
        <v>26633</v>
      </c>
      <c r="K13" s="20">
        <f t="shared" si="5"/>
        <v>27451</v>
      </c>
      <c r="L13" s="20">
        <f t="shared" si="5"/>
        <v>28358</v>
      </c>
      <c r="M13" s="20">
        <f t="shared" si="5"/>
        <v>28854</v>
      </c>
      <c r="N13" s="20">
        <f t="shared" si="5"/>
        <v>26225</v>
      </c>
      <c r="O13" s="20">
        <f t="shared" si="5"/>
        <v>26461</v>
      </c>
      <c r="P13" s="20">
        <f t="shared" si="5"/>
        <v>26867</v>
      </c>
      <c r="Q13" s="20">
        <f t="shared" si="5"/>
        <v>27386</v>
      </c>
      <c r="R13" s="20">
        <f t="shared" si="5"/>
        <v>27797</v>
      </c>
      <c r="S13" s="20">
        <f t="shared" si="5"/>
        <v>28175</v>
      </c>
      <c r="T13" s="20">
        <f t="shared" si="5"/>
        <v>25546</v>
      </c>
      <c r="U13" s="20">
        <f t="shared" si="5"/>
        <v>25948</v>
      </c>
      <c r="V13" s="20">
        <f t="shared" si="5"/>
        <v>26182</v>
      </c>
      <c r="W13" s="20">
        <f t="shared" si="5"/>
        <v>24473</v>
      </c>
      <c r="X13" s="20">
        <f t="shared" si="5"/>
        <v>24314</v>
      </c>
      <c r="Y13" s="20">
        <f t="shared" si="5"/>
        <v>24801</v>
      </c>
      <c r="Z13" s="20">
        <f t="shared" si="5"/>
        <v>25322</v>
      </c>
      <c r="AA13" s="20">
        <f t="shared" si="5"/>
        <v>27096</v>
      </c>
      <c r="AB13" s="20">
        <f t="shared" si="5"/>
        <v>26672</v>
      </c>
      <c r="AC13" s="20">
        <f t="shared" si="5"/>
        <v>26699</v>
      </c>
      <c r="AD13" s="20">
        <f t="shared" si="5"/>
        <v>26430</v>
      </c>
      <c r="AE13" s="20">
        <f t="shared" si="5"/>
        <v>25508</v>
      </c>
      <c r="AF13" s="15"/>
    </row>
    <row r="14" spans="1:32" s="21" customFormat="1" ht="18" customHeight="1">
      <c r="A14" s="174" t="s">
        <v>173</v>
      </c>
      <c r="B14" s="20">
        <v>7957</v>
      </c>
      <c r="C14" s="20">
        <v>7335</v>
      </c>
      <c r="D14" s="20">
        <v>7105</v>
      </c>
      <c r="E14" s="20">
        <v>6848</v>
      </c>
      <c r="F14" s="20">
        <v>6669</v>
      </c>
      <c r="G14" s="20">
        <v>6521</v>
      </c>
      <c r="H14" s="20">
        <v>6386</v>
      </c>
      <c r="I14" s="20">
        <v>6371</v>
      </c>
      <c r="J14" s="20">
        <v>6350</v>
      </c>
      <c r="K14" s="20">
        <v>6359</v>
      </c>
      <c r="L14" s="25">
        <v>6362</v>
      </c>
      <c r="M14" s="25">
        <v>6293</v>
      </c>
      <c r="N14" s="25">
        <v>6232</v>
      </c>
      <c r="O14" s="25">
        <v>6158</v>
      </c>
      <c r="P14" s="25">
        <v>6067</v>
      </c>
      <c r="Q14" s="25">
        <v>5970</v>
      </c>
      <c r="R14" s="25">
        <v>5811</v>
      </c>
      <c r="S14" s="25">
        <v>5667</v>
      </c>
      <c r="T14" s="278">
        <v>5386</v>
      </c>
      <c r="U14" s="278">
        <v>5193</v>
      </c>
      <c r="V14" s="278">
        <v>5028</v>
      </c>
      <c r="W14" s="278">
        <v>4926</v>
      </c>
      <c r="X14" s="278">
        <v>4763</v>
      </c>
      <c r="Y14" s="278">
        <v>4667</v>
      </c>
      <c r="Z14" s="271">
        <v>4556</v>
      </c>
      <c r="AA14" s="271">
        <v>4481</v>
      </c>
      <c r="AB14" s="271">
        <v>4338</v>
      </c>
      <c r="AC14" s="271">
        <v>3964</v>
      </c>
      <c r="AD14" s="279">
        <v>3629</v>
      </c>
      <c r="AE14" s="280">
        <v>3239</v>
      </c>
      <c r="AF14" s="22"/>
    </row>
    <row r="15" spans="1:32" s="211" customFormat="1" ht="21.65" customHeight="1">
      <c r="A15" s="206" t="s">
        <v>367</v>
      </c>
      <c r="B15" s="207">
        <v>10818</v>
      </c>
      <c r="C15" s="207">
        <v>6188</v>
      </c>
      <c r="D15" s="207">
        <v>3462</v>
      </c>
      <c r="E15" s="207">
        <v>793</v>
      </c>
      <c r="F15" s="208" t="s">
        <v>374</v>
      </c>
      <c r="G15" s="208" t="s">
        <v>374</v>
      </c>
      <c r="H15" s="208" t="s">
        <v>374</v>
      </c>
      <c r="I15" s="208" t="s">
        <v>374</v>
      </c>
      <c r="J15" s="208" t="s">
        <v>374</v>
      </c>
      <c r="K15" s="208" t="s">
        <v>374</v>
      </c>
      <c r="L15" s="208" t="s">
        <v>374</v>
      </c>
      <c r="M15" s="208" t="s">
        <v>374</v>
      </c>
      <c r="N15" s="208" t="s">
        <v>374</v>
      </c>
      <c r="O15" s="208" t="s">
        <v>374</v>
      </c>
      <c r="P15" s="208" t="s">
        <v>374</v>
      </c>
      <c r="Q15" s="208" t="s">
        <v>374</v>
      </c>
      <c r="R15" s="208" t="s">
        <v>374</v>
      </c>
      <c r="S15" s="208" t="s">
        <v>374</v>
      </c>
      <c r="T15" s="208" t="s">
        <v>374</v>
      </c>
      <c r="U15" s="208" t="s">
        <v>374</v>
      </c>
      <c r="V15" s="208" t="s">
        <v>374</v>
      </c>
      <c r="W15" s="208" t="s">
        <v>374</v>
      </c>
      <c r="X15" s="208" t="s">
        <v>374</v>
      </c>
      <c r="Y15" s="208" t="s">
        <v>374</v>
      </c>
      <c r="Z15" s="208" t="s">
        <v>374</v>
      </c>
      <c r="AA15" s="208" t="s">
        <v>374</v>
      </c>
      <c r="AB15" s="208" t="s">
        <v>374</v>
      </c>
      <c r="AC15" s="208" t="s">
        <v>374</v>
      </c>
      <c r="AD15" s="208" t="s">
        <v>374</v>
      </c>
      <c r="AE15" s="208" t="s">
        <v>374</v>
      </c>
      <c r="AF15" s="209"/>
    </row>
    <row r="16" spans="1:32" ht="23.25" customHeight="1">
      <c r="A16" s="121" t="s">
        <v>0</v>
      </c>
      <c r="B16" s="20">
        <f t="shared" ref="B16:S16" si="6">SUM(B17:B24)</f>
        <v>215905</v>
      </c>
      <c r="C16" s="20">
        <f t="shared" ref="C16:E16" si="7">SUM(C17:C24)</f>
        <v>203725</v>
      </c>
      <c r="D16" s="20">
        <f t="shared" si="7"/>
        <v>195993</v>
      </c>
      <c r="E16" s="20">
        <f t="shared" si="7"/>
        <v>187914</v>
      </c>
      <c r="F16" s="20">
        <f t="shared" si="6"/>
        <v>183259</v>
      </c>
      <c r="G16" s="20">
        <f t="shared" si="6"/>
        <v>174000</v>
      </c>
      <c r="H16" s="20">
        <f t="shared" ref="H16" si="8">SUM(H17:H24)</f>
        <v>166294</v>
      </c>
      <c r="I16" s="20">
        <f t="shared" si="6"/>
        <v>160452</v>
      </c>
      <c r="J16" s="20">
        <f t="shared" ref="J16:L16" si="9">SUM(J17:J24)</f>
        <v>155918</v>
      </c>
      <c r="K16" s="20">
        <f t="shared" si="9"/>
        <v>150019</v>
      </c>
      <c r="L16" s="20">
        <f t="shared" si="9"/>
        <v>147052</v>
      </c>
      <c r="M16" s="20">
        <f t="shared" si="6"/>
        <v>144968</v>
      </c>
      <c r="N16" s="20">
        <f t="shared" si="6"/>
        <v>138452</v>
      </c>
      <c r="O16" s="20">
        <f t="shared" si="6"/>
        <v>128192</v>
      </c>
      <c r="P16" s="20">
        <f t="shared" si="6"/>
        <v>119850</v>
      </c>
      <c r="Q16" s="20">
        <f t="shared" si="6"/>
        <v>18666</v>
      </c>
      <c r="R16" s="20">
        <f t="shared" si="6"/>
        <v>18030</v>
      </c>
      <c r="S16" s="20">
        <f t="shared" si="6"/>
        <v>17612</v>
      </c>
      <c r="T16" s="271">
        <f t="shared" ref="T16:AE16" si="10">SUM(T17:T24)</f>
        <v>17114</v>
      </c>
      <c r="U16" s="271">
        <f t="shared" si="10"/>
        <v>16552</v>
      </c>
      <c r="V16" s="271">
        <f t="shared" si="10"/>
        <v>15662</v>
      </c>
      <c r="W16" s="271">
        <f t="shared" si="10"/>
        <v>15380</v>
      </c>
      <c r="X16" s="271">
        <f t="shared" si="10"/>
        <v>14562</v>
      </c>
      <c r="Y16" s="271">
        <f t="shared" si="10"/>
        <v>13909</v>
      </c>
      <c r="Z16" s="271">
        <f t="shared" si="10"/>
        <v>15120</v>
      </c>
      <c r="AA16" s="271">
        <f t="shared" si="10"/>
        <v>13026</v>
      </c>
      <c r="AB16" s="280">
        <f t="shared" si="10"/>
        <v>12363</v>
      </c>
      <c r="AC16" s="280">
        <f t="shared" si="10"/>
        <v>11514</v>
      </c>
      <c r="AD16" s="279">
        <f t="shared" si="10"/>
        <v>10324</v>
      </c>
      <c r="AE16" s="280">
        <f t="shared" si="10"/>
        <v>9557</v>
      </c>
      <c r="AF16" s="19"/>
    </row>
    <row r="17" spans="1:32">
      <c r="A17" s="177" t="s">
        <v>187</v>
      </c>
      <c r="B17" s="36">
        <v>7573</v>
      </c>
      <c r="C17" s="36">
        <v>7133</v>
      </c>
      <c r="D17" s="36">
        <v>6855</v>
      </c>
      <c r="E17" s="36">
        <v>6536</v>
      </c>
      <c r="F17" s="36">
        <v>8419</v>
      </c>
      <c r="G17" s="36">
        <v>8151</v>
      </c>
      <c r="H17" s="36">
        <v>7917</v>
      </c>
      <c r="I17" s="36">
        <v>7729</v>
      </c>
      <c r="J17" s="36">
        <v>7487</v>
      </c>
      <c r="K17" s="36">
        <v>7215</v>
      </c>
      <c r="L17" s="18">
        <v>6980</v>
      </c>
      <c r="M17" s="18">
        <v>6740</v>
      </c>
      <c r="N17" s="18">
        <v>6524</v>
      </c>
      <c r="O17" s="18">
        <v>6345</v>
      </c>
      <c r="P17" s="18">
        <v>6152</v>
      </c>
      <c r="Q17" s="18">
        <v>5932</v>
      </c>
      <c r="R17" s="18">
        <v>5734</v>
      </c>
      <c r="S17" s="18">
        <v>5559</v>
      </c>
      <c r="T17" s="272">
        <v>5295</v>
      </c>
      <c r="U17" s="272">
        <v>5047</v>
      </c>
      <c r="V17" s="272">
        <v>4722</v>
      </c>
      <c r="W17" s="272">
        <v>4483</v>
      </c>
      <c r="X17" s="272">
        <v>4197</v>
      </c>
      <c r="Y17" s="272">
        <v>4019</v>
      </c>
      <c r="Z17" s="273">
        <v>3914</v>
      </c>
      <c r="AA17" s="273">
        <v>5175</v>
      </c>
      <c r="AB17" s="273">
        <v>4839</v>
      </c>
      <c r="AC17" s="273">
        <v>4398</v>
      </c>
      <c r="AD17" s="274">
        <v>3901</v>
      </c>
      <c r="AE17" s="275">
        <v>3333</v>
      </c>
      <c r="AF17" s="15"/>
    </row>
    <row r="18" spans="1:32">
      <c r="A18" s="177" t="s">
        <v>188</v>
      </c>
      <c r="B18" s="36">
        <v>1996</v>
      </c>
      <c r="C18" s="36">
        <v>1868</v>
      </c>
      <c r="D18" s="36">
        <v>1847</v>
      </c>
      <c r="E18" s="36">
        <v>1822</v>
      </c>
      <c r="F18" s="36">
        <v>2289</v>
      </c>
      <c r="G18" s="36">
        <v>2278</v>
      </c>
      <c r="H18" s="36">
        <v>2288</v>
      </c>
      <c r="I18" s="36">
        <v>2307</v>
      </c>
      <c r="J18" s="36">
        <v>2278</v>
      </c>
      <c r="K18" s="36">
        <v>2312</v>
      </c>
      <c r="L18" s="18">
        <v>2335</v>
      </c>
      <c r="M18" s="18">
        <v>2284</v>
      </c>
      <c r="N18" s="18">
        <v>2193</v>
      </c>
      <c r="O18" s="18">
        <v>2180</v>
      </c>
      <c r="P18" s="18">
        <v>2108</v>
      </c>
      <c r="Q18" s="18">
        <v>2039</v>
      </c>
      <c r="R18" s="18">
        <v>1800</v>
      </c>
      <c r="S18" s="18">
        <v>1722</v>
      </c>
      <c r="T18" s="272">
        <v>1789</v>
      </c>
      <c r="U18" s="272">
        <v>1704</v>
      </c>
      <c r="V18" s="272">
        <v>1582</v>
      </c>
      <c r="W18" s="272">
        <v>1940</v>
      </c>
      <c r="X18" s="272">
        <v>1861</v>
      </c>
      <c r="Y18" s="272">
        <v>1752</v>
      </c>
      <c r="Z18" s="273">
        <v>1710</v>
      </c>
      <c r="AA18" s="277" t="s">
        <v>50</v>
      </c>
      <c r="AB18" s="277" t="s">
        <v>50</v>
      </c>
      <c r="AC18" s="277" t="s">
        <v>50</v>
      </c>
      <c r="AD18" s="276" t="s">
        <v>50</v>
      </c>
      <c r="AE18" s="277" t="s">
        <v>50</v>
      </c>
      <c r="AF18" s="15"/>
    </row>
    <row r="19" spans="1:32">
      <c r="A19" s="177" t="s">
        <v>189</v>
      </c>
      <c r="B19" s="36">
        <v>681</v>
      </c>
      <c r="C19" s="36">
        <v>631</v>
      </c>
      <c r="D19" s="36">
        <v>597</v>
      </c>
      <c r="E19" s="36">
        <v>540</v>
      </c>
      <c r="F19" s="36">
        <v>811</v>
      </c>
      <c r="G19" s="36">
        <v>763</v>
      </c>
      <c r="H19" s="36">
        <v>712</v>
      </c>
      <c r="I19" s="36">
        <v>697</v>
      </c>
      <c r="J19" s="36">
        <v>683</v>
      </c>
      <c r="K19" s="36">
        <v>655</v>
      </c>
      <c r="L19" s="18">
        <v>633</v>
      </c>
      <c r="M19" s="18">
        <v>615</v>
      </c>
      <c r="N19" s="18">
        <v>594</v>
      </c>
      <c r="O19" s="18">
        <v>584</v>
      </c>
      <c r="P19" s="18">
        <v>556</v>
      </c>
      <c r="Q19" s="18">
        <v>540</v>
      </c>
      <c r="R19" s="18">
        <v>521</v>
      </c>
      <c r="S19" s="18">
        <v>500</v>
      </c>
      <c r="T19" s="272">
        <v>475</v>
      </c>
      <c r="U19" s="272">
        <v>509</v>
      </c>
      <c r="V19" s="272">
        <v>494</v>
      </c>
      <c r="W19" s="272">
        <v>483</v>
      </c>
      <c r="X19" s="272">
        <v>464</v>
      </c>
      <c r="Y19" s="272">
        <v>441</v>
      </c>
      <c r="Z19" s="273">
        <v>672</v>
      </c>
      <c r="AA19" s="273">
        <v>442</v>
      </c>
      <c r="AB19" s="273">
        <v>413</v>
      </c>
      <c r="AC19" s="273">
        <v>390</v>
      </c>
      <c r="AD19" s="274">
        <v>363</v>
      </c>
      <c r="AE19" s="275">
        <v>474</v>
      </c>
      <c r="AF19" s="15"/>
    </row>
    <row r="20" spans="1:32">
      <c r="A20" s="177" t="s">
        <v>186</v>
      </c>
      <c r="B20" s="36">
        <v>5340</v>
      </c>
      <c r="C20" s="36">
        <v>5085</v>
      </c>
      <c r="D20" s="36">
        <v>4924</v>
      </c>
      <c r="E20" s="36">
        <v>4772</v>
      </c>
      <c r="F20" s="36">
        <v>5907</v>
      </c>
      <c r="G20" s="36">
        <v>5889</v>
      </c>
      <c r="H20" s="36">
        <v>5869</v>
      </c>
      <c r="I20" s="36">
        <v>5853</v>
      </c>
      <c r="J20" s="36">
        <v>5880</v>
      </c>
      <c r="K20" s="36">
        <v>5894</v>
      </c>
      <c r="L20" s="18">
        <v>5860</v>
      </c>
      <c r="M20" s="18">
        <v>5785</v>
      </c>
      <c r="N20" s="18">
        <v>5726</v>
      </c>
      <c r="O20" s="18">
        <v>5669</v>
      </c>
      <c r="P20" s="18">
        <v>5612</v>
      </c>
      <c r="Q20" s="18">
        <v>5500</v>
      </c>
      <c r="R20" s="18">
        <v>5385</v>
      </c>
      <c r="S20" s="18">
        <v>5321</v>
      </c>
      <c r="T20" s="272">
        <v>5169</v>
      </c>
      <c r="U20" s="272">
        <v>5154</v>
      </c>
      <c r="V20" s="272">
        <v>5016</v>
      </c>
      <c r="W20" s="272">
        <v>4904</v>
      </c>
      <c r="X20" s="272">
        <v>4758</v>
      </c>
      <c r="Y20" s="272">
        <v>4652</v>
      </c>
      <c r="Z20" s="273">
        <v>6019</v>
      </c>
      <c r="AA20" s="273">
        <v>4804</v>
      </c>
      <c r="AB20" s="273">
        <v>4615</v>
      </c>
      <c r="AC20" s="273">
        <v>4338</v>
      </c>
      <c r="AD20" s="274">
        <v>3952</v>
      </c>
      <c r="AE20" s="275">
        <v>3760</v>
      </c>
      <c r="AF20" s="15"/>
    </row>
    <row r="21" spans="1:32">
      <c r="A21" s="177" t="s">
        <v>190</v>
      </c>
      <c r="B21" s="36">
        <v>4389</v>
      </c>
      <c r="C21" s="36">
        <v>4086</v>
      </c>
      <c r="D21" s="36">
        <v>3867</v>
      </c>
      <c r="E21" s="36">
        <v>3615</v>
      </c>
      <c r="F21" s="36">
        <v>4503</v>
      </c>
      <c r="G21" s="36">
        <v>4326</v>
      </c>
      <c r="H21" s="36">
        <v>4115</v>
      </c>
      <c r="I21" s="36">
        <v>3930</v>
      </c>
      <c r="J21" s="36">
        <v>3744</v>
      </c>
      <c r="K21" s="36">
        <v>3530</v>
      </c>
      <c r="L21" s="18">
        <v>3381</v>
      </c>
      <c r="M21" s="18">
        <v>3230</v>
      </c>
      <c r="N21" s="18">
        <v>3087</v>
      </c>
      <c r="O21" s="18">
        <v>2934</v>
      </c>
      <c r="P21" s="18">
        <v>2805</v>
      </c>
      <c r="Q21" s="18">
        <v>2647</v>
      </c>
      <c r="R21" s="18">
        <v>2520</v>
      </c>
      <c r="S21" s="18">
        <v>2410</v>
      </c>
      <c r="T21" s="272">
        <v>2262</v>
      </c>
      <c r="U21" s="272">
        <v>2062</v>
      </c>
      <c r="V21" s="272">
        <v>1895</v>
      </c>
      <c r="W21" s="272">
        <v>1729</v>
      </c>
      <c r="X21" s="272">
        <v>1557</v>
      </c>
      <c r="Y21" s="272">
        <v>1411</v>
      </c>
      <c r="Z21" s="273">
        <v>1270</v>
      </c>
      <c r="AA21" s="273">
        <v>1159</v>
      </c>
      <c r="AB21" s="273">
        <v>1083</v>
      </c>
      <c r="AC21" s="273">
        <v>1004</v>
      </c>
      <c r="AD21" s="274">
        <v>852</v>
      </c>
      <c r="AE21" s="275">
        <v>802</v>
      </c>
      <c r="AF21" s="15"/>
    </row>
    <row r="22" spans="1:32">
      <c r="A22" s="175" t="s">
        <v>171</v>
      </c>
      <c r="B22" s="36">
        <v>0</v>
      </c>
      <c r="C22" s="36">
        <v>0</v>
      </c>
      <c r="D22" s="36">
        <v>0</v>
      </c>
      <c r="E22" s="36">
        <v>1</v>
      </c>
      <c r="F22" s="36">
        <v>1</v>
      </c>
      <c r="G22" s="36">
        <v>1</v>
      </c>
      <c r="H22" s="36">
        <v>1</v>
      </c>
      <c r="I22" s="36">
        <v>1</v>
      </c>
      <c r="J22" s="36">
        <v>1</v>
      </c>
      <c r="K22" s="36">
        <v>1</v>
      </c>
      <c r="L22" s="18">
        <v>1</v>
      </c>
      <c r="M22" s="18">
        <v>1</v>
      </c>
      <c r="N22" s="18">
        <v>1</v>
      </c>
      <c r="O22" s="18">
        <v>1</v>
      </c>
      <c r="P22" s="18">
        <v>1</v>
      </c>
      <c r="Q22" s="18">
        <v>1</v>
      </c>
      <c r="R22" s="18">
        <v>0</v>
      </c>
      <c r="S22" s="18">
        <v>0</v>
      </c>
      <c r="T22" s="272">
        <v>0</v>
      </c>
      <c r="U22" s="272">
        <v>0</v>
      </c>
      <c r="V22" s="272">
        <v>0</v>
      </c>
      <c r="W22" s="272">
        <v>0</v>
      </c>
      <c r="X22" s="272">
        <v>0</v>
      </c>
      <c r="Y22" s="272">
        <v>0</v>
      </c>
      <c r="Z22" s="273">
        <v>0</v>
      </c>
      <c r="AA22" s="273">
        <v>0</v>
      </c>
      <c r="AB22" s="273">
        <v>0</v>
      </c>
      <c r="AC22" s="273">
        <v>0</v>
      </c>
      <c r="AD22" s="274">
        <v>0</v>
      </c>
      <c r="AE22" s="275">
        <v>0</v>
      </c>
      <c r="AF22" s="15"/>
    </row>
    <row r="23" spans="1:32">
      <c r="A23" s="175" t="s">
        <v>172</v>
      </c>
      <c r="B23" s="36">
        <v>194578</v>
      </c>
      <c r="C23" s="36">
        <v>183519</v>
      </c>
      <c r="D23" s="36">
        <v>176471</v>
      </c>
      <c r="E23" s="36">
        <v>169170</v>
      </c>
      <c r="F23" s="36">
        <v>159703</v>
      </c>
      <c r="G23" s="36">
        <v>150941</v>
      </c>
      <c r="H23" s="36">
        <v>143701</v>
      </c>
      <c r="I23" s="36">
        <v>138223</v>
      </c>
      <c r="J23" s="36">
        <v>134114</v>
      </c>
      <c r="K23" s="36">
        <v>128646</v>
      </c>
      <c r="L23" s="18">
        <v>126034</v>
      </c>
      <c r="M23" s="18">
        <v>124419</v>
      </c>
      <c r="N23" s="18">
        <v>118426</v>
      </c>
      <c r="O23" s="18">
        <v>108559</v>
      </c>
      <c r="P23" s="18">
        <v>100630</v>
      </c>
      <c r="Q23" s="205" t="s">
        <v>5</v>
      </c>
      <c r="R23" s="205" t="s">
        <v>5</v>
      </c>
      <c r="S23" s="205" t="s">
        <v>5</v>
      </c>
      <c r="T23" s="205" t="s">
        <v>5</v>
      </c>
      <c r="U23" s="205" t="s">
        <v>5</v>
      </c>
      <c r="V23" s="205" t="s">
        <v>5</v>
      </c>
      <c r="W23" s="205" t="s">
        <v>5</v>
      </c>
      <c r="X23" s="205" t="s">
        <v>5</v>
      </c>
      <c r="Y23" s="205" t="s">
        <v>5</v>
      </c>
      <c r="Z23" s="205" t="s">
        <v>5</v>
      </c>
      <c r="AA23" s="205" t="s">
        <v>5</v>
      </c>
      <c r="AB23" s="205" t="s">
        <v>5</v>
      </c>
      <c r="AC23" s="205" t="s">
        <v>5</v>
      </c>
      <c r="AD23" s="205" t="s">
        <v>5</v>
      </c>
      <c r="AE23" s="205" t="s">
        <v>5</v>
      </c>
      <c r="AF23" s="17"/>
    </row>
    <row r="24" spans="1:32">
      <c r="A24" s="178" t="s">
        <v>168</v>
      </c>
      <c r="B24" s="35">
        <v>1348</v>
      </c>
      <c r="C24" s="35">
        <v>1403</v>
      </c>
      <c r="D24" s="35">
        <v>1432</v>
      </c>
      <c r="E24" s="35">
        <v>1458</v>
      </c>
      <c r="F24" s="35">
        <v>1626</v>
      </c>
      <c r="G24" s="35">
        <v>1651</v>
      </c>
      <c r="H24" s="35">
        <v>1691</v>
      </c>
      <c r="I24" s="35">
        <v>1712</v>
      </c>
      <c r="J24" s="35">
        <v>1731</v>
      </c>
      <c r="K24" s="35">
        <v>1766</v>
      </c>
      <c r="L24" s="16">
        <v>1828</v>
      </c>
      <c r="M24" s="16">
        <v>1894</v>
      </c>
      <c r="N24" s="16">
        <v>1901</v>
      </c>
      <c r="O24" s="16">
        <v>1920</v>
      </c>
      <c r="P24" s="16">
        <v>1986</v>
      </c>
      <c r="Q24" s="16">
        <v>2007</v>
      </c>
      <c r="R24" s="16">
        <v>2070</v>
      </c>
      <c r="S24" s="16">
        <v>2100</v>
      </c>
      <c r="T24" s="281">
        <v>2124</v>
      </c>
      <c r="U24" s="281">
        <v>2076</v>
      </c>
      <c r="V24" s="281">
        <v>1953</v>
      </c>
      <c r="W24" s="281">
        <v>1841</v>
      </c>
      <c r="X24" s="281">
        <v>1725</v>
      </c>
      <c r="Y24" s="281">
        <v>1634</v>
      </c>
      <c r="Z24" s="282">
        <v>1535</v>
      </c>
      <c r="AA24" s="282">
        <v>1446</v>
      </c>
      <c r="AB24" s="282">
        <v>1413</v>
      </c>
      <c r="AC24" s="282">
        <v>1384</v>
      </c>
      <c r="AD24" s="283">
        <v>1256</v>
      </c>
      <c r="AE24" s="284">
        <v>1188</v>
      </c>
      <c r="AF24" s="15"/>
    </row>
    <row r="25" spans="1:32">
      <c r="A25" s="5"/>
      <c r="B25" s="5"/>
      <c r="C25" s="5"/>
      <c r="D25" s="5"/>
      <c r="E25" s="5"/>
      <c r="F25" s="5"/>
      <c r="G25" s="5"/>
      <c r="H25" s="5"/>
      <c r="I25" s="5"/>
      <c r="J25" s="5"/>
      <c r="K25" s="5"/>
      <c r="L25" s="5"/>
      <c r="M25" s="14"/>
      <c r="N25" s="13"/>
      <c r="O25" s="13"/>
      <c r="P25" s="13"/>
      <c r="Q25" s="13"/>
      <c r="R25" s="13"/>
      <c r="S25" s="13"/>
      <c r="T25" s="285"/>
      <c r="U25" s="285"/>
      <c r="V25" s="286"/>
      <c r="W25" s="285"/>
      <c r="X25" s="286"/>
      <c r="Y25" s="285"/>
      <c r="Z25" s="285"/>
      <c r="AA25" s="285"/>
      <c r="AB25" s="285"/>
      <c r="AC25" s="285"/>
      <c r="AF25" s="13"/>
    </row>
    <row r="26" spans="1:32" ht="10.5">
      <c r="A26" s="12" t="s">
        <v>4</v>
      </c>
      <c r="B26" s="12"/>
      <c r="C26" s="12"/>
      <c r="D26" s="12"/>
      <c r="E26" s="12"/>
      <c r="F26" s="12"/>
      <c r="G26" s="12"/>
      <c r="H26" s="12"/>
      <c r="I26" s="12"/>
      <c r="J26" s="12"/>
      <c r="K26" s="12"/>
      <c r="L26" s="12"/>
      <c r="M26" s="12"/>
      <c r="N26" s="7"/>
      <c r="Q26" s="1"/>
      <c r="S26" s="10"/>
      <c r="T26" s="156"/>
      <c r="U26" s="288"/>
      <c r="X26" s="289"/>
      <c r="Y26" s="288"/>
      <c r="Z26" s="288"/>
      <c r="AA26" s="288"/>
      <c r="AB26" s="288"/>
      <c r="AC26" s="288"/>
      <c r="AD26" s="288"/>
      <c r="AE26" s="288"/>
    </row>
    <row r="27" spans="1:32" ht="10.5">
      <c r="A27" s="12" t="s">
        <v>3</v>
      </c>
      <c r="B27" s="12"/>
      <c r="C27" s="12"/>
      <c r="D27" s="12"/>
      <c r="E27" s="12"/>
      <c r="F27" s="12"/>
      <c r="G27" s="12"/>
      <c r="H27" s="12"/>
      <c r="I27" s="12"/>
      <c r="J27" s="12"/>
      <c r="K27" s="12"/>
      <c r="L27" s="12"/>
      <c r="M27" s="12"/>
      <c r="N27" s="7"/>
      <c r="Q27" s="6" t="s">
        <v>370</v>
      </c>
      <c r="S27" s="10"/>
      <c r="T27" s="156"/>
      <c r="U27" s="288"/>
      <c r="X27" s="289"/>
      <c r="Y27" s="288"/>
      <c r="Z27" s="288"/>
      <c r="AA27" s="288"/>
      <c r="AB27" s="288"/>
      <c r="AC27" s="288"/>
      <c r="AD27" s="288"/>
      <c r="AE27" s="288"/>
    </row>
    <row r="28" spans="1:32" ht="10.5">
      <c r="A28" s="12" t="s">
        <v>2</v>
      </c>
      <c r="B28" s="12"/>
      <c r="C28" s="12"/>
      <c r="D28" s="12"/>
      <c r="E28" s="12"/>
      <c r="F28" s="12"/>
      <c r="G28" s="12"/>
      <c r="H28" s="12"/>
      <c r="I28" s="12"/>
      <c r="J28" s="12"/>
      <c r="K28" s="12"/>
      <c r="L28" s="12"/>
      <c r="M28" s="12"/>
      <c r="N28" s="7"/>
      <c r="Q28" s="1"/>
      <c r="S28" s="10"/>
      <c r="T28" s="156"/>
      <c r="U28" s="288"/>
      <c r="X28" s="289"/>
      <c r="Y28" s="288"/>
      <c r="Z28" s="288"/>
      <c r="AA28" s="288"/>
      <c r="AB28" s="288"/>
      <c r="AC28" s="288"/>
      <c r="AD28" s="288"/>
      <c r="AE28" s="288"/>
    </row>
    <row r="29" spans="1:32" s="4" customFormat="1" ht="10.5">
      <c r="A29" s="159" t="s">
        <v>116</v>
      </c>
      <c r="B29" s="11"/>
      <c r="C29" s="11"/>
      <c r="D29" s="11"/>
      <c r="E29" s="11"/>
      <c r="F29" s="11"/>
      <c r="G29" s="11"/>
      <c r="H29" s="12"/>
      <c r="I29" s="159"/>
      <c r="J29" s="11"/>
      <c r="K29" s="11"/>
      <c r="L29" s="11"/>
      <c r="M29" s="11"/>
      <c r="N29" s="7"/>
      <c r="O29" s="1"/>
      <c r="P29" s="2"/>
      <c r="Q29" s="1"/>
      <c r="R29" s="2"/>
      <c r="S29" s="10"/>
      <c r="T29" s="156"/>
      <c r="U29" s="288"/>
      <c r="V29" s="289"/>
      <c r="W29" s="289"/>
      <c r="X29" s="289"/>
      <c r="Y29" s="288"/>
      <c r="Z29" s="288"/>
      <c r="AA29" s="288"/>
      <c r="AB29" s="288"/>
      <c r="AC29" s="288"/>
      <c r="AD29" s="288"/>
      <c r="AE29" s="288"/>
      <c r="AF29" s="1"/>
    </row>
    <row r="30" spans="1:32" s="4" customFormat="1" ht="11" customHeight="1">
      <c r="A30" s="159" t="s">
        <v>117</v>
      </c>
      <c r="B30" s="6"/>
      <c r="C30" s="6"/>
      <c r="D30" s="6"/>
      <c r="E30" s="6"/>
      <c r="F30" s="6"/>
      <c r="G30" s="6"/>
      <c r="H30" s="12"/>
      <c r="I30" s="159"/>
      <c r="J30" s="6"/>
      <c r="K30" s="6"/>
      <c r="L30" s="6"/>
      <c r="M30" s="6"/>
      <c r="N30" s="7"/>
      <c r="P30" s="9"/>
      <c r="R30" s="9"/>
      <c r="T30" s="290"/>
      <c r="U30" s="288"/>
      <c r="V30" s="289"/>
      <c r="W30" s="288"/>
      <c r="X30" s="289"/>
      <c r="Y30" s="288"/>
      <c r="Z30" s="288"/>
      <c r="AA30" s="288"/>
      <c r="AB30" s="288"/>
      <c r="AC30" s="288"/>
      <c r="AD30" s="288"/>
      <c r="AE30" s="288"/>
      <c r="AF30" s="1"/>
    </row>
    <row r="31" spans="1:32" s="4" customFormat="1" ht="11" customHeight="1">
      <c r="A31" s="159" t="s">
        <v>381</v>
      </c>
      <c r="B31" s="6"/>
      <c r="C31" s="6"/>
      <c r="D31" s="6"/>
      <c r="E31" s="6"/>
      <c r="F31" s="6"/>
      <c r="G31" s="6"/>
      <c r="H31" s="12"/>
      <c r="I31" s="159"/>
      <c r="J31" s="6"/>
      <c r="K31" s="6"/>
      <c r="L31" s="6"/>
      <c r="M31" s="6"/>
      <c r="N31" s="7"/>
      <c r="P31" s="9"/>
      <c r="R31" s="9"/>
      <c r="T31" s="290"/>
      <c r="U31" s="288"/>
      <c r="V31" s="289"/>
      <c r="W31" s="288"/>
      <c r="X31" s="289"/>
      <c r="Y31" s="288"/>
      <c r="Z31" s="288"/>
      <c r="AA31" s="288"/>
      <c r="AB31" s="288"/>
      <c r="AC31" s="288"/>
      <c r="AD31" s="288"/>
      <c r="AE31" s="288"/>
      <c r="AF31" s="1"/>
    </row>
    <row r="32" spans="1:32" s="3" customFormat="1" ht="13">
      <c r="A32" s="11" t="s">
        <v>118</v>
      </c>
      <c r="B32" s="6"/>
      <c r="C32" s="6"/>
      <c r="D32" s="6"/>
      <c r="E32" s="6"/>
      <c r="F32" s="6"/>
      <c r="G32" s="6"/>
      <c r="H32" s="12"/>
      <c r="I32" s="11"/>
      <c r="J32" s="6"/>
      <c r="K32" s="6"/>
      <c r="L32" s="6"/>
      <c r="M32" s="6"/>
      <c r="N32" s="7"/>
      <c r="O32" s="4"/>
      <c r="P32" s="9"/>
      <c r="Q32" s="4"/>
      <c r="R32" s="9"/>
      <c r="S32" s="4"/>
      <c r="T32" s="290"/>
      <c r="U32" s="288"/>
      <c r="V32" s="289"/>
      <c r="W32" s="288"/>
      <c r="X32" s="289"/>
      <c r="Y32" s="288"/>
      <c r="Z32" s="288"/>
      <c r="AA32" s="288"/>
      <c r="AB32" s="288"/>
      <c r="AC32" s="288"/>
      <c r="AD32" s="288"/>
      <c r="AE32" s="288"/>
      <c r="AF32" s="1"/>
    </row>
    <row r="33" spans="1:32" s="3" customFormat="1" ht="10.5">
      <c r="A33" s="6" t="s">
        <v>119</v>
      </c>
      <c r="B33" s="6"/>
      <c r="C33" s="6"/>
      <c r="D33" s="6"/>
      <c r="E33" s="6"/>
      <c r="F33" s="6"/>
      <c r="G33" s="6"/>
      <c r="H33" s="12"/>
      <c r="I33" s="6"/>
      <c r="J33" s="6"/>
      <c r="K33" s="6"/>
      <c r="L33" s="6"/>
      <c r="M33" s="6"/>
      <c r="N33" s="7"/>
      <c r="O33" s="4"/>
      <c r="P33" s="9"/>
      <c r="Q33" s="4"/>
      <c r="R33" s="9"/>
      <c r="S33" s="4"/>
      <c r="T33" s="156"/>
      <c r="U33" s="288"/>
      <c r="V33" s="289"/>
      <c r="W33" s="288"/>
      <c r="X33" s="289"/>
      <c r="Y33" s="288"/>
      <c r="Z33" s="288"/>
      <c r="AA33" s="288"/>
      <c r="AB33" s="288"/>
      <c r="AC33" s="288"/>
      <c r="AD33" s="288"/>
      <c r="AE33" s="288"/>
      <c r="AF33" s="1"/>
    </row>
    <row r="34" spans="1:32" s="7" customFormat="1" ht="10.5">
      <c r="A34" s="6" t="s">
        <v>127</v>
      </c>
      <c r="B34" s="8"/>
      <c r="C34" s="8"/>
      <c r="D34" s="8"/>
      <c r="E34" s="8"/>
      <c r="F34" s="8"/>
      <c r="G34" s="8"/>
      <c r="H34" s="12"/>
      <c r="I34" s="6"/>
      <c r="J34" s="8"/>
      <c r="K34" s="8"/>
      <c r="L34" s="8"/>
      <c r="M34" s="8"/>
      <c r="O34" s="3"/>
      <c r="P34" s="2"/>
      <c r="Q34" s="3"/>
      <c r="R34" s="2"/>
      <c r="S34" s="3"/>
      <c r="T34" s="156"/>
      <c r="U34" s="288"/>
      <c r="V34" s="289"/>
      <c r="W34" s="288"/>
      <c r="X34" s="289"/>
      <c r="Y34" s="288"/>
      <c r="Z34" s="288"/>
      <c r="AA34" s="288"/>
      <c r="AB34" s="288"/>
      <c r="AC34" s="288"/>
      <c r="AD34" s="288"/>
      <c r="AE34" s="288"/>
      <c r="AF34" s="1"/>
    </row>
    <row r="35" spans="1:32" s="7" customFormat="1" ht="10.5">
      <c r="A35" s="246" t="s">
        <v>382</v>
      </c>
      <c r="B35" s="6"/>
      <c r="C35" s="6"/>
      <c r="D35" s="6"/>
      <c r="E35" s="6"/>
      <c r="F35" s="6"/>
      <c r="G35" s="6"/>
      <c r="H35" s="12"/>
      <c r="I35" s="246"/>
      <c r="J35" s="6"/>
      <c r="K35" s="6"/>
      <c r="L35" s="6"/>
      <c r="M35" s="6"/>
      <c r="O35" s="3"/>
      <c r="P35" s="2"/>
      <c r="Q35" s="3"/>
      <c r="R35" s="2"/>
      <c r="S35" s="3"/>
      <c r="T35" s="156"/>
      <c r="U35" s="288"/>
      <c r="V35" s="289"/>
      <c r="W35" s="288"/>
      <c r="X35" s="289"/>
      <c r="Y35" s="288"/>
      <c r="Z35" s="288"/>
      <c r="AA35" s="288"/>
      <c r="AB35" s="288"/>
      <c r="AC35" s="288"/>
      <c r="AD35" s="288"/>
      <c r="AE35" s="288"/>
      <c r="AF35" s="1"/>
    </row>
    <row r="36" spans="1:32" s="7" customFormat="1" ht="10.5">
      <c r="A36" s="8" t="s">
        <v>383</v>
      </c>
      <c r="B36" s="6"/>
      <c r="C36" s="6"/>
      <c r="D36" s="6"/>
      <c r="E36" s="6"/>
      <c r="F36" s="6"/>
      <c r="G36" s="6"/>
      <c r="H36" s="12"/>
      <c r="I36" s="8"/>
      <c r="J36" s="6"/>
      <c r="K36" s="6"/>
      <c r="L36" s="6"/>
      <c r="M36" s="6"/>
      <c r="O36" s="3"/>
      <c r="P36" s="2"/>
      <c r="Q36" s="3"/>
      <c r="R36" s="2"/>
      <c r="S36" s="3"/>
      <c r="T36" s="156"/>
      <c r="U36" s="288"/>
      <c r="V36" s="289"/>
      <c r="W36" s="288"/>
      <c r="X36" s="289"/>
      <c r="Y36" s="288"/>
      <c r="Z36" s="288"/>
      <c r="AA36" s="288"/>
      <c r="AB36" s="288"/>
      <c r="AC36" s="288"/>
      <c r="AD36" s="288"/>
      <c r="AE36" s="288"/>
      <c r="AF36" s="1"/>
    </row>
    <row r="37" spans="1:32" s="3" customFormat="1">
      <c r="A37" s="6" t="s">
        <v>368</v>
      </c>
      <c r="B37" s="6"/>
      <c r="C37" s="6"/>
      <c r="D37" s="6"/>
      <c r="E37" s="6"/>
      <c r="F37" s="6"/>
      <c r="G37" s="6"/>
      <c r="H37" s="12"/>
      <c r="I37" s="6"/>
      <c r="J37" s="6"/>
      <c r="K37" s="6"/>
      <c r="L37" s="6"/>
      <c r="N37" s="5"/>
      <c r="P37" s="2"/>
      <c r="R37" s="2"/>
      <c r="T37" s="285"/>
      <c r="U37" s="288"/>
      <c r="V37" s="289"/>
      <c r="W37" s="288"/>
      <c r="X37" s="289"/>
      <c r="Y37" s="288"/>
      <c r="Z37" s="288"/>
      <c r="AA37" s="288"/>
      <c r="AB37" s="288"/>
      <c r="AC37" s="288"/>
      <c r="AD37" s="288"/>
      <c r="AE37" s="288"/>
      <c r="AF37" s="1"/>
    </row>
    <row r="38" spans="1:32" s="3" customFormat="1">
      <c r="A38" s="6" t="s">
        <v>375</v>
      </c>
      <c r="B38" s="4"/>
      <c r="C38" s="4"/>
      <c r="D38" s="4"/>
      <c r="E38" s="4"/>
      <c r="F38" s="4"/>
      <c r="G38" s="4"/>
      <c r="H38" s="12"/>
      <c r="I38" s="6"/>
      <c r="J38" s="4"/>
      <c r="K38" s="4"/>
      <c r="L38" s="4"/>
      <c r="M38" s="4"/>
      <c r="N38" s="4"/>
      <c r="P38" s="2"/>
      <c r="R38" s="2"/>
      <c r="T38" s="285"/>
      <c r="U38" s="288"/>
      <c r="V38" s="289"/>
      <c r="W38" s="289"/>
      <c r="X38" s="289"/>
      <c r="Y38" s="288"/>
      <c r="Z38" s="288"/>
      <c r="AA38" s="288"/>
      <c r="AB38" s="288"/>
      <c r="AC38" s="288"/>
      <c r="AD38" s="288"/>
      <c r="AE38" s="288"/>
      <c r="AF38" s="1"/>
    </row>
    <row r="39" spans="1:32">
      <c r="T39" s="288"/>
      <c r="U39" s="287"/>
      <c r="X39" s="289"/>
    </row>
    <row r="40" spans="1:32">
      <c r="A40" s="1"/>
      <c r="T40" s="288"/>
      <c r="U40" s="287"/>
      <c r="X40" s="289"/>
    </row>
    <row r="41" spans="1:32">
      <c r="T41" s="288"/>
      <c r="U41" s="287"/>
      <c r="X41" s="289"/>
    </row>
    <row r="42" spans="1:32">
      <c r="T42" s="288"/>
      <c r="U42" s="287"/>
      <c r="X42" s="289"/>
    </row>
    <row r="43" spans="1:32">
      <c r="T43" s="288"/>
      <c r="U43" s="287"/>
      <c r="X43" s="289"/>
    </row>
    <row r="44" spans="1:32">
      <c r="T44" s="288"/>
      <c r="U44" s="287"/>
      <c r="X44" s="289"/>
    </row>
    <row r="45" spans="1:32">
      <c r="T45" s="288"/>
      <c r="U45" s="287"/>
      <c r="X45" s="289"/>
    </row>
    <row r="46" spans="1:32">
      <c r="T46" s="288"/>
      <c r="U46" s="287"/>
      <c r="X46" s="289"/>
    </row>
    <row r="47" spans="1:32">
      <c r="T47" s="288"/>
      <c r="U47" s="287"/>
      <c r="X47" s="289"/>
    </row>
    <row r="48" spans="1:32">
      <c r="T48" s="288"/>
      <c r="U48" s="287"/>
      <c r="X48" s="289"/>
    </row>
    <row r="49" spans="20:24">
      <c r="T49" s="288"/>
      <c r="U49" s="287"/>
      <c r="X49" s="289"/>
    </row>
    <row r="50" spans="20:24">
      <c r="T50" s="288"/>
      <c r="U50" s="287"/>
      <c r="X50" s="289"/>
    </row>
    <row r="51" spans="20:24">
      <c r="T51" s="288"/>
      <c r="U51" s="287"/>
      <c r="X51" s="289"/>
    </row>
    <row r="52" spans="20:24">
      <c r="T52" s="288"/>
      <c r="U52" s="287"/>
      <c r="X52" s="289"/>
    </row>
    <row r="53" spans="20:24">
      <c r="T53" s="288"/>
      <c r="U53" s="287"/>
      <c r="X53" s="289"/>
    </row>
    <row r="54" spans="20:24">
      <c r="T54" s="288"/>
      <c r="U54" s="287"/>
      <c r="X54" s="289"/>
    </row>
    <row r="55" spans="20:24">
      <c r="T55" s="288"/>
      <c r="U55" s="287"/>
      <c r="X55" s="289"/>
    </row>
    <row r="56" spans="20:24">
      <c r="T56" s="288"/>
      <c r="U56" s="287"/>
      <c r="X56" s="289"/>
    </row>
    <row r="57" spans="20:24">
      <c r="T57" s="288"/>
      <c r="U57" s="287"/>
      <c r="X57" s="289"/>
    </row>
    <row r="58" spans="20:24">
      <c r="T58" s="288"/>
      <c r="U58" s="287"/>
      <c r="X58" s="289"/>
    </row>
    <row r="59" spans="20:24">
      <c r="T59" s="288"/>
      <c r="U59" s="287"/>
      <c r="X59" s="289"/>
    </row>
    <row r="60" spans="20:24">
      <c r="T60" s="288"/>
      <c r="U60" s="287"/>
      <c r="X60" s="289"/>
    </row>
    <row r="61" spans="20:24">
      <c r="T61" s="288"/>
      <c r="U61" s="287"/>
      <c r="X61" s="289"/>
    </row>
    <row r="62" spans="20:24">
      <c r="T62" s="288"/>
      <c r="U62" s="287"/>
      <c r="X62" s="289"/>
    </row>
    <row r="63" spans="20:24">
      <c r="T63" s="288"/>
      <c r="U63" s="287"/>
      <c r="X63" s="289"/>
    </row>
    <row r="64" spans="20:24">
      <c r="T64" s="288"/>
      <c r="U64" s="287"/>
      <c r="X64" s="289"/>
    </row>
    <row r="65" spans="20:24">
      <c r="T65" s="288"/>
      <c r="U65" s="287"/>
      <c r="X65" s="289"/>
    </row>
    <row r="66" spans="20:24">
      <c r="T66" s="288"/>
      <c r="U66" s="287"/>
      <c r="X66" s="289"/>
    </row>
    <row r="67" spans="20:24">
      <c r="T67" s="288"/>
      <c r="U67" s="287"/>
      <c r="X67" s="289"/>
    </row>
    <row r="68" spans="20:24">
      <c r="T68" s="288"/>
      <c r="U68" s="287"/>
      <c r="X68" s="289"/>
    </row>
    <row r="69" spans="20:24">
      <c r="T69" s="288"/>
      <c r="U69" s="287"/>
      <c r="X69" s="289"/>
    </row>
    <row r="70" spans="20:24">
      <c r="T70" s="288"/>
      <c r="U70" s="287"/>
      <c r="X70" s="289"/>
    </row>
    <row r="71" spans="20:24">
      <c r="T71" s="288"/>
      <c r="U71" s="287"/>
      <c r="X71" s="289"/>
    </row>
    <row r="72" spans="20:24">
      <c r="T72" s="288"/>
      <c r="U72" s="287"/>
      <c r="X72" s="289"/>
    </row>
    <row r="73" spans="20:24">
      <c r="T73" s="288"/>
      <c r="U73" s="287"/>
      <c r="X73" s="289"/>
    </row>
    <row r="74" spans="20:24">
      <c r="T74" s="288"/>
      <c r="U74" s="287"/>
      <c r="X74" s="289"/>
    </row>
    <row r="75" spans="20:24">
      <c r="T75" s="288"/>
      <c r="U75" s="287"/>
      <c r="X75" s="289"/>
    </row>
    <row r="76" spans="20:24">
      <c r="T76" s="288"/>
      <c r="U76" s="287"/>
      <c r="X76" s="289"/>
    </row>
    <row r="77" spans="20:24">
      <c r="T77" s="288"/>
      <c r="U77" s="287"/>
      <c r="X77" s="289"/>
    </row>
    <row r="78" spans="20:24">
      <c r="T78" s="288"/>
      <c r="U78" s="287"/>
      <c r="X78" s="289"/>
    </row>
    <row r="79" spans="20:24">
      <c r="T79" s="288"/>
      <c r="U79" s="287"/>
      <c r="X79" s="289"/>
    </row>
    <row r="80" spans="20:24">
      <c r="T80" s="288"/>
      <c r="U80" s="287"/>
      <c r="X80" s="289"/>
    </row>
    <row r="81" spans="20:24">
      <c r="T81" s="288"/>
      <c r="U81" s="287"/>
      <c r="X81" s="289"/>
    </row>
    <row r="82" spans="20:24">
      <c r="T82" s="288"/>
      <c r="U82" s="287"/>
      <c r="X82" s="289"/>
    </row>
    <row r="83" spans="20:24">
      <c r="T83" s="288"/>
      <c r="U83" s="287"/>
      <c r="X83" s="289"/>
    </row>
    <row r="84" spans="20:24">
      <c r="T84" s="288"/>
      <c r="U84" s="287"/>
      <c r="X84" s="289"/>
    </row>
    <row r="85" spans="20:24">
      <c r="T85" s="288"/>
      <c r="U85" s="287"/>
      <c r="X85" s="289"/>
    </row>
    <row r="86" spans="20:24">
      <c r="T86" s="288"/>
      <c r="U86" s="287"/>
      <c r="X86" s="289"/>
    </row>
    <row r="87" spans="20:24">
      <c r="T87" s="288"/>
      <c r="U87" s="287"/>
      <c r="X87" s="289"/>
    </row>
    <row r="88" spans="20:24">
      <c r="T88" s="288"/>
      <c r="U88" s="287"/>
      <c r="X88" s="289"/>
    </row>
    <row r="89" spans="20:24">
      <c r="T89" s="288"/>
      <c r="U89" s="287"/>
      <c r="X89" s="289"/>
    </row>
    <row r="90" spans="20:24">
      <c r="T90" s="288"/>
      <c r="U90" s="287"/>
      <c r="X90" s="289"/>
    </row>
    <row r="91" spans="20:24">
      <c r="T91" s="288"/>
      <c r="U91" s="287"/>
      <c r="X91" s="289"/>
    </row>
    <row r="92" spans="20:24">
      <c r="T92" s="288"/>
      <c r="U92" s="287"/>
      <c r="X92" s="289"/>
    </row>
    <row r="93" spans="20:24">
      <c r="T93" s="288"/>
      <c r="U93" s="287"/>
      <c r="X93" s="289"/>
    </row>
    <row r="94" spans="20:24">
      <c r="T94" s="288"/>
      <c r="U94" s="287"/>
      <c r="X94" s="289"/>
    </row>
    <row r="95" spans="20:24">
      <c r="T95" s="288"/>
      <c r="U95" s="287"/>
      <c r="X95" s="289"/>
    </row>
    <row r="96" spans="20:24">
      <c r="T96" s="288"/>
      <c r="U96" s="287"/>
      <c r="X96" s="289"/>
    </row>
    <row r="97" spans="20:24">
      <c r="T97" s="288"/>
      <c r="U97" s="287"/>
      <c r="X97" s="289"/>
    </row>
    <row r="98" spans="20:24">
      <c r="T98" s="288"/>
      <c r="U98" s="287"/>
      <c r="X98" s="289"/>
    </row>
    <row r="99" spans="20:24">
      <c r="T99" s="288"/>
      <c r="U99" s="287"/>
      <c r="X99" s="289"/>
    </row>
    <row r="100" spans="20:24">
      <c r="T100" s="288"/>
      <c r="U100" s="287"/>
      <c r="X100" s="289"/>
    </row>
    <row r="101" spans="20:24">
      <c r="T101" s="288"/>
      <c r="U101" s="287"/>
      <c r="X101" s="289"/>
    </row>
    <row r="102" spans="20:24">
      <c r="T102" s="288"/>
      <c r="U102" s="287"/>
      <c r="X102" s="289"/>
    </row>
    <row r="103" spans="20:24">
      <c r="T103" s="288"/>
      <c r="U103" s="287"/>
      <c r="X103" s="289"/>
    </row>
    <row r="104" spans="20:24">
      <c r="T104" s="288"/>
      <c r="U104" s="287"/>
      <c r="X104" s="289"/>
    </row>
    <row r="105" spans="20:24">
      <c r="T105" s="288"/>
      <c r="U105" s="287"/>
      <c r="X105" s="289"/>
    </row>
    <row r="106" spans="20:24">
      <c r="T106" s="288"/>
      <c r="U106" s="287"/>
      <c r="X106" s="289"/>
    </row>
    <row r="107" spans="20:24">
      <c r="T107" s="288"/>
      <c r="U107" s="287"/>
      <c r="X107" s="289"/>
    </row>
    <row r="108" spans="20:24">
      <c r="T108" s="288"/>
      <c r="U108" s="287"/>
      <c r="X108" s="289"/>
    </row>
    <row r="109" spans="20:24">
      <c r="T109" s="288"/>
      <c r="U109" s="287"/>
      <c r="X109" s="289"/>
    </row>
    <row r="110" spans="20:24">
      <c r="T110" s="288"/>
      <c r="U110" s="287"/>
      <c r="X110" s="289"/>
    </row>
    <row r="111" spans="20:24">
      <c r="T111" s="288"/>
      <c r="U111" s="287"/>
      <c r="X111" s="289"/>
    </row>
    <row r="112" spans="20:24">
      <c r="T112" s="288"/>
      <c r="U112" s="287"/>
      <c r="X112" s="289"/>
    </row>
    <row r="113" spans="20:24">
      <c r="T113" s="288"/>
      <c r="U113" s="287"/>
      <c r="X113" s="289"/>
    </row>
    <row r="114" spans="20:24">
      <c r="T114" s="288"/>
      <c r="U114" s="287"/>
      <c r="X114" s="289"/>
    </row>
    <row r="115" spans="20:24">
      <c r="T115" s="288"/>
      <c r="U115" s="287"/>
      <c r="X115" s="289"/>
    </row>
    <row r="116" spans="20:24">
      <c r="T116" s="288"/>
      <c r="U116" s="287"/>
      <c r="X116" s="289"/>
    </row>
    <row r="117" spans="20:24">
      <c r="T117" s="288"/>
      <c r="U117" s="287"/>
      <c r="X117" s="289"/>
    </row>
    <row r="118" spans="20:24">
      <c r="T118" s="288"/>
      <c r="U118" s="287"/>
      <c r="X118" s="289"/>
    </row>
    <row r="119" spans="20:24">
      <c r="T119" s="288"/>
      <c r="U119" s="287"/>
      <c r="X119" s="289"/>
    </row>
    <row r="120" spans="20:24">
      <c r="T120" s="288"/>
      <c r="U120" s="287"/>
      <c r="X120" s="289"/>
    </row>
    <row r="121" spans="20:24">
      <c r="T121" s="288"/>
      <c r="U121" s="287"/>
      <c r="X121" s="289"/>
    </row>
    <row r="122" spans="20:24">
      <c r="T122" s="288"/>
      <c r="U122" s="287"/>
      <c r="X122" s="289"/>
    </row>
    <row r="123" spans="20:24">
      <c r="T123" s="288"/>
      <c r="U123" s="287"/>
      <c r="X123" s="289"/>
    </row>
    <row r="124" spans="20:24">
      <c r="T124" s="288"/>
      <c r="U124" s="287"/>
      <c r="X124" s="289"/>
    </row>
    <row r="125" spans="20:24">
      <c r="T125" s="288"/>
      <c r="U125" s="287"/>
      <c r="X125" s="289"/>
    </row>
    <row r="126" spans="20:24">
      <c r="T126" s="288"/>
      <c r="U126" s="287"/>
      <c r="X126" s="289"/>
    </row>
    <row r="127" spans="20:24">
      <c r="T127" s="288"/>
      <c r="U127" s="287"/>
      <c r="X127" s="289"/>
    </row>
    <row r="128" spans="20:24">
      <c r="T128" s="288"/>
      <c r="U128" s="287"/>
      <c r="X128" s="289"/>
    </row>
    <row r="129" spans="20:24">
      <c r="T129" s="288"/>
      <c r="U129" s="287"/>
      <c r="X129" s="289"/>
    </row>
    <row r="130" spans="20:24">
      <c r="T130" s="288"/>
      <c r="U130" s="287"/>
      <c r="X130" s="289"/>
    </row>
    <row r="131" spans="20:24">
      <c r="T131" s="288"/>
      <c r="U131" s="287"/>
      <c r="X131" s="289"/>
    </row>
    <row r="132" spans="20:24">
      <c r="T132" s="288"/>
      <c r="U132" s="287"/>
      <c r="X132" s="289"/>
    </row>
    <row r="133" spans="20:24">
      <c r="T133" s="288"/>
      <c r="U133" s="287"/>
      <c r="X133" s="289"/>
    </row>
    <row r="134" spans="20:24">
      <c r="T134" s="288"/>
      <c r="U134" s="287"/>
      <c r="X134" s="289"/>
    </row>
    <row r="135" spans="20:24">
      <c r="T135" s="288"/>
      <c r="U135" s="287"/>
      <c r="X135" s="289"/>
    </row>
    <row r="136" spans="20:24">
      <c r="T136" s="288"/>
      <c r="U136" s="287"/>
      <c r="X136" s="289"/>
    </row>
    <row r="137" spans="20:24">
      <c r="T137" s="288"/>
      <c r="U137" s="287"/>
      <c r="X137" s="289"/>
    </row>
    <row r="138" spans="20:24">
      <c r="T138" s="288"/>
      <c r="U138" s="287"/>
      <c r="X138" s="289"/>
    </row>
    <row r="139" spans="20:24">
      <c r="T139" s="288"/>
      <c r="U139" s="287"/>
      <c r="X139" s="289"/>
    </row>
    <row r="140" spans="20:24">
      <c r="T140" s="288"/>
      <c r="U140" s="287"/>
      <c r="X140" s="289"/>
    </row>
    <row r="141" spans="20:24">
      <c r="T141" s="288"/>
      <c r="U141" s="287"/>
      <c r="X141" s="289"/>
    </row>
    <row r="142" spans="20:24">
      <c r="T142" s="288"/>
      <c r="U142" s="287"/>
      <c r="X142" s="289"/>
    </row>
    <row r="143" spans="20:24">
      <c r="T143" s="288"/>
      <c r="U143" s="287"/>
      <c r="X143" s="289"/>
    </row>
    <row r="144" spans="20:24">
      <c r="T144" s="288"/>
      <c r="U144" s="287"/>
      <c r="X144" s="289"/>
    </row>
    <row r="145" spans="20:24">
      <c r="T145" s="288"/>
      <c r="U145" s="287"/>
      <c r="X145" s="289"/>
    </row>
    <row r="146" spans="20:24">
      <c r="T146" s="288"/>
      <c r="U146" s="287"/>
      <c r="X146" s="289"/>
    </row>
    <row r="147" spans="20:24">
      <c r="T147" s="288"/>
      <c r="U147" s="287"/>
      <c r="X147" s="289"/>
    </row>
    <row r="148" spans="20:24">
      <c r="T148" s="288"/>
      <c r="U148" s="287"/>
      <c r="X148" s="289"/>
    </row>
    <row r="149" spans="20:24">
      <c r="T149" s="288"/>
      <c r="U149" s="287"/>
      <c r="X149" s="289"/>
    </row>
    <row r="150" spans="20:24">
      <c r="T150" s="288"/>
      <c r="U150" s="287"/>
      <c r="X150" s="289"/>
    </row>
    <row r="151" spans="20:24">
      <c r="T151" s="288"/>
      <c r="U151" s="287"/>
      <c r="X151" s="289"/>
    </row>
    <row r="152" spans="20:24">
      <c r="T152" s="288"/>
      <c r="U152" s="287"/>
      <c r="X152" s="289"/>
    </row>
    <row r="153" spans="20:24">
      <c r="T153" s="288"/>
      <c r="U153" s="287"/>
      <c r="X153" s="289"/>
    </row>
    <row r="154" spans="20:24">
      <c r="T154" s="288"/>
      <c r="U154" s="287"/>
      <c r="X154" s="289"/>
    </row>
    <row r="155" spans="20:24">
      <c r="T155" s="288"/>
      <c r="U155" s="287"/>
      <c r="X155" s="289"/>
    </row>
    <row r="156" spans="20:24">
      <c r="T156" s="288"/>
      <c r="U156" s="287"/>
      <c r="X156" s="289"/>
    </row>
    <row r="157" spans="20:24">
      <c r="T157" s="288"/>
      <c r="U157" s="287"/>
      <c r="X157" s="289"/>
    </row>
    <row r="158" spans="20:24">
      <c r="T158" s="288"/>
      <c r="U158" s="287"/>
      <c r="X158" s="289"/>
    </row>
    <row r="159" spans="20:24">
      <c r="T159" s="288"/>
      <c r="U159" s="287"/>
      <c r="X159" s="289"/>
    </row>
    <row r="160" spans="20:24">
      <c r="T160" s="288"/>
      <c r="U160" s="287"/>
      <c r="X160" s="289"/>
    </row>
    <row r="161" spans="20:24">
      <c r="T161" s="288"/>
      <c r="U161" s="287"/>
      <c r="X161" s="289"/>
    </row>
    <row r="162" spans="20:24">
      <c r="T162" s="288"/>
      <c r="U162" s="287"/>
      <c r="X162" s="289"/>
    </row>
    <row r="163" spans="20:24">
      <c r="T163" s="288"/>
      <c r="U163" s="287"/>
      <c r="X163" s="289"/>
    </row>
    <row r="164" spans="20:24">
      <c r="T164" s="288"/>
      <c r="U164" s="287"/>
      <c r="X164" s="289"/>
    </row>
    <row r="165" spans="20:24">
      <c r="T165" s="288"/>
      <c r="U165" s="287"/>
      <c r="X165" s="289"/>
    </row>
    <row r="166" spans="20:24">
      <c r="T166" s="288"/>
      <c r="U166" s="287"/>
      <c r="X166" s="289"/>
    </row>
    <row r="167" spans="20:24">
      <c r="T167" s="288"/>
      <c r="U167" s="287"/>
      <c r="X167" s="289"/>
    </row>
    <row r="168" spans="20:24">
      <c r="T168" s="288"/>
      <c r="U168" s="287"/>
      <c r="X168" s="289"/>
    </row>
    <row r="169" spans="20:24">
      <c r="T169" s="288"/>
      <c r="U169" s="287"/>
      <c r="X169" s="289"/>
    </row>
    <row r="170" spans="20:24">
      <c r="T170" s="288"/>
      <c r="U170" s="287"/>
      <c r="X170" s="289"/>
    </row>
    <row r="171" spans="20:24">
      <c r="T171" s="288"/>
      <c r="U171" s="287"/>
      <c r="X171" s="289"/>
    </row>
    <row r="172" spans="20:24">
      <c r="T172" s="288"/>
      <c r="U172" s="287"/>
      <c r="X172" s="289"/>
    </row>
    <row r="173" spans="20:24">
      <c r="T173" s="288"/>
      <c r="U173" s="287"/>
      <c r="X173" s="289"/>
    </row>
    <row r="174" spans="20:24">
      <c r="T174" s="288"/>
      <c r="U174" s="287"/>
      <c r="X174" s="289"/>
    </row>
    <row r="175" spans="20:24">
      <c r="T175" s="288"/>
      <c r="U175" s="287"/>
      <c r="X175" s="289"/>
    </row>
    <row r="176" spans="20:24">
      <c r="T176" s="288"/>
      <c r="U176" s="287"/>
      <c r="X176" s="289"/>
    </row>
    <row r="177" spans="20:24">
      <c r="T177" s="288"/>
      <c r="U177" s="287"/>
      <c r="X177" s="289"/>
    </row>
    <row r="178" spans="20:24">
      <c r="T178" s="288"/>
      <c r="U178" s="287"/>
      <c r="X178" s="289"/>
    </row>
    <row r="179" spans="20:24">
      <c r="T179" s="288"/>
      <c r="U179" s="287"/>
      <c r="X179" s="289"/>
    </row>
    <row r="180" spans="20:24">
      <c r="T180" s="288"/>
      <c r="U180" s="287"/>
      <c r="X180" s="289"/>
    </row>
    <row r="181" spans="20:24">
      <c r="T181" s="288"/>
      <c r="U181" s="287"/>
      <c r="X181" s="289"/>
    </row>
    <row r="182" spans="20:24">
      <c r="T182" s="288"/>
      <c r="U182" s="287"/>
      <c r="X182" s="289"/>
    </row>
    <row r="183" spans="20:24">
      <c r="T183" s="288"/>
      <c r="U183" s="287"/>
      <c r="X183" s="289"/>
    </row>
    <row r="184" spans="20:24">
      <c r="T184" s="288"/>
      <c r="U184" s="287"/>
      <c r="X184" s="289"/>
    </row>
    <row r="185" spans="20:24">
      <c r="T185" s="288"/>
      <c r="U185" s="287"/>
      <c r="X185" s="289"/>
    </row>
    <row r="186" spans="20:24">
      <c r="T186" s="288"/>
      <c r="U186" s="287"/>
      <c r="X186" s="289"/>
    </row>
    <row r="187" spans="20:24">
      <c r="T187" s="288"/>
      <c r="U187" s="287"/>
      <c r="X187" s="289"/>
    </row>
    <row r="188" spans="20:24">
      <c r="T188" s="288"/>
      <c r="U188" s="287"/>
      <c r="X188" s="289"/>
    </row>
    <row r="189" spans="20:24">
      <c r="T189" s="288"/>
      <c r="U189" s="287"/>
      <c r="X189" s="289"/>
    </row>
    <row r="190" spans="20:24">
      <c r="T190" s="288"/>
      <c r="U190" s="287"/>
      <c r="X190" s="289"/>
    </row>
    <row r="191" spans="20:24">
      <c r="T191" s="288"/>
      <c r="U191" s="287"/>
      <c r="X191" s="289"/>
    </row>
    <row r="192" spans="20:24">
      <c r="T192" s="288"/>
      <c r="U192" s="287"/>
      <c r="X192" s="289"/>
    </row>
    <row r="193" spans="20:24">
      <c r="T193" s="288"/>
      <c r="U193" s="287"/>
      <c r="X193" s="289"/>
    </row>
    <row r="194" spans="20:24">
      <c r="T194" s="288"/>
      <c r="U194" s="287"/>
      <c r="X194" s="289"/>
    </row>
    <row r="195" spans="20:24">
      <c r="T195" s="288"/>
      <c r="U195" s="287"/>
      <c r="X195" s="289"/>
    </row>
    <row r="196" spans="20:24">
      <c r="T196" s="288"/>
      <c r="U196" s="287"/>
      <c r="X196" s="289"/>
    </row>
    <row r="197" spans="20:24">
      <c r="T197" s="288"/>
      <c r="U197" s="287"/>
      <c r="X197" s="289"/>
    </row>
    <row r="198" spans="20:24">
      <c r="T198" s="288"/>
      <c r="U198" s="287"/>
      <c r="X198" s="289"/>
    </row>
    <row r="199" spans="20:24">
      <c r="T199" s="288"/>
      <c r="U199" s="287"/>
      <c r="X199" s="289"/>
    </row>
    <row r="200" spans="20:24">
      <c r="T200" s="288"/>
      <c r="U200" s="287"/>
      <c r="X200" s="289"/>
    </row>
    <row r="201" spans="20:24">
      <c r="T201" s="288"/>
      <c r="U201" s="287"/>
      <c r="X201" s="289"/>
    </row>
    <row r="202" spans="20:24">
      <c r="T202" s="288"/>
      <c r="U202" s="287"/>
      <c r="X202" s="289"/>
    </row>
    <row r="203" spans="20:24">
      <c r="T203" s="288"/>
      <c r="U203" s="287"/>
      <c r="X203" s="289"/>
    </row>
    <row r="204" spans="20:24">
      <c r="T204" s="288"/>
      <c r="U204" s="287"/>
      <c r="X204" s="289"/>
    </row>
    <row r="205" spans="20:24">
      <c r="T205" s="288"/>
      <c r="U205" s="287"/>
      <c r="X205" s="289"/>
    </row>
    <row r="206" spans="20:24">
      <c r="T206" s="288"/>
      <c r="U206" s="287"/>
      <c r="X206" s="289"/>
    </row>
    <row r="207" spans="20:24">
      <c r="T207" s="288"/>
      <c r="U207" s="287"/>
      <c r="X207" s="289"/>
    </row>
    <row r="208" spans="20:24">
      <c r="T208" s="288"/>
      <c r="U208" s="287"/>
      <c r="X208" s="289"/>
    </row>
    <row r="209" spans="20:24">
      <c r="T209" s="288"/>
      <c r="U209" s="287"/>
      <c r="X209" s="289"/>
    </row>
    <row r="210" spans="20:24">
      <c r="T210" s="288"/>
      <c r="U210" s="287"/>
      <c r="X210" s="289"/>
    </row>
    <row r="211" spans="20:24">
      <c r="T211" s="288"/>
      <c r="U211" s="287"/>
      <c r="X211" s="289"/>
    </row>
    <row r="212" spans="20:24">
      <c r="T212" s="288"/>
      <c r="U212" s="287"/>
      <c r="X212" s="289"/>
    </row>
    <row r="213" spans="20:24">
      <c r="T213" s="288"/>
      <c r="U213" s="287"/>
      <c r="X213" s="289"/>
    </row>
    <row r="214" spans="20:24">
      <c r="T214" s="288"/>
      <c r="U214" s="287"/>
      <c r="X214" s="289"/>
    </row>
    <row r="215" spans="20:24">
      <c r="T215" s="288"/>
      <c r="U215" s="287"/>
      <c r="X215" s="289"/>
    </row>
    <row r="216" spans="20:24">
      <c r="T216" s="288"/>
      <c r="U216" s="287"/>
      <c r="X216" s="289"/>
    </row>
    <row r="217" spans="20:24">
      <c r="T217" s="288"/>
      <c r="U217" s="287"/>
      <c r="X217" s="289"/>
    </row>
    <row r="218" spans="20:24">
      <c r="T218" s="288"/>
      <c r="U218" s="287"/>
      <c r="X218" s="289"/>
    </row>
    <row r="219" spans="20:24">
      <c r="T219" s="288"/>
      <c r="U219" s="287"/>
      <c r="X219" s="289"/>
    </row>
    <row r="220" spans="20:24">
      <c r="T220" s="288"/>
      <c r="U220" s="287"/>
      <c r="X220" s="289"/>
    </row>
    <row r="221" spans="20:24">
      <c r="T221" s="288"/>
      <c r="U221" s="287"/>
      <c r="X221" s="289"/>
    </row>
    <row r="222" spans="20:24">
      <c r="T222" s="288"/>
      <c r="U222" s="287"/>
      <c r="X222" s="289"/>
    </row>
    <row r="223" spans="20:24">
      <c r="T223" s="288"/>
      <c r="U223" s="287"/>
      <c r="X223" s="289"/>
    </row>
    <row r="224" spans="20:24">
      <c r="T224" s="288"/>
      <c r="U224" s="287"/>
      <c r="X224" s="289"/>
    </row>
    <row r="225" spans="20:24">
      <c r="T225" s="288"/>
      <c r="U225" s="287"/>
      <c r="X225" s="289"/>
    </row>
    <row r="226" spans="20:24">
      <c r="T226" s="288"/>
      <c r="U226" s="287"/>
      <c r="X226" s="289"/>
    </row>
    <row r="227" spans="20:24">
      <c r="T227" s="288"/>
      <c r="U227" s="287"/>
      <c r="X227" s="289"/>
    </row>
    <row r="228" spans="20:24">
      <c r="T228" s="288"/>
      <c r="U228" s="287"/>
      <c r="X228" s="289"/>
    </row>
    <row r="229" spans="20:24">
      <c r="T229" s="288"/>
      <c r="U229" s="287"/>
      <c r="X229" s="289"/>
    </row>
    <row r="230" spans="20:24">
      <c r="T230" s="288"/>
      <c r="U230" s="287"/>
      <c r="X230" s="289"/>
    </row>
    <row r="231" spans="20:24">
      <c r="T231" s="288"/>
      <c r="U231" s="287"/>
      <c r="X231" s="289"/>
    </row>
    <row r="232" spans="20:24">
      <c r="T232" s="288"/>
      <c r="U232" s="287"/>
      <c r="X232" s="289"/>
    </row>
    <row r="233" spans="20:24">
      <c r="T233" s="288"/>
      <c r="U233" s="287"/>
      <c r="X233" s="289"/>
    </row>
    <row r="234" spans="20:24">
      <c r="T234" s="288"/>
      <c r="U234" s="287"/>
      <c r="X234" s="289"/>
    </row>
    <row r="235" spans="20:24">
      <c r="T235" s="288"/>
      <c r="U235" s="287"/>
      <c r="X235" s="289"/>
    </row>
    <row r="236" spans="20:24">
      <c r="T236" s="288"/>
      <c r="U236" s="287"/>
      <c r="X236" s="289"/>
    </row>
    <row r="237" spans="20:24">
      <c r="T237" s="288"/>
      <c r="U237" s="287"/>
      <c r="X237" s="289"/>
    </row>
    <row r="238" spans="20:24">
      <c r="T238" s="288"/>
      <c r="U238" s="287"/>
      <c r="X238" s="289"/>
    </row>
    <row r="239" spans="20:24">
      <c r="T239" s="288"/>
      <c r="U239" s="287"/>
      <c r="X239" s="289"/>
    </row>
    <row r="240" spans="20:24">
      <c r="T240" s="288"/>
      <c r="U240" s="287"/>
      <c r="X240" s="289"/>
    </row>
    <row r="241" spans="20:24">
      <c r="T241" s="288"/>
      <c r="U241" s="287"/>
      <c r="X241" s="289"/>
    </row>
    <row r="242" spans="20:24">
      <c r="T242" s="288"/>
      <c r="U242" s="287"/>
      <c r="X242" s="289"/>
    </row>
    <row r="243" spans="20:24">
      <c r="T243" s="288"/>
      <c r="U243" s="287"/>
      <c r="X243" s="289"/>
    </row>
    <row r="244" spans="20:24">
      <c r="T244" s="288"/>
      <c r="U244" s="287"/>
      <c r="X244" s="289"/>
    </row>
    <row r="245" spans="20:24">
      <c r="T245" s="288"/>
      <c r="U245" s="287"/>
      <c r="X245" s="289"/>
    </row>
    <row r="246" spans="20:24">
      <c r="T246" s="288"/>
      <c r="U246" s="287"/>
      <c r="X246" s="289"/>
    </row>
    <row r="247" spans="20:24">
      <c r="T247" s="288"/>
      <c r="U247" s="287"/>
      <c r="X247" s="289"/>
    </row>
    <row r="248" spans="20:24">
      <c r="T248" s="288"/>
      <c r="U248" s="287"/>
      <c r="X248" s="289"/>
    </row>
    <row r="249" spans="20:24">
      <c r="T249" s="288"/>
      <c r="U249" s="287"/>
      <c r="X249" s="289"/>
    </row>
    <row r="250" spans="20:24">
      <c r="T250" s="288"/>
      <c r="U250" s="287"/>
      <c r="X250" s="289"/>
    </row>
    <row r="251" spans="20:24">
      <c r="T251" s="288"/>
      <c r="U251" s="287"/>
      <c r="X251" s="289"/>
    </row>
    <row r="252" spans="20:24">
      <c r="T252" s="288"/>
      <c r="U252" s="287"/>
      <c r="X252" s="289"/>
    </row>
    <row r="253" spans="20:24">
      <c r="T253" s="288"/>
      <c r="U253" s="287"/>
      <c r="X253" s="289"/>
    </row>
    <row r="254" spans="20:24">
      <c r="T254" s="288"/>
      <c r="U254" s="287"/>
      <c r="X254" s="289"/>
    </row>
    <row r="255" spans="20:24">
      <c r="T255" s="288"/>
      <c r="U255" s="287"/>
      <c r="X255" s="289"/>
    </row>
    <row r="256" spans="20:24">
      <c r="T256" s="288"/>
      <c r="U256" s="287"/>
      <c r="X256" s="289"/>
    </row>
    <row r="257" spans="20:24">
      <c r="T257" s="288"/>
      <c r="U257" s="287"/>
      <c r="X257" s="289"/>
    </row>
    <row r="258" spans="20:24">
      <c r="T258" s="288"/>
      <c r="U258" s="287"/>
      <c r="X258" s="289"/>
    </row>
    <row r="259" spans="20:24">
      <c r="T259" s="288"/>
      <c r="U259" s="287"/>
      <c r="X259" s="289"/>
    </row>
    <row r="260" spans="20:24">
      <c r="T260" s="288"/>
      <c r="U260" s="287"/>
      <c r="X260" s="289"/>
    </row>
    <row r="261" spans="20:24">
      <c r="T261" s="288"/>
      <c r="U261" s="287"/>
      <c r="X261" s="289"/>
    </row>
    <row r="262" spans="20:24">
      <c r="T262" s="288"/>
      <c r="U262" s="287"/>
      <c r="X262" s="289"/>
    </row>
    <row r="263" spans="20:24">
      <c r="T263" s="288"/>
      <c r="U263" s="287"/>
      <c r="X263" s="289"/>
    </row>
    <row r="264" spans="20:24">
      <c r="T264" s="288"/>
      <c r="U264" s="287"/>
      <c r="X264" s="289"/>
    </row>
    <row r="265" spans="20:24">
      <c r="T265" s="288"/>
      <c r="U265" s="287"/>
      <c r="X265" s="289"/>
    </row>
    <row r="266" spans="20:24">
      <c r="T266" s="288"/>
      <c r="U266" s="287"/>
      <c r="X266" s="289"/>
    </row>
    <row r="267" spans="20:24">
      <c r="T267" s="288"/>
      <c r="U267" s="287"/>
      <c r="X267" s="289"/>
    </row>
    <row r="268" spans="20:24">
      <c r="T268" s="288"/>
      <c r="U268" s="287"/>
      <c r="X268" s="289"/>
    </row>
    <row r="269" spans="20:24">
      <c r="T269" s="288"/>
      <c r="U269" s="287"/>
      <c r="X269" s="289"/>
    </row>
    <row r="270" spans="20:24">
      <c r="T270" s="288"/>
      <c r="U270" s="287"/>
      <c r="X270" s="289"/>
    </row>
    <row r="271" spans="20:24">
      <c r="T271" s="288"/>
      <c r="U271" s="287"/>
      <c r="X271" s="289"/>
    </row>
    <row r="272" spans="20:24">
      <c r="T272" s="288"/>
      <c r="U272" s="287"/>
      <c r="X272" s="289"/>
    </row>
    <row r="273" spans="20:24">
      <c r="T273" s="288"/>
      <c r="U273" s="287"/>
      <c r="X273" s="289"/>
    </row>
    <row r="274" spans="20:24">
      <c r="T274" s="288"/>
      <c r="U274" s="287"/>
      <c r="X274" s="289"/>
    </row>
    <row r="275" spans="20:24">
      <c r="T275" s="288"/>
      <c r="U275" s="287"/>
      <c r="X275" s="289"/>
    </row>
    <row r="276" spans="20:24">
      <c r="T276" s="288"/>
      <c r="U276" s="287"/>
      <c r="X276" s="289"/>
    </row>
    <row r="277" spans="20:24">
      <c r="T277" s="288"/>
      <c r="U277" s="287"/>
      <c r="X277" s="289"/>
    </row>
    <row r="278" spans="20:24">
      <c r="T278" s="288"/>
      <c r="U278" s="287"/>
      <c r="X278" s="289"/>
    </row>
    <row r="279" spans="20:24">
      <c r="T279" s="288"/>
      <c r="U279" s="287"/>
      <c r="X279" s="289"/>
    </row>
    <row r="280" spans="20:24">
      <c r="T280" s="288"/>
      <c r="U280" s="287"/>
      <c r="X280" s="289"/>
    </row>
    <row r="281" spans="20:24">
      <c r="T281" s="288"/>
      <c r="U281" s="287"/>
      <c r="X281" s="289"/>
    </row>
    <row r="282" spans="20:24">
      <c r="T282" s="288"/>
      <c r="U282" s="287"/>
      <c r="X282" s="289"/>
    </row>
    <row r="283" spans="20:24">
      <c r="T283" s="288"/>
      <c r="U283" s="287"/>
      <c r="X283" s="289"/>
    </row>
    <row r="284" spans="20:24">
      <c r="T284" s="288"/>
      <c r="U284" s="287"/>
      <c r="X284" s="289"/>
    </row>
    <row r="285" spans="20:24">
      <c r="T285" s="288"/>
      <c r="U285" s="287"/>
      <c r="X285" s="289"/>
    </row>
    <row r="286" spans="20:24">
      <c r="T286" s="288"/>
      <c r="U286" s="287"/>
      <c r="X286" s="289"/>
    </row>
    <row r="287" spans="20:24">
      <c r="T287" s="288"/>
      <c r="U287" s="287"/>
      <c r="X287" s="289"/>
    </row>
    <row r="288" spans="20:24">
      <c r="T288" s="288"/>
      <c r="U288" s="287"/>
      <c r="X288" s="289"/>
    </row>
    <row r="289" spans="20:24">
      <c r="T289" s="288"/>
      <c r="U289" s="287"/>
      <c r="X289" s="289"/>
    </row>
    <row r="290" spans="20:24">
      <c r="T290" s="288"/>
      <c r="U290" s="287"/>
      <c r="X290" s="289"/>
    </row>
    <row r="291" spans="20:24">
      <c r="T291" s="288"/>
      <c r="U291" s="287"/>
      <c r="X291" s="289"/>
    </row>
    <row r="292" spans="20:24">
      <c r="T292" s="288"/>
      <c r="U292" s="287"/>
      <c r="X292" s="289"/>
    </row>
    <row r="293" spans="20:24">
      <c r="T293" s="288"/>
      <c r="U293" s="287"/>
      <c r="X293" s="289"/>
    </row>
    <row r="294" spans="20:24">
      <c r="T294" s="288"/>
      <c r="U294" s="287"/>
      <c r="X294" s="289"/>
    </row>
    <row r="295" spans="20:24">
      <c r="T295" s="288"/>
      <c r="U295" s="287"/>
      <c r="X295" s="289"/>
    </row>
    <row r="296" spans="20:24">
      <c r="T296" s="288"/>
      <c r="U296" s="287"/>
      <c r="X296" s="289"/>
    </row>
    <row r="297" spans="20:24">
      <c r="T297" s="288"/>
      <c r="U297" s="287"/>
      <c r="X297" s="289"/>
    </row>
    <row r="298" spans="20:24">
      <c r="T298" s="288"/>
      <c r="U298" s="287"/>
      <c r="X298" s="289"/>
    </row>
    <row r="299" spans="20:24">
      <c r="T299" s="288"/>
      <c r="U299" s="287"/>
      <c r="X299" s="289"/>
    </row>
    <row r="300" spans="20:24">
      <c r="T300" s="288"/>
      <c r="U300" s="287"/>
      <c r="X300" s="289"/>
    </row>
    <row r="301" spans="20:24">
      <c r="T301" s="288"/>
      <c r="U301" s="287"/>
      <c r="X301" s="289"/>
    </row>
    <row r="302" spans="20:24">
      <c r="T302" s="288"/>
      <c r="U302" s="287"/>
      <c r="X302" s="289"/>
    </row>
    <row r="303" spans="20:24">
      <c r="T303" s="288"/>
      <c r="U303" s="287"/>
      <c r="X303" s="289"/>
    </row>
    <row r="304" spans="20:24">
      <c r="T304" s="288"/>
      <c r="U304" s="287"/>
      <c r="X304" s="289"/>
    </row>
    <row r="305" spans="20:24">
      <c r="T305" s="288"/>
      <c r="U305" s="287"/>
      <c r="X305" s="289"/>
    </row>
    <row r="306" spans="20:24">
      <c r="T306" s="288"/>
      <c r="U306" s="287"/>
      <c r="X306" s="289"/>
    </row>
    <row r="307" spans="20:24">
      <c r="T307" s="288"/>
      <c r="U307" s="287"/>
      <c r="X307" s="289"/>
    </row>
    <row r="308" spans="20:24">
      <c r="T308" s="288"/>
      <c r="U308" s="287"/>
      <c r="X308" s="289"/>
    </row>
    <row r="309" spans="20:24">
      <c r="T309" s="288"/>
      <c r="U309" s="287"/>
      <c r="X309" s="289"/>
    </row>
    <row r="310" spans="20:24">
      <c r="T310" s="288"/>
      <c r="U310" s="287"/>
      <c r="X310" s="289"/>
    </row>
    <row r="311" spans="20:24">
      <c r="T311" s="288"/>
      <c r="U311" s="287"/>
      <c r="X311" s="289"/>
    </row>
    <row r="312" spans="20:24">
      <c r="T312" s="288"/>
      <c r="U312" s="287"/>
      <c r="X312" s="289"/>
    </row>
    <row r="313" spans="20:24">
      <c r="T313" s="288"/>
      <c r="U313" s="287"/>
      <c r="X313" s="289"/>
    </row>
    <row r="314" spans="20:24">
      <c r="T314" s="288"/>
      <c r="U314" s="287"/>
      <c r="X314" s="289"/>
    </row>
    <row r="315" spans="20:24">
      <c r="T315" s="288"/>
      <c r="U315" s="287"/>
      <c r="X315" s="289"/>
    </row>
    <row r="316" spans="20:24">
      <c r="T316" s="288"/>
      <c r="U316" s="287"/>
      <c r="X316" s="289"/>
    </row>
    <row r="317" spans="20:24">
      <c r="T317" s="288"/>
      <c r="U317" s="287"/>
      <c r="X317" s="289"/>
    </row>
    <row r="318" spans="20:24">
      <c r="T318" s="288"/>
      <c r="U318" s="287"/>
      <c r="X318" s="289"/>
    </row>
    <row r="319" spans="20:24">
      <c r="T319" s="288"/>
      <c r="U319" s="287"/>
      <c r="X319" s="289"/>
    </row>
    <row r="320" spans="20:24">
      <c r="T320" s="288"/>
      <c r="U320" s="287"/>
      <c r="X320" s="289"/>
    </row>
    <row r="321" spans="20:24">
      <c r="T321" s="288"/>
      <c r="U321" s="287"/>
      <c r="X321" s="289"/>
    </row>
    <row r="322" spans="20:24">
      <c r="T322" s="288"/>
      <c r="U322" s="287"/>
      <c r="X322" s="289"/>
    </row>
    <row r="323" spans="20:24">
      <c r="T323" s="288"/>
      <c r="U323" s="287"/>
      <c r="X323" s="289"/>
    </row>
    <row r="324" spans="20:24">
      <c r="T324" s="288"/>
      <c r="U324" s="287"/>
      <c r="X324" s="289"/>
    </row>
    <row r="325" spans="20:24">
      <c r="T325" s="288"/>
      <c r="U325" s="287"/>
      <c r="X325" s="289"/>
    </row>
    <row r="326" spans="20:24">
      <c r="T326" s="288"/>
      <c r="U326" s="287"/>
      <c r="X326" s="289"/>
    </row>
    <row r="327" spans="20:24">
      <c r="T327" s="288"/>
      <c r="U327" s="287"/>
      <c r="X327" s="289"/>
    </row>
    <row r="328" spans="20:24">
      <c r="T328" s="288"/>
      <c r="U328" s="287"/>
      <c r="X328" s="289"/>
    </row>
    <row r="329" spans="20:24">
      <c r="T329" s="288"/>
      <c r="U329" s="287"/>
      <c r="X329" s="289"/>
    </row>
    <row r="330" spans="20:24">
      <c r="T330" s="288"/>
      <c r="U330" s="287"/>
      <c r="X330" s="289"/>
    </row>
    <row r="331" spans="20:24">
      <c r="T331" s="288"/>
      <c r="U331" s="287"/>
      <c r="X331" s="289"/>
    </row>
    <row r="332" spans="20:24">
      <c r="T332" s="288"/>
      <c r="U332" s="287"/>
      <c r="X332" s="289"/>
    </row>
    <row r="333" spans="20:24">
      <c r="T333" s="288"/>
      <c r="U333" s="287"/>
      <c r="X333" s="289"/>
    </row>
    <row r="334" spans="20:24">
      <c r="T334" s="288"/>
      <c r="U334" s="287"/>
      <c r="X334" s="289"/>
    </row>
    <row r="335" spans="20:24">
      <c r="T335" s="288"/>
      <c r="U335" s="287"/>
      <c r="X335" s="289"/>
    </row>
    <row r="336" spans="20:24">
      <c r="T336" s="288"/>
      <c r="U336" s="287"/>
      <c r="X336" s="289"/>
    </row>
    <row r="337" spans="20:24">
      <c r="T337" s="288"/>
      <c r="U337" s="287"/>
      <c r="X337" s="289"/>
    </row>
    <row r="338" spans="20:24">
      <c r="T338" s="288"/>
      <c r="U338" s="287"/>
      <c r="X338" s="289"/>
    </row>
    <row r="339" spans="20:24">
      <c r="T339" s="288"/>
      <c r="U339" s="287"/>
      <c r="X339" s="289"/>
    </row>
    <row r="340" spans="20:24">
      <c r="T340" s="288"/>
      <c r="U340" s="287"/>
      <c r="X340" s="289"/>
    </row>
    <row r="341" spans="20:24">
      <c r="T341" s="288"/>
      <c r="U341" s="287"/>
      <c r="X341" s="289"/>
    </row>
    <row r="342" spans="20:24">
      <c r="T342" s="288"/>
      <c r="U342" s="287"/>
      <c r="X342" s="289"/>
    </row>
    <row r="343" spans="20:24">
      <c r="T343" s="288"/>
      <c r="U343" s="287"/>
      <c r="X343" s="289"/>
    </row>
    <row r="344" spans="20:24">
      <c r="T344" s="288"/>
      <c r="U344" s="287"/>
      <c r="X344" s="289"/>
    </row>
    <row r="345" spans="20:24">
      <c r="T345" s="288"/>
      <c r="U345" s="287"/>
      <c r="X345" s="289"/>
    </row>
    <row r="346" spans="20:24">
      <c r="T346" s="288"/>
      <c r="U346" s="287"/>
      <c r="X346" s="289"/>
    </row>
    <row r="347" spans="20:24">
      <c r="T347" s="288"/>
      <c r="U347" s="287"/>
      <c r="X347" s="289"/>
    </row>
    <row r="348" spans="20:24">
      <c r="T348" s="288"/>
      <c r="U348" s="287"/>
      <c r="X348" s="289"/>
    </row>
    <row r="349" spans="20:24">
      <c r="T349" s="288"/>
      <c r="U349" s="287"/>
      <c r="X349" s="289"/>
    </row>
    <row r="350" spans="20:24">
      <c r="T350" s="288"/>
      <c r="U350" s="287"/>
      <c r="X350" s="289"/>
    </row>
    <row r="351" spans="20:24">
      <c r="T351" s="288"/>
      <c r="U351" s="287"/>
      <c r="X351" s="289"/>
    </row>
    <row r="352" spans="20:24">
      <c r="T352" s="288"/>
      <c r="U352" s="287"/>
      <c r="X352" s="289"/>
    </row>
    <row r="353" spans="20:24">
      <c r="T353" s="288"/>
      <c r="U353" s="287"/>
      <c r="X353" s="289"/>
    </row>
    <row r="354" spans="20:24">
      <c r="T354" s="288"/>
      <c r="U354" s="287"/>
      <c r="X354" s="289"/>
    </row>
    <row r="355" spans="20:24">
      <c r="T355" s="288"/>
      <c r="U355" s="287"/>
      <c r="X355" s="289"/>
    </row>
    <row r="356" spans="20:24">
      <c r="T356" s="288"/>
      <c r="U356" s="287"/>
      <c r="X356" s="289"/>
    </row>
    <row r="357" spans="20:24">
      <c r="T357" s="288"/>
      <c r="U357" s="287"/>
      <c r="X357" s="289"/>
    </row>
    <row r="358" spans="20:24">
      <c r="T358" s="288"/>
      <c r="U358" s="287"/>
      <c r="X358" s="289"/>
    </row>
    <row r="359" spans="20:24">
      <c r="T359" s="288"/>
      <c r="U359" s="287"/>
      <c r="X359" s="289"/>
    </row>
    <row r="360" spans="20:24">
      <c r="T360" s="288"/>
      <c r="U360" s="287"/>
      <c r="X360" s="289"/>
    </row>
    <row r="361" spans="20:24">
      <c r="T361" s="288"/>
      <c r="U361" s="287"/>
      <c r="X361" s="289"/>
    </row>
    <row r="362" spans="20:24">
      <c r="T362" s="288"/>
      <c r="U362" s="287"/>
      <c r="X362" s="289"/>
    </row>
    <row r="363" spans="20:24">
      <c r="T363" s="288"/>
      <c r="U363" s="287"/>
      <c r="X363" s="289"/>
    </row>
    <row r="364" spans="20:24">
      <c r="T364" s="288"/>
      <c r="U364" s="287"/>
      <c r="X364" s="289"/>
    </row>
    <row r="365" spans="20:24">
      <c r="T365" s="288"/>
      <c r="U365" s="287"/>
      <c r="X365" s="289"/>
    </row>
    <row r="366" spans="20:24">
      <c r="T366" s="288"/>
      <c r="U366" s="287"/>
      <c r="X366" s="289"/>
    </row>
    <row r="367" spans="20:24">
      <c r="T367" s="288"/>
      <c r="U367" s="287"/>
      <c r="X367" s="289"/>
    </row>
    <row r="368" spans="20:24">
      <c r="T368" s="288"/>
      <c r="U368" s="287"/>
      <c r="X368" s="289"/>
    </row>
    <row r="369" spans="20:24">
      <c r="T369" s="288"/>
      <c r="U369" s="287"/>
      <c r="X369" s="289"/>
    </row>
    <row r="370" spans="20:24">
      <c r="T370" s="288"/>
      <c r="U370" s="287"/>
      <c r="X370" s="289"/>
    </row>
    <row r="371" spans="20:24">
      <c r="T371" s="288"/>
      <c r="U371" s="287"/>
      <c r="X371" s="289"/>
    </row>
    <row r="372" spans="20:24">
      <c r="T372" s="288"/>
      <c r="U372" s="287"/>
      <c r="X372" s="289"/>
    </row>
    <row r="373" spans="20:24">
      <c r="T373" s="288"/>
      <c r="U373" s="287"/>
      <c r="X373" s="289"/>
    </row>
    <row r="374" spans="20:24">
      <c r="T374" s="288"/>
      <c r="U374" s="287"/>
      <c r="X374" s="289"/>
    </row>
    <row r="375" spans="20:24">
      <c r="T375" s="288"/>
      <c r="U375" s="287"/>
      <c r="X375" s="289"/>
    </row>
    <row r="376" spans="20:24">
      <c r="T376" s="288"/>
      <c r="U376" s="287"/>
      <c r="X376" s="289"/>
    </row>
    <row r="377" spans="20:24">
      <c r="T377" s="288"/>
      <c r="U377" s="287"/>
      <c r="X377" s="289"/>
    </row>
    <row r="378" spans="20:24">
      <c r="T378" s="288"/>
      <c r="U378" s="287"/>
      <c r="X378" s="289"/>
    </row>
    <row r="379" spans="20:24">
      <c r="T379" s="288"/>
      <c r="U379" s="287"/>
      <c r="X379" s="289"/>
    </row>
    <row r="380" spans="20:24">
      <c r="T380" s="288"/>
      <c r="U380" s="287"/>
      <c r="X380" s="289"/>
    </row>
    <row r="381" spans="20:24">
      <c r="T381" s="288"/>
      <c r="U381" s="287"/>
      <c r="X381" s="289"/>
    </row>
    <row r="382" spans="20:24">
      <c r="T382" s="288"/>
      <c r="U382" s="287"/>
      <c r="X382" s="289"/>
    </row>
    <row r="383" spans="20:24">
      <c r="T383" s="288"/>
      <c r="U383" s="287"/>
      <c r="X383" s="289"/>
    </row>
    <row r="384" spans="20:24">
      <c r="T384" s="288"/>
      <c r="U384" s="287"/>
      <c r="X384" s="289"/>
    </row>
    <row r="385" spans="20:24">
      <c r="T385" s="288"/>
      <c r="U385" s="287"/>
      <c r="X385" s="289"/>
    </row>
    <row r="386" spans="20:24">
      <c r="T386" s="288"/>
      <c r="U386" s="287"/>
      <c r="X386" s="289"/>
    </row>
    <row r="387" spans="20:24">
      <c r="T387" s="288"/>
      <c r="U387" s="287"/>
      <c r="X387" s="289"/>
    </row>
    <row r="388" spans="20:24">
      <c r="T388" s="288"/>
      <c r="U388" s="287"/>
      <c r="X388" s="289"/>
    </row>
    <row r="389" spans="20:24">
      <c r="T389" s="288"/>
      <c r="U389" s="287"/>
      <c r="X389" s="289"/>
    </row>
    <row r="390" spans="20:24">
      <c r="T390" s="288"/>
      <c r="U390" s="287"/>
      <c r="X390" s="289"/>
    </row>
    <row r="391" spans="20:24">
      <c r="T391" s="288"/>
      <c r="U391" s="287"/>
      <c r="X391" s="289"/>
    </row>
    <row r="392" spans="20:24">
      <c r="T392" s="288"/>
      <c r="U392" s="287"/>
      <c r="X392" s="289"/>
    </row>
    <row r="393" spans="20:24">
      <c r="T393" s="288"/>
      <c r="U393" s="287"/>
      <c r="X393" s="289"/>
    </row>
    <row r="394" spans="20:24">
      <c r="T394" s="288"/>
      <c r="U394" s="287"/>
      <c r="X394" s="289"/>
    </row>
    <row r="395" spans="20:24">
      <c r="T395" s="288"/>
      <c r="U395" s="287"/>
      <c r="X395" s="289"/>
    </row>
    <row r="396" spans="20:24">
      <c r="T396" s="288"/>
      <c r="U396" s="287"/>
      <c r="X396" s="289"/>
    </row>
    <row r="397" spans="20:24">
      <c r="T397" s="288"/>
      <c r="U397" s="287"/>
      <c r="X397" s="289"/>
    </row>
    <row r="398" spans="20:24">
      <c r="T398" s="288"/>
      <c r="U398" s="287"/>
      <c r="X398" s="289"/>
    </row>
    <row r="399" spans="20:24">
      <c r="T399" s="288"/>
      <c r="U399" s="287"/>
      <c r="X399" s="289"/>
    </row>
    <row r="400" spans="20:24">
      <c r="T400" s="288"/>
      <c r="U400" s="287"/>
      <c r="X400" s="289"/>
    </row>
    <row r="401" spans="20:24">
      <c r="T401" s="288"/>
      <c r="U401" s="287"/>
      <c r="X401" s="289"/>
    </row>
    <row r="402" spans="20:24">
      <c r="T402" s="288"/>
      <c r="U402" s="287"/>
      <c r="X402" s="289"/>
    </row>
    <row r="403" spans="20:24">
      <c r="T403" s="288"/>
      <c r="U403" s="287"/>
      <c r="X403" s="289"/>
    </row>
    <row r="404" spans="20:24">
      <c r="T404" s="288"/>
      <c r="U404" s="287"/>
      <c r="X404" s="289"/>
    </row>
    <row r="405" spans="20:24">
      <c r="T405" s="288"/>
      <c r="U405" s="287"/>
      <c r="X405" s="289"/>
    </row>
    <row r="406" spans="20:24">
      <c r="T406" s="288"/>
      <c r="U406" s="287"/>
      <c r="X406" s="289"/>
    </row>
    <row r="407" spans="20:24">
      <c r="T407" s="288"/>
      <c r="U407" s="287"/>
      <c r="X407" s="289"/>
    </row>
    <row r="408" spans="20:24">
      <c r="T408" s="288"/>
      <c r="U408" s="287"/>
      <c r="X408" s="289"/>
    </row>
    <row r="409" spans="20:24">
      <c r="T409" s="288"/>
      <c r="U409" s="287"/>
      <c r="X409" s="289"/>
    </row>
    <row r="410" spans="20:24">
      <c r="T410" s="288"/>
      <c r="U410" s="287"/>
      <c r="X410" s="289"/>
    </row>
    <row r="411" spans="20:24">
      <c r="T411" s="288"/>
      <c r="U411" s="287"/>
      <c r="X411" s="289"/>
    </row>
    <row r="412" spans="20:24">
      <c r="T412" s="288"/>
      <c r="U412" s="287"/>
      <c r="X412" s="289"/>
    </row>
    <row r="413" spans="20:24">
      <c r="T413" s="288"/>
      <c r="U413" s="287"/>
      <c r="X413" s="289"/>
    </row>
    <row r="414" spans="20:24">
      <c r="T414" s="288"/>
      <c r="U414" s="287"/>
      <c r="X414" s="289"/>
    </row>
    <row r="415" spans="20:24">
      <c r="T415" s="288"/>
      <c r="U415" s="287"/>
      <c r="X415" s="289"/>
    </row>
    <row r="416" spans="20:24">
      <c r="T416" s="288"/>
      <c r="U416" s="287"/>
      <c r="X416" s="289"/>
    </row>
    <row r="417" spans="20:24">
      <c r="T417" s="288"/>
      <c r="U417" s="287"/>
      <c r="X417" s="289"/>
    </row>
    <row r="418" spans="20:24">
      <c r="T418" s="288"/>
      <c r="U418" s="287"/>
      <c r="X418" s="289"/>
    </row>
    <row r="419" spans="20:24">
      <c r="T419" s="288"/>
      <c r="U419" s="287"/>
      <c r="X419" s="289"/>
    </row>
    <row r="420" spans="20:24">
      <c r="T420" s="288"/>
      <c r="U420" s="287"/>
      <c r="X420" s="289"/>
    </row>
    <row r="421" spans="20:24">
      <c r="T421" s="288"/>
      <c r="U421" s="287"/>
      <c r="X421" s="289"/>
    </row>
    <row r="422" spans="20:24">
      <c r="T422" s="288"/>
      <c r="U422" s="287"/>
      <c r="X422" s="289"/>
    </row>
    <row r="423" spans="20:24">
      <c r="T423" s="288"/>
      <c r="U423" s="287"/>
      <c r="X423" s="289"/>
    </row>
    <row r="424" spans="20:24">
      <c r="T424" s="288"/>
      <c r="U424" s="287"/>
      <c r="X424" s="289"/>
    </row>
    <row r="425" spans="20:24">
      <c r="T425" s="288"/>
      <c r="U425" s="287"/>
      <c r="X425" s="289"/>
    </row>
    <row r="426" spans="20:24">
      <c r="T426" s="288"/>
      <c r="U426" s="287"/>
      <c r="X426" s="289"/>
    </row>
    <row r="427" spans="20:24">
      <c r="T427" s="288"/>
      <c r="U427" s="287"/>
      <c r="X427" s="289"/>
    </row>
    <row r="428" spans="20:24">
      <c r="T428" s="288"/>
      <c r="U428" s="287"/>
      <c r="X428" s="289"/>
    </row>
    <row r="429" spans="20:24">
      <c r="T429" s="288"/>
      <c r="U429" s="287"/>
      <c r="X429" s="289"/>
    </row>
    <row r="430" spans="20:24">
      <c r="T430" s="288"/>
      <c r="U430" s="287"/>
      <c r="X430" s="289"/>
    </row>
    <row r="431" spans="20:24">
      <c r="T431" s="288"/>
      <c r="U431" s="287"/>
      <c r="X431" s="289"/>
    </row>
    <row r="432" spans="20:24">
      <c r="T432" s="288"/>
      <c r="U432" s="287"/>
      <c r="X432" s="289"/>
    </row>
    <row r="433" spans="20:24">
      <c r="T433" s="288"/>
      <c r="U433" s="287"/>
      <c r="X433" s="289"/>
    </row>
    <row r="434" spans="20:24">
      <c r="T434" s="288"/>
      <c r="U434" s="287"/>
      <c r="X434" s="289"/>
    </row>
    <row r="435" spans="20:24">
      <c r="T435" s="288"/>
      <c r="U435" s="287"/>
      <c r="X435" s="289"/>
    </row>
    <row r="436" spans="20:24">
      <c r="T436" s="288"/>
      <c r="U436" s="287"/>
      <c r="X436" s="289"/>
    </row>
    <row r="437" spans="20:24">
      <c r="T437" s="288"/>
      <c r="U437" s="287"/>
      <c r="X437" s="289"/>
    </row>
    <row r="438" spans="20:24">
      <c r="T438" s="288"/>
      <c r="U438" s="287"/>
      <c r="X438" s="289"/>
    </row>
    <row r="439" spans="20:24">
      <c r="T439" s="288"/>
      <c r="U439" s="287"/>
      <c r="X439" s="289"/>
    </row>
    <row r="440" spans="20:24">
      <c r="T440" s="288"/>
      <c r="U440" s="287"/>
      <c r="X440" s="289"/>
    </row>
    <row r="441" spans="20:24">
      <c r="T441" s="288"/>
      <c r="U441" s="287"/>
      <c r="X441" s="289"/>
    </row>
    <row r="442" spans="20:24">
      <c r="T442" s="288"/>
      <c r="U442" s="287"/>
      <c r="X442" s="289"/>
    </row>
    <row r="443" spans="20:24">
      <c r="T443" s="288"/>
      <c r="U443" s="287"/>
      <c r="X443" s="289"/>
    </row>
    <row r="444" spans="20:24">
      <c r="T444" s="288"/>
      <c r="U444" s="287"/>
      <c r="X444" s="289"/>
    </row>
    <row r="445" spans="20:24">
      <c r="T445" s="288"/>
      <c r="U445" s="287"/>
      <c r="X445" s="289"/>
    </row>
    <row r="446" spans="20:24">
      <c r="T446" s="288"/>
      <c r="U446" s="287"/>
      <c r="X446" s="289"/>
    </row>
    <row r="447" spans="20:24">
      <c r="T447" s="288"/>
      <c r="U447" s="287"/>
      <c r="X447" s="289"/>
    </row>
    <row r="448" spans="20:24">
      <c r="T448" s="288"/>
      <c r="U448" s="287"/>
      <c r="X448" s="289"/>
    </row>
    <row r="449" spans="20:24">
      <c r="T449" s="288"/>
      <c r="U449" s="287"/>
      <c r="X449" s="289"/>
    </row>
    <row r="450" spans="20:24">
      <c r="T450" s="288"/>
      <c r="U450" s="287"/>
      <c r="X450" s="289"/>
    </row>
    <row r="451" spans="20:24">
      <c r="T451" s="288"/>
      <c r="U451" s="287"/>
      <c r="X451" s="289"/>
    </row>
    <row r="452" spans="20:24">
      <c r="T452" s="288"/>
      <c r="U452" s="287"/>
      <c r="X452" s="289"/>
    </row>
    <row r="453" spans="20:24">
      <c r="T453" s="288"/>
      <c r="U453" s="287"/>
      <c r="X453" s="289"/>
    </row>
    <row r="454" spans="20:24">
      <c r="T454" s="288"/>
      <c r="U454" s="287"/>
      <c r="X454" s="289"/>
    </row>
    <row r="455" spans="20:24">
      <c r="T455" s="288"/>
      <c r="U455" s="287"/>
      <c r="X455" s="289"/>
    </row>
    <row r="456" spans="20:24">
      <c r="T456" s="288"/>
      <c r="U456" s="287"/>
      <c r="X456" s="289"/>
    </row>
    <row r="457" spans="20:24">
      <c r="T457" s="288"/>
      <c r="U457" s="287"/>
      <c r="X457" s="289"/>
    </row>
    <row r="458" spans="20:24">
      <c r="T458" s="288"/>
      <c r="U458" s="287"/>
      <c r="X458" s="289"/>
    </row>
    <row r="459" spans="20:24">
      <c r="T459" s="288"/>
      <c r="U459" s="287"/>
      <c r="X459" s="289"/>
    </row>
    <row r="460" spans="20:24">
      <c r="T460" s="288"/>
      <c r="U460" s="287"/>
      <c r="X460" s="289"/>
    </row>
    <row r="461" spans="20:24">
      <c r="T461" s="288"/>
      <c r="U461" s="287"/>
      <c r="X461" s="289"/>
    </row>
    <row r="462" spans="20:24">
      <c r="T462" s="288"/>
      <c r="U462" s="287"/>
      <c r="X462" s="289"/>
    </row>
    <row r="463" spans="20:24">
      <c r="T463" s="288"/>
      <c r="U463" s="287"/>
      <c r="X463" s="289"/>
    </row>
    <row r="464" spans="20:24">
      <c r="T464" s="288"/>
      <c r="U464" s="287"/>
      <c r="X464" s="289"/>
    </row>
    <row r="465" spans="20:24">
      <c r="T465" s="288"/>
      <c r="U465" s="287"/>
      <c r="X465" s="289"/>
    </row>
    <row r="466" spans="20:24">
      <c r="T466" s="288"/>
      <c r="U466" s="287"/>
      <c r="X466" s="289"/>
    </row>
    <row r="467" spans="20:24">
      <c r="T467" s="288"/>
      <c r="U467" s="287"/>
      <c r="X467" s="289"/>
    </row>
    <row r="468" spans="20:24">
      <c r="T468" s="288"/>
      <c r="U468" s="287"/>
      <c r="X468" s="289"/>
    </row>
    <row r="469" spans="20:24">
      <c r="T469" s="288"/>
      <c r="U469" s="287"/>
      <c r="X469" s="289"/>
    </row>
    <row r="470" spans="20:24">
      <c r="T470" s="288"/>
      <c r="U470" s="287"/>
      <c r="X470" s="289"/>
    </row>
    <row r="471" spans="20:24">
      <c r="T471" s="288"/>
      <c r="U471" s="287"/>
      <c r="X471" s="289"/>
    </row>
    <row r="472" spans="20:24">
      <c r="T472" s="288"/>
      <c r="U472" s="287"/>
      <c r="X472" s="289"/>
    </row>
    <row r="473" spans="20:24">
      <c r="T473" s="288"/>
      <c r="U473" s="287"/>
      <c r="X473" s="289"/>
    </row>
    <row r="474" spans="20:24">
      <c r="T474" s="288"/>
      <c r="U474" s="287"/>
      <c r="X474" s="289"/>
    </row>
    <row r="475" spans="20:24">
      <c r="T475" s="288"/>
      <c r="U475" s="287"/>
      <c r="X475" s="289"/>
    </row>
    <row r="476" spans="20:24">
      <c r="T476" s="288"/>
      <c r="U476" s="287"/>
      <c r="X476" s="289"/>
    </row>
    <row r="477" spans="20:24">
      <c r="T477" s="288"/>
      <c r="U477" s="287"/>
      <c r="X477" s="289"/>
    </row>
    <row r="478" spans="20:24">
      <c r="T478" s="288"/>
      <c r="U478" s="287"/>
      <c r="X478" s="289"/>
    </row>
    <row r="479" spans="20:24">
      <c r="T479" s="288"/>
      <c r="U479" s="287"/>
      <c r="X479" s="289"/>
    </row>
    <row r="480" spans="20:24">
      <c r="T480" s="288"/>
      <c r="U480" s="287"/>
      <c r="X480" s="289"/>
    </row>
    <row r="481" spans="20:24">
      <c r="T481" s="288"/>
      <c r="U481" s="287"/>
      <c r="X481" s="289"/>
    </row>
    <row r="482" spans="20:24">
      <c r="T482" s="288"/>
      <c r="U482" s="287"/>
      <c r="X482" s="289"/>
    </row>
    <row r="483" spans="20:24">
      <c r="T483" s="288"/>
      <c r="U483" s="287"/>
      <c r="X483" s="289"/>
    </row>
    <row r="484" spans="20:24">
      <c r="T484" s="288"/>
      <c r="U484" s="287"/>
      <c r="X484" s="289"/>
    </row>
    <row r="485" spans="20:24">
      <c r="T485" s="288"/>
      <c r="U485" s="287"/>
      <c r="X485" s="289"/>
    </row>
    <row r="486" spans="20:24">
      <c r="T486" s="288"/>
      <c r="U486" s="287"/>
      <c r="X486" s="289"/>
    </row>
    <row r="487" spans="20:24">
      <c r="T487" s="288"/>
      <c r="U487" s="287"/>
      <c r="X487" s="289"/>
    </row>
    <row r="488" spans="20:24">
      <c r="T488" s="288"/>
      <c r="U488" s="287"/>
      <c r="X488" s="289"/>
    </row>
    <row r="489" spans="20:24">
      <c r="T489" s="288"/>
      <c r="U489" s="287"/>
      <c r="X489" s="289"/>
    </row>
    <row r="490" spans="20:24">
      <c r="T490" s="288"/>
      <c r="U490" s="287"/>
      <c r="X490" s="289"/>
    </row>
    <row r="491" spans="20:24">
      <c r="T491" s="288"/>
      <c r="U491" s="287"/>
      <c r="X491" s="289"/>
    </row>
    <row r="492" spans="20:24">
      <c r="T492" s="288"/>
      <c r="U492" s="287"/>
      <c r="X492" s="289"/>
    </row>
    <row r="493" spans="20:24">
      <c r="T493" s="288"/>
      <c r="U493" s="287"/>
      <c r="X493" s="289"/>
    </row>
    <row r="494" spans="20:24">
      <c r="T494" s="288"/>
      <c r="U494" s="287"/>
      <c r="X494" s="289"/>
    </row>
    <row r="495" spans="20:24">
      <c r="T495" s="288"/>
      <c r="U495" s="287"/>
      <c r="X495" s="289"/>
    </row>
    <row r="496" spans="20:24">
      <c r="T496" s="288"/>
      <c r="U496" s="287"/>
      <c r="X496" s="289"/>
    </row>
    <row r="497" spans="20:24">
      <c r="T497" s="288"/>
      <c r="U497" s="287"/>
      <c r="X497" s="289"/>
    </row>
    <row r="498" spans="20:24">
      <c r="T498" s="288"/>
      <c r="U498" s="287"/>
      <c r="X498" s="289"/>
    </row>
    <row r="499" spans="20:24">
      <c r="T499" s="288"/>
      <c r="U499" s="287"/>
      <c r="X499" s="289"/>
    </row>
    <row r="500" spans="20:24">
      <c r="T500" s="288"/>
      <c r="U500" s="287"/>
      <c r="X500" s="289"/>
    </row>
    <row r="501" spans="20:24">
      <c r="T501" s="288"/>
      <c r="U501" s="287"/>
      <c r="X501" s="289"/>
    </row>
    <row r="502" spans="20:24">
      <c r="T502" s="288"/>
      <c r="U502" s="287"/>
      <c r="X502" s="289"/>
    </row>
    <row r="503" spans="20:24">
      <c r="T503" s="288"/>
      <c r="U503" s="287"/>
      <c r="X503" s="289"/>
    </row>
    <row r="504" spans="20:24">
      <c r="T504" s="288"/>
      <c r="U504" s="287"/>
      <c r="X504" s="289"/>
    </row>
    <row r="505" spans="20:24">
      <c r="T505" s="288"/>
      <c r="U505" s="287"/>
      <c r="X505" s="289"/>
    </row>
    <row r="506" spans="20:24">
      <c r="T506" s="288"/>
      <c r="U506" s="287"/>
      <c r="X506" s="289"/>
    </row>
    <row r="507" spans="20:24">
      <c r="T507" s="288"/>
      <c r="U507" s="287"/>
      <c r="X507" s="289"/>
    </row>
    <row r="508" spans="20:24">
      <c r="T508" s="288"/>
      <c r="U508" s="287"/>
      <c r="X508" s="289"/>
    </row>
    <row r="509" spans="20:24">
      <c r="T509" s="288"/>
      <c r="U509" s="287"/>
      <c r="X509" s="289"/>
    </row>
    <row r="510" spans="20:24">
      <c r="T510" s="288"/>
      <c r="U510" s="287"/>
      <c r="X510" s="289"/>
    </row>
    <row r="511" spans="20:24">
      <c r="T511" s="288"/>
      <c r="U511" s="287"/>
      <c r="X511" s="289"/>
    </row>
    <row r="512" spans="20:24">
      <c r="T512" s="288"/>
      <c r="U512" s="287"/>
      <c r="X512" s="289"/>
    </row>
    <row r="513" spans="20:24">
      <c r="T513" s="288"/>
      <c r="U513" s="287"/>
      <c r="X513" s="289"/>
    </row>
    <row r="514" spans="20:24">
      <c r="T514" s="288"/>
      <c r="U514" s="287"/>
      <c r="X514" s="289"/>
    </row>
    <row r="515" spans="20:24">
      <c r="T515" s="288"/>
      <c r="U515" s="287"/>
      <c r="X515" s="289"/>
    </row>
    <row r="516" spans="20:24">
      <c r="T516" s="288"/>
      <c r="U516" s="287"/>
      <c r="X516" s="289"/>
    </row>
    <row r="517" spans="20:24">
      <c r="T517" s="288"/>
      <c r="U517" s="287"/>
      <c r="X517" s="289"/>
    </row>
    <row r="518" spans="20:24">
      <c r="T518" s="288"/>
      <c r="U518" s="287"/>
      <c r="X518" s="289"/>
    </row>
    <row r="519" spans="20:24">
      <c r="T519" s="288"/>
      <c r="U519" s="287"/>
      <c r="X519" s="289"/>
    </row>
    <row r="520" spans="20:24">
      <c r="T520" s="288"/>
      <c r="U520" s="287"/>
      <c r="X520" s="289"/>
    </row>
    <row r="521" spans="20:24">
      <c r="T521" s="288"/>
      <c r="U521" s="287"/>
      <c r="X521" s="289"/>
    </row>
    <row r="522" spans="20:24">
      <c r="T522" s="288"/>
      <c r="U522" s="287"/>
      <c r="X522" s="289"/>
    </row>
    <row r="523" spans="20:24">
      <c r="T523" s="288"/>
      <c r="U523" s="287"/>
      <c r="X523" s="289"/>
    </row>
    <row r="524" spans="20:24">
      <c r="T524" s="288"/>
      <c r="U524" s="287"/>
      <c r="X524" s="289"/>
    </row>
    <row r="525" spans="20:24">
      <c r="T525" s="288"/>
      <c r="U525" s="287"/>
      <c r="X525" s="289"/>
    </row>
    <row r="526" spans="20:24">
      <c r="T526" s="288"/>
      <c r="U526" s="287"/>
      <c r="X526" s="289"/>
    </row>
    <row r="527" spans="20:24">
      <c r="T527" s="288"/>
      <c r="U527" s="287"/>
      <c r="X527" s="289"/>
    </row>
    <row r="528" spans="20:24">
      <c r="T528" s="288"/>
      <c r="U528" s="287"/>
      <c r="X528" s="289"/>
    </row>
    <row r="529" spans="20:24">
      <c r="T529" s="288"/>
      <c r="U529" s="287"/>
      <c r="X529" s="289"/>
    </row>
    <row r="530" spans="20:24">
      <c r="T530" s="288"/>
      <c r="U530" s="287"/>
      <c r="X530" s="289"/>
    </row>
    <row r="531" spans="20:24">
      <c r="T531" s="288"/>
      <c r="U531" s="287"/>
      <c r="X531" s="289"/>
    </row>
    <row r="532" spans="20:24">
      <c r="T532" s="288"/>
      <c r="U532" s="287"/>
      <c r="X532" s="289"/>
    </row>
    <row r="533" spans="20:24">
      <c r="T533" s="288"/>
      <c r="U533" s="287"/>
      <c r="X533" s="289"/>
    </row>
    <row r="534" spans="20:24">
      <c r="T534" s="288"/>
      <c r="U534" s="287"/>
      <c r="X534" s="289"/>
    </row>
    <row r="535" spans="20:24">
      <c r="T535" s="288"/>
      <c r="U535" s="287"/>
      <c r="X535" s="289"/>
    </row>
    <row r="536" spans="20:24">
      <c r="T536" s="288"/>
      <c r="U536" s="287"/>
      <c r="X536" s="289"/>
    </row>
    <row r="537" spans="20:24">
      <c r="T537" s="288"/>
      <c r="U537" s="287"/>
      <c r="X537" s="289"/>
    </row>
    <row r="538" spans="20:24">
      <c r="T538" s="288"/>
      <c r="U538" s="287"/>
      <c r="X538" s="289"/>
    </row>
    <row r="539" spans="20:24">
      <c r="T539" s="288"/>
      <c r="U539" s="287"/>
      <c r="X539" s="289"/>
    </row>
    <row r="540" spans="20:24">
      <c r="T540" s="288"/>
      <c r="U540" s="287"/>
      <c r="X540" s="289"/>
    </row>
    <row r="541" spans="20:24">
      <c r="T541" s="288"/>
      <c r="U541" s="287"/>
      <c r="X541" s="289"/>
    </row>
    <row r="542" spans="20:24">
      <c r="T542" s="288"/>
      <c r="U542" s="287"/>
      <c r="X542" s="289"/>
    </row>
    <row r="543" spans="20:24">
      <c r="T543" s="288"/>
      <c r="U543" s="287"/>
      <c r="X543" s="289"/>
    </row>
    <row r="544" spans="20:24">
      <c r="T544" s="288"/>
      <c r="U544" s="287"/>
      <c r="X544" s="289"/>
    </row>
    <row r="545" spans="20:24">
      <c r="T545" s="288"/>
      <c r="U545" s="287"/>
      <c r="X545" s="289"/>
    </row>
    <row r="546" spans="20:24">
      <c r="T546" s="288"/>
      <c r="U546" s="287"/>
      <c r="X546" s="289"/>
    </row>
    <row r="547" spans="20:24">
      <c r="T547" s="288"/>
      <c r="U547" s="287"/>
      <c r="X547" s="289"/>
    </row>
    <row r="548" spans="20:24">
      <c r="T548" s="288"/>
      <c r="U548" s="287"/>
      <c r="X548" s="289"/>
    </row>
    <row r="549" spans="20:24">
      <c r="T549" s="288"/>
      <c r="U549" s="287"/>
      <c r="X549" s="289"/>
    </row>
    <row r="550" spans="20:24">
      <c r="T550" s="288"/>
      <c r="U550" s="287"/>
      <c r="X550" s="289"/>
    </row>
    <row r="551" spans="20:24">
      <c r="T551" s="288"/>
      <c r="U551" s="287"/>
      <c r="X551" s="289"/>
    </row>
    <row r="552" spans="20:24">
      <c r="T552" s="288"/>
      <c r="U552" s="287"/>
      <c r="X552" s="289"/>
    </row>
    <row r="553" spans="20:24">
      <c r="T553" s="288"/>
      <c r="U553" s="287"/>
      <c r="X553" s="289"/>
    </row>
    <row r="554" spans="20:24">
      <c r="T554" s="288"/>
      <c r="U554" s="287"/>
      <c r="X554" s="289"/>
    </row>
    <row r="555" spans="20:24">
      <c r="T555" s="288"/>
      <c r="U555" s="287"/>
      <c r="X555" s="289"/>
    </row>
    <row r="556" spans="20:24">
      <c r="T556" s="288"/>
      <c r="U556" s="287"/>
      <c r="X556" s="289"/>
    </row>
    <row r="557" spans="20:24">
      <c r="T557" s="288"/>
      <c r="U557" s="287"/>
      <c r="X557" s="289"/>
    </row>
    <row r="558" spans="20:24">
      <c r="T558" s="288"/>
      <c r="U558" s="287"/>
      <c r="X558" s="289"/>
    </row>
    <row r="559" spans="20:24">
      <c r="T559" s="288"/>
      <c r="U559" s="287"/>
      <c r="X559" s="289"/>
    </row>
    <row r="560" spans="20:24">
      <c r="T560" s="288"/>
      <c r="U560" s="287"/>
      <c r="X560" s="289"/>
    </row>
    <row r="561" spans="20:24">
      <c r="T561" s="288"/>
      <c r="U561" s="287"/>
      <c r="X561" s="289"/>
    </row>
    <row r="562" spans="20:24">
      <c r="T562" s="288"/>
      <c r="U562" s="287"/>
      <c r="X562" s="289"/>
    </row>
    <row r="563" spans="20:24">
      <c r="T563" s="288"/>
      <c r="U563" s="287"/>
      <c r="X563" s="289"/>
    </row>
    <row r="564" spans="20:24">
      <c r="T564" s="288"/>
      <c r="U564" s="287"/>
      <c r="X564" s="289"/>
    </row>
    <row r="565" spans="20:24">
      <c r="T565" s="288"/>
      <c r="U565" s="287"/>
      <c r="X565" s="289"/>
    </row>
    <row r="566" spans="20:24">
      <c r="T566" s="288"/>
      <c r="U566" s="287"/>
      <c r="X566" s="289"/>
    </row>
    <row r="567" spans="20:24">
      <c r="T567" s="288"/>
      <c r="U567" s="287"/>
      <c r="X567" s="289"/>
    </row>
    <row r="568" spans="20:24">
      <c r="T568" s="288"/>
      <c r="U568" s="287"/>
      <c r="X568" s="289"/>
    </row>
    <row r="569" spans="20:24">
      <c r="T569" s="288"/>
      <c r="U569" s="287"/>
      <c r="X569" s="289"/>
    </row>
    <row r="570" spans="20:24">
      <c r="T570" s="288"/>
      <c r="U570" s="287"/>
      <c r="X570" s="289"/>
    </row>
    <row r="571" spans="20:24">
      <c r="T571" s="288"/>
      <c r="U571" s="287"/>
      <c r="X571" s="289"/>
    </row>
    <row r="572" spans="20:24">
      <c r="T572" s="288"/>
      <c r="U572" s="287"/>
      <c r="X572" s="289"/>
    </row>
    <row r="573" spans="20:24">
      <c r="T573" s="288"/>
      <c r="U573" s="287"/>
      <c r="X573" s="289"/>
    </row>
    <row r="574" spans="20:24">
      <c r="T574" s="288"/>
      <c r="U574" s="287"/>
      <c r="X574" s="289"/>
    </row>
    <row r="575" spans="20:24">
      <c r="T575" s="288"/>
      <c r="U575" s="287"/>
      <c r="X575" s="289"/>
    </row>
    <row r="576" spans="20:24">
      <c r="T576" s="288"/>
      <c r="U576" s="287"/>
      <c r="X576" s="289"/>
    </row>
    <row r="577" spans="20:24">
      <c r="T577" s="288"/>
      <c r="U577" s="287"/>
      <c r="X577" s="289"/>
    </row>
    <row r="578" spans="20:24">
      <c r="T578" s="288"/>
      <c r="U578" s="287"/>
      <c r="X578" s="289"/>
    </row>
    <row r="579" spans="20:24">
      <c r="T579" s="288"/>
      <c r="U579" s="287"/>
      <c r="X579" s="289"/>
    </row>
    <row r="580" spans="20:24">
      <c r="T580" s="288"/>
      <c r="U580" s="287"/>
      <c r="X580" s="289"/>
    </row>
    <row r="581" spans="20:24">
      <c r="T581" s="288"/>
      <c r="U581" s="287"/>
      <c r="X581" s="289"/>
    </row>
    <row r="582" spans="20:24">
      <c r="T582" s="288"/>
      <c r="U582" s="287"/>
      <c r="X582" s="289"/>
    </row>
    <row r="583" spans="20:24">
      <c r="T583" s="288"/>
      <c r="U583" s="287"/>
      <c r="X583" s="289"/>
    </row>
    <row r="584" spans="20:24">
      <c r="T584" s="288"/>
      <c r="U584" s="287"/>
      <c r="X584" s="289"/>
    </row>
    <row r="585" spans="20:24">
      <c r="T585" s="288"/>
      <c r="U585" s="287"/>
      <c r="X585" s="289"/>
    </row>
    <row r="586" spans="20:24">
      <c r="T586" s="288"/>
      <c r="U586" s="287"/>
      <c r="X586" s="289"/>
    </row>
    <row r="587" spans="20:24">
      <c r="T587" s="288"/>
      <c r="U587" s="287"/>
      <c r="X587" s="289"/>
    </row>
    <row r="588" spans="20:24">
      <c r="T588" s="288"/>
      <c r="U588" s="287"/>
      <c r="X588" s="289"/>
    </row>
    <row r="589" spans="20:24">
      <c r="T589" s="288"/>
      <c r="U589" s="287"/>
      <c r="X589" s="289"/>
    </row>
    <row r="590" spans="20:24">
      <c r="T590" s="288"/>
      <c r="U590" s="287"/>
      <c r="X590" s="289"/>
    </row>
    <row r="591" spans="20:24">
      <c r="T591" s="288"/>
      <c r="U591" s="287"/>
      <c r="X591" s="289"/>
    </row>
    <row r="592" spans="20:24">
      <c r="T592" s="288"/>
      <c r="U592" s="287"/>
      <c r="X592" s="289"/>
    </row>
    <row r="593" spans="20:24">
      <c r="T593" s="288"/>
      <c r="U593" s="287"/>
      <c r="X593" s="289"/>
    </row>
    <row r="594" spans="20:24">
      <c r="T594" s="288"/>
      <c r="U594" s="287"/>
      <c r="X594" s="289"/>
    </row>
    <row r="595" spans="20:24">
      <c r="T595" s="288"/>
      <c r="U595" s="287"/>
      <c r="X595" s="289"/>
    </row>
    <row r="596" spans="20:24">
      <c r="T596" s="288"/>
      <c r="U596" s="287"/>
      <c r="X596" s="289"/>
    </row>
    <row r="597" spans="20:24">
      <c r="T597" s="288"/>
      <c r="U597" s="287"/>
      <c r="X597" s="289"/>
    </row>
    <row r="598" spans="20:24">
      <c r="T598" s="288"/>
      <c r="U598" s="287"/>
      <c r="X598" s="289"/>
    </row>
    <row r="599" spans="20:24">
      <c r="T599" s="288"/>
      <c r="U599" s="287"/>
      <c r="X599" s="289"/>
    </row>
    <row r="600" spans="20:24">
      <c r="T600" s="288"/>
      <c r="U600" s="287"/>
      <c r="X600" s="289"/>
    </row>
    <row r="601" spans="20:24">
      <c r="T601" s="288"/>
      <c r="U601" s="287"/>
      <c r="X601" s="289"/>
    </row>
    <row r="602" spans="20:24">
      <c r="T602" s="288"/>
      <c r="U602" s="287"/>
      <c r="X602" s="289"/>
    </row>
    <row r="603" spans="20:24">
      <c r="T603" s="288"/>
      <c r="U603" s="287"/>
      <c r="X603" s="289"/>
    </row>
    <row r="604" spans="20:24">
      <c r="T604" s="288"/>
      <c r="U604" s="287"/>
      <c r="X604" s="289"/>
    </row>
    <row r="605" spans="20:24">
      <c r="T605" s="288"/>
      <c r="U605" s="287"/>
      <c r="X605" s="289"/>
    </row>
    <row r="606" spans="20:24">
      <c r="T606" s="288"/>
      <c r="U606" s="287"/>
      <c r="X606" s="289"/>
    </row>
    <row r="607" spans="20:24">
      <c r="T607" s="288"/>
      <c r="U607" s="287"/>
      <c r="X607" s="289"/>
    </row>
    <row r="608" spans="20:24">
      <c r="T608" s="288"/>
      <c r="U608" s="287"/>
      <c r="X608" s="289"/>
    </row>
    <row r="609" spans="20:24">
      <c r="T609" s="288"/>
      <c r="U609" s="287"/>
      <c r="X609" s="289"/>
    </row>
    <row r="610" spans="20:24">
      <c r="T610" s="288"/>
      <c r="U610" s="287"/>
      <c r="X610" s="289"/>
    </row>
    <row r="611" spans="20:24">
      <c r="T611" s="288"/>
      <c r="U611" s="287"/>
      <c r="X611" s="289"/>
    </row>
    <row r="612" spans="20:24">
      <c r="T612" s="288"/>
      <c r="U612" s="287"/>
      <c r="X612" s="289"/>
    </row>
    <row r="613" spans="20:24">
      <c r="T613" s="288"/>
      <c r="U613" s="287"/>
      <c r="X613" s="289"/>
    </row>
    <row r="614" spans="20:24">
      <c r="T614" s="288"/>
      <c r="U614" s="287"/>
      <c r="X614" s="289"/>
    </row>
    <row r="615" spans="20:24">
      <c r="T615" s="288"/>
      <c r="U615" s="287"/>
      <c r="X615" s="289"/>
    </row>
    <row r="616" spans="20:24">
      <c r="T616" s="288"/>
      <c r="U616" s="287"/>
      <c r="X616" s="289"/>
    </row>
    <row r="617" spans="20:24">
      <c r="T617" s="288"/>
      <c r="U617" s="287"/>
      <c r="X617" s="289"/>
    </row>
    <row r="618" spans="20:24">
      <c r="T618" s="288"/>
      <c r="U618" s="287"/>
      <c r="X618" s="289"/>
    </row>
    <row r="619" spans="20:24">
      <c r="T619" s="288"/>
      <c r="U619" s="287"/>
      <c r="X619" s="289"/>
    </row>
    <row r="620" spans="20:24">
      <c r="T620" s="288"/>
      <c r="U620" s="287"/>
      <c r="X620" s="289"/>
    </row>
    <row r="621" spans="20:24">
      <c r="T621" s="288"/>
      <c r="U621" s="287"/>
      <c r="X621" s="289"/>
    </row>
    <row r="622" spans="20:24">
      <c r="T622" s="288"/>
      <c r="U622" s="287"/>
      <c r="X622" s="289"/>
    </row>
    <row r="623" spans="20:24">
      <c r="T623" s="288"/>
      <c r="U623" s="287"/>
      <c r="X623" s="289"/>
    </row>
    <row r="624" spans="20:24">
      <c r="T624" s="288"/>
      <c r="U624" s="287"/>
      <c r="X624" s="289"/>
    </row>
    <row r="625" spans="20:24">
      <c r="T625" s="288"/>
      <c r="U625" s="287"/>
      <c r="X625" s="289"/>
    </row>
    <row r="626" spans="20:24">
      <c r="T626" s="288"/>
      <c r="U626" s="287"/>
      <c r="X626" s="289"/>
    </row>
    <row r="627" spans="20:24">
      <c r="T627" s="288"/>
      <c r="U627" s="287"/>
      <c r="X627" s="289"/>
    </row>
    <row r="628" spans="20:24">
      <c r="T628" s="288"/>
      <c r="U628" s="287"/>
      <c r="X628" s="289"/>
    </row>
    <row r="629" spans="20:24">
      <c r="T629" s="288"/>
      <c r="U629" s="287"/>
      <c r="X629" s="289"/>
    </row>
    <row r="630" spans="20:24">
      <c r="T630" s="288"/>
      <c r="U630" s="287"/>
      <c r="X630" s="289"/>
    </row>
    <row r="631" spans="20:24">
      <c r="T631" s="288"/>
      <c r="U631" s="287"/>
      <c r="X631" s="289"/>
    </row>
    <row r="632" spans="20:24">
      <c r="T632" s="288"/>
      <c r="U632" s="287"/>
      <c r="X632" s="289"/>
    </row>
    <row r="633" spans="20:24">
      <c r="T633" s="288"/>
      <c r="U633" s="287"/>
      <c r="X633" s="289"/>
    </row>
    <row r="634" spans="20:24">
      <c r="T634" s="288"/>
      <c r="U634" s="287"/>
      <c r="X634" s="289"/>
    </row>
    <row r="635" spans="20:24">
      <c r="T635" s="288"/>
      <c r="U635" s="287"/>
      <c r="X635" s="289"/>
    </row>
    <row r="636" spans="20:24">
      <c r="T636" s="288"/>
      <c r="U636" s="287"/>
      <c r="X636" s="289"/>
    </row>
    <row r="637" spans="20:24">
      <c r="T637" s="288"/>
      <c r="U637" s="287"/>
      <c r="X637" s="289"/>
    </row>
    <row r="638" spans="20:24">
      <c r="T638" s="288"/>
      <c r="U638" s="287"/>
      <c r="X638" s="289"/>
    </row>
    <row r="639" spans="20:24">
      <c r="T639" s="288"/>
      <c r="U639" s="287"/>
      <c r="X639" s="289"/>
    </row>
    <row r="640" spans="20:24">
      <c r="T640" s="288"/>
      <c r="U640" s="287"/>
      <c r="X640" s="289"/>
    </row>
    <row r="641" spans="20:24">
      <c r="T641" s="288"/>
      <c r="U641" s="287"/>
      <c r="X641" s="289"/>
    </row>
    <row r="642" spans="20:24">
      <c r="T642" s="288"/>
      <c r="U642" s="287"/>
      <c r="X642" s="289"/>
    </row>
    <row r="643" spans="20:24">
      <c r="T643" s="288"/>
      <c r="U643" s="287"/>
      <c r="X643" s="289"/>
    </row>
    <row r="644" spans="20:24">
      <c r="T644" s="288"/>
      <c r="U644" s="287"/>
      <c r="X644" s="289"/>
    </row>
    <row r="645" spans="20:24">
      <c r="T645" s="288"/>
      <c r="U645" s="287"/>
      <c r="X645" s="289"/>
    </row>
    <row r="646" spans="20:24">
      <c r="T646" s="288"/>
      <c r="U646" s="287"/>
      <c r="X646" s="289"/>
    </row>
    <row r="647" spans="20:24">
      <c r="T647" s="288"/>
      <c r="U647" s="287"/>
      <c r="X647" s="289"/>
    </row>
    <row r="648" spans="20:24">
      <c r="T648" s="288"/>
      <c r="U648" s="287"/>
      <c r="X648" s="289"/>
    </row>
    <row r="649" spans="20:24">
      <c r="T649" s="288"/>
      <c r="U649" s="287"/>
      <c r="X649" s="289"/>
    </row>
    <row r="650" spans="20:24">
      <c r="T650" s="288"/>
      <c r="U650" s="287"/>
      <c r="X650" s="289"/>
    </row>
    <row r="651" spans="20:24">
      <c r="T651" s="288"/>
      <c r="U651" s="287"/>
      <c r="X651" s="289"/>
    </row>
    <row r="652" spans="20:24">
      <c r="T652" s="288"/>
      <c r="U652" s="287"/>
      <c r="X652" s="289"/>
    </row>
    <row r="653" spans="20:24">
      <c r="T653" s="288"/>
      <c r="U653" s="287"/>
      <c r="X653" s="289"/>
    </row>
    <row r="654" spans="20:24">
      <c r="T654" s="288"/>
      <c r="U654" s="287"/>
      <c r="X654" s="289"/>
    </row>
    <row r="655" spans="20:24">
      <c r="T655" s="288"/>
      <c r="U655" s="287"/>
      <c r="X655" s="289"/>
    </row>
    <row r="656" spans="20:24">
      <c r="T656" s="288"/>
      <c r="U656" s="287"/>
      <c r="X656" s="289"/>
    </row>
    <row r="657" spans="20:24">
      <c r="T657" s="288"/>
      <c r="U657" s="287"/>
      <c r="X657" s="289"/>
    </row>
    <row r="658" spans="20:24">
      <c r="T658" s="288"/>
      <c r="U658" s="287"/>
      <c r="X658" s="289"/>
    </row>
    <row r="659" spans="20:24">
      <c r="T659" s="288"/>
      <c r="U659" s="287"/>
      <c r="X659" s="289"/>
    </row>
    <row r="660" spans="20:24">
      <c r="T660" s="288"/>
      <c r="U660" s="287"/>
      <c r="X660" s="289"/>
    </row>
    <row r="661" spans="20:24">
      <c r="T661" s="288"/>
      <c r="U661" s="287"/>
      <c r="X661" s="289"/>
    </row>
    <row r="662" spans="20:24">
      <c r="T662" s="288"/>
      <c r="U662" s="287"/>
      <c r="X662" s="289"/>
    </row>
    <row r="663" spans="20:24">
      <c r="T663" s="288"/>
      <c r="U663" s="287"/>
      <c r="X663" s="289"/>
    </row>
    <row r="664" spans="20:24">
      <c r="T664" s="288"/>
      <c r="U664" s="287"/>
      <c r="X664" s="289"/>
    </row>
    <row r="665" spans="20:24">
      <c r="T665" s="288"/>
      <c r="U665" s="287"/>
      <c r="X665" s="289"/>
    </row>
    <row r="666" spans="20:24">
      <c r="T666" s="288"/>
      <c r="U666" s="287"/>
      <c r="X666" s="289"/>
    </row>
    <row r="667" spans="20:24">
      <c r="T667" s="288"/>
      <c r="U667" s="287"/>
      <c r="X667" s="289"/>
    </row>
    <row r="668" spans="20:24">
      <c r="T668" s="288"/>
      <c r="U668" s="287"/>
      <c r="X668" s="289"/>
    </row>
    <row r="669" spans="20:24">
      <c r="T669" s="288"/>
      <c r="U669" s="287"/>
      <c r="X669" s="289"/>
    </row>
    <row r="670" spans="20:24">
      <c r="T670" s="288"/>
      <c r="U670" s="287"/>
      <c r="X670" s="289"/>
    </row>
    <row r="671" spans="20:24">
      <c r="T671" s="288"/>
      <c r="U671" s="287"/>
      <c r="X671" s="289"/>
    </row>
    <row r="672" spans="20:24">
      <c r="T672" s="288"/>
      <c r="U672" s="287"/>
      <c r="X672" s="289"/>
    </row>
    <row r="673" spans="20:24">
      <c r="T673" s="288"/>
      <c r="U673" s="287"/>
      <c r="X673" s="289"/>
    </row>
    <row r="674" spans="20:24">
      <c r="T674" s="288"/>
      <c r="U674" s="287"/>
      <c r="X674" s="289"/>
    </row>
    <row r="675" spans="20:24">
      <c r="T675" s="288"/>
      <c r="U675" s="287"/>
      <c r="X675" s="289"/>
    </row>
    <row r="676" spans="20:24">
      <c r="T676" s="288"/>
      <c r="U676" s="287"/>
      <c r="X676" s="289"/>
    </row>
    <row r="677" spans="20:24">
      <c r="T677" s="288"/>
      <c r="U677" s="287"/>
      <c r="X677" s="289"/>
    </row>
    <row r="678" spans="20:24">
      <c r="T678" s="288"/>
      <c r="U678" s="287"/>
      <c r="X678" s="289"/>
    </row>
    <row r="679" spans="20:24">
      <c r="T679" s="288"/>
      <c r="U679" s="287"/>
      <c r="X679" s="289"/>
    </row>
    <row r="680" spans="20:24">
      <c r="T680" s="288"/>
      <c r="U680" s="287"/>
      <c r="X680" s="289"/>
    </row>
    <row r="681" spans="20:24">
      <c r="T681" s="288"/>
      <c r="U681" s="287"/>
      <c r="X681" s="289"/>
    </row>
    <row r="682" spans="20:24">
      <c r="T682" s="288"/>
      <c r="U682" s="287"/>
      <c r="X682" s="289"/>
    </row>
    <row r="683" spans="20:24">
      <c r="T683" s="288"/>
      <c r="U683" s="287"/>
      <c r="X683" s="289"/>
    </row>
    <row r="684" spans="20:24">
      <c r="T684" s="288"/>
      <c r="U684" s="287"/>
      <c r="X684" s="289"/>
    </row>
    <row r="685" spans="20:24">
      <c r="T685" s="288"/>
      <c r="U685" s="287"/>
      <c r="X685" s="289"/>
    </row>
    <row r="686" spans="20:24">
      <c r="T686" s="288"/>
      <c r="U686" s="287"/>
      <c r="X686" s="289"/>
    </row>
    <row r="687" spans="20:24">
      <c r="T687" s="288"/>
      <c r="U687" s="287"/>
      <c r="X687" s="289"/>
    </row>
    <row r="688" spans="20:24">
      <c r="T688" s="288"/>
      <c r="U688" s="287"/>
      <c r="X688" s="289"/>
    </row>
    <row r="689" spans="20:24">
      <c r="T689" s="288"/>
      <c r="U689" s="287"/>
      <c r="X689" s="289"/>
    </row>
    <row r="690" spans="20:24">
      <c r="T690" s="288"/>
      <c r="U690" s="287"/>
      <c r="X690" s="289"/>
    </row>
    <row r="691" spans="20:24">
      <c r="T691" s="288"/>
      <c r="U691" s="287"/>
      <c r="X691" s="289"/>
    </row>
    <row r="692" spans="20:24">
      <c r="T692" s="288"/>
      <c r="U692" s="287"/>
      <c r="X692" s="289"/>
    </row>
    <row r="693" spans="20:24">
      <c r="T693" s="288"/>
      <c r="U693" s="287"/>
      <c r="X693" s="289"/>
    </row>
    <row r="694" spans="20:24">
      <c r="T694" s="288"/>
      <c r="U694" s="287"/>
      <c r="X694" s="289"/>
    </row>
    <row r="695" spans="20:24">
      <c r="T695" s="288"/>
      <c r="U695" s="287"/>
      <c r="X695" s="289"/>
    </row>
    <row r="696" spans="20:24">
      <c r="T696" s="288"/>
      <c r="U696" s="287"/>
      <c r="X696" s="289"/>
    </row>
    <row r="697" spans="20:24">
      <c r="T697" s="288"/>
      <c r="U697" s="287"/>
      <c r="X697" s="289"/>
    </row>
    <row r="698" spans="20:24">
      <c r="T698" s="288"/>
      <c r="U698" s="287"/>
      <c r="X698" s="289"/>
    </row>
    <row r="699" spans="20:24">
      <c r="T699" s="288"/>
      <c r="U699" s="287"/>
      <c r="X699" s="289"/>
    </row>
    <row r="700" spans="20:24">
      <c r="T700" s="288"/>
      <c r="U700" s="287"/>
      <c r="X700" s="289"/>
    </row>
    <row r="701" spans="20:24">
      <c r="T701" s="288"/>
      <c r="U701" s="287"/>
      <c r="X701" s="289"/>
    </row>
    <row r="702" spans="20:24">
      <c r="T702" s="288"/>
      <c r="U702" s="287"/>
      <c r="X702" s="289"/>
    </row>
    <row r="703" spans="20:24">
      <c r="T703" s="288"/>
      <c r="U703" s="287"/>
      <c r="X703" s="289"/>
    </row>
    <row r="704" spans="20:24">
      <c r="T704" s="288"/>
      <c r="U704" s="287"/>
      <c r="X704" s="289"/>
    </row>
    <row r="705" spans="20:24">
      <c r="T705" s="288"/>
      <c r="U705" s="287"/>
      <c r="X705" s="289"/>
    </row>
    <row r="706" spans="20:24">
      <c r="T706" s="288"/>
      <c r="U706" s="287"/>
      <c r="X706" s="289"/>
    </row>
    <row r="707" spans="20:24">
      <c r="T707" s="288"/>
      <c r="U707" s="287"/>
      <c r="X707" s="289"/>
    </row>
    <row r="708" spans="20:24">
      <c r="T708" s="288"/>
      <c r="U708" s="287"/>
      <c r="X708" s="289"/>
    </row>
    <row r="709" spans="20:24">
      <c r="T709" s="288"/>
      <c r="U709" s="287"/>
      <c r="X709" s="289"/>
    </row>
    <row r="710" spans="20:24">
      <c r="T710" s="288"/>
      <c r="U710" s="287"/>
      <c r="X710" s="289"/>
    </row>
    <row r="711" spans="20:24">
      <c r="T711" s="288"/>
      <c r="U711" s="287"/>
      <c r="X711" s="289"/>
    </row>
    <row r="712" spans="20:24">
      <c r="T712" s="288"/>
      <c r="U712" s="287"/>
      <c r="X712" s="289"/>
    </row>
    <row r="713" spans="20:24">
      <c r="T713" s="288"/>
      <c r="U713" s="287"/>
      <c r="X713" s="289"/>
    </row>
    <row r="714" spans="20:24">
      <c r="T714" s="288"/>
      <c r="U714" s="287"/>
      <c r="X714" s="289"/>
    </row>
    <row r="715" spans="20:24">
      <c r="T715" s="288"/>
      <c r="U715" s="287"/>
      <c r="X715" s="289"/>
    </row>
    <row r="716" spans="20:24">
      <c r="T716" s="288"/>
      <c r="U716" s="287"/>
      <c r="X716" s="289"/>
    </row>
    <row r="717" spans="20:24">
      <c r="T717" s="288"/>
      <c r="U717" s="287"/>
      <c r="X717" s="289"/>
    </row>
    <row r="718" spans="20:24">
      <c r="T718" s="288"/>
      <c r="U718" s="287"/>
      <c r="X718" s="289"/>
    </row>
    <row r="719" spans="20:24">
      <c r="T719" s="288"/>
      <c r="U719" s="287"/>
      <c r="X719" s="289"/>
    </row>
    <row r="720" spans="20:24">
      <c r="T720" s="288"/>
      <c r="U720" s="287"/>
      <c r="X720" s="289"/>
    </row>
    <row r="721" spans="20:24">
      <c r="T721" s="288"/>
      <c r="U721" s="287"/>
      <c r="X721" s="289"/>
    </row>
    <row r="722" spans="20:24">
      <c r="T722" s="288"/>
      <c r="U722" s="287"/>
      <c r="X722" s="289"/>
    </row>
    <row r="723" spans="20:24">
      <c r="T723" s="288"/>
      <c r="U723" s="287"/>
      <c r="X723" s="289"/>
    </row>
    <row r="724" spans="20:24">
      <c r="T724" s="288"/>
      <c r="U724" s="287"/>
      <c r="X724" s="289"/>
    </row>
    <row r="725" spans="20:24">
      <c r="T725" s="288"/>
      <c r="U725" s="287"/>
      <c r="X725" s="289"/>
    </row>
    <row r="726" spans="20:24">
      <c r="T726" s="288"/>
      <c r="U726" s="287"/>
      <c r="X726" s="289"/>
    </row>
    <row r="727" spans="20:24">
      <c r="T727" s="288"/>
      <c r="U727" s="287"/>
      <c r="X727" s="289"/>
    </row>
    <row r="728" spans="20:24">
      <c r="T728" s="288"/>
      <c r="U728" s="287"/>
      <c r="X728" s="289"/>
    </row>
    <row r="729" spans="20:24">
      <c r="T729" s="288"/>
      <c r="U729" s="287"/>
      <c r="X729" s="289"/>
    </row>
    <row r="730" spans="20:24">
      <c r="T730" s="288"/>
      <c r="U730" s="287"/>
      <c r="X730" s="289"/>
    </row>
    <row r="731" spans="20:24">
      <c r="T731" s="288"/>
      <c r="U731" s="287"/>
      <c r="X731" s="289"/>
    </row>
    <row r="732" spans="20:24">
      <c r="T732" s="288"/>
      <c r="U732" s="287"/>
      <c r="X732" s="289"/>
    </row>
    <row r="733" spans="20:24">
      <c r="T733" s="288"/>
      <c r="U733" s="287"/>
      <c r="X733" s="289"/>
    </row>
    <row r="734" spans="20:24">
      <c r="T734" s="288"/>
      <c r="U734" s="287"/>
      <c r="X734" s="289"/>
    </row>
    <row r="735" spans="20:24">
      <c r="T735" s="288"/>
      <c r="U735" s="287"/>
      <c r="X735" s="289"/>
    </row>
    <row r="736" spans="20:24">
      <c r="T736" s="288"/>
      <c r="U736" s="287"/>
      <c r="X736" s="289"/>
    </row>
    <row r="737" spans="20:24">
      <c r="T737" s="288"/>
      <c r="U737" s="287"/>
      <c r="X737" s="289"/>
    </row>
    <row r="738" spans="20:24">
      <c r="T738" s="288"/>
      <c r="U738" s="287"/>
      <c r="X738" s="289"/>
    </row>
    <row r="739" spans="20:24">
      <c r="T739" s="288"/>
      <c r="U739" s="287"/>
      <c r="X739" s="289"/>
    </row>
    <row r="740" spans="20:24">
      <c r="T740" s="288"/>
      <c r="U740" s="287"/>
      <c r="X740" s="289"/>
    </row>
    <row r="741" spans="20:24">
      <c r="T741" s="288"/>
      <c r="U741" s="287"/>
      <c r="X741" s="289"/>
    </row>
    <row r="742" spans="20:24">
      <c r="T742" s="288"/>
      <c r="U742" s="287"/>
      <c r="X742" s="289"/>
    </row>
    <row r="743" spans="20:24">
      <c r="T743" s="288"/>
      <c r="U743" s="287"/>
      <c r="X743" s="289"/>
    </row>
    <row r="744" spans="20:24">
      <c r="T744" s="288"/>
      <c r="U744" s="287"/>
      <c r="X744" s="289"/>
    </row>
    <row r="745" spans="20:24">
      <c r="T745" s="288"/>
      <c r="U745" s="287"/>
      <c r="X745" s="289"/>
    </row>
    <row r="746" spans="20:24">
      <c r="T746" s="288"/>
      <c r="U746" s="287"/>
      <c r="X746" s="289"/>
    </row>
    <row r="747" spans="20:24">
      <c r="T747" s="288"/>
      <c r="U747" s="287"/>
      <c r="X747" s="289"/>
    </row>
    <row r="748" spans="20:24">
      <c r="T748" s="288"/>
      <c r="U748" s="287"/>
      <c r="X748" s="289"/>
    </row>
    <row r="749" spans="20:24">
      <c r="T749" s="288"/>
      <c r="U749" s="287"/>
      <c r="X749" s="289"/>
    </row>
    <row r="750" spans="20:24">
      <c r="T750" s="288"/>
      <c r="U750" s="287"/>
      <c r="X750" s="289"/>
    </row>
    <row r="751" spans="20:24">
      <c r="T751" s="288"/>
      <c r="U751" s="287"/>
      <c r="X751" s="289"/>
    </row>
    <row r="752" spans="20:24">
      <c r="T752" s="288"/>
      <c r="U752" s="287"/>
      <c r="X752" s="289"/>
    </row>
    <row r="753" spans="20:24">
      <c r="T753" s="288"/>
      <c r="U753" s="287"/>
      <c r="X753" s="289"/>
    </row>
    <row r="754" spans="20:24">
      <c r="T754" s="288"/>
      <c r="U754" s="287"/>
      <c r="X754" s="289"/>
    </row>
    <row r="755" spans="20:24">
      <c r="T755" s="288"/>
      <c r="U755" s="287"/>
      <c r="X755" s="289"/>
    </row>
    <row r="756" spans="20:24">
      <c r="T756" s="288"/>
      <c r="U756" s="287"/>
      <c r="X756" s="289"/>
    </row>
    <row r="757" spans="20:24">
      <c r="T757" s="288"/>
      <c r="U757" s="287"/>
      <c r="X757" s="289"/>
    </row>
    <row r="758" spans="20:24">
      <c r="T758" s="288"/>
      <c r="U758" s="287"/>
      <c r="X758" s="289"/>
    </row>
    <row r="759" spans="20:24">
      <c r="T759" s="288"/>
      <c r="U759" s="287"/>
      <c r="X759" s="289"/>
    </row>
    <row r="760" spans="20:24">
      <c r="T760" s="288"/>
      <c r="U760" s="287"/>
      <c r="X760" s="289"/>
    </row>
    <row r="761" spans="20:24">
      <c r="T761" s="288"/>
      <c r="U761" s="287"/>
      <c r="X761" s="289"/>
    </row>
    <row r="762" spans="20:24">
      <c r="T762" s="288"/>
      <c r="U762" s="287"/>
      <c r="X762" s="289"/>
    </row>
    <row r="763" spans="20:24">
      <c r="T763" s="288"/>
      <c r="U763" s="287"/>
      <c r="X763" s="289"/>
    </row>
    <row r="764" spans="20:24">
      <c r="T764" s="288"/>
      <c r="U764" s="287"/>
      <c r="X764" s="289"/>
    </row>
    <row r="765" spans="20:24">
      <c r="T765" s="288"/>
      <c r="U765" s="287"/>
      <c r="X765" s="289"/>
    </row>
    <row r="766" spans="20:24">
      <c r="T766" s="288"/>
      <c r="U766" s="287"/>
      <c r="X766" s="289"/>
    </row>
    <row r="767" spans="20:24">
      <c r="T767" s="288"/>
      <c r="U767" s="287"/>
      <c r="X767" s="289"/>
    </row>
    <row r="768" spans="20:24">
      <c r="T768" s="288"/>
      <c r="U768" s="287"/>
      <c r="X768" s="289"/>
    </row>
    <row r="769" spans="20:24">
      <c r="T769" s="288"/>
      <c r="U769" s="287"/>
      <c r="X769" s="289"/>
    </row>
    <row r="770" spans="20:24">
      <c r="T770" s="288"/>
      <c r="U770" s="287"/>
      <c r="X770" s="289"/>
    </row>
    <row r="771" spans="20:24">
      <c r="T771" s="288"/>
      <c r="U771" s="287"/>
      <c r="X771" s="289"/>
    </row>
    <row r="772" spans="20:24">
      <c r="T772" s="288"/>
      <c r="U772" s="287"/>
      <c r="X772" s="289"/>
    </row>
    <row r="773" spans="20:24">
      <c r="T773" s="288"/>
      <c r="U773" s="287"/>
      <c r="X773" s="289"/>
    </row>
    <row r="774" spans="20:24">
      <c r="T774" s="288"/>
      <c r="U774" s="287"/>
      <c r="X774" s="289"/>
    </row>
    <row r="775" spans="20:24">
      <c r="T775" s="288"/>
      <c r="U775" s="287"/>
      <c r="X775" s="289"/>
    </row>
    <row r="776" spans="20:24">
      <c r="T776" s="288"/>
      <c r="U776" s="287"/>
      <c r="X776" s="289"/>
    </row>
    <row r="777" spans="20:24">
      <c r="T777" s="288"/>
      <c r="U777" s="287"/>
      <c r="X777" s="289"/>
    </row>
    <row r="778" spans="20:24">
      <c r="T778" s="288"/>
      <c r="U778" s="287"/>
      <c r="X778" s="289"/>
    </row>
    <row r="779" spans="20:24">
      <c r="T779" s="288"/>
      <c r="U779" s="287"/>
      <c r="X779" s="289"/>
    </row>
    <row r="780" spans="20:24">
      <c r="T780" s="288"/>
      <c r="U780" s="287"/>
      <c r="X780" s="289"/>
    </row>
    <row r="781" spans="20:24">
      <c r="T781" s="288"/>
      <c r="U781" s="287"/>
      <c r="X781" s="289"/>
    </row>
    <row r="782" spans="20:24">
      <c r="T782" s="288"/>
      <c r="U782" s="287"/>
      <c r="X782" s="289"/>
    </row>
    <row r="783" spans="20:24">
      <c r="T783" s="288"/>
      <c r="U783" s="287"/>
      <c r="X783" s="289"/>
    </row>
    <row r="784" spans="20:24">
      <c r="T784" s="288"/>
      <c r="U784" s="287"/>
      <c r="X784" s="289"/>
    </row>
    <row r="785" spans="20:24">
      <c r="T785" s="288"/>
      <c r="U785" s="287"/>
      <c r="X785" s="289"/>
    </row>
    <row r="786" spans="20:24">
      <c r="T786" s="288"/>
      <c r="U786" s="287"/>
      <c r="X786" s="289"/>
    </row>
    <row r="787" spans="20:24">
      <c r="T787" s="288"/>
      <c r="U787" s="287"/>
      <c r="X787" s="289"/>
    </row>
    <row r="788" spans="20:24">
      <c r="T788" s="288"/>
      <c r="U788" s="287"/>
      <c r="X788" s="289"/>
    </row>
    <row r="789" spans="20:24">
      <c r="T789" s="288"/>
      <c r="U789" s="287"/>
      <c r="X789" s="289"/>
    </row>
    <row r="790" spans="20:24">
      <c r="T790" s="288"/>
      <c r="U790" s="287"/>
      <c r="X790" s="289"/>
    </row>
    <row r="791" spans="20:24">
      <c r="T791" s="288"/>
      <c r="U791" s="287"/>
      <c r="X791" s="289"/>
    </row>
    <row r="792" spans="20:24">
      <c r="T792" s="288"/>
      <c r="U792" s="287"/>
      <c r="X792" s="289"/>
    </row>
    <row r="793" spans="20:24">
      <c r="T793" s="288"/>
      <c r="U793" s="287"/>
      <c r="X793" s="289"/>
    </row>
    <row r="794" spans="20:24">
      <c r="T794" s="288"/>
      <c r="U794" s="287"/>
      <c r="X794" s="289"/>
    </row>
    <row r="795" spans="20:24">
      <c r="T795" s="288"/>
      <c r="U795" s="287"/>
      <c r="X795" s="289"/>
    </row>
    <row r="796" spans="20:24">
      <c r="T796" s="288"/>
      <c r="U796" s="287"/>
      <c r="X796" s="289"/>
    </row>
    <row r="797" spans="20:24">
      <c r="T797" s="288"/>
      <c r="U797" s="287"/>
      <c r="X797" s="289"/>
    </row>
    <row r="798" spans="20:24">
      <c r="T798" s="288"/>
      <c r="U798" s="287"/>
      <c r="X798" s="289"/>
    </row>
    <row r="799" spans="20:24">
      <c r="T799" s="288"/>
      <c r="U799" s="287"/>
      <c r="X799" s="289"/>
    </row>
    <row r="800" spans="20:24">
      <c r="T800" s="288"/>
      <c r="U800" s="287"/>
      <c r="X800" s="289"/>
    </row>
    <row r="801" spans="20:24">
      <c r="T801" s="288"/>
      <c r="U801" s="287"/>
      <c r="X801" s="289"/>
    </row>
    <row r="802" spans="20:24">
      <c r="T802" s="288"/>
      <c r="U802" s="287"/>
      <c r="X802" s="289"/>
    </row>
    <row r="803" spans="20:24">
      <c r="T803" s="288"/>
      <c r="U803" s="287"/>
      <c r="X803" s="289"/>
    </row>
    <row r="804" spans="20:24">
      <c r="T804" s="288"/>
      <c r="U804" s="287"/>
      <c r="X804" s="289"/>
    </row>
    <row r="805" spans="20:24">
      <c r="T805" s="288"/>
      <c r="U805" s="287"/>
      <c r="X805" s="289"/>
    </row>
    <row r="806" spans="20:24">
      <c r="T806" s="288"/>
      <c r="U806" s="287"/>
      <c r="X806" s="289"/>
    </row>
    <row r="807" spans="20:24">
      <c r="T807" s="288"/>
      <c r="U807" s="287"/>
      <c r="X807" s="289"/>
    </row>
    <row r="808" spans="20:24">
      <c r="T808" s="288"/>
      <c r="U808" s="287"/>
      <c r="X808" s="289"/>
    </row>
    <row r="809" spans="20:24">
      <c r="T809" s="288"/>
      <c r="U809" s="287"/>
      <c r="X809" s="289"/>
    </row>
    <row r="810" spans="20:24">
      <c r="T810" s="288"/>
      <c r="U810" s="287"/>
      <c r="X810" s="289"/>
    </row>
    <row r="811" spans="20:24">
      <c r="T811" s="288"/>
      <c r="U811" s="287"/>
      <c r="X811" s="289"/>
    </row>
    <row r="812" spans="20:24">
      <c r="T812" s="288"/>
      <c r="U812" s="287"/>
      <c r="X812" s="289"/>
    </row>
    <row r="813" spans="20:24">
      <c r="T813" s="288"/>
      <c r="U813" s="287"/>
      <c r="X813" s="289"/>
    </row>
    <row r="814" spans="20:24">
      <c r="T814" s="288"/>
      <c r="U814" s="287"/>
      <c r="X814" s="289"/>
    </row>
    <row r="815" spans="20:24">
      <c r="T815" s="288"/>
      <c r="U815" s="287"/>
      <c r="X815" s="289"/>
    </row>
    <row r="816" spans="20:24">
      <c r="T816" s="288"/>
      <c r="U816" s="287"/>
      <c r="X816" s="289"/>
    </row>
    <row r="817" spans="20:24">
      <c r="T817" s="288"/>
      <c r="U817" s="287"/>
      <c r="X817" s="289"/>
    </row>
    <row r="818" spans="20:24">
      <c r="T818" s="288"/>
      <c r="U818" s="287"/>
      <c r="X818" s="289"/>
    </row>
    <row r="819" spans="20:24">
      <c r="T819" s="288"/>
      <c r="U819" s="287"/>
      <c r="X819" s="289"/>
    </row>
    <row r="820" spans="20:24">
      <c r="T820" s="288"/>
      <c r="U820" s="287"/>
      <c r="X820" s="289"/>
    </row>
    <row r="821" spans="20:24">
      <c r="T821" s="288"/>
      <c r="U821" s="287"/>
      <c r="X821" s="289"/>
    </row>
    <row r="822" spans="20:24">
      <c r="T822" s="288"/>
      <c r="U822" s="287"/>
      <c r="X822" s="289"/>
    </row>
    <row r="823" spans="20:24">
      <c r="T823" s="288"/>
      <c r="U823" s="287"/>
      <c r="X823" s="289"/>
    </row>
    <row r="824" spans="20:24">
      <c r="T824" s="288"/>
      <c r="U824" s="287"/>
      <c r="X824" s="289"/>
    </row>
    <row r="825" spans="20:24">
      <c r="T825" s="288"/>
      <c r="U825" s="287"/>
      <c r="X825" s="289"/>
    </row>
    <row r="826" spans="20:24">
      <c r="T826" s="288"/>
      <c r="U826" s="287"/>
      <c r="X826" s="289"/>
    </row>
    <row r="827" spans="20:24">
      <c r="T827" s="288"/>
      <c r="U827" s="287"/>
      <c r="X827" s="289"/>
    </row>
    <row r="828" spans="20:24">
      <c r="T828" s="288"/>
      <c r="U828" s="287"/>
      <c r="X828" s="289"/>
    </row>
    <row r="829" spans="20:24">
      <c r="T829" s="288"/>
      <c r="U829" s="287"/>
      <c r="X829" s="289"/>
    </row>
    <row r="830" spans="20:24">
      <c r="T830" s="288"/>
      <c r="U830" s="287"/>
      <c r="X830" s="289"/>
    </row>
    <row r="831" spans="20:24">
      <c r="T831" s="288"/>
      <c r="U831" s="287"/>
      <c r="X831" s="289"/>
    </row>
    <row r="832" spans="20:24">
      <c r="T832" s="288"/>
      <c r="U832" s="287"/>
      <c r="X832" s="289"/>
    </row>
    <row r="833" spans="20:24">
      <c r="T833" s="288"/>
      <c r="U833" s="287"/>
      <c r="X833" s="289"/>
    </row>
    <row r="834" spans="20:24">
      <c r="T834" s="288"/>
      <c r="U834" s="287"/>
      <c r="X834" s="289"/>
    </row>
    <row r="835" spans="20:24">
      <c r="T835" s="288"/>
      <c r="U835" s="287"/>
      <c r="X835" s="289"/>
    </row>
    <row r="836" spans="20:24">
      <c r="T836" s="288"/>
      <c r="U836" s="287"/>
      <c r="X836" s="289"/>
    </row>
    <row r="837" spans="20:24">
      <c r="T837" s="288"/>
      <c r="U837" s="287"/>
      <c r="X837" s="289"/>
    </row>
    <row r="838" spans="20:24">
      <c r="T838" s="288"/>
      <c r="U838" s="287"/>
      <c r="X838" s="289"/>
    </row>
    <row r="839" spans="20:24">
      <c r="T839" s="288"/>
      <c r="U839" s="287"/>
      <c r="X839" s="289"/>
    </row>
    <row r="840" spans="20:24">
      <c r="T840" s="288"/>
      <c r="U840" s="287"/>
      <c r="X840" s="289"/>
    </row>
    <row r="841" spans="20:24">
      <c r="T841" s="288"/>
      <c r="U841" s="287"/>
      <c r="X841" s="289"/>
    </row>
    <row r="842" spans="20:24">
      <c r="T842" s="288"/>
      <c r="U842" s="287"/>
      <c r="X842" s="289"/>
    </row>
    <row r="843" spans="20:24">
      <c r="T843" s="288"/>
      <c r="U843" s="287"/>
      <c r="X843" s="289"/>
    </row>
    <row r="844" spans="20:24">
      <c r="T844" s="288"/>
      <c r="U844" s="287"/>
      <c r="X844" s="289"/>
    </row>
    <row r="845" spans="20:24">
      <c r="T845" s="288"/>
      <c r="U845" s="287"/>
      <c r="X845" s="289"/>
    </row>
    <row r="846" spans="20:24">
      <c r="T846" s="288"/>
      <c r="U846" s="287"/>
      <c r="X846" s="289"/>
    </row>
    <row r="847" spans="20:24">
      <c r="T847" s="288"/>
      <c r="U847" s="287"/>
      <c r="X847" s="289"/>
    </row>
    <row r="848" spans="20:24">
      <c r="T848" s="288"/>
      <c r="U848" s="287"/>
      <c r="X848" s="289"/>
    </row>
    <row r="849" spans="20:24">
      <c r="T849" s="288"/>
      <c r="U849" s="287"/>
      <c r="X849" s="289"/>
    </row>
    <row r="850" spans="20:24">
      <c r="T850" s="288"/>
      <c r="U850" s="287"/>
      <c r="X850" s="289"/>
    </row>
    <row r="851" spans="20:24">
      <c r="T851" s="288"/>
      <c r="U851" s="287"/>
      <c r="X851" s="289"/>
    </row>
    <row r="852" spans="20:24">
      <c r="T852" s="288"/>
      <c r="U852" s="287"/>
      <c r="X852" s="289"/>
    </row>
    <row r="853" spans="20:24">
      <c r="T853" s="288"/>
      <c r="U853" s="287"/>
      <c r="X853" s="289"/>
    </row>
    <row r="854" spans="20:24">
      <c r="T854" s="288"/>
      <c r="U854" s="287"/>
      <c r="X854" s="289"/>
    </row>
    <row r="855" spans="20:24">
      <c r="T855" s="288"/>
      <c r="U855" s="287"/>
      <c r="X855" s="289"/>
    </row>
    <row r="856" spans="20:24">
      <c r="T856" s="288"/>
      <c r="U856" s="287"/>
      <c r="X856" s="289"/>
    </row>
    <row r="857" spans="20:24">
      <c r="T857" s="288"/>
      <c r="U857" s="287"/>
      <c r="X857" s="289"/>
    </row>
    <row r="858" spans="20:24">
      <c r="T858" s="288"/>
      <c r="U858" s="287"/>
      <c r="X858" s="289"/>
    </row>
    <row r="859" spans="20:24">
      <c r="T859" s="288"/>
      <c r="U859" s="287"/>
      <c r="X859" s="289"/>
    </row>
    <row r="860" spans="20:24">
      <c r="T860" s="288"/>
      <c r="U860" s="287"/>
      <c r="X860" s="289"/>
    </row>
    <row r="861" spans="20:24">
      <c r="T861" s="288"/>
      <c r="U861" s="287"/>
      <c r="X861" s="289"/>
    </row>
    <row r="862" spans="20:24">
      <c r="T862" s="288"/>
      <c r="U862" s="287"/>
      <c r="X862" s="289"/>
    </row>
    <row r="863" spans="20:24">
      <c r="T863" s="288"/>
      <c r="U863" s="287"/>
      <c r="X863" s="289"/>
    </row>
    <row r="864" spans="20:24">
      <c r="T864" s="288"/>
      <c r="U864" s="287"/>
      <c r="X864" s="289"/>
    </row>
    <row r="865" spans="20:24">
      <c r="T865" s="288"/>
      <c r="U865" s="287"/>
      <c r="X865" s="289"/>
    </row>
    <row r="866" spans="20:24">
      <c r="T866" s="288"/>
      <c r="U866" s="287"/>
      <c r="X866" s="289"/>
    </row>
    <row r="867" spans="20:24">
      <c r="T867" s="288"/>
      <c r="U867" s="287"/>
      <c r="X867" s="289"/>
    </row>
    <row r="868" spans="20:24">
      <c r="T868" s="288"/>
      <c r="U868" s="287"/>
      <c r="X868" s="289"/>
    </row>
    <row r="869" spans="20:24">
      <c r="T869" s="288"/>
      <c r="U869" s="287"/>
      <c r="X869" s="289"/>
    </row>
    <row r="870" spans="20:24">
      <c r="T870" s="288"/>
      <c r="U870" s="287"/>
      <c r="X870" s="289"/>
    </row>
    <row r="871" spans="20:24">
      <c r="T871" s="288"/>
      <c r="U871" s="287"/>
      <c r="X871" s="289"/>
    </row>
    <row r="872" spans="20:24">
      <c r="T872" s="288"/>
      <c r="U872" s="287"/>
      <c r="X872" s="289"/>
    </row>
    <row r="873" spans="20:24">
      <c r="T873" s="288"/>
      <c r="U873" s="287"/>
      <c r="X873" s="289"/>
    </row>
    <row r="874" spans="20:24">
      <c r="T874" s="288"/>
      <c r="U874" s="287"/>
      <c r="X874" s="289"/>
    </row>
    <row r="875" spans="20:24">
      <c r="T875" s="288"/>
      <c r="U875" s="287"/>
      <c r="X875" s="289"/>
    </row>
    <row r="876" spans="20:24">
      <c r="T876" s="288"/>
      <c r="U876" s="287"/>
      <c r="X876" s="289"/>
    </row>
    <row r="877" spans="20:24">
      <c r="T877" s="288"/>
      <c r="U877" s="287"/>
      <c r="X877" s="289"/>
    </row>
    <row r="878" spans="20:24">
      <c r="T878" s="288"/>
      <c r="U878" s="287"/>
      <c r="X878" s="289"/>
    </row>
    <row r="879" spans="20:24">
      <c r="T879" s="288"/>
      <c r="U879" s="287"/>
      <c r="X879" s="289"/>
    </row>
    <row r="880" spans="20:24">
      <c r="T880" s="288"/>
      <c r="U880" s="287"/>
      <c r="X880" s="289"/>
    </row>
    <row r="881" spans="20:24">
      <c r="T881" s="288"/>
      <c r="U881" s="287"/>
      <c r="X881" s="289"/>
    </row>
    <row r="882" spans="20:24">
      <c r="T882" s="288"/>
      <c r="U882" s="287"/>
      <c r="X882" s="289"/>
    </row>
    <row r="883" spans="20:24">
      <c r="T883" s="288"/>
      <c r="U883" s="287"/>
      <c r="X883" s="289"/>
    </row>
    <row r="884" spans="20:24">
      <c r="T884" s="288"/>
      <c r="U884" s="287"/>
      <c r="X884" s="289"/>
    </row>
    <row r="885" spans="20:24">
      <c r="T885" s="288"/>
      <c r="U885" s="287"/>
      <c r="X885" s="289"/>
    </row>
    <row r="886" spans="20:24">
      <c r="T886" s="288"/>
      <c r="U886" s="287"/>
      <c r="X886" s="289"/>
    </row>
    <row r="887" spans="20:24">
      <c r="T887" s="288"/>
      <c r="U887" s="287"/>
      <c r="X887" s="289"/>
    </row>
    <row r="888" spans="20:24">
      <c r="T888" s="288"/>
      <c r="U888" s="287"/>
      <c r="X888" s="289"/>
    </row>
    <row r="889" spans="20:24">
      <c r="T889" s="288"/>
      <c r="U889" s="287"/>
      <c r="X889" s="289"/>
    </row>
    <row r="890" spans="20:24">
      <c r="T890" s="288"/>
      <c r="U890" s="287"/>
      <c r="X890" s="289"/>
    </row>
    <row r="891" spans="20:24">
      <c r="T891" s="288"/>
      <c r="U891" s="287"/>
      <c r="X891" s="289"/>
    </row>
    <row r="892" spans="20:24">
      <c r="T892" s="288"/>
      <c r="U892" s="287"/>
      <c r="X892" s="289"/>
    </row>
    <row r="893" spans="20:24">
      <c r="T893" s="288"/>
      <c r="U893" s="287"/>
      <c r="X893" s="289"/>
    </row>
    <row r="894" spans="20:24">
      <c r="T894" s="288"/>
      <c r="U894" s="287"/>
      <c r="X894" s="289"/>
    </row>
    <row r="895" spans="20:24">
      <c r="T895" s="288"/>
      <c r="U895" s="287"/>
      <c r="X895" s="289"/>
    </row>
    <row r="896" spans="20:24">
      <c r="T896" s="288"/>
      <c r="U896" s="287"/>
      <c r="X896" s="289"/>
    </row>
    <row r="897" spans="20:24">
      <c r="T897" s="288"/>
      <c r="U897" s="287"/>
      <c r="X897" s="289"/>
    </row>
    <row r="898" spans="20:24">
      <c r="T898" s="288"/>
      <c r="U898" s="287"/>
      <c r="X898" s="289"/>
    </row>
    <row r="899" spans="20:24">
      <c r="T899" s="288"/>
      <c r="U899" s="287"/>
      <c r="X899" s="289"/>
    </row>
    <row r="900" spans="20:24">
      <c r="T900" s="288"/>
      <c r="U900" s="287"/>
      <c r="X900" s="289"/>
    </row>
    <row r="901" spans="20:24">
      <c r="T901" s="288"/>
      <c r="U901" s="287"/>
      <c r="X901" s="289"/>
    </row>
    <row r="902" spans="20:24">
      <c r="T902" s="288"/>
      <c r="U902" s="287"/>
      <c r="X902" s="289"/>
    </row>
    <row r="903" spans="20:24">
      <c r="T903" s="288"/>
      <c r="U903" s="287"/>
      <c r="X903" s="289"/>
    </row>
    <row r="904" spans="20:24">
      <c r="T904" s="288"/>
      <c r="U904" s="287"/>
      <c r="X904" s="289"/>
    </row>
    <row r="905" spans="20:24">
      <c r="T905" s="288"/>
      <c r="U905" s="287"/>
      <c r="X905" s="289"/>
    </row>
    <row r="906" spans="20:24">
      <c r="T906" s="288"/>
      <c r="U906" s="287"/>
      <c r="X906" s="289"/>
    </row>
    <row r="907" spans="20:24">
      <c r="T907" s="288"/>
      <c r="U907" s="287"/>
      <c r="X907" s="289"/>
    </row>
    <row r="908" spans="20:24">
      <c r="T908" s="288"/>
      <c r="U908" s="287"/>
      <c r="X908" s="289"/>
    </row>
    <row r="909" spans="20:24">
      <c r="T909" s="288"/>
      <c r="U909" s="287"/>
      <c r="X909" s="289"/>
    </row>
    <row r="910" spans="20:24">
      <c r="T910" s="288"/>
      <c r="U910" s="287"/>
      <c r="X910" s="289"/>
    </row>
    <row r="911" spans="20:24">
      <c r="T911" s="288"/>
      <c r="U911" s="287"/>
      <c r="X911" s="289"/>
    </row>
    <row r="912" spans="20:24">
      <c r="T912" s="288"/>
      <c r="U912" s="287"/>
      <c r="X912" s="289"/>
    </row>
    <row r="913" spans="20:24">
      <c r="T913" s="288"/>
      <c r="U913" s="287"/>
      <c r="X913" s="289"/>
    </row>
    <row r="914" spans="20:24">
      <c r="T914" s="288"/>
      <c r="U914" s="287"/>
      <c r="X914" s="289"/>
    </row>
    <row r="915" spans="20:24">
      <c r="T915" s="288"/>
      <c r="U915" s="287"/>
      <c r="X915" s="289"/>
    </row>
    <row r="916" spans="20:24">
      <c r="T916" s="288"/>
      <c r="U916" s="287"/>
      <c r="X916" s="289"/>
    </row>
    <row r="917" spans="20:24">
      <c r="T917" s="288"/>
      <c r="U917" s="287"/>
      <c r="X917" s="289"/>
    </row>
    <row r="918" spans="20:24">
      <c r="T918" s="288"/>
      <c r="U918" s="287"/>
      <c r="X918" s="289"/>
    </row>
    <row r="919" spans="20:24">
      <c r="T919" s="288"/>
      <c r="U919" s="287"/>
      <c r="X919" s="289"/>
    </row>
    <row r="920" spans="20:24">
      <c r="T920" s="288"/>
      <c r="U920" s="287"/>
      <c r="X920" s="289"/>
    </row>
    <row r="921" spans="20:24">
      <c r="T921" s="288"/>
      <c r="U921" s="287"/>
      <c r="X921" s="289"/>
    </row>
    <row r="922" spans="20:24">
      <c r="T922" s="288"/>
      <c r="U922" s="287"/>
      <c r="X922" s="289"/>
    </row>
    <row r="923" spans="20:24">
      <c r="T923" s="288"/>
      <c r="U923" s="287"/>
      <c r="X923" s="289"/>
    </row>
    <row r="924" spans="20:24">
      <c r="T924" s="288"/>
      <c r="U924" s="287"/>
      <c r="X924" s="289"/>
    </row>
    <row r="925" spans="20:24">
      <c r="T925" s="288"/>
      <c r="U925" s="287"/>
      <c r="X925" s="289"/>
    </row>
    <row r="926" spans="20:24">
      <c r="T926" s="288"/>
      <c r="U926" s="287"/>
      <c r="X926" s="289"/>
    </row>
    <row r="927" spans="20:24">
      <c r="T927" s="288"/>
      <c r="U927" s="287"/>
      <c r="X927" s="289"/>
    </row>
    <row r="928" spans="20:24">
      <c r="T928" s="288"/>
      <c r="U928" s="287"/>
      <c r="X928" s="289"/>
    </row>
    <row r="929" spans="20:24">
      <c r="T929" s="288"/>
      <c r="U929" s="287"/>
      <c r="X929" s="289"/>
    </row>
    <row r="930" spans="20:24">
      <c r="T930" s="288"/>
      <c r="U930" s="287"/>
      <c r="X930" s="289"/>
    </row>
    <row r="931" spans="20:24">
      <c r="T931" s="288"/>
      <c r="U931" s="287"/>
      <c r="X931" s="289"/>
    </row>
    <row r="932" spans="20:24">
      <c r="T932" s="288"/>
      <c r="U932" s="287"/>
      <c r="X932" s="289"/>
    </row>
    <row r="933" spans="20:24">
      <c r="T933" s="288"/>
      <c r="U933" s="287"/>
      <c r="X933" s="289"/>
    </row>
    <row r="934" spans="20:24">
      <c r="T934" s="288"/>
      <c r="U934" s="287"/>
      <c r="X934" s="289"/>
    </row>
    <row r="935" spans="20:24">
      <c r="T935" s="288"/>
      <c r="U935" s="287"/>
      <c r="X935" s="289"/>
    </row>
    <row r="936" spans="20:24">
      <c r="T936" s="288"/>
      <c r="U936" s="287"/>
      <c r="X936" s="289"/>
    </row>
    <row r="937" spans="20:24">
      <c r="T937" s="288"/>
      <c r="U937" s="287"/>
      <c r="X937" s="289"/>
    </row>
    <row r="938" spans="20:24">
      <c r="T938" s="288"/>
      <c r="U938" s="287"/>
      <c r="X938" s="289"/>
    </row>
    <row r="939" spans="20:24">
      <c r="T939" s="288"/>
      <c r="U939" s="287"/>
      <c r="X939" s="289"/>
    </row>
    <row r="940" spans="20:24">
      <c r="T940" s="288"/>
      <c r="U940" s="287"/>
      <c r="X940" s="289"/>
    </row>
    <row r="941" spans="20:24">
      <c r="T941" s="288"/>
      <c r="U941" s="287"/>
      <c r="X941" s="289"/>
    </row>
    <row r="942" spans="20:24">
      <c r="T942" s="288"/>
      <c r="U942" s="287"/>
      <c r="X942" s="289"/>
    </row>
    <row r="943" spans="20:24">
      <c r="T943" s="288"/>
      <c r="U943" s="287"/>
      <c r="X943" s="289"/>
    </row>
    <row r="944" spans="20:24">
      <c r="T944" s="288"/>
      <c r="U944" s="287"/>
      <c r="X944" s="289"/>
    </row>
    <row r="945" spans="20:24">
      <c r="T945" s="288"/>
      <c r="U945" s="287"/>
      <c r="X945" s="289"/>
    </row>
    <row r="946" spans="20:24">
      <c r="T946" s="288"/>
      <c r="U946" s="287"/>
      <c r="X946" s="289"/>
    </row>
    <row r="947" spans="20:24">
      <c r="T947" s="288"/>
      <c r="U947" s="287"/>
      <c r="X947" s="289"/>
    </row>
    <row r="948" spans="20:24">
      <c r="T948" s="288"/>
      <c r="U948" s="287"/>
      <c r="X948" s="289"/>
    </row>
    <row r="949" spans="20:24">
      <c r="T949" s="288"/>
      <c r="U949" s="287"/>
      <c r="X949" s="289"/>
    </row>
    <row r="950" spans="20:24">
      <c r="T950" s="288"/>
      <c r="U950" s="287"/>
      <c r="X950" s="289"/>
    </row>
    <row r="951" spans="20:24">
      <c r="T951" s="288"/>
      <c r="U951" s="287"/>
      <c r="X951" s="289"/>
    </row>
    <row r="952" spans="20:24">
      <c r="T952" s="288"/>
      <c r="U952" s="287"/>
      <c r="X952" s="289"/>
    </row>
    <row r="953" spans="20:24">
      <c r="T953" s="288"/>
      <c r="U953" s="287"/>
      <c r="X953" s="289"/>
    </row>
    <row r="954" spans="20:24">
      <c r="T954" s="288"/>
      <c r="U954" s="287"/>
      <c r="X954" s="289"/>
    </row>
    <row r="955" spans="20:24">
      <c r="T955" s="288"/>
      <c r="U955" s="287"/>
      <c r="X955" s="289"/>
    </row>
    <row r="956" spans="20:24">
      <c r="T956" s="288"/>
      <c r="U956" s="287"/>
      <c r="X956" s="289"/>
    </row>
    <row r="957" spans="20:24">
      <c r="T957" s="288"/>
      <c r="U957" s="287"/>
      <c r="X957" s="289"/>
    </row>
    <row r="958" spans="20:24">
      <c r="T958" s="288"/>
      <c r="U958" s="287"/>
      <c r="X958" s="289"/>
    </row>
    <row r="959" spans="20:24">
      <c r="T959" s="288"/>
      <c r="U959" s="287"/>
      <c r="X959" s="289"/>
    </row>
    <row r="960" spans="20:24">
      <c r="T960" s="288"/>
      <c r="U960" s="287"/>
      <c r="X960" s="289"/>
    </row>
    <row r="961" spans="20:24">
      <c r="T961" s="288"/>
      <c r="U961" s="287"/>
      <c r="X961" s="289"/>
    </row>
    <row r="962" spans="20:24">
      <c r="T962" s="288"/>
      <c r="U962" s="287"/>
      <c r="X962" s="289"/>
    </row>
    <row r="963" spans="20:24">
      <c r="T963" s="288"/>
      <c r="U963" s="287"/>
      <c r="X963" s="289"/>
    </row>
    <row r="964" spans="20:24">
      <c r="T964" s="288"/>
      <c r="U964" s="287"/>
      <c r="X964" s="289"/>
    </row>
    <row r="965" spans="20:24">
      <c r="T965" s="288"/>
      <c r="U965" s="287"/>
      <c r="X965" s="289"/>
    </row>
    <row r="966" spans="20:24">
      <c r="T966" s="288"/>
      <c r="U966" s="287"/>
      <c r="X966" s="289"/>
    </row>
    <row r="967" spans="20:24">
      <c r="T967" s="288"/>
      <c r="U967" s="287"/>
      <c r="X967" s="289"/>
    </row>
    <row r="968" spans="20:24">
      <c r="T968" s="288"/>
      <c r="U968" s="287"/>
      <c r="X968" s="289"/>
    </row>
    <row r="969" spans="20:24">
      <c r="T969" s="288"/>
      <c r="U969" s="287"/>
      <c r="X969" s="289"/>
    </row>
    <row r="970" spans="20:24">
      <c r="T970" s="288"/>
      <c r="U970" s="287"/>
      <c r="X970" s="289"/>
    </row>
    <row r="971" spans="20:24">
      <c r="T971" s="288"/>
      <c r="U971" s="287"/>
      <c r="X971" s="289"/>
    </row>
    <row r="972" spans="20:24">
      <c r="T972" s="288"/>
      <c r="U972" s="287"/>
      <c r="X972" s="289"/>
    </row>
    <row r="973" spans="20:24">
      <c r="T973" s="288"/>
      <c r="U973" s="287"/>
      <c r="X973" s="289"/>
    </row>
    <row r="974" spans="20:24">
      <c r="T974" s="288"/>
      <c r="U974" s="287"/>
      <c r="X974" s="289"/>
    </row>
    <row r="975" spans="20:24">
      <c r="T975" s="288"/>
      <c r="U975" s="287"/>
      <c r="X975" s="289"/>
    </row>
    <row r="976" spans="20:24">
      <c r="T976" s="288"/>
      <c r="U976" s="287"/>
      <c r="X976" s="289"/>
    </row>
    <row r="977" spans="20:24">
      <c r="T977" s="288"/>
      <c r="U977" s="287"/>
      <c r="X977" s="289"/>
    </row>
    <row r="978" spans="20:24">
      <c r="T978" s="288"/>
      <c r="U978" s="287"/>
      <c r="X978" s="289"/>
    </row>
    <row r="979" spans="20:24">
      <c r="T979" s="288"/>
      <c r="U979" s="287"/>
      <c r="X979" s="289"/>
    </row>
    <row r="980" spans="20:24">
      <c r="T980" s="288"/>
      <c r="U980" s="287"/>
      <c r="X980" s="289"/>
    </row>
    <row r="981" spans="20:24">
      <c r="T981" s="288"/>
      <c r="U981" s="287"/>
      <c r="X981" s="289"/>
    </row>
    <row r="982" spans="20:24">
      <c r="T982" s="288"/>
      <c r="U982" s="287"/>
      <c r="X982" s="289"/>
    </row>
    <row r="983" spans="20:24">
      <c r="T983" s="288"/>
      <c r="U983" s="287"/>
      <c r="X983" s="289"/>
    </row>
    <row r="984" spans="20:24">
      <c r="T984" s="288"/>
      <c r="U984" s="287"/>
      <c r="X984" s="289"/>
    </row>
    <row r="985" spans="20:24">
      <c r="T985" s="288"/>
      <c r="U985" s="287"/>
      <c r="X985" s="289"/>
    </row>
    <row r="986" spans="20:24">
      <c r="T986" s="288"/>
      <c r="U986" s="287"/>
      <c r="X986" s="289"/>
    </row>
    <row r="987" spans="20:24">
      <c r="T987" s="288"/>
      <c r="U987" s="287"/>
      <c r="X987" s="289"/>
    </row>
    <row r="988" spans="20:24">
      <c r="T988" s="288"/>
      <c r="U988" s="287"/>
      <c r="X988" s="289"/>
    </row>
    <row r="989" spans="20:24">
      <c r="T989" s="288"/>
      <c r="U989" s="287"/>
      <c r="X989" s="289"/>
    </row>
    <row r="990" spans="20:24">
      <c r="T990" s="288"/>
      <c r="U990" s="287"/>
      <c r="X990" s="289"/>
    </row>
    <row r="991" spans="20:24">
      <c r="T991" s="288"/>
      <c r="U991" s="287"/>
      <c r="X991" s="289"/>
    </row>
    <row r="992" spans="20:24">
      <c r="T992" s="288"/>
      <c r="U992" s="287"/>
      <c r="X992" s="289"/>
    </row>
    <row r="993" spans="20:24">
      <c r="T993" s="288"/>
      <c r="U993" s="287"/>
      <c r="X993" s="289"/>
    </row>
    <row r="994" spans="20:24">
      <c r="T994" s="288"/>
      <c r="U994" s="287"/>
      <c r="X994" s="289"/>
    </row>
    <row r="995" spans="20:24">
      <c r="T995" s="288"/>
      <c r="U995" s="287"/>
      <c r="X995" s="289"/>
    </row>
    <row r="996" spans="20:24">
      <c r="T996" s="288"/>
      <c r="U996" s="287"/>
      <c r="X996" s="289"/>
    </row>
    <row r="997" spans="20:24">
      <c r="T997" s="288"/>
      <c r="U997" s="287"/>
      <c r="X997" s="289"/>
    </row>
    <row r="998" spans="20:24">
      <c r="T998" s="288"/>
      <c r="U998" s="287"/>
      <c r="X998" s="289"/>
    </row>
    <row r="999" spans="20:24">
      <c r="T999" s="288"/>
      <c r="U999" s="287"/>
      <c r="X999" s="289"/>
    </row>
    <row r="1000" spans="20:24">
      <c r="T1000" s="288"/>
      <c r="U1000" s="287"/>
      <c r="X1000" s="289"/>
    </row>
    <row r="1001" spans="20:24">
      <c r="T1001" s="288"/>
      <c r="U1001" s="287"/>
      <c r="X1001" s="289"/>
    </row>
    <row r="1002" spans="20:24">
      <c r="T1002" s="288"/>
      <c r="U1002" s="287"/>
      <c r="X1002" s="289"/>
    </row>
    <row r="1003" spans="20:24">
      <c r="T1003" s="288"/>
      <c r="U1003" s="287"/>
      <c r="X1003" s="289"/>
    </row>
    <row r="1004" spans="20:24">
      <c r="T1004" s="288"/>
      <c r="U1004" s="287"/>
      <c r="X1004" s="289"/>
    </row>
    <row r="1005" spans="20:24">
      <c r="T1005" s="288"/>
      <c r="U1005" s="287"/>
      <c r="X1005" s="289"/>
    </row>
    <row r="1006" spans="20:24">
      <c r="T1006" s="288"/>
      <c r="U1006" s="287"/>
      <c r="X1006" s="289"/>
    </row>
    <row r="1007" spans="20:24">
      <c r="T1007" s="288"/>
      <c r="U1007" s="287"/>
      <c r="X1007" s="289"/>
    </row>
    <row r="1008" spans="20:24">
      <c r="T1008" s="288"/>
      <c r="U1008" s="287"/>
      <c r="X1008" s="289"/>
    </row>
    <row r="1009" spans="20:24">
      <c r="T1009" s="288"/>
      <c r="U1009" s="287"/>
      <c r="X1009" s="289"/>
    </row>
    <row r="1010" spans="20:24">
      <c r="T1010" s="288"/>
      <c r="U1010" s="287"/>
      <c r="X1010" s="289"/>
    </row>
    <row r="1011" spans="20:24">
      <c r="T1011" s="288"/>
      <c r="U1011" s="287"/>
      <c r="X1011" s="289"/>
    </row>
    <row r="1012" spans="20:24">
      <c r="T1012" s="288"/>
      <c r="U1012" s="287"/>
      <c r="X1012" s="289"/>
    </row>
    <row r="1013" spans="20:24">
      <c r="T1013" s="288"/>
      <c r="U1013" s="287"/>
      <c r="X1013" s="289"/>
    </row>
    <row r="1014" spans="20:24">
      <c r="T1014" s="288"/>
      <c r="U1014" s="287"/>
      <c r="X1014" s="289"/>
    </row>
    <row r="1015" spans="20:24">
      <c r="T1015" s="288"/>
      <c r="U1015" s="287"/>
      <c r="X1015" s="289"/>
    </row>
    <row r="1016" spans="20:24">
      <c r="T1016" s="288"/>
      <c r="U1016" s="287"/>
      <c r="X1016" s="289"/>
    </row>
    <row r="1017" spans="20:24">
      <c r="T1017" s="288"/>
      <c r="U1017" s="287"/>
      <c r="X1017" s="289"/>
    </row>
    <row r="1018" spans="20:24">
      <c r="T1018" s="288"/>
      <c r="U1018" s="287"/>
      <c r="X1018" s="289"/>
    </row>
    <row r="1019" spans="20:24">
      <c r="T1019" s="288"/>
      <c r="U1019" s="287"/>
      <c r="X1019" s="289"/>
    </row>
    <row r="1020" spans="20:24">
      <c r="T1020" s="288"/>
      <c r="U1020" s="287"/>
      <c r="X1020" s="289"/>
    </row>
    <row r="1021" spans="20:24">
      <c r="T1021" s="288"/>
      <c r="U1021" s="287"/>
      <c r="X1021" s="289"/>
    </row>
    <row r="1022" spans="20:24">
      <c r="T1022" s="288"/>
      <c r="U1022" s="287"/>
      <c r="X1022" s="289"/>
    </row>
    <row r="1023" spans="20:24">
      <c r="T1023" s="288"/>
      <c r="U1023" s="287"/>
      <c r="X1023" s="289"/>
    </row>
    <row r="1024" spans="20:24">
      <c r="T1024" s="288"/>
      <c r="U1024" s="287"/>
      <c r="X1024" s="289"/>
    </row>
    <row r="1025" spans="20:24">
      <c r="T1025" s="288"/>
      <c r="U1025" s="287"/>
      <c r="X1025" s="289"/>
    </row>
    <row r="1026" spans="20:24">
      <c r="T1026" s="288"/>
      <c r="U1026" s="287"/>
      <c r="X1026" s="289"/>
    </row>
    <row r="1027" spans="20:24">
      <c r="T1027" s="288"/>
      <c r="U1027" s="287"/>
      <c r="X1027" s="289"/>
    </row>
    <row r="1028" spans="20:24">
      <c r="T1028" s="288"/>
      <c r="U1028" s="287"/>
      <c r="X1028" s="289"/>
    </row>
    <row r="1029" spans="20:24">
      <c r="T1029" s="288"/>
      <c r="U1029" s="287"/>
      <c r="X1029" s="289"/>
    </row>
    <row r="1030" spans="20:24">
      <c r="T1030" s="288"/>
      <c r="U1030" s="287"/>
      <c r="X1030" s="289"/>
    </row>
    <row r="1031" spans="20:24">
      <c r="T1031" s="288"/>
      <c r="U1031" s="287"/>
      <c r="X1031" s="289"/>
    </row>
    <row r="1032" spans="20:24">
      <c r="T1032" s="288"/>
      <c r="U1032" s="287"/>
      <c r="X1032" s="289"/>
    </row>
    <row r="1033" spans="20:24">
      <c r="T1033" s="288"/>
      <c r="U1033" s="287"/>
      <c r="X1033" s="289"/>
    </row>
    <row r="1034" spans="20:24">
      <c r="T1034" s="288"/>
      <c r="U1034" s="287"/>
      <c r="X1034" s="289"/>
    </row>
    <row r="1035" spans="20:24">
      <c r="T1035" s="288"/>
      <c r="U1035" s="287"/>
      <c r="X1035" s="289"/>
    </row>
    <row r="1036" spans="20:24">
      <c r="T1036" s="288"/>
      <c r="U1036" s="287"/>
      <c r="X1036" s="289"/>
    </row>
    <row r="1037" spans="20:24">
      <c r="T1037" s="288"/>
      <c r="U1037" s="287"/>
      <c r="X1037" s="289"/>
    </row>
    <row r="1038" spans="20:24">
      <c r="T1038" s="288"/>
      <c r="U1038" s="287"/>
      <c r="X1038" s="289"/>
    </row>
    <row r="1039" spans="20:24">
      <c r="T1039" s="288"/>
      <c r="U1039" s="287"/>
      <c r="X1039" s="289"/>
    </row>
    <row r="1040" spans="20:24">
      <c r="T1040" s="288"/>
      <c r="U1040" s="287"/>
      <c r="X1040" s="289"/>
    </row>
    <row r="1041" spans="20:24">
      <c r="T1041" s="288"/>
      <c r="U1041" s="287"/>
      <c r="X1041" s="289"/>
    </row>
    <row r="1042" spans="20:24">
      <c r="T1042" s="288"/>
      <c r="U1042" s="287"/>
      <c r="X1042" s="289"/>
    </row>
    <row r="1043" spans="20:24">
      <c r="T1043" s="288"/>
      <c r="U1043" s="287"/>
      <c r="X1043" s="289"/>
    </row>
    <row r="1044" spans="20:24">
      <c r="T1044" s="288"/>
      <c r="U1044" s="287"/>
      <c r="X1044" s="289"/>
    </row>
    <row r="1045" spans="20:24">
      <c r="T1045" s="288"/>
      <c r="U1045" s="287"/>
      <c r="X1045" s="289"/>
    </row>
    <row r="1046" spans="20:24">
      <c r="T1046" s="288"/>
      <c r="U1046" s="287"/>
      <c r="X1046" s="289"/>
    </row>
    <row r="1047" spans="20:24">
      <c r="T1047" s="288"/>
      <c r="U1047" s="287"/>
      <c r="X1047" s="289"/>
    </row>
    <row r="1048" spans="20:24">
      <c r="T1048" s="288"/>
      <c r="U1048" s="287"/>
      <c r="X1048" s="289"/>
    </row>
    <row r="1049" spans="20:24">
      <c r="T1049" s="288"/>
      <c r="U1049" s="287"/>
      <c r="X1049" s="289"/>
    </row>
    <row r="1050" spans="20:24">
      <c r="T1050" s="288"/>
      <c r="U1050" s="287"/>
      <c r="X1050" s="289"/>
    </row>
    <row r="1051" spans="20:24">
      <c r="T1051" s="288"/>
      <c r="U1051" s="287"/>
      <c r="X1051" s="289"/>
    </row>
    <row r="1052" spans="20:24">
      <c r="T1052" s="288"/>
      <c r="U1052" s="287"/>
      <c r="X1052" s="289"/>
    </row>
    <row r="1053" spans="20:24">
      <c r="T1053" s="288"/>
      <c r="U1053" s="287"/>
      <c r="X1053" s="289"/>
    </row>
    <row r="1054" spans="20:24">
      <c r="T1054" s="288"/>
      <c r="U1054" s="287"/>
      <c r="X1054" s="289"/>
    </row>
    <row r="1055" spans="20:24">
      <c r="T1055" s="288"/>
      <c r="U1055" s="287"/>
      <c r="X1055" s="289"/>
    </row>
    <row r="1056" spans="20:24">
      <c r="T1056" s="288"/>
      <c r="U1056" s="287"/>
      <c r="X1056" s="289"/>
    </row>
    <row r="1057" spans="20:24">
      <c r="T1057" s="288"/>
      <c r="U1057" s="287"/>
      <c r="X1057" s="289"/>
    </row>
    <row r="1058" spans="20:24">
      <c r="T1058" s="288"/>
      <c r="U1058" s="287"/>
      <c r="X1058" s="289"/>
    </row>
    <row r="1059" spans="20:24">
      <c r="T1059" s="288"/>
      <c r="U1059" s="287"/>
      <c r="X1059" s="289"/>
    </row>
    <row r="1060" spans="20:24">
      <c r="T1060" s="288"/>
      <c r="U1060" s="287"/>
      <c r="X1060" s="289"/>
    </row>
    <row r="1061" spans="20:24">
      <c r="T1061" s="288"/>
      <c r="U1061" s="287"/>
      <c r="X1061" s="289"/>
    </row>
    <row r="1062" spans="20:24">
      <c r="T1062" s="288"/>
      <c r="U1062" s="287"/>
      <c r="X1062" s="289"/>
    </row>
    <row r="1063" spans="20:24">
      <c r="T1063" s="288"/>
      <c r="U1063" s="287"/>
      <c r="X1063" s="289"/>
    </row>
    <row r="1064" spans="20:24">
      <c r="T1064" s="288"/>
      <c r="U1064" s="287"/>
      <c r="X1064" s="289"/>
    </row>
    <row r="1065" spans="20:24">
      <c r="T1065" s="288"/>
      <c r="U1065" s="287"/>
      <c r="X1065" s="289"/>
    </row>
    <row r="1066" spans="20:24">
      <c r="T1066" s="288"/>
      <c r="U1066" s="287"/>
      <c r="X1066" s="289"/>
    </row>
    <row r="1067" spans="20:24">
      <c r="T1067" s="288"/>
      <c r="U1067" s="287"/>
      <c r="X1067" s="289"/>
    </row>
    <row r="1068" spans="20:24">
      <c r="T1068" s="288"/>
      <c r="U1068" s="287"/>
      <c r="X1068" s="289"/>
    </row>
    <row r="1069" spans="20:24">
      <c r="T1069" s="288"/>
      <c r="U1069" s="287"/>
      <c r="X1069" s="289"/>
    </row>
    <row r="1070" spans="20:24">
      <c r="T1070" s="288"/>
      <c r="U1070" s="287"/>
      <c r="X1070" s="289"/>
    </row>
    <row r="1071" spans="20:24">
      <c r="T1071" s="288"/>
      <c r="U1071" s="287"/>
      <c r="X1071" s="289"/>
    </row>
    <row r="1072" spans="20:24">
      <c r="T1072" s="288"/>
      <c r="U1072" s="287"/>
      <c r="X1072" s="289"/>
    </row>
    <row r="1073" spans="20:24">
      <c r="T1073" s="288"/>
      <c r="U1073" s="287"/>
      <c r="X1073" s="289"/>
    </row>
    <row r="1074" spans="20:24">
      <c r="T1074" s="288"/>
      <c r="U1074" s="287"/>
      <c r="X1074" s="289"/>
    </row>
    <row r="1075" spans="20:24">
      <c r="T1075" s="288"/>
      <c r="U1075" s="287"/>
      <c r="X1075" s="289"/>
    </row>
    <row r="1076" spans="20:24">
      <c r="T1076" s="288"/>
      <c r="U1076" s="287"/>
      <c r="X1076" s="289"/>
    </row>
    <row r="1077" spans="20:24">
      <c r="T1077" s="288"/>
      <c r="U1077" s="287"/>
      <c r="X1077" s="289"/>
    </row>
    <row r="1078" spans="20:24">
      <c r="T1078" s="288"/>
      <c r="U1078" s="287"/>
      <c r="X1078" s="289"/>
    </row>
    <row r="1079" spans="20:24">
      <c r="T1079" s="288"/>
      <c r="U1079" s="287"/>
      <c r="X1079" s="289"/>
    </row>
    <row r="1080" spans="20:24">
      <c r="T1080" s="288"/>
      <c r="U1080" s="287"/>
      <c r="X1080" s="289"/>
    </row>
    <row r="1081" spans="20:24">
      <c r="T1081" s="288"/>
      <c r="U1081" s="287"/>
      <c r="X1081" s="289"/>
    </row>
    <row r="1082" spans="20:24">
      <c r="T1082" s="288"/>
      <c r="U1082" s="287"/>
      <c r="X1082" s="289"/>
    </row>
    <row r="1083" spans="20:24">
      <c r="T1083" s="288"/>
      <c r="U1083" s="287"/>
      <c r="X1083" s="289"/>
    </row>
    <row r="1084" spans="20:24">
      <c r="T1084" s="288"/>
      <c r="U1084" s="287"/>
      <c r="X1084" s="289"/>
    </row>
    <row r="1085" spans="20:24">
      <c r="T1085" s="288"/>
      <c r="U1085" s="287"/>
      <c r="X1085" s="289"/>
    </row>
    <row r="1086" spans="20:24">
      <c r="T1086" s="288"/>
      <c r="U1086" s="287"/>
      <c r="X1086" s="289"/>
    </row>
    <row r="1087" spans="20:24">
      <c r="T1087" s="288"/>
      <c r="U1087" s="287"/>
      <c r="X1087" s="289"/>
    </row>
    <row r="1088" spans="20:24">
      <c r="T1088" s="288"/>
      <c r="U1088" s="287"/>
      <c r="X1088" s="289"/>
    </row>
    <row r="1089" spans="20:24">
      <c r="T1089" s="288"/>
      <c r="U1089" s="287"/>
      <c r="X1089" s="289"/>
    </row>
    <row r="1090" spans="20:24">
      <c r="T1090" s="288"/>
      <c r="U1090" s="287"/>
      <c r="X1090" s="289"/>
    </row>
    <row r="1091" spans="20:24">
      <c r="T1091" s="288"/>
      <c r="U1091" s="287"/>
      <c r="X1091" s="289"/>
    </row>
    <row r="1092" spans="20:24">
      <c r="T1092" s="288"/>
      <c r="U1092" s="287"/>
      <c r="X1092" s="289"/>
    </row>
    <row r="1093" spans="20:24">
      <c r="T1093" s="288"/>
      <c r="U1093" s="287"/>
      <c r="X1093" s="289"/>
    </row>
    <row r="1094" spans="20:24">
      <c r="T1094" s="288"/>
      <c r="U1094" s="287"/>
      <c r="X1094" s="289"/>
    </row>
    <row r="1095" spans="20:24">
      <c r="T1095" s="288"/>
      <c r="U1095" s="287"/>
      <c r="X1095" s="289"/>
    </row>
    <row r="1096" spans="20:24">
      <c r="T1096" s="288"/>
      <c r="U1096" s="287"/>
      <c r="X1096" s="289"/>
    </row>
    <row r="1097" spans="20:24">
      <c r="T1097" s="288"/>
      <c r="U1097" s="287"/>
      <c r="X1097" s="289"/>
    </row>
    <row r="1098" spans="20:24">
      <c r="T1098" s="288"/>
      <c r="U1098" s="287"/>
      <c r="X1098" s="289"/>
    </row>
    <row r="1099" spans="20:24">
      <c r="T1099" s="288"/>
      <c r="U1099" s="287"/>
      <c r="X1099" s="289"/>
    </row>
    <row r="1100" spans="20:24">
      <c r="T1100" s="288"/>
      <c r="U1100" s="287"/>
      <c r="X1100" s="289"/>
    </row>
    <row r="1101" spans="20:24">
      <c r="T1101" s="288"/>
      <c r="U1101" s="287"/>
      <c r="X1101" s="289"/>
    </row>
    <row r="1102" spans="20:24">
      <c r="T1102" s="288"/>
      <c r="U1102" s="287"/>
      <c r="X1102" s="289"/>
    </row>
    <row r="1103" spans="20:24">
      <c r="T1103" s="288"/>
      <c r="U1103" s="287"/>
      <c r="X1103" s="289"/>
    </row>
    <row r="1104" spans="20:24">
      <c r="T1104" s="288"/>
      <c r="U1104" s="287"/>
      <c r="X1104" s="289"/>
    </row>
    <row r="1105" spans="20:24">
      <c r="T1105" s="288"/>
      <c r="U1105" s="287"/>
      <c r="X1105" s="289"/>
    </row>
    <row r="1106" spans="20:24">
      <c r="T1106" s="288"/>
      <c r="U1106" s="287"/>
      <c r="X1106" s="289"/>
    </row>
    <row r="1107" spans="20:24">
      <c r="T1107" s="288"/>
      <c r="U1107" s="287"/>
      <c r="X1107" s="289"/>
    </row>
    <row r="1108" spans="20:24">
      <c r="T1108" s="288"/>
      <c r="U1108" s="287"/>
      <c r="X1108" s="289"/>
    </row>
    <row r="1109" spans="20:24">
      <c r="T1109" s="288"/>
      <c r="U1109" s="287"/>
      <c r="X1109" s="289"/>
    </row>
    <row r="1110" spans="20:24">
      <c r="T1110" s="288"/>
      <c r="U1110" s="287"/>
      <c r="X1110" s="289"/>
    </row>
    <row r="1111" spans="20:24">
      <c r="T1111" s="288"/>
      <c r="U1111" s="287"/>
      <c r="X1111" s="289"/>
    </row>
    <row r="1112" spans="20:24">
      <c r="T1112" s="288"/>
      <c r="U1112" s="287"/>
      <c r="X1112" s="289"/>
    </row>
    <row r="1113" spans="20:24">
      <c r="T1113" s="288"/>
      <c r="U1113" s="287"/>
      <c r="X1113" s="289"/>
    </row>
    <row r="1114" spans="20:24">
      <c r="T1114" s="288"/>
      <c r="U1114" s="287"/>
      <c r="X1114" s="289"/>
    </row>
    <row r="1115" spans="20:24">
      <c r="T1115" s="288"/>
      <c r="U1115" s="287"/>
      <c r="X1115" s="289"/>
    </row>
    <row r="1116" spans="20:24">
      <c r="T1116" s="288"/>
      <c r="U1116" s="287"/>
      <c r="X1116" s="289"/>
    </row>
    <row r="1117" spans="20:24">
      <c r="T1117" s="288"/>
      <c r="U1117" s="287"/>
      <c r="X1117" s="289"/>
    </row>
    <row r="1118" spans="20:24">
      <c r="T1118" s="288"/>
      <c r="U1118" s="287"/>
      <c r="X1118" s="289"/>
    </row>
    <row r="1119" spans="20:24">
      <c r="T1119" s="288"/>
      <c r="U1119" s="287"/>
      <c r="X1119" s="289"/>
    </row>
    <row r="1120" spans="20:24">
      <c r="T1120" s="288"/>
      <c r="U1120" s="287"/>
      <c r="X1120" s="289"/>
    </row>
    <row r="1121" spans="20:24">
      <c r="T1121" s="288"/>
      <c r="U1121" s="287"/>
      <c r="X1121" s="289"/>
    </row>
    <row r="1122" spans="20:24">
      <c r="T1122" s="288"/>
      <c r="U1122" s="287"/>
      <c r="X1122" s="289"/>
    </row>
    <row r="1123" spans="20:24">
      <c r="T1123" s="288"/>
      <c r="U1123" s="287"/>
      <c r="X1123" s="289"/>
    </row>
    <row r="1124" spans="20:24">
      <c r="T1124" s="288"/>
      <c r="U1124" s="287"/>
      <c r="X1124" s="289"/>
    </row>
    <row r="1125" spans="20:24">
      <c r="T1125" s="288"/>
      <c r="U1125" s="287"/>
      <c r="X1125" s="289"/>
    </row>
    <row r="1126" spans="20:24">
      <c r="T1126" s="288"/>
      <c r="U1126" s="287"/>
      <c r="X1126" s="289"/>
    </row>
    <row r="1127" spans="20:24">
      <c r="T1127" s="288"/>
      <c r="U1127" s="287"/>
      <c r="X1127" s="289"/>
    </row>
    <row r="1128" spans="20:24">
      <c r="T1128" s="288"/>
      <c r="U1128" s="287"/>
      <c r="X1128" s="289"/>
    </row>
    <row r="1129" spans="20:24">
      <c r="T1129" s="288"/>
      <c r="U1129" s="287"/>
      <c r="X1129" s="289"/>
    </row>
    <row r="1130" spans="20:24">
      <c r="T1130" s="288"/>
      <c r="U1130" s="287"/>
      <c r="X1130" s="289"/>
    </row>
    <row r="1131" spans="20:24">
      <c r="T1131" s="288"/>
      <c r="U1131" s="287"/>
      <c r="X1131" s="289"/>
    </row>
    <row r="1132" spans="20:24">
      <c r="T1132" s="288"/>
      <c r="U1132" s="287"/>
      <c r="X1132" s="289"/>
    </row>
    <row r="1133" spans="20:24">
      <c r="T1133" s="288"/>
      <c r="U1133" s="287"/>
      <c r="X1133" s="289"/>
    </row>
    <row r="1134" spans="20:24">
      <c r="T1134" s="288"/>
      <c r="U1134" s="287"/>
      <c r="X1134" s="289"/>
    </row>
    <row r="1135" spans="20:24">
      <c r="T1135" s="288"/>
      <c r="U1135" s="287"/>
      <c r="X1135" s="289"/>
    </row>
    <row r="1136" spans="20:24">
      <c r="T1136" s="288"/>
      <c r="U1136" s="287"/>
      <c r="X1136" s="289"/>
    </row>
    <row r="1137" spans="20:24">
      <c r="T1137" s="288"/>
      <c r="U1137" s="287"/>
      <c r="X1137" s="289"/>
    </row>
    <row r="1138" spans="20:24">
      <c r="T1138" s="288"/>
      <c r="U1138" s="287"/>
      <c r="X1138" s="289"/>
    </row>
    <row r="1139" spans="20:24">
      <c r="T1139" s="288"/>
      <c r="U1139" s="287"/>
      <c r="X1139" s="289"/>
    </row>
    <row r="1140" spans="20:24">
      <c r="T1140" s="288"/>
      <c r="U1140" s="287"/>
      <c r="X1140" s="289"/>
    </row>
    <row r="1141" spans="20:24">
      <c r="T1141" s="288"/>
      <c r="U1141" s="287"/>
      <c r="X1141" s="289"/>
    </row>
    <row r="1142" spans="20:24">
      <c r="T1142" s="288"/>
      <c r="U1142" s="287"/>
      <c r="X1142" s="289"/>
    </row>
    <row r="1143" spans="20:24">
      <c r="T1143" s="288"/>
      <c r="U1143" s="287"/>
      <c r="X1143" s="289"/>
    </row>
    <row r="1144" spans="20:24">
      <c r="T1144" s="288"/>
      <c r="U1144" s="287"/>
      <c r="X1144" s="289"/>
    </row>
    <row r="1145" spans="20:24">
      <c r="T1145" s="288"/>
      <c r="U1145" s="287"/>
      <c r="X1145" s="289"/>
    </row>
    <row r="1146" spans="20:24">
      <c r="T1146" s="288"/>
      <c r="U1146" s="287"/>
      <c r="X1146" s="289"/>
    </row>
    <row r="1147" spans="20:24">
      <c r="T1147" s="288"/>
      <c r="U1147" s="287"/>
      <c r="X1147" s="289"/>
    </row>
    <row r="1148" spans="20:24">
      <c r="T1148" s="288"/>
      <c r="U1148" s="287"/>
      <c r="X1148" s="289"/>
    </row>
    <row r="1149" spans="20:24">
      <c r="T1149" s="288"/>
      <c r="U1149" s="287"/>
      <c r="X1149" s="289"/>
    </row>
    <row r="1150" spans="20:24">
      <c r="T1150" s="288"/>
      <c r="U1150" s="287"/>
      <c r="X1150" s="289"/>
    </row>
    <row r="1151" spans="20:24">
      <c r="T1151" s="288"/>
      <c r="U1151" s="287"/>
      <c r="X1151" s="289"/>
    </row>
    <row r="1152" spans="20:24">
      <c r="T1152" s="288"/>
      <c r="U1152" s="287"/>
      <c r="X1152" s="289"/>
    </row>
    <row r="1153" spans="20:24">
      <c r="T1153" s="288"/>
      <c r="U1153" s="287"/>
      <c r="X1153" s="289"/>
    </row>
    <row r="1154" spans="20:24">
      <c r="T1154" s="288"/>
      <c r="U1154" s="287"/>
      <c r="X1154" s="289"/>
    </row>
    <row r="1155" spans="20:24">
      <c r="T1155" s="288"/>
      <c r="U1155" s="287"/>
      <c r="X1155" s="289"/>
    </row>
    <row r="1156" spans="20:24">
      <c r="T1156" s="288"/>
      <c r="U1156" s="287"/>
      <c r="X1156" s="289"/>
    </row>
    <row r="1157" spans="20:24">
      <c r="T1157" s="288"/>
      <c r="U1157" s="287"/>
      <c r="X1157" s="289"/>
    </row>
    <row r="1158" spans="20:24">
      <c r="T1158" s="288"/>
      <c r="U1158" s="287"/>
      <c r="X1158" s="289"/>
    </row>
    <row r="1159" spans="20:24">
      <c r="T1159" s="288"/>
      <c r="U1159" s="287"/>
      <c r="X1159" s="289"/>
    </row>
    <row r="1160" spans="20:24">
      <c r="T1160" s="288"/>
      <c r="U1160" s="287"/>
      <c r="X1160" s="289"/>
    </row>
    <row r="1161" spans="20:24">
      <c r="T1161" s="288"/>
      <c r="U1161" s="287"/>
      <c r="X1161" s="289"/>
    </row>
    <row r="1162" spans="20:24">
      <c r="T1162" s="288"/>
      <c r="U1162" s="287"/>
      <c r="X1162" s="289"/>
    </row>
    <row r="1163" spans="20:24">
      <c r="T1163" s="288"/>
      <c r="U1163" s="287"/>
      <c r="X1163" s="289"/>
    </row>
    <row r="1164" spans="20:24">
      <c r="T1164" s="288"/>
      <c r="U1164" s="287"/>
      <c r="X1164" s="289"/>
    </row>
    <row r="1165" spans="20:24">
      <c r="T1165" s="288"/>
      <c r="U1165" s="287"/>
      <c r="X1165" s="289"/>
    </row>
    <row r="1166" spans="20:24">
      <c r="T1166" s="288"/>
      <c r="U1166" s="287"/>
      <c r="X1166" s="289"/>
    </row>
    <row r="1167" spans="20:24">
      <c r="T1167" s="288"/>
      <c r="U1167" s="287"/>
      <c r="X1167" s="289"/>
    </row>
    <row r="1168" spans="20:24">
      <c r="T1168" s="288"/>
      <c r="U1168" s="287"/>
      <c r="X1168" s="289"/>
    </row>
    <row r="1169" spans="20:24">
      <c r="T1169" s="288"/>
      <c r="U1169" s="287"/>
      <c r="X1169" s="289"/>
    </row>
    <row r="1170" spans="20:24">
      <c r="T1170" s="288"/>
      <c r="U1170" s="287"/>
      <c r="X1170" s="289"/>
    </row>
    <row r="1171" spans="20:24">
      <c r="T1171" s="288"/>
      <c r="U1171" s="287"/>
      <c r="X1171" s="289"/>
    </row>
    <row r="1172" spans="20:24">
      <c r="T1172" s="288"/>
      <c r="U1172" s="287"/>
      <c r="X1172" s="289"/>
    </row>
    <row r="1173" spans="20:24">
      <c r="T1173" s="288"/>
      <c r="U1173" s="287"/>
      <c r="X1173" s="289"/>
    </row>
    <row r="1174" spans="20:24">
      <c r="T1174" s="288"/>
      <c r="U1174" s="287"/>
      <c r="X1174" s="289"/>
    </row>
    <row r="1175" spans="20:24">
      <c r="T1175" s="288"/>
      <c r="U1175" s="287"/>
      <c r="X1175" s="289"/>
    </row>
    <row r="1176" spans="20:24">
      <c r="T1176" s="288"/>
      <c r="U1176" s="287"/>
      <c r="X1176" s="289"/>
    </row>
    <row r="1177" spans="20:24">
      <c r="T1177" s="288"/>
      <c r="U1177" s="287"/>
      <c r="X1177" s="289"/>
    </row>
    <row r="1178" spans="20:24">
      <c r="T1178" s="288"/>
      <c r="U1178" s="287"/>
      <c r="X1178" s="289"/>
    </row>
    <row r="1179" spans="20:24">
      <c r="T1179" s="288"/>
      <c r="U1179" s="287"/>
      <c r="X1179" s="289"/>
    </row>
    <row r="1180" spans="20:24">
      <c r="T1180" s="288"/>
      <c r="U1180" s="287"/>
      <c r="X1180" s="289"/>
    </row>
    <row r="1181" spans="20:24">
      <c r="T1181" s="288"/>
      <c r="U1181" s="287"/>
      <c r="X1181" s="289"/>
    </row>
    <row r="1182" spans="20:24">
      <c r="T1182" s="288"/>
      <c r="U1182" s="287"/>
      <c r="X1182" s="289"/>
    </row>
    <row r="1183" spans="20:24">
      <c r="T1183" s="288"/>
      <c r="U1183" s="287"/>
      <c r="X1183" s="289"/>
    </row>
    <row r="1184" spans="20:24">
      <c r="T1184" s="288"/>
      <c r="U1184" s="287"/>
      <c r="X1184" s="289"/>
    </row>
    <row r="1185" spans="20:24">
      <c r="T1185" s="288"/>
      <c r="U1185" s="287"/>
      <c r="X1185" s="289"/>
    </row>
    <row r="1186" spans="20:24">
      <c r="T1186" s="288"/>
      <c r="U1186" s="287"/>
      <c r="X1186" s="289"/>
    </row>
    <row r="1187" spans="20:24">
      <c r="T1187" s="288"/>
      <c r="U1187" s="287"/>
      <c r="X1187" s="289"/>
    </row>
    <row r="1188" spans="20:24">
      <c r="T1188" s="288"/>
      <c r="U1188" s="287"/>
      <c r="X1188" s="289"/>
    </row>
    <row r="1189" spans="20:24">
      <c r="T1189" s="288"/>
      <c r="U1189" s="287"/>
      <c r="X1189" s="289"/>
    </row>
    <row r="1190" spans="20:24">
      <c r="T1190" s="288"/>
      <c r="U1190" s="287"/>
      <c r="X1190" s="289"/>
    </row>
    <row r="1191" spans="20:24">
      <c r="T1191" s="288"/>
      <c r="U1191" s="287"/>
      <c r="X1191" s="289"/>
    </row>
    <row r="1192" spans="20:24">
      <c r="T1192" s="288"/>
      <c r="U1192" s="287"/>
      <c r="X1192" s="289"/>
    </row>
    <row r="1193" spans="20:24">
      <c r="T1193" s="288"/>
      <c r="U1193" s="287"/>
      <c r="X1193" s="289"/>
    </row>
    <row r="1194" spans="20:24">
      <c r="T1194" s="288"/>
      <c r="U1194" s="287"/>
      <c r="X1194" s="289"/>
    </row>
    <row r="1195" spans="20:24">
      <c r="T1195" s="288"/>
      <c r="U1195" s="287"/>
      <c r="X1195" s="289"/>
    </row>
    <row r="1196" spans="20:24">
      <c r="T1196" s="288"/>
      <c r="U1196" s="287"/>
      <c r="X1196" s="289"/>
    </row>
    <row r="1197" spans="20:24">
      <c r="T1197" s="288"/>
      <c r="U1197" s="287"/>
      <c r="X1197" s="289"/>
    </row>
    <row r="1198" spans="20:24">
      <c r="T1198" s="288"/>
      <c r="U1198" s="287"/>
      <c r="X1198" s="289"/>
    </row>
    <row r="1199" spans="20:24">
      <c r="T1199" s="288"/>
      <c r="U1199" s="287"/>
      <c r="X1199" s="289"/>
    </row>
    <row r="1200" spans="20:24">
      <c r="T1200" s="288"/>
      <c r="U1200" s="287"/>
      <c r="X1200" s="289"/>
    </row>
    <row r="1201" spans="20:24">
      <c r="T1201" s="288"/>
      <c r="U1201" s="287"/>
      <c r="X1201" s="289"/>
    </row>
    <row r="1202" spans="20:24">
      <c r="T1202" s="288"/>
      <c r="U1202" s="287"/>
      <c r="X1202" s="289"/>
    </row>
    <row r="1203" spans="20:24">
      <c r="T1203" s="288"/>
      <c r="U1203" s="287"/>
      <c r="X1203" s="289"/>
    </row>
    <row r="1204" spans="20:24">
      <c r="T1204" s="288"/>
      <c r="U1204" s="287"/>
      <c r="X1204" s="289"/>
    </row>
    <row r="1205" spans="20:24">
      <c r="T1205" s="288"/>
      <c r="U1205" s="287"/>
      <c r="X1205" s="289"/>
    </row>
    <row r="1206" spans="20:24">
      <c r="T1206" s="288"/>
      <c r="U1206" s="287"/>
      <c r="X1206" s="289"/>
    </row>
    <row r="1207" spans="20:24">
      <c r="T1207" s="288"/>
      <c r="U1207" s="287"/>
      <c r="X1207" s="289"/>
    </row>
    <row r="1208" spans="20:24">
      <c r="T1208" s="288"/>
      <c r="U1208" s="287"/>
      <c r="X1208" s="289"/>
    </row>
    <row r="1209" spans="20:24">
      <c r="T1209" s="288"/>
      <c r="U1209" s="287"/>
      <c r="X1209" s="289"/>
    </row>
    <row r="1210" spans="20:24">
      <c r="T1210" s="288"/>
      <c r="U1210" s="287"/>
      <c r="X1210" s="289"/>
    </row>
    <row r="1211" spans="20:24">
      <c r="T1211" s="288"/>
      <c r="U1211" s="287"/>
      <c r="X1211" s="289"/>
    </row>
    <row r="1212" spans="20:24">
      <c r="T1212" s="288"/>
      <c r="U1212" s="287"/>
      <c r="X1212" s="289"/>
    </row>
    <row r="1213" spans="20:24">
      <c r="T1213" s="288"/>
      <c r="U1213" s="287"/>
      <c r="X1213" s="289"/>
    </row>
    <row r="1214" spans="20:24">
      <c r="T1214" s="288"/>
      <c r="U1214" s="287"/>
      <c r="X1214" s="289"/>
    </row>
    <row r="1215" spans="20:24">
      <c r="T1215" s="288"/>
      <c r="U1215" s="287"/>
      <c r="X1215" s="289"/>
    </row>
    <row r="1216" spans="20:24">
      <c r="T1216" s="288"/>
      <c r="U1216" s="287"/>
      <c r="X1216" s="289"/>
    </row>
    <row r="1217" spans="20:24">
      <c r="T1217" s="288"/>
      <c r="U1217" s="287"/>
      <c r="X1217" s="289"/>
    </row>
    <row r="1218" spans="20:24">
      <c r="T1218" s="288"/>
      <c r="U1218" s="287"/>
      <c r="X1218" s="289"/>
    </row>
    <row r="1219" spans="20:24">
      <c r="T1219" s="288"/>
      <c r="U1219" s="287"/>
      <c r="X1219" s="289"/>
    </row>
    <row r="1220" spans="20:24">
      <c r="T1220" s="288"/>
      <c r="U1220" s="287"/>
      <c r="X1220" s="289"/>
    </row>
    <row r="1221" spans="20:24">
      <c r="T1221" s="288"/>
      <c r="U1221" s="287"/>
      <c r="X1221" s="289"/>
    </row>
    <row r="1222" spans="20:24">
      <c r="T1222" s="288"/>
      <c r="U1222" s="287"/>
      <c r="X1222" s="289"/>
    </row>
    <row r="1223" spans="20:24">
      <c r="T1223" s="288"/>
      <c r="U1223" s="287"/>
      <c r="X1223" s="289"/>
    </row>
    <row r="1224" spans="20:24">
      <c r="T1224" s="288"/>
      <c r="U1224" s="287"/>
      <c r="X1224" s="289"/>
    </row>
    <row r="1225" spans="20:24">
      <c r="T1225" s="288"/>
      <c r="U1225" s="287"/>
      <c r="X1225" s="289"/>
    </row>
    <row r="1226" spans="20:24">
      <c r="T1226" s="288"/>
      <c r="U1226" s="287"/>
      <c r="X1226" s="289"/>
    </row>
    <row r="1227" spans="20:24">
      <c r="T1227" s="288"/>
      <c r="U1227" s="287"/>
      <c r="X1227" s="289"/>
    </row>
    <row r="1228" spans="20:24">
      <c r="T1228" s="288"/>
      <c r="U1228" s="287"/>
      <c r="X1228" s="289"/>
    </row>
    <row r="1229" spans="20:24">
      <c r="T1229" s="288"/>
      <c r="U1229" s="287"/>
      <c r="X1229" s="289"/>
    </row>
    <row r="1230" spans="20:24">
      <c r="T1230" s="288"/>
      <c r="U1230" s="287"/>
      <c r="X1230" s="289"/>
    </row>
    <row r="1231" spans="20:24">
      <c r="T1231" s="288"/>
      <c r="U1231" s="287"/>
      <c r="X1231" s="289"/>
    </row>
    <row r="1232" spans="20:24">
      <c r="T1232" s="288"/>
      <c r="U1232" s="287"/>
      <c r="X1232" s="289"/>
    </row>
    <row r="1233" spans="20:24">
      <c r="T1233" s="288"/>
      <c r="U1233" s="287"/>
      <c r="X1233" s="289"/>
    </row>
    <row r="1234" spans="20:24">
      <c r="T1234" s="288"/>
      <c r="U1234" s="287"/>
      <c r="X1234" s="289"/>
    </row>
    <row r="1235" spans="20:24">
      <c r="T1235" s="288"/>
      <c r="U1235" s="287"/>
      <c r="X1235" s="289"/>
    </row>
    <row r="1236" spans="20:24">
      <c r="T1236" s="288"/>
      <c r="U1236" s="287"/>
      <c r="X1236" s="289"/>
    </row>
    <row r="1237" spans="20:24">
      <c r="T1237" s="288"/>
      <c r="U1237" s="287"/>
      <c r="X1237" s="289"/>
    </row>
    <row r="1238" spans="20:24">
      <c r="T1238" s="288"/>
      <c r="U1238" s="287"/>
      <c r="X1238" s="289"/>
    </row>
    <row r="1239" spans="20:24">
      <c r="T1239" s="288"/>
      <c r="U1239" s="287"/>
      <c r="X1239" s="289"/>
    </row>
    <row r="1240" spans="20:24">
      <c r="T1240" s="288"/>
      <c r="U1240" s="287"/>
      <c r="X1240" s="289"/>
    </row>
    <row r="1241" spans="20:24">
      <c r="T1241" s="288"/>
      <c r="U1241" s="287"/>
      <c r="X1241" s="289"/>
    </row>
    <row r="1242" spans="20:24">
      <c r="T1242" s="288"/>
      <c r="U1242" s="287"/>
      <c r="X1242" s="289"/>
    </row>
    <row r="1243" spans="20:24">
      <c r="T1243" s="288"/>
      <c r="U1243" s="287"/>
      <c r="X1243" s="289"/>
    </row>
    <row r="1244" spans="20:24">
      <c r="T1244" s="288"/>
      <c r="U1244" s="287"/>
      <c r="X1244" s="289"/>
    </row>
    <row r="1245" spans="20:24">
      <c r="T1245" s="288"/>
      <c r="U1245" s="287"/>
      <c r="X1245" s="289"/>
    </row>
    <row r="1246" spans="20:24">
      <c r="T1246" s="288"/>
      <c r="U1246" s="287"/>
      <c r="X1246" s="289"/>
    </row>
    <row r="1247" spans="20:24">
      <c r="T1247" s="288"/>
      <c r="U1247" s="287"/>
      <c r="X1247" s="289"/>
    </row>
    <row r="1248" spans="20:24">
      <c r="T1248" s="288"/>
      <c r="U1248" s="287"/>
      <c r="X1248" s="289"/>
    </row>
    <row r="1249" spans="20:24">
      <c r="T1249" s="288"/>
      <c r="U1249" s="287"/>
      <c r="X1249" s="289"/>
    </row>
    <row r="1250" spans="20:24">
      <c r="T1250" s="288"/>
      <c r="U1250" s="287"/>
      <c r="X1250" s="289"/>
    </row>
    <row r="1251" spans="20:24">
      <c r="T1251" s="288"/>
      <c r="U1251" s="287"/>
      <c r="X1251" s="289"/>
    </row>
    <row r="1252" spans="20:24">
      <c r="T1252" s="288"/>
      <c r="U1252" s="287"/>
      <c r="X1252" s="289"/>
    </row>
    <row r="1253" spans="20:24">
      <c r="T1253" s="288"/>
      <c r="U1253" s="287"/>
      <c r="X1253" s="289"/>
    </row>
    <row r="1254" spans="20:24">
      <c r="T1254" s="288"/>
      <c r="U1254" s="287"/>
      <c r="X1254" s="289"/>
    </row>
    <row r="1255" spans="20:24">
      <c r="T1255" s="288"/>
      <c r="U1255" s="287"/>
      <c r="X1255" s="289"/>
    </row>
    <row r="1256" spans="20:24">
      <c r="T1256" s="288"/>
      <c r="U1256" s="287"/>
      <c r="X1256" s="289"/>
    </row>
    <row r="1257" spans="20:24">
      <c r="T1257" s="288"/>
      <c r="U1257" s="287"/>
      <c r="X1257" s="289"/>
    </row>
    <row r="1258" spans="20:24">
      <c r="T1258" s="288"/>
      <c r="U1258" s="287"/>
      <c r="X1258" s="289"/>
    </row>
    <row r="1259" spans="20:24">
      <c r="T1259" s="288"/>
      <c r="U1259" s="287"/>
      <c r="X1259" s="289"/>
    </row>
    <row r="1260" spans="20:24">
      <c r="T1260" s="288"/>
      <c r="U1260" s="287"/>
      <c r="X1260" s="289"/>
    </row>
    <row r="1261" spans="20:24">
      <c r="T1261" s="288"/>
      <c r="U1261" s="287"/>
      <c r="X1261" s="289"/>
    </row>
    <row r="1262" spans="20:24">
      <c r="T1262" s="288"/>
      <c r="U1262" s="287"/>
      <c r="X1262" s="289"/>
    </row>
    <row r="1263" spans="20:24">
      <c r="T1263" s="288"/>
      <c r="U1263" s="287"/>
      <c r="X1263" s="289"/>
    </row>
    <row r="1264" spans="20:24">
      <c r="T1264" s="288"/>
      <c r="U1264" s="287"/>
      <c r="X1264" s="289"/>
    </row>
    <row r="1265" spans="20:24">
      <c r="T1265" s="288"/>
      <c r="U1265" s="287"/>
      <c r="X1265" s="289"/>
    </row>
    <row r="1266" spans="20:24">
      <c r="T1266" s="288"/>
      <c r="U1266" s="287"/>
      <c r="X1266" s="289"/>
    </row>
    <row r="1267" spans="20:24">
      <c r="T1267" s="288"/>
      <c r="U1267" s="287"/>
      <c r="X1267" s="289"/>
    </row>
    <row r="1268" spans="20:24">
      <c r="T1268" s="288"/>
      <c r="U1268" s="287"/>
      <c r="X1268" s="289"/>
    </row>
    <row r="1269" spans="20:24">
      <c r="T1269" s="288"/>
      <c r="U1269" s="287"/>
      <c r="X1269" s="289"/>
    </row>
    <row r="1270" spans="20:24">
      <c r="T1270" s="288"/>
      <c r="U1270" s="287"/>
      <c r="X1270" s="289"/>
    </row>
    <row r="1271" spans="20:24">
      <c r="T1271" s="288"/>
      <c r="U1271" s="287"/>
      <c r="X1271" s="289"/>
    </row>
    <row r="1272" spans="20:24">
      <c r="T1272" s="288"/>
      <c r="U1272" s="287"/>
      <c r="X1272" s="289"/>
    </row>
    <row r="1273" spans="20:24">
      <c r="T1273" s="288"/>
      <c r="U1273" s="287"/>
      <c r="X1273" s="289"/>
    </row>
    <row r="1274" spans="20:24">
      <c r="T1274" s="288"/>
      <c r="U1274" s="287"/>
      <c r="X1274" s="289"/>
    </row>
    <row r="1275" spans="20:24">
      <c r="T1275" s="288"/>
      <c r="U1275" s="287"/>
      <c r="X1275" s="289"/>
    </row>
    <row r="1276" spans="20:24">
      <c r="T1276" s="288"/>
      <c r="U1276" s="287"/>
      <c r="X1276" s="289"/>
    </row>
    <row r="1277" spans="20:24">
      <c r="T1277" s="288"/>
      <c r="U1277" s="287"/>
      <c r="X1277" s="289"/>
    </row>
    <row r="1278" spans="20:24">
      <c r="T1278" s="288"/>
      <c r="U1278" s="287"/>
      <c r="X1278" s="289"/>
    </row>
    <row r="1279" spans="20:24">
      <c r="T1279" s="288"/>
      <c r="U1279" s="287"/>
      <c r="X1279" s="289"/>
    </row>
    <row r="1280" spans="20:24">
      <c r="T1280" s="288"/>
      <c r="U1280" s="287"/>
      <c r="X1280" s="289"/>
    </row>
    <row r="1281" spans="20:24">
      <c r="T1281" s="288"/>
      <c r="U1281" s="287"/>
      <c r="X1281" s="289"/>
    </row>
    <row r="1282" spans="20:24">
      <c r="T1282" s="288"/>
      <c r="U1282" s="287"/>
      <c r="X1282" s="289"/>
    </row>
    <row r="1283" spans="20:24">
      <c r="T1283" s="288"/>
      <c r="U1283" s="287"/>
      <c r="X1283" s="289"/>
    </row>
    <row r="1284" spans="20:24">
      <c r="T1284" s="288"/>
      <c r="U1284" s="287"/>
      <c r="X1284" s="289"/>
    </row>
    <row r="1285" spans="20:24">
      <c r="T1285" s="288"/>
      <c r="U1285" s="287"/>
      <c r="X1285" s="289"/>
    </row>
    <row r="1286" spans="20:24">
      <c r="T1286" s="288"/>
      <c r="U1286" s="287"/>
      <c r="X1286" s="289"/>
    </row>
    <row r="1287" spans="20:24">
      <c r="T1287" s="288"/>
      <c r="U1287" s="287"/>
      <c r="X1287" s="289"/>
    </row>
    <row r="1288" spans="20:24">
      <c r="T1288" s="288"/>
      <c r="U1288" s="287"/>
      <c r="X1288" s="289"/>
    </row>
    <row r="1289" spans="20:24">
      <c r="T1289" s="288"/>
      <c r="U1289" s="287"/>
      <c r="X1289" s="289"/>
    </row>
    <row r="1290" spans="20:24">
      <c r="T1290" s="288"/>
      <c r="U1290" s="287"/>
      <c r="X1290" s="289"/>
    </row>
    <row r="1291" spans="20:24">
      <c r="T1291" s="288"/>
      <c r="U1291" s="287"/>
      <c r="X1291" s="289"/>
    </row>
    <row r="1292" spans="20:24">
      <c r="T1292" s="288"/>
      <c r="U1292" s="287"/>
      <c r="X1292" s="289"/>
    </row>
    <row r="1293" spans="20:24">
      <c r="T1293" s="288"/>
      <c r="U1293" s="287"/>
      <c r="X1293" s="289"/>
    </row>
    <row r="1294" spans="20:24">
      <c r="T1294" s="288"/>
      <c r="U1294" s="287"/>
      <c r="X1294" s="289"/>
    </row>
    <row r="1295" spans="20:24">
      <c r="T1295" s="288"/>
      <c r="U1295" s="287"/>
      <c r="X1295" s="289"/>
    </row>
    <row r="1296" spans="20:24">
      <c r="T1296" s="288"/>
      <c r="U1296" s="287"/>
      <c r="X1296" s="289"/>
    </row>
    <row r="1297" spans="20:24">
      <c r="T1297" s="288"/>
      <c r="U1297" s="287"/>
      <c r="X1297" s="289"/>
    </row>
    <row r="1298" spans="20:24">
      <c r="T1298" s="288"/>
      <c r="U1298" s="287"/>
      <c r="X1298" s="289"/>
    </row>
    <row r="1299" spans="20:24">
      <c r="T1299" s="288"/>
      <c r="U1299" s="287"/>
      <c r="X1299" s="289"/>
    </row>
    <row r="1300" spans="20:24">
      <c r="T1300" s="288"/>
      <c r="U1300" s="287"/>
      <c r="X1300" s="289"/>
    </row>
    <row r="1301" spans="20:24">
      <c r="T1301" s="288"/>
      <c r="U1301" s="287"/>
      <c r="X1301" s="289"/>
    </row>
    <row r="1302" spans="20:24">
      <c r="T1302" s="288"/>
      <c r="U1302" s="287"/>
      <c r="X1302" s="289"/>
    </row>
    <row r="1303" spans="20:24">
      <c r="T1303" s="288"/>
      <c r="U1303" s="287"/>
      <c r="X1303" s="289"/>
    </row>
    <row r="1304" spans="20:24">
      <c r="T1304" s="288"/>
      <c r="U1304" s="287"/>
      <c r="X1304" s="289"/>
    </row>
    <row r="1305" spans="20:24">
      <c r="T1305" s="288"/>
      <c r="U1305" s="287"/>
      <c r="X1305" s="289"/>
    </row>
    <row r="1306" spans="20:24">
      <c r="T1306" s="288"/>
      <c r="U1306" s="287"/>
      <c r="X1306" s="289"/>
    </row>
    <row r="1307" spans="20:24">
      <c r="T1307" s="288"/>
      <c r="U1307" s="287"/>
      <c r="X1307" s="289"/>
    </row>
    <row r="1308" spans="20:24">
      <c r="T1308" s="288"/>
      <c r="U1308" s="287"/>
      <c r="X1308" s="289"/>
    </row>
    <row r="1309" spans="20:24">
      <c r="T1309" s="288"/>
      <c r="U1309" s="287"/>
      <c r="X1309" s="289"/>
    </row>
    <row r="1310" spans="20:24">
      <c r="T1310" s="288"/>
      <c r="U1310" s="287"/>
      <c r="X1310" s="289"/>
    </row>
    <row r="1311" spans="20:24">
      <c r="T1311" s="288"/>
      <c r="U1311" s="287"/>
      <c r="X1311" s="289"/>
    </row>
    <row r="1312" spans="20:24">
      <c r="T1312" s="288"/>
      <c r="U1312" s="287"/>
      <c r="X1312" s="289"/>
    </row>
    <row r="1313" spans="20:24">
      <c r="T1313" s="288"/>
      <c r="U1313" s="287"/>
      <c r="X1313" s="289"/>
    </row>
    <row r="1314" spans="20:24">
      <c r="T1314" s="288"/>
      <c r="U1314" s="287"/>
      <c r="X1314" s="289"/>
    </row>
    <row r="1315" spans="20:24">
      <c r="T1315" s="288"/>
      <c r="U1315" s="287"/>
      <c r="X1315" s="289"/>
    </row>
    <row r="1316" spans="20:24">
      <c r="T1316" s="288"/>
      <c r="U1316" s="287"/>
      <c r="X1316" s="289"/>
    </row>
    <row r="1317" spans="20:24">
      <c r="T1317" s="288"/>
      <c r="U1317" s="287"/>
      <c r="X1317" s="289"/>
    </row>
    <row r="1318" spans="20:24">
      <c r="T1318" s="288"/>
      <c r="U1318" s="287"/>
      <c r="X1318" s="289"/>
    </row>
    <row r="1319" spans="20:24">
      <c r="T1319" s="288"/>
      <c r="U1319" s="287"/>
      <c r="X1319" s="289"/>
    </row>
    <row r="1320" spans="20:24">
      <c r="T1320" s="288"/>
      <c r="U1320" s="287"/>
      <c r="X1320" s="289"/>
    </row>
    <row r="1321" spans="20:24">
      <c r="T1321" s="288"/>
      <c r="U1321" s="287"/>
      <c r="X1321" s="289"/>
    </row>
    <row r="1322" spans="20:24">
      <c r="T1322" s="288"/>
      <c r="U1322" s="287"/>
      <c r="X1322" s="289"/>
    </row>
    <row r="1323" spans="20:24">
      <c r="T1323" s="288"/>
      <c r="U1323" s="287"/>
      <c r="X1323" s="289"/>
    </row>
    <row r="1324" spans="20:24">
      <c r="T1324" s="288"/>
      <c r="U1324" s="287"/>
      <c r="X1324" s="289"/>
    </row>
    <row r="1325" spans="20:24">
      <c r="T1325" s="288"/>
      <c r="U1325" s="287"/>
      <c r="X1325" s="289"/>
    </row>
    <row r="1326" spans="20:24">
      <c r="T1326" s="288"/>
      <c r="U1326" s="287"/>
      <c r="X1326" s="289"/>
    </row>
    <row r="1327" spans="20:24">
      <c r="T1327" s="288"/>
      <c r="U1327" s="287"/>
      <c r="X1327" s="289"/>
    </row>
    <row r="1328" spans="20:24">
      <c r="T1328" s="288"/>
      <c r="U1328" s="287"/>
      <c r="X1328" s="289"/>
    </row>
    <row r="1329" spans="20:24">
      <c r="T1329" s="288"/>
      <c r="U1329" s="287"/>
      <c r="X1329" s="289"/>
    </row>
    <row r="1330" spans="20:24">
      <c r="T1330" s="288"/>
      <c r="U1330" s="287"/>
      <c r="X1330" s="289"/>
    </row>
    <row r="1331" spans="20:24">
      <c r="T1331" s="288"/>
      <c r="U1331" s="287"/>
      <c r="X1331" s="289"/>
    </row>
    <row r="1332" spans="20:24">
      <c r="T1332" s="288"/>
      <c r="U1332" s="287"/>
      <c r="X1332" s="289"/>
    </row>
    <row r="1333" spans="20:24">
      <c r="T1333" s="288"/>
      <c r="U1333" s="287"/>
      <c r="X1333" s="289"/>
    </row>
    <row r="1334" spans="20:24">
      <c r="T1334" s="288"/>
      <c r="U1334" s="287"/>
      <c r="X1334" s="289"/>
    </row>
    <row r="1335" spans="20:24">
      <c r="T1335" s="288"/>
      <c r="U1335" s="287"/>
      <c r="X1335" s="289"/>
    </row>
    <row r="1336" spans="20:24">
      <c r="T1336" s="288"/>
      <c r="U1336" s="287"/>
      <c r="X1336" s="289"/>
    </row>
    <row r="1337" spans="20:24">
      <c r="T1337" s="288"/>
      <c r="U1337" s="287"/>
      <c r="X1337" s="289"/>
    </row>
    <row r="1338" spans="20:24">
      <c r="T1338" s="288"/>
      <c r="U1338" s="287"/>
      <c r="X1338" s="289"/>
    </row>
    <row r="1339" spans="20:24">
      <c r="T1339" s="288"/>
      <c r="U1339" s="287"/>
      <c r="X1339" s="289"/>
    </row>
    <row r="1340" spans="20:24">
      <c r="T1340" s="288"/>
      <c r="U1340" s="287"/>
      <c r="X1340" s="289"/>
    </row>
    <row r="1341" spans="20:24">
      <c r="T1341" s="288"/>
      <c r="U1341" s="287"/>
      <c r="X1341" s="289"/>
    </row>
    <row r="1342" spans="20:24">
      <c r="T1342" s="288"/>
      <c r="U1342" s="287"/>
      <c r="X1342" s="289"/>
    </row>
    <row r="1343" spans="20:24">
      <c r="T1343" s="288"/>
      <c r="U1343" s="287"/>
      <c r="X1343" s="289"/>
    </row>
    <row r="1344" spans="20:24">
      <c r="T1344" s="288"/>
      <c r="U1344" s="287"/>
      <c r="X1344" s="289"/>
    </row>
    <row r="1345" spans="20:24">
      <c r="T1345" s="288"/>
      <c r="U1345" s="287"/>
      <c r="X1345" s="289"/>
    </row>
    <row r="1346" spans="20:24">
      <c r="T1346" s="288"/>
      <c r="U1346" s="287"/>
      <c r="X1346" s="289"/>
    </row>
    <row r="1347" spans="20:24">
      <c r="T1347" s="288"/>
      <c r="U1347" s="287"/>
      <c r="X1347" s="289"/>
    </row>
    <row r="1348" spans="20:24">
      <c r="T1348" s="288"/>
      <c r="U1348" s="287"/>
      <c r="X1348" s="289"/>
    </row>
    <row r="1349" spans="20:24">
      <c r="T1349" s="288"/>
      <c r="U1349" s="287"/>
      <c r="X1349" s="289"/>
    </row>
    <row r="1350" spans="20:24">
      <c r="T1350" s="288"/>
      <c r="U1350" s="287"/>
      <c r="X1350" s="289"/>
    </row>
    <row r="1351" spans="20:24">
      <c r="T1351" s="288"/>
      <c r="U1351" s="287"/>
      <c r="X1351" s="289"/>
    </row>
    <row r="1352" spans="20:24">
      <c r="T1352" s="288"/>
      <c r="U1352" s="287"/>
      <c r="X1352" s="289"/>
    </row>
    <row r="1353" spans="20:24">
      <c r="T1353" s="288"/>
      <c r="U1353" s="287"/>
      <c r="X1353" s="289"/>
    </row>
    <row r="1354" spans="20:24">
      <c r="T1354" s="288"/>
      <c r="U1354" s="287"/>
      <c r="X1354" s="289"/>
    </row>
    <row r="1355" spans="20:24">
      <c r="T1355" s="288"/>
      <c r="U1355" s="287"/>
      <c r="X1355" s="289"/>
    </row>
    <row r="1356" spans="20:24">
      <c r="T1356" s="288"/>
      <c r="U1356" s="287"/>
      <c r="X1356" s="289"/>
    </row>
    <row r="1357" spans="20:24">
      <c r="T1357" s="288"/>
      <c r="U1357" s="287"/>
      <c r="X1357" s="289"/>
    </row>
    <row r="1358" spans="20:24">
      <c r="T1358" s="288"/>
      <c r="U1358" s="287"/>
      <c r="X1358" s="289"/>
    </row>
    <row r="1359" spans="20:24">
      <c r="T1359" s="288"/>
      <c r="U1359" s="287"/>
      <c r="X1359" s="289"/>
    </row>
    <row r="1360" spans="20:24">
      <c r="T1360" s="288"/>
      <c r="U1360" s="287"/>
      <c r="X1360" s="289"/>
    </row>
    <row r="1361" spans="20:24">
      <c r="T1361" s="288"/>
      <c r="U1361" s="287"/>
      <c r="X1361" s="289"/>
    </row>
    <row r="1362" spans="20:24">
      <c r="T1362" s="288"/>
      <c r="U1362" s="287"/>
      <c r="X1362" s="289"/>
    </row>
    <row r="1363" spans="20:24">
      <c r="T1363" s="288"/>
      <c r="U1363" s="287"/>
      <c r="X1363" s="289"/>
    </row>
    <row r="1364" spans="20:24">
      <c r="T1364" s="288"/>
      <c r="U1364" s="287"/>
      <c r="X1364" s="289"/>
    </row>
    <row r="1365" spans="20:24">
      <c r="T1365" s="288"/>
      <c r="U1365" s="287"/>
      <c r="X1365" s="289"/>
    </row>
    <row r="1366" spans="20:24">
      <c r="T1366" s="288"/>
      <c r="U1366" s="287"/>
      <c r="X1366" s="289"/>
    </row>
    <row r="1367" spans="20:24">
      <c r="T1367" s="288"/>
      <c r="U1367" s="287"/>
      <c r="X1367" s="289"/>
    </row>
    <row r="1368" spans="20:24">
      <c r="T1368" s="288"/>
      <c r="U1368" s="287"/>
      <c r="X1368" s="289"/>
    </row>
    <row r="1369" spans="20:24">
      <c r="T1369" s="288"/>
      <c r="U1369" s="287"/>
      <c r="X1369" s="289"/>
    </row>
    <row r="1370" spans="20:24">
      <c r="T1370" s="288"/>
      <c r="U1370" s="287"/>
      <c r="X1370" s="289"/>
    </row>
    <row r="1371" spans="20:24">
      <c r="T1371" s="288"/>
      <c r="U1371" s="287"/>
      <c r="X1371" s="289"/>
    </row>
    <row r="1372" spans="20:24">
      <c r="T1372" s="288"/>
      <c r="U1372" s="287"/>
      <c r="X1372" s="289"/>
    </row>
    <row r="1373" spans="20:24">
      <c r="T1373" s="288"/>
      <c r="U1373" s="287"/>
      <c r="X1373" s="289"/>
    </row>
    <row r="1374" spans="20:24">
      <c r="T1374" s="288"/>
      <c r="U1374" s="287"/>
      <c r="X1374" s="289"/>
    </row>
    <row r="1375" spans="20:24">
      <c r="T1375" s="288"/>
      <c r="U1375" s="287"/>
      <c r="X1375" s="289"/>
    </row>
    <row r="1376" spans="20:24">
      <c r="T1376" s="288"/>
      <c r="U1376" s="287"/>
      <c r="X1376" s="289"/>
    </row>
    <row r="1377" spans="20:24">
      <c r="T1377" s="288"/>
      <c r="U1377" s="287"/>
      <c r="X1377" s="289"/>
    </row>
    <row r="1378" spans="20:24">
      <c r="T1378" s="288"/>
      <c r="U1378" s="287"/>
      <c r="X1378" s="289"/>
    </row>
    <row r="1379" spans="20:24">
      <c r="T1379" s="288"/>
      <c r="U1379" s="287"/>
      <c r="X1379" s="289"/>
    </row>
    <row r="1380" spans="20:24">
      <c r="T1380" s="288"/>
      <c r="U1380" s="287"/>
      <c r="X1380" s="289"/>
    </row>
    <row r="1381" spans="20:24">
      <c r="T1381" s="288"/>
      <c r="U1381" s="287"/>
      <c r="X1381" s="289"/>
    </row>
    <row r="1382" spans="20:24">
      <c r="T1382" s="288"/>
      <c r="U1382" s="287"/>
      <c r="X1382" s="289"/>
    </row>
    <row r="1383" spans="20:24">
      <c r="T1383" s="288"/>
      <c r="U1383" s="287"/>
      <c r="X1383" s="289"/>
    </row>
    <row r="1384" spans="20:24">
      <c r="T1384" s="288"/>
      <c r="U1384" s="287"/>
      <c r="X1384" s="289"/>
    </row>
    <row r="1385" spans="20:24">
      <c r="T1385" s="288"/>
      <c r="U1385" s="287"/>
      <c r="X1385" s="289"/>
    </row>
    <row r="1386" spans="20:24">
      <c r="T1386" s="288"/>
      <c r="U1386" s="287"/>
      <c r="X1386" s="289"/>
    </row>
    <row r="1387" spans="20:24">
      <c r="T1387" s="288"/>
      <c r="U1387" s="287"/>
      <c r="X1387" s="289"/>
    </row>
    <row r="1388" spans="20:24">
      <c r="T1388" s="288"/>
      <c r="U1388" s="287"/>
      <c r="X1388" s="289"/>
    </row>
    <row r="1389" spans="20:24">
      <c r="T1389" s="288"/>
      <c r="U1389" s="287"/>
      <c r="X1389" s="289"/>
    </row>
    <row r="1390" spans="20:24">
      <c r="T1390" s="288"/>
      <c r="U1390" s="287"/>
      <c r="X1390" s="289"/>
    </row>
    <row r="1391" spans="20:24">
      <c r="T1391" s="288"/>
      <c r="U1391" s="287"/>
      <c r="X1391" s="289"/>
    </row>
    <row r="1392" spans="20:24">
      <c r="T1392" s="288"/>
      <c r="U1392" s="287"/>
      <c r="X1392" s="289"/>
    </row>
    <row r="1393" spans="20:24">
      <c r="T1393" s="288"/>
      <c r="U1393" s="287"/>
      <c r="X1393" s="289"/>
    </row>
    <row r="1394" spans="20:24">
      <c r="T1394" s="288"/>
      <c r="U1394" s="287"/>
      <c r="X1394" s="289"/>
    </row>
    <row r="1395" spans="20:24">
      <c r="T1395" s="288"/>
      <c r="U1395" s="287"/>
      <c r="X1395" s="289"/>
    </row>
    <row r="1396" spans="20:24">
      <c r="T1396" s="288"/>
      <c r="U1396" s="287"/>
      <c r="X1396" s="289"/>
    </row>
    <row r="1397" spans="20:24">
      <c r="T1397" s="288"/>
      <c r="U1397" s="287"/>
      <c r="X1397" s="289"/>
    </row>
    <row r="1398" spans="20:24">
      <c r="T1398" s="288"/>
      <c r="U1398" s="287"/>
      <c r="X1398" s="289"/>
    </row>
    <row r="1399" spans="20:24">
      <c r="T1399" s="288"/>
      <c r="U1399" s="287"/>
      <c r="X1399" s="289"/>
    </row>
    <row r="1400" spans="20:24">
      <c r="T1400" s="288"/>
      <c r="U1400" s="287"/>
      <c r="X1400" s="289"/>
    </row>
    <row r="1401" spans="20:24">
      <c r="T1401" s="288"/>
      <c r="U1401" s="287"/>
      <c r="X1401" s="289"/>
    </row>
    <row r="1402" spans="20:24">
      <c r="T1402" s="288"/>
      <c r="U1402" s="287"/>
      <c r="X1402" s="289"/>
    </row>
    <row r="1403" spans="20:24">
      <c r="T1403" s="288"/>
      <c r="U1403" s="287"/>
      <c r="X1403" s="289"/>
    </row>
    <row r="1404" spans="20:24">
      <c r="T1404" s="288"/>
      <c r="U1404" s="287"/>
      <c r="X1404" s="289"/>
    </row>
    <row r="1405" spans="20:24">
      <c r="T1405" s="288"/>
      <c r="U1405" s="287"/>
      <c r="X1405" s="289"/>
    </row>
    <row r="1406" spans="20:24">
      <c r="T1406" s="288"/>
      <c r="U1406" s="287"/>
      <c r="X1406" s="289"/>
    </row>
    <row r="1407" spans="20:24">
      <c r="T1407" s="288"/>
      <c r="U1407" s="287"/>
      <c r="X1407" s="289"/>
    </row>
    <row r="1408" spans="20:24">
      <c r="T1408" s="288"/>
      <c r="U1408" s="287"/>
      <c r="X1408" s="289"/>
    </row>
    <row r="1409" spans="20:24">
      <c r="T1409" s="288"/>
      <c r="U1409" s="287"/>
      <c r="X1409" s="289"/>
    </row>
    <row r="1410" spans="20:24">
      <c r="T1410" s="288"/>
      <c r="U1410" s="287"/>
      <c r="X1410" s="289"/>
    </row>
    <row r="1411" spans="20:24">
      <c r="T1411" s="288"/>
      <c r="U1411" s="287"/>
      <c r="X1411" s="289"/>
    </row>
    <row r="1412" spans="20:24">
      <c r="T1412" s="288"/>
      <c r="U1412" s="287"/>
      <c r="X1412" s="289"/>
    </row>
    <row r="1413" spans="20:24">
      <c r="T1413" s="288"/>
      <c r="U1413" s="287"/>
      <c r="X1413" s="289"/>
    </row>
    <row r="1414" spans="20:24">
      <c r="T1414" s="288"/>
      <c r="U1414" s="287"/>
      <c r="X1414" s="289"/>
    </row>
    <row r="1415" spans="20:24">
      <c r="T1415" s="288"/>
      <c r="U1415" s="287"/>
      <c r="X1415" s="289"/>
    </row>
    <row r="1416" spans="20:24">
      <c r="T1416" s="288"/>
      <c r="U1416" s="287"/>
      <c r="X1416" s="289"/>
    </row>
    <row r="1417" spans="20:24">
      <c r="T1417" s="288"/>
      <c r="U1417" s="287"/>
      <c r="X1417" s="289"/>
    </row>
    <row r="1418" spans="20:24">
      <c r="T1418" s="288"/>
      <c r="U1418" s="287"/>
      <c r="X1418" s="289"/>
    </row>
    <row r="1419" spans="20:24">
      <c r="T1419" s="288"/>
      <c r="U1419" s="287"/>
      <c r="X1419" s="289"/>
    </row>
    <row r="1420" spans="20:24">
      <c r="T1420" s="288"/>
      <c r="U1420" s="287"/>
      <c r="X1420" s="289"/>
    </row>
    <row r="1421" spans="20:24">
      <c r="T1421" s="288"/>
      <c r="U1421" s="287"/>
      <c r="X1421" s="289"/>
    </row>
    <row r="1422" spans="20:24">
      <c r="T1422" s="288"/>
      <c r="U1422" s="287"/>
      <c r="X1422" s="289"/>
    </row>
    <row r="1423" spans="20:24">
      <c r="T1423" s="288"/>
      <c r="U1423" s="287"/>
      <c r="X1423" s="289"/>
    </row>
    <row r="1424" spans="20:24">
      <c r="T1424" s="288"/>
      <c r="U1424" s="287"/>
      <c r="X1424" s="289"/>
    </row>
    <row r="1425" spans="20:24">
      <c r="T1425" s="288"/>
      <c r="U1425" s="287"/>
      <c r="X1425" s="289"/>
    </row>
    <row r="1426" spans="20:24">
      <c r="T1426" s="288"/>
      <c r="U1426" s="287"/>
      <c r="X1426" s="289"/>
    </row>
    <row r="1427" spans="20:24">
      <c r="T1427" s="288"/>
      <c r="U1427" s="287"/>
      <c r="X1427" s="289"/>
    </row>
    <row r="1428" spans="20:24">
      <c r="T1428" s="288"/>
      <c r="U1428" s="287"/>
      <c r="X1428" s="289"/>
    </row>
    <row r="1429" spans="20:24">
      <c r="T1429" s="288"/>
      <c r="U1429" s="287"/>
      <c r="X1429" s="289"/>
    </row>
    <row r="1430" spans="20:24">
      <c r="T1430" s="288"/>
      <c r="U1430" s="287"/>
      <c r="X1430" s="289"/>
    </row>
    <row r="1431" spans="20:24">
      <c r="T1431" s="288"/>
      <c r="U1431" s="287"/>
      <c r="X1431" s="289"/>
    </row>
    <row r="1432" spans="20:24">
      <c r="T1432" s="288"/>
      <c r="U1432" s="287"/>
      <c r="X1432" s="289"/>
    </row>
    <row r="1433" spans="20:24">
      <c r="T1433" s="288"/>
      <c r="U1433" s="287"/>
      <c r="X1433" s="289"/>
    </row>
    <row r="1434" spans="20:24">
      <c r="T1434" s="288"/>
      <c r="U1434" s="287"/>
      <c r="X1434" s="289"/>
    </row>
    <row r="1435" spans="20:24">
      <c r="T1435" s="288"/>
      <c r="U1435" s="287"/>
      <c r="X1435" s="289"/>
    </row>
    <row r="1436" spans="20:24">
      <c r="T1436" s="288"/>
      <c r="U1436" s="287"/>
      <c r="X1436" s="289"/>
    </row>
    <row r="1437" spans="20:24">
      <c r="T1437" s="288"/>
      <c r="U1437" s="287"/>
      <c r="X1437" s="289"/>
    </row>
    <row r="1438" spans="20:24">
      <c r="T1438" s="288"/>
      <c r="U1438" s="287"/>
      <c r="X1438" s="289"/>
    </row>
    <row r="1439" spans="20:24">
      <c r="T1439" s="288"/>
      <c r="U1439" s="287"/>
      <c r="X1439" s="289"/>
    </row>
    <row r="1440" spans="20:24">
      <c r="T1440" s="288"/>
      <c r="U1440" s="287"/>
      <c r="X1440" s="289"/>
    </row>
    <row r="1441" spans="20:24">
      <c r="T1441" s="288"/>
      <c r="U1441" s="287"/>
      <c r="X1441" s="289"/>
    </row>
    <row r="1442" spans="20:24">
      <c r="T1442" s="288"/>
      <c r="U1442" s="287"/>
      <c r="X1442" s="289"/>
    </row>
    <row r="1443" spans="20:24">
      <c r="T1443" s="288"/>
      <c r="U1443" s="287"/>
      <c r="X1443" s="289"/>
    </row>
    <row r="1444" spans="20:24">
      <c r="T1444" s="288"/>
      <c r="U1444" s="287"/>
      <c r="X1444" s="289"/>
    </row>
    <row r="1445" spans="20:24">
      <c r="T1445" s="288"/>
      <c r="U1445" s="287"/>
      <c r="X1445" s="289"/>
    </row>
    <row r="1446" spans="20:24">
      <c r="T1446" s="288"/>
      <c r="U1446" s="287"/>
      <c r="X1446" s="289"/>
    </row>
    <row r="1447" spans="20:24">
      <c r="T1447" s="288"/>
      <c r="U1447" s="287"/>
      <c r="X1447" s="289"/>
    </row>
    <row r="1448" spans="20:24">
      <c r="T1448" s="288"/>
      <c r="U1448" s="287"/>
      <c r="X1448" s="289"/>
    </row>
    <row r="1449" spans="20:24">
      <c r="T1449" s="288"/>
      <c r="U1449" s="287"/>
      <c r="X1449" s="289"/>
    </row>
    <row r="1450" spans="20:24">
      <c r="T1450" s="288"/>
      <c r="U1450" s="287"/>
      <c r="X1450" s="289"/>
    </row>
    <row r="1451" spans="20:24">
      <c r="T1451" s="288"/>
      <c r="U1451" s="287"/>
      <c r="X1451" s="289"/>
    </row>
    <row r="1452" spans="20:24">
      <c r="T1452" s="288"/>
      <c r="U1452" s="287"/>
      <c r="X1452" s="289"/>
    </row>
    <row r="1453" spans="20:24">
      <c r="T1453" s="288"/>
      <c r="U1453" s="287"/>
      <c r="X1453" s="289"/>
    </row>
    <row r="1454" spans="20:24">
      <c r="T1454" s="288"/>
      <c r="U1454" s="287"/>
      <c r="X1454" s="289"/>
    </row>
    <row r="1455" spans="20:24">
      <c r="T1455" s="288"/>
      <c r="U1455" s="287"/>
      <c r="X1455" s="289"/>
    </row>
    <row r="1456" spans="20:24">
      <c r="T1456" s="288"/>
      <c r="U1456" s="287"/>
      <c r="X1456" s="289"/>
    </row>
    <row r="1457" spans="20:24">
      <c r="T1457" s="288"/>
      <c r="U1457" s="287"/>
      <c r="X1457" s="289"/>
    </row>
    <row r="1458" spans="20:24">
      <c r="T1458" s="288"/>
      <c r="U1458" s="287"/>
      <c r="X1458" s="289"/>
    </row>
    <row r="1459" spans="20:24">
      <c r="T1459" s="288"/>
      <c r="U1459" s="287"/>
      <c r="X1459" s="289"/>
    </row>
    <row r="1460" spans="20:24">
      <c r="T1460" s="288"/>
      <c r="U1460" s="287"/>
      <c r="X1460" s="289"/>
    </row>
    <row r="1461" spans="20:24">
      <c r="T1461" s="288"/>
      <c r="U1461" s="287"/>
      <c r="X1461" s="289"/>
    </row>
    <row r="1462" spans="20:24">
      <c r="T1462" s="288"/>
      <c r="U1462" s="287"/>
      <c r="X1462" s="289"/>
    </row>
    <row r="1463" spans="20:24">
      <c r="T1463" s="288"/>
      <c r="U1463" s="287"/>
      <c r="X1463" s="289"/>
    </row>
    <row r="1464" spans="20:24">
      <c r="T1464" s="288"/>
      <c r="U1464" s="287"/>
      <c r="X1464" s="289"/>
    </row>
    <row r="1465" spans="20:24">
      <c r="T1465" s="288"/>
      <c r="U1465" s="287"/>
      <c r="X1465" s="289"/>
    </row>
    <row r="1466" spans="20:24">
      <c r="T1466" s="288"/>
      <c r="U1466" s="287"/>
      <c r="X1466" s="289"/>
    </row>
    <row r="1467" spans="20:24">
      <c r="T1467" s="288"/>
      <c r="U1467" s="287"/>
      <c r="X1467" s="289"/>
    </row>
    <row r="1468" spans="20:24">
      <c r="T1468" s="288"/>
      <c r="U1468" s="287"/>
      <c r="X1468" s="289"/>
    </row>
    <row r="1469" spans="20:24">
      <c r="T1469" s="288"/>
      <c r="U1469" s="287"/>
      <c r="X1469" s="289"/>
    </row>
    <row r="1470" spans="20:24">
      <c r="T1470" s="288"/>
      <c r="U1470" s="287"/>
      <c r="X1470" s="289"/>
    </row>
    <row r="1471" spans="20:24">
      <c r="T1471" s="288"/>
      <c r="U1471" s="287"/>
      <c r="X1471" s="289"/>
    </row>
    <row r="1472" spans="20:24">
      <c r="T1472" s="288"/>
      <c r="U1472" s="287"/>
      <c r="X1472" s="289"/>
    </row>
    <row r="1473" spans="20:24">
      <c r="T1473" s="288"/>
      <c r="U1473" s="287"/>
      <c r="X1473" s="289"/>
    </row>
    <row r="1474" spans="20:24">
      <c r="T1474" s="288"/>
      <c r="U1474" s="287"/>
      <c r="X1474" s="289"/>
    </row>
    <row r="1475" spans="20:24">
      <c r="T1475" s="288"/>
      <c r="U1475" s="287"/>
      <c r="X1475" s="289"/>
    </row>
    <row r="1476" spans="20:24">
      <c r="T1476" s="288"/>
      <c r="U1476" s="287"/>
      <c r="X1476" s="289"/>
    </row>
    <row r="1477" spans="20:24">
      <c r="T1477" s="288"/>
      <c r="U1477" s="287"/>
      <c r="X1477" s="289"/>
    </row>
    <row r="1478" spans="20:24">
      <c r="T1478" s="288"/>
      <c r="U1478" s="287"/>
      <c r="X1478" s="289"/>
    </row>
    <row r="1479" spans="20:24">
      <c r="T1479" s="288"/>
      <c r="U1479" s="287"/>
      <c r="X1479" s="289"/>
    </row>
    <row r="1480" spans="20:24">
      <c r="T1480" s="288"/>
      <c r="U1480" s="287"/>
      <c r="X1480" s="289"/>
    </row>
    <row r="1481" spans="20:24">
      <c r="T1481" s="288"/>
      <c r="U1481" s="287"/>
      <c r="X1481" s="289"/>
    </row>
    <row r="1482" spans="20:24">
      <c r="T1482" s="288"/>
      <c r="U1482" s="287"/>
      <c r="X1482" s="289"/>
    </row>
    <row r="1483" spans="20:24">
      <c r="T1483" s="288"/>
      <c r="U1483" s="287"/>
      <c r="X1483" s="289"/>
    </row>
    <row r="1484" spans="20:24">
      <c r="T1484" s="288"/>
      <c r="U1484" s="287"/>
      <c r="X1484" s="289"/>
    </row>
    <row r="1485" spans="20:24">
      <c r="T1485" s="288"/>
      <c r="U1485" s="287"/>
      <c r="X1485" s="289"/>
    </row>
    <row r="1486" spans="20:24">
      <c r="T1486" s="288"/>
      <c r="U1486" s="287"/>
      <c r="X1486" s="289"/>
    </row>
    <row r="1487" spans="20:24">
      <c r="T1487" s="288"/>
      <c r="U1487" s="287"/>
      <c r="X1487" s="289"/>
    </row>
    <row r="1488" spans="20:24">
      <c r="T1488" s="288"/>
      <c r="U1488" s="287"/>
      <c r="X1488" s="289"/>
    </row>
    <row r="1489" spans="20:24">
      <c r="T1489" s="288"/>
      <c r="U1489" s="287"/>
      <c r="X1489" s="289"/>
    </row>
    <row r="1490" spans="20:24">
      <c r="T1490" s="288"/>
      <c r="U1490" s="287"/>
      <c r="X1490" s="289"/>
    </row>
    <row r="1491" spans="20:24">
      <c r="T1491" s="288"/>
      <c r="U1491" s="287"/>
      <c r="X1491" s="289"/>
    </row>
    <row r="1492" spans="20:24">
      <c r="T1492" s="288"/>
      <c r="U1492" s="287"/>
      <c r="X1492" s="289"/>
    </row>
    <row r="1493" spans="20:24">
      <c r="T1493" s="288"/>
      <c r="U1493" s="287"/>
      <c r="X1493" s="289"/>
    </row>
    <row r="1494" spans="20:24">
      <c r="T1494" s="288"/>
      <c r="U1494" s="287"/>
      <c r="X1494" s="289"/>
    </row>
    <row r="1495" spans="20:24">
      <c r="T1495" s="288"/>
      <c r="U1495" s="287"/>
      <c r="X1495" s="289"/>
    </row>
    <row r="1496" spans="20:24">
      <c r="T1496" s="288"/>
      <c r="U1496" s="287"/>
      <c r="X1496" s="289"/>
    </row>
    <row r="1497" spans="20:24">
      <c r="T1497" s="288"/>
      <c r="U1497" s="287"/>
      <c r="X1497" s="289"/>
    </row>
    <row r="1498" spans="20:24">
      <c r="T1498" s="288"/>
      <c r="U1498" s="287"/>
      <c r="X1498" s="289"/>
    </row>
    <row r="1499" spans="20:24">
      <c r="T1499" s="288"/>
      <c r="U1499" s="287"/>
      <c r="X1499" s="289"/>
    </row>
    <row r="1500" spans="20:24">
      <c r="T1500" s="288"/>
      <c r="U1500" s="287"/>
      <c r="X1500" s="289"/>
    </row>
    <row r="1501" spans="20:24">
      <c r="T1501" s="288"/>
      <c r="U1501" s="287"/>
      <c r="X1501" s="289"/>
    </row>
    <row r="1502" spans="20:24">
      <c r="T1502" s="288"/>
      <c r="U1502" s="287"/>
      <c r="X1502" s="289"/>
    </row>
    <row r="1503" spans="20:24">
      <c r="T1503" s="288"/>
      <c r="U1503" s="287"/>
      <c r="X1503" s="289"/>
    </row>
    <row r="1504" spans="20:24">
      <c r="T1504" s="288"/>
      <c r="U1504" s="287"/>
      <c r="X1504" s="289"/>
    </row>
    <row r="1505" spans="20:24">
      <c r="T1505" s="288"/>
      <c r="U1505" s="287"/>
      <c r="X1505" s="289"/>
    </row>
    <row r="1506" spans="20:24">
      <c r="T1506" s="288"/>
      <c r="U1506" s="287"/>
      <c r="X1506" s="289"/>
    </row>
    <row r="1507" spans="20:24">
      <c r="T1507" s="288"/>
      <c r="U1507" s="287"/>
      <c r="X1507" s="289"/>
    </row>
    <row r="1508" spans="20:24">
      <c r="T1508" s="288"/>
      <c r="U1508" s="287"/>
      <c r="X1508" s="289"/>
    </row>
    <row r="1509" spans="20:24">
      <c r="T1509" s="288"/>
      <c r="U1509" s="287"/>
      <c r="X1509" s="289"/>
    </row>
    <row r="1510" spans="20:24">
      <c r="T1510" s="288"/>
      <c r="U1510" s="287"/>
      <c r="X1510" s="289"/>
    </row>
    <row r="1511" spans="20:24">
      <c r="T1511" s="288"/>
      <c r="U1511" s="287"/>
      <c r="X1511" s="289"/>
    </row>
    <row r="1512" spans="20:24">
      <c r="T1512" s="288"/>
      <c r="U1512" s="287"/>
      <c r="X1512" s="289"/>
    </row>
    <row r="1513" spans="20:24">
      <c r="T1513" s="288"/>
      <c r="U1513" s="287"/>
      <c r="X1513" s="289"/>
    </row>
    <row r="1514" spans="20:24">
      <c r="T1514" s="288"/>
      <c r="U1514" s="287"/>
      <c r="X1514" s="289"/>
    </row>
    <row r="1515" spans="20:24">
      <c r="T1515" s="288"/>
      <c r="U1515" s="287"/>
      <c r="X1515" s="289"/>
    </row>
    <row r="1516" spans="20:24">
      <c r="T1516" s="288"/>
      <c r="U1516" s="287"/>
      <c r="X1516" s="289"/>
    </row>
    <row r="1517" spans="20:24">
      <c r="T1517" s="288"/>
      <c r="U1517" s="287"/>
      <c r="X1517" s="289"/>
    </row>
    <row r="1518" spans="20:24">
      <c r="T1518" s="288"/>
      <c r="U1518" s="287"/>
      <c r="X1518" s="289"/>
    </row>
    <row r="1519" spans="20:24">
      <c r="T1519" s="288"/>
      <c r="U1519" s="287"/>
      <c r="X1519" s="289"/>
    </row>
    <row r="1520" spans="20:24">
      <c r="T1520" s="288"/>
      <c r="U1520" s="287"/>
      <c r="X1520" s="289"/>
    </row>
    <row r="1521" spans="20:24">
      <c r="T1521" s="288"/>
      <c r="U1521" s="287"/>
      <c r="X1521" s="289"/>
    </row>
    <row r="1522" spans="20:24">
      <c r="T1522" s="288"/>
      <c r="U1522" s="287"/>
      <c r="X1522" s="289"/>
    </row>
    <row r="1523" spans="20:24">
      <c r="T1523" s="288"/>
      <c r="U1523" s="287"/>
      <c r="X1523" s="289"/>
    </row>
    <row r="1524" spans="20:24">
      <c r="T1524" s="288"/>
      <c r="U1524" s="287"/>
      <c r="X1524" s="289"/>
    </row>
    <row r="1525" spans="20:24">
      <c r="T1525" s="288"/>
      <c r="U1525" s="287"/>
      <c r="X1525" s="289"/>
    </row>
    <row r="1526" spans="20:24">
      <c r="T1526" s="288"/>
      <c r="U1526" s="287"/>
      <c r="X1526" s="289"/>
    </row>
    <row r="1527" spans="20:24">
      <c r="T1527" s="288"/>
      <c r="U1527" s="287"/>
      <c r="X1527" s="289"/>
    </row>
    <row r="1528" spans="20:24">
      <c r="T1528" s="288"/>
      <c r="U1528" s="287"/>
      <c r="X1528" s="289"/>
    </row>
    <row r="1529" spans="20:24">
      <c r="T1529" s="288"/>
      <c r="U1529" s="287"/>
      <c r="X1529" s="289"/>
    </row>
    <row r="1530" spans="20:24">
      <c r="T1530" s="288"/>
      <c r="U1530" s="287"/>
      <c r="X1530" s="289"/>
    </row>
    <row r="1531" spans="20:24">
      <c r="T1531" s="288"/>
      <c r="U1531" s="287"/>
      <c r="X1531" s="289"/>
    </row>
    <row r="1532" spans="20:24">
      <c r="T1532" s="288"/>
      <c r="U1532" s="287"/>
      <c r="X1532" s="289"/>
    </row>
    <row r="1533" spans="20:24">
      <c r="T1533" s="288"/>
      <c r="U1533" s="287"/>
      <c r="X1533" s="289"/>
    </row>
    <row r="1534" spans="20:24">
      <c r="T1534" s="288"/>
      <c r="U1534" s="287"/>
      <c r="X1534" s="289"/>
    </row>
    <row r="1535" spans="20:24">
      <c r="T1535" s="288"/>
      <c r="U1535" s="287"/>
      <c r="X1535" s="289"/>
    </row>
    <row r="1536" spans="20:24">
      <c r="T1536" s="288"/>
      <c r="U1536" s="287"/>
      <c r="X1536" s="289"/>
    </row>
    <row r="1537" spans="20:24">
      <c r="T1537" s="288"/>
      <c r="U1537" s="287"/>
      <c r="X1537" s="289"/>
    </row>
    <row r="1538" spans="20:24">
      <c r="T1538" s="288"/>
      <c r="U1538" s="287"/>
      <c r="X1538" s="289"/>
    </row>
    <row r="1539" spans="20:24">
      <c r="T1539" s="288"/>
      <c r="U1539" s="287"/>
      <c r="X1539" s="289"/>
    </row>
    <row r="1540" spans="20:24">
      <c r="T1540" s="288"/>
      <c r="U1540" s="287"/>
      <c r="X1540" s="289"/>
    </row>
    <row r="1541" spans="20:24">
      <c r="T1541" s="288"/>
      <c r="U1541" s="287"/>
      <c r="X1541" s="289"/>
    </row>
    <row r="1542" spans="20:24">
      <c r="T1542" s="288"/>
      <c r="U1542" s="287"/>
      <c r="X1542" s="289"/>
    </row>
    <row r="1543" spans="20:24">
      <c r="T1543" s="288"/>
      <c r="U1543" s="287"/>
      <c r="X1543" s="289"/>
    </row>
    <row r="1544" spans="20:24">
      <c r="T1544" s="288"/>
      <c r="U1544" s="287"/>
      <c r="X1544" s="289"/>
    </row>
    <row r="1545" spans="20:24">
      <c r="T1545" s="288"/>
      <c r="U1545" s="287"/>
      <c r="X1545" s="289"/>
    </row>
    <row r="1546" spans="20:24">
      <c r="T1546" s="288"/>
      <c r="U1546" s="287"/>
      <c r="X1546" s="289"/>
    </row>
    <row r="1547" spans="20:24">
      <c r="T1547" s="288"/>
      <c r="U1547" s="287"/>
      <c r="X1547" s="289"/>
    </row>
    <row r="1548" spans="20:24">
      <c r="T1548" s="288"/>
      <c r="U1548" s="287"/>
      <c r="X1548" s="289"/>
    </row>
    <row r="1549" spans="20:24">
      <c r="T1549" s="288"/>
      <c r="U1549" s="287"/>
      <c r="X1549" s="289"/>
    </row>
    <row r="1550" spans="20:24">
      <c r="T1550" s="288"/>
      <c r="U1550" s="287"/>
      <c r="X1550" s="289"/>
    </row>
    <row r="1551" spans="20:24">
      <c r="T1551" s="288"/>
      <c r="U1551" s="287"/>
      <c r="X1551" s="289"/>
    </row>
    <row r="1552" spans="20:24">
      <c r="T1552" s="288"/>
      <c r="U1552" s="287"/>
      <c r="X1552" s="289"/>
    </row>
    <row r="1553" spans="20:24">
      <c r="T1553" s="288"/>
      <c r="U1553" s="287"/>
      <c r="X1553" s="289"/>
    </row>
    <row r="1554" spans="20:24">
      <c r="T1554" s="288"/>
      <c r="U1554" s="287"/>
      <c r="X1554" s="289"/>
    </row>
    <row r="1555" spans="20:24">
      <c r="T1555" s="288"/>
      <c r="U1555" s="287"/>
      <c r="X1555" s="289"/>
    </row>
    <row r="1556" spans="20:24">
      <c r="T1556" s="288"/>
      <c r="U1556" s="287"/>
      <c r="X1556" s="289"/>
    </row>
    <row r="1557" spans="20:24">
      <c r="T1557" s="288"/>
      <c r="U1557" s="287"/>
      <c r="X1557" s="289"/>
    </row>
    <row r="1558" spans="20:24">
      <c r="T1558" s="288"/>
      <c r="U1558" s="287"/>
      <c r="X1558" s="289"/>
    </row>
    <row r="1559" spans="20:24">
      <c r="T1559" s="288"/>
      <c r="U1559" s="287"/>
      <c r="X1559" s="289"/>
    </row>
    <row r="1560" spans="20:24">
      <c r="T1560" s="288"/>
      <c r="U1560" s="287"/>
      <c r="X1560" s="289"/>
    </row>
    <row r="1561" spans="20:24">
      <c r="T1561" s="288"/>
      <c r="U1561" s="287"/>
      <c r="X1561" s="289"/>
    </row>
    <row r="1562" spans="20:24">
      <c r="T1562" s="288"/>
      <c r="U1562" s="287"/>
      <c r="X1562" s="289"/>
    </row>
    <row r="1563" spans="20:24">
      <c r="T1563" s="288"/>
      <c r="U1563" s="287"/>
      <c r="X1563" s="289"/>
    </row>
    <row r="1564" spans="20:24">
      <c r="T1564" s="288"/>
      <c r="U1564" s="287"/>
      <c r="X1564" s="289"/>
    </row>
    <row r="1565" spans="20:24">
      <c r="T1565" s="288"/>
      <c r="U1565" s="287"/>
      <c r="X1565" s="289"/>
    </row>
    <row r="1566" spans="20:24">
      <c r="T1566" s="288"/>
      <c r="U1566" s="287"/>
      <c r="X1566" s="289"/>
    </row>
    <row r="1567" spans="20:24">
      <c r="T1567" s="288"/>
      <c r="U1567" s="287"/>
      <c r="X1567" s="289"/>
    </row>
    <row r="1568" spans="20:24">
      <c r="T1568" s="288"/>
      <c r="U1568" s="287"/>
      <c r="X1568" s="289"/>
    </row>
    <row r="1569" spans="20:24">
      <c r="T1569" s="288"/>
      <c r="U1569" s="287"/>
      <c r="X1569" s="289"/>
    </row>
    <row r="1570" spans="20:24">
      <c r="T1570" s="288"/>
      <c r="U1570" s="287"/>
      <c r="X1570" s="289"/>
    </row>
    <row r="1571" spans="20:24">
      <c r="T1571" s="288"/>
      <c r="U1571" s="287"/>
      <c r="X1571" s="289"/>
    </row>
    <row r="1572" spans="20:24">
      <c r="T1572" s="288"/>
      <c r="U1572" s="287"/>
      <c r="X1572" s="289"/>
    </row>
    <row r="1573" spans="20:24">
      <c r="T1573" s="288"/>
      <c r="U1573" s="287"/>
      <c r="X1573" s="289"/>
    </row>
    <row r="1574" spans="20:24">
      <c r="T1574" s="288"/>
      <c r="U1574" s="287"/>
      <c r="X1574" s="289"/>
    </row>
    <row r="1575" spans="20:24">
      <c r="T1575" s="288"/>
      <c r="U1575" s="287"/>
      <c r="X1575" s="289"/>
    </row>
    <row r="1576" spans="20:24">
      <c r="T1576" s="288"/>
      <c r="U1576" s="287"/>
      <c r="X1576" s="289"/>
    </row>
    <row r="1577" spans="20:24">
      <c r="T1577" s="288"/>
      <c r="U1577" s="287"/>
      <c r="X1577" s="289"/>
    </row>
    <row r="1578" spans="20:24">
      <c r="T1578" s="288"/>
      <c r="U1578" s="287"/>
      <c r="X1578" s="289"/>
    </row>
    <row r="1579" spans="20:24">
      <c r="T1579" s="288"/>
      <c r="U1579" s="287"/>
      <c r="X1579" s="289"/>
    </row>
    <row r="1580" spans="20:24">
      <c r="T1580" s="288"/>
      <c r="U1580" s="287"/>
      <c r="X1580" s="289"/>
    </row>
    <row r="1581" spans="20:24">
      <c r="T1581" s="288"/>
      <c r="U1581" s="287"/>
      <c r="X1581" s="289"/>
    </row>
    <row r="1582" spans="20:24">
      <c r="T1582" s="288"/>
      <c r="U1582" s="287"/>
      <c r="X1582" s="289"/>
    </row>
    <row r="1583" spans="20:24">
      <c r="T1583" s="288"/>
      <c r="U1583" s="287"/>
      <c r="X1583" s="289"/>
    </row>
    <row r="1584" spans="20:24">
      <c r="T1584" s="288"/>
      <c r="U1584" s="287"/>
      <c r="X1584" s="289"/>
    </row>
    <row r="1585" spans="20:24">
      <c r="T1585" s="288"/>
      <c r="U1585" s="287"/>
      <c r="X1585" s="289"/>
    </row>
    <row r="1586" spans="20:24">
      <c r="T1586" s="288"/>
      <c r="U1586" s="287"/>
      <c r="X1586" s="289"/>
    </row>
    <row r="1587" spans="20:24">
      <c r="T1587" s="288"/>
      <c r="U1587" s="287"/>
      <c r="X1587" s="289"/>
    </row>
    <row r="1588" spans="20:24">
      <c r="T1588" s="288"/>
      <c r="U1588" s="287"/>
      <c r="X1588" s="289"/>
    </row>
    <row r="1589" spans="20:24">
      <c r="T1589" s="288"/>
      <c r="U1589" s="287"/>
      <c r="X1589" s="289"/>
    </row>
    <row r="1590" spans="20:24">
      <c r="T1590" s="288"/>
      <c r="U1590" s="287"/>
      <c r="X1590" s="289"/>
    </row>
    <row r="1591" spans="20:24">
      <c r="T1591" s="288"/>
      <c r="U1591" s="287"/>
      <c r="X1591" s="289"/>
    </row>
    <row r="1592" spans="20:24">
      <c r="T1592" s="288"/>
      <c r="U1592" s="287"/>
      <c r="X1592" s="289"/>
    </row>
    <row r="1593" spans="20:24">
      <c r="T1593" s="288"/>
      <c r="U1593" s="287"/>
      <c r="X1593" s="289"/>
    </row>
    <row r="1594" spans="20:24">
      <c r="T1594" s="288"/>
      <c r="U1594" s="287"/>
      <c r="X1594" s="289"/>
    </row>
    <row r="1595" spans="20:24">
      <c r="T1595" s="288"/>
      <c r="U1595" s="287"/>
      <c r="X1595" s="289"/>
    </row>
    <row r="1596" spans="20:24">
      <c r="T1596" s="288"/>
      <c r="U1596" s="287"/>
      <c r="X1596" s="289"/>
    </row>
    <row r="1597" spans="20:24">
      <c r="T1597" s="288"/>
      <c r="U1597" s="287"/>
      <c r="X1597" s="289"/>
    </row>
    <row r="1598" spans="20:24">
      <c r="T1598" s="288"/>
      <c r="U1598" s="287"/>
      <c r="X1598" s="289"/>
    </row>
    <row r="1599" spans="20:24">
      <c r="T1599" s="288"/>
      <c r="U1599" s="287"/>
      <c r="X1599" s="289"/>
    </row>
    <row r="1600" spans="20:24">
      <c r="T1600" s="288"/>
      <c r="U1600" s="287"/>
      <c r="X1600" s="289"/>
    </row>
    <row r="1601" spans="20:24">
      <c r="T1601" s="288"/>
      <c r="U1601" s="287"/>
      <c r="X1601" s="289"/>
    </row>
    <row r="1602" spans="20:24">
      <c r="T1602" s="288"/>
      <c r="U1602" s="287"/>
      <c r="X1602" s="289"/>
    </row>
    <row r="1603" spans="20:24">
      <c r="T1603" s="288"/>
      <c r="U1603" s="287"/>
      <c r="X1603" s="289"/>
    </row>
    <row r="1604" spans="20:24">
      <c r="T1604" s="288"/>
      <c r="U1604" s="287"/>
      <c r="X1604" s="289"/>
    </row>
    <row r="1605" spans="20:24">
      <c r="T1605" s="288"/>
      <c r="U1605" s="287"/>
      <c r="X1605" s="289"/>
    </row>
    <row r="1606" spans="20:24">
      <c r="T1606" s="288"/>
      <c r="U1606" s="287"/>
      <c r="X1606" s="289"/>
    </row>
    <row r="1607" spans="20:24">
      <c r="T1607" s="288"/>
      <c r="U1607" s="287"/>
      <c r="X1607" s="289"/>
    </row>
    <row r="1608" spans="20:24">
      <c r="T1608" s="288"/>
      <c r="U1608" s="287"/>
      <c r="X1608" s="289"/>
    </row>
    <row r="1609" spans="20:24">
      <c r="T1609" s="288"/>
      <c r="U1609" s="287"/>
      <c r="X1609" s="289"/>
    </row>
    <row r="1610" spans="20:24">
      <c r="T1610" s="288"/>
      <c r="U1610" s="287"/>
      <c r="X1610" s="289"/>
    </row>
    <row r="1611" spans="20:24">
      <c r="T1611" s="288"/>
      <c r="U1611" s="287"/>
      <c r="X1611" s="289"/>
    </row>
    <row r="1612" spans="20:24">
      <c r="T1612" s="288"/>
      <c r="U1612" s="287"/>
      <c r="X1612" s="289"/>
    </row>
    <row r="1613" spans="20:24">
      <c r="T1613" s="288"/>
      <c r="U1613" s="287"/>
      <c r="X1613" s="289"/>
    </row>
    <row r="1614" spans="20:24">
      <c r="T1614" s="288"/>
      <c r="U1614" s="287"/>
      <c r="X1614" s="289"/>
    </row>
    <row r="1615" spans="20:24">
      <c r="T1615" s="288"/>
      <c r="U1615" s="287"/>
      <c r="X1615" s="289"/>
    </row>
    <row r="1616" spans="20:24">
      <c r="T1616" s="288"/>
      <c r="U1616" s="287"/>
      <c r="X1616" s="289"/>
    </row>
    <row r="1617" spans="20:24">
      <c r="T1617" s="288"/>
      <c r="U1617" s="287"/>
      <c r="X1617" s="289"/>
    </row>
    <row r="1618" spans="20:24">
      <c r="T1618" s="288"/>
      <c r="U1618" s="287"/>
      <c r="X1618" s="289"/>
    </row>
    <row r="1619" spans="20:24">
      <c r="T1619" s="288"/>
      <c r="U1619" s="287"/>
      <c r="X1619" s="289"/>
    </row>
    <row r="1620" spans="20:24">
      <c r="T1620" s="288"/>
      <c r="U1620" s="287"/>
      <c r="X1620" s="289"/>
    </row>
    <row r="1621" spans="20:24">
      <c r="T1621" s="288"/>
      <c r="U1621" s="287"/>
      <c r="X1621" s="289"/>
    </row>
    <row r="1622" spans="20:24">
      <c r="T1622" s="288"/>
      <c r="U1622" s="287"/>
      <c r="X1622" s="289"/>
    </row>
    <row r="1623" spans="20:24">
      <c r="T1623" s="288"/>
      <c r="U1623" s="287"/>
      <c r="X1623" s="289"/>
    </row>
    <row r="1624" spans="20:24">
      <c r="T1624" s="288"/>
      <c r="U1624" s="287"/>
      <c r="X1624" s="289"/>
    </row>
    <row r="1625" spans="20:24">
      <c r="T1625" s="288"/>
      <c r="U1625" s="287"/>
      <c r="X1625" s="289"/>
    </row>
    <row r="1626" spans="20:24">
      <c r="T1626" s="288"/>
      <c r="U1626" s="287"/>
      <c r="X1626" s="289"/>
    </row>
    <row r="1627" spans="20:24">
      <c r="T1627" s="288"/>
      <c r="U1627" s="287"/>
      <c r="X1627" s="289"/>
    </row>
    <row r="1628" spans="20:24">
      <c r="T1628" s="288"/>
      <c r="U1628" s="287"/>
      <c r="X1628" s="289"/>
    </row>
    <row r="1629" spans="20:24">
      <c r="T1629" s="288"/>
      <c r="U1629" s="287"/>
      <c r="X1629" s="289"/>
    </row>
    <row r="1630" spans="20:24">
      <c r="T1630" s="288"/>
      <c r="U1630" s="287"/>
      <c r="X1630" s="289"/>
    </row>
    <row r="1631" spans="20:24">
      <c r="T1631" s="288"/>
      <c r="U1631" s="287"/>
      <c r="X1631" s="289"/>
    </row>
    <row r="1632" spans="20:24">
      <c r="T1632" s="288"/>
      <c r="U1632" s="287"/>
      <c r="X1632" s="289"/>
    </row>
    <row r="1633" spans="20:24">
      <c r="T1633" s="288"/>
      <c r="U1633" s="287"/>
      <c r="X1633" s="289"/>
    </row>
    <row r="1634" spans="20:24">
      <c r="T1634" s="288"/>
      <c r="U1634" s="287"/>
      <c r="X1634" s="289"/>
    </row>
    <row r="1635" spans="20:24">
      <c r="T1635" s="288"/>
      <c r="U1635" s="287"/>
      <c r="X1635" s="289"/>
    </row>
    <row r="1636" spans="20:24">
      <c r="T1636" s="288"/>
      <c r="U1636" s="287"/>
      <c r="X1636" s="289"/>
    </row>
    <row r="1637" spans="20:24">
      <c r="T1637" s="288"/>
      <c r="U1637" s="287"/>
      <c r="X1637" s="289"/>
    </row>
    <row r="1638" spans="20:24">
      <c r="T1638" s="288"/>
      <c r="U1638" s="287"/>
      <c r="X1638" s="289"/>
    </row>
    <row r="1639" spans="20:24">
      <c r="T1639" s="288"/>
      <c r="U1639" s="287"/>
      <c r="X1639" s="289"/>
    </row>
    <row r="1640" spans="20:24">
      <c r="T1640" s="288"/>
      <c r="U1640" s="287"/>
      <c r="X1640" s="289"/>
    </row>
    <row r="1641" spans="20:24">
      <c r="T1641" s="288"/>
      <c r="U1641" s="287"/>
      <c r="X1641" s="289"/>
    </row>
    <row r="1642" spans="20:24">
      <c r="T1642" s="288"/>
      <c r="U1642" s="287"/>
      <c r="X1642" s="289"/>
    </row>
    <row r="1643" spans="20:24">
      <c r="T1643" s="288"/>
      <c r="U1643" s="287"/>
      <c r="X1643" s="289"/>
    </row>
    <row r="1644" spans="20:24">
      <c r="T1644" s="288"/>
      <c r="U1644" s="287"/>
      <c r="X1644" s="289"/>
    </row>
    <row r="1645" spans="20:24">
      <c r="T1645" s="288"/>
      <c r="U1645" s="287"/>
      <c r="X1645" s="289"/>
    </row>
    <row r="1646" spans="20:24">
      <c r="T1646" s="288"/>
      <c r="U1646" s="287"/>
      <c r="X1646" s="289"/>
    </row>
    <row r="1647" spans="20:24">
      <c r="T1647" s="288"/>
      <c r="U1647" s="287"/>
      <c r="X1647" s="289"/>
    </row>
    <row r="1648" spans="20:24">
      <c r="T1648" s="288"/>
      <c r="U1648" s="287"/>
      <c r="X1648" s="289"/>
    </row>
    <row r="1649" spans="20:24">
      <c r="T1649" s="288"/>
      <c r="U1649" s="287"/>
      <c r="X1649" s="289"/>
    </row>
    <row r="1650" spans="20:24">
      <c r="T1650" s="288"/>
      <c r="U1650" s="287"/>
      <c r="X1650" s="289"/>
    </row>
    <row r="1651" spans="20:24">
      <c r="T1651" s="288"/>
      <c r="U1651" s="287"/>
      <c r="X1651" s="289"/>
    </row>
    <row r="1652" spans="20:24">
      <c r="T1652" s="288"/>
      <c r="U1652" s="287"/>
      <c r="X1652" s="289"/>
    </row>
    <row r="1653" spans="20:24">
      <c r="T1653" s="288"/>
      <c r="U1653" s="287"/>
      <c r="X1653" s="289"/>
    </row>
    <row r="1654" spans="20:24">
      <c r="T1654" s="288"/>
      <c r="U1654" s="287"/>
      <c r="X1654" s="289"/>
    </row>
    <row r="1655" spans="20:24">
      <c r="T1655" s="288"/>
      <c r="U1655" s="287"/>
      <c r="X1655" s="289"/>
    </row>
    <row r="1656" spans="20:24">
      <c r="T1656" s="288"/>
      <c r="U1656" s="287"/>
      <c r="X1656" s="289"/>
    </row>
    <row r="1657" spans="20:24">
      <c r="T1657" s="288"/>
      <c r="U1657" s="287"/>
      <c r="X1657" s="289"/>
    </row>
    <row r="1658" spans="20:24">
      <c r="T1658" s="288"/>
      <c r="U1658" s="287"/>
      <c r="X1658" s="289"/>
    </row>
    <row r="1659" spans="20:24">
      <c r="T1659" s="288"/>
      <c r="U1659" s="287"/>
      <c r="X1659" s="289"/>
    </row>
    <row r="1660" spans="20:24">
      <c r="T1660" s="288"/>
      <c r="U1660" s="287"/>
      <c r="X1660" s="289"/>
    </row>
    <row r="1661" spans="20:24">
      <c r="T1661" s="288"/>
      <c r="U1661" s="287"/>
      <c r="X1661" s="289"/>
    </row>
    <row r="1662" spans="20:24">
      <c r="T1662" s="288"/>
      <c r="U1662" s="287"/>
      <c r="X1662" s="289"/>
    </row>
    <row r="1663" spans="20:24">
      <c r="T1663" s="288"/>
      <c r="U1663" s="287"/>
      <c r="X1663" s="289"/>
    </row>
    <row r="1664" spans="20:24">
      <c r="T1664" s="288"/>
      <c r="U1664" s="287"/>
      <c r="X1664" s="289"/>
    </row>
    <row r="1665" spans="20:24">
      <c r="T1665" s="288"/>
      <c r="U1665" s="287"/>
      <c r="X1665" s="289"/>
    </row>
    <row r="1666" spans="20:24">
      <c r="T1666" s="288"/>
      <c r="U1666" s="287"/>
      <c r="X1666" s="289"/>
    </row>
    <row r="1667" spans="20:24">
      <c r="T1667" s="288"/>
      <c r="U1667" s="287"/>
      <c r="X1667" s="289"/>
    </row>
    <row r="1668" spans="20:24">
      <c r="T1668" s="288"/>
      <c r="U1668" s="287"/>
      <c r="X1668" s="289"/>
    </row>
    <row r="1669" spans="20:24">
      <c r="T1669" s="288"/>
      <c r="U1669" s="287"/>
      <c r="X1669" s="289"/>
    </row>
    <row r="1670" spans="20:24">
      <c r="T1670" s="288"/>
      <c r="U1670" s="287"/>
      <c r="X1670" s="289"/>
    </row>
    <row r="1671" spans="20:24">
      <c r="T1671" s="288"/>
      <c r="U1671" s="287"/>
      <c r="X1671" s="289"/>
    </row>
    <row r="1672" spans="20:24">
      <c r="T1672" s="288"/>
      <c r="U1672" s="287"/>
      <c r="X1672" s="289"/>
    </row>
    <row r="1673" spans="20:24">
      <c r="T1673" s="288"/>
      <c r="U1673" s="287"/>
      <c r="X1673" s="289"/>
    </row>
    <row r="1674" spans="20:24">
      <c r="T1674" s="288"/>
      <c r="U1674" s="287"/>
      <c r="X1674" s="289"/>
    </row>
    <row r="1675" spans="20:24">
      <c r="T1675" s="288"/>
      <c r="U1675" s="287"/>
      <c r="X1675" s="289"/>
    </row>
    <row r="1676" spans="20:24">
      <c r="T1676" s="288"/>
      <c r="U1676" s="287"/>
      <c r="X1676" s="289"/>
    </row>
    <row r="1677" spans="20:24">
      <c r="T1677" s="288"/>
      <c r="U1677" s="287"/>
      <c r="X1677" s="289"/>
    </row>
    <row r="1678" spans="20:24">
      <c r="T1678" s="288"/>
      <c r="U1678" s="287"/>
      <c r="X1678" s="289"/>
    </row>
    <row r="1679" spans="20:24">
      <c r="T1679" s="288"/>
      <c r="U1679" s="287"/>
      <c r="X1679" s="289"/>
    </row>
    <row r="1680" spans="20:24">
      <c r="T1680" s="288"/>
      <c r="U1680" s="287"/>
      <c r="X1680" s="289"/>
    </row>
    <row r="1681" spans="20:24">
      <c r="T1681" s="288"/>
      <c r="U1681" s="287"/>
      <c r="X1681" s="289"/>
    </row>
    <row r="1682" spans="20:24">
      <c r="T1682" s="288"/>
      <c r="U1682" s="287"/>
      <c r="X1682" s="289"/>
    </row>
    <row r="1683" spans="20:24">
      <c r="T1683" s="288"/>
      <c r="U1683" s="287"/>
      <c r="X1683" s="289"/>
    </row>
    <row r="1684" spans="20:24">
      <c r="T1684" s="288"/>
      <c r="U1684" s="287"/>
      <c r="X1684" s="289"/>
    </row>
    <row r="1685" spans="20:24">
      <c r="T1685" s="288"/>
      <c r="U1685" s="287"/>
      <c r="X1685" s="289"/>
    </row>
    <row r="1686" spans="20:24">
      <c r="T1686" s="288"/>
      <c r="U1686" s="287"/>
      <c r="X1686" s="289"/>
    </row>
    <row r="1687" spans="20:24">
      <c r="T1687" s="288"/>
      <c r="U1687" s="287"/>
      <c r="X1687" s="289"/>
    </row>
    <row r="1688" spans="20:24">
      <c r="T1688" s="288"/>
      <c r="U1688" s="287"/>
      <c r="X1688" s="289"/>
    </row>
    <row r="1689" spans="20:24">
      <c r="T1689" s="288"/>
      <c r="U1689" s="287"/>
      <c r="X1689" s="289"/>
    </row>
    <row r="1690" spans="20:24">
      <c r="T1690" s="288"/>
      <c r="U1690" s="287"/>
      <c r="X1690" s="289"/>
    </row>
    <row r="1691" spans="20:24">
      <c r="T1691" s="288"/>
      <c r="U1691" s="287"/>
      <c r="X1691" s="289"/>
    </row>
    <row r="1692" spans="20:24">
      <c r="T1692" s="288"/>
      <c r="U1692" s="287"/>
      <c r="X1692" s="289"/>
    </row>
    <row r="1693" spans="20:24">
      <c r="T1693" s="288"/>
      <c r="U1693" s="287"/>
      <c r="X1693" s="289"/>
    </row>
    <row r="1694" spans="20:24">
      <c r="T1694" s="288"/>
      <c r="U1694" s="287"/>
      <c r="X1694" s="289"/>
    </row>
    <row r="1695" spans="20:24">
      <c r="T1695" s="288"/>
      <c r="U1695" s="287"/>
      <c r="X1695" s="289"/>
    </row>
    <row r="1696" spans="20:24">
      <c r="T1696" s="288"/>
      <c r="U1696" s="287"/>
      <c r="X1696" s="289"/>
    </row>
    <row r="1697" spans="20:24">
      <c r="T1697" s="288"/>
      <c r="U1697" s="287"/>
      <c r="X1697" s="289"/>
    </row>
    <row r="1698" spans="20:24">
      <c r="T1698" s="288"/>
      <c r="U1698" s="287"/>
      <c r="X1698" s="289"/>
    </row>
    <row r="1699" spans="20:24">
      <c r="T1699" s="288"/>
      <c r="U1699" s="287"/>
      <c r="X1699" s="289"/>
    </row>
    <row r="1700" spans="20:24">
      <c r="T1700" s="288"/>
      <c r="U1700" s="287"/>
      <c r="X1700" s="289"/>
    </row>
    <row r="1701" spans="20:24">
      <c r="T1701" s="288"/>
      <c r="U1701" s="287"/>
      <c r="X1701" s="289"/>
    </row>
    <row r="1702" spans="20:24">
      <c r="T1702" s="288"/>
      <c r="U1702" s="287"/>
      <c r="X1702" s="289"/>
    </row>
    <row r="1703" spans="20:24">
      <c r="T1703" s="288"/>
      <c r="U1703" s="287"/>
      <c r="X1703" s="289"/>
    </row>
    <row r="1704" spans="20:24">
      <c r="T1704" s="288"/>
      <c r="U1704" s="287"/>
      <c r="X1704" s="289"/>
    </row>
    <row r="1705" spans="20:24">
      <c r="T1705" s="288"/>
      <c r="U1705" s="287"/>
      <c r="X1705" s="289"/>
    </row>
    <row r="1706" spans="20:24">
      <c r="T1706" s="288"/>
      <c r="U1706" s="287"/>
      <c r="X1706" s="289"/>
    </row>
    <row r="1707" spans="20:24">
      <c r="T1707" s="288"/>
      <c r="U1707" s="287"/>
      <c r="X1707" s="289"/>
    </row>
    <row r="1708" spans="20:24">
      <c r="T1708" s="288"/>
      <c r="U1708" s="287"/>
      <c r="X1708" s="289"/>
    </row>
    <row r="1709" spans="20:24">
      <c r="T1709" s="288"/>
      <c r="U1709" s="287"/>
      <c r="X1709" s="289"/>
    </row>
    <row r="1710" spans="20:24">
      <c r="T1710" s="288"/>
      <c r="U1710" s="287"/>
      <c r="X1710" s="289"/>
    </row>
    <row r="1711" spans="20:24">
      <c r="T1711" s="288"/>
      <c r="U1711" s="287"/>
      <c r="X1711" s="289"/>
    </row>
    <row r="1712" spans="20:24">
      <c r="T1712" s="288"/>
      <c r="U1712" s="287"/>
      <c r="X1712" s="289"/>
    </row>
    <row r="1713" spans="20:24">
      <c r="T1713" s="288"/>
      <c r="U1713" s="287"/>
      <c r="X1713" s="289"/>
    </row>
    <row r="1714" spans="20:24">
      <c r="T1714" s="288"/>
      <c r="U1714" s="287"/>
      <c r="X1714" s="289"/>
    </row>
    <row r="1715" spans="20:24">
      <c r="T1715" s="288"/>
      <c r="U1715" s="287"/>
      <c r="X1715" s="289"/>
    </row>
    <row r="1716" spans="20:24">
      <c r="T1716" s="288"/>
      <c r="U1716" s="287"/>
      <c r="X1716" s="289"/>
    </row>
    <row r="1717" spans="20:24">
      <c r="T1717" s="288"/>
      <c r="U1717" s="287"/>
      <c r="X1717" s="289"/>
    </row>
    <row r="1718" spans="20:24">
      <c r="T1718" s="288"/>
      <c r="U1718" s="287"/>
      <c r="X1718" s="289"/>
    </row>
    <row r="1719" spans="20:24">
      <c r="T1719" s="288"/>
      <c r="U1719" s="287"/>
      <c r="X1719" s="289"/>
    </row>
    <row r="1720" spans="20:24">
      <c r="T1720" s="288"/>
      <c r="U1720" s="287"/>
      <c r="X1720" s="289"/>
    </row>
    <row r="1721" spans="20:24">
      <c r="T1721" s="288"/>
      <c r="U1721" s="287"/>
      <c r="X1721" s="289"/>
    </row>
    <row r="1722" spans="20:24">
      <c r="T1722" s="288"/>
      <c r="U1722" s="287"/>
      <c r="X1722" s="289"/>
    </row>
    <row r="1723" spans="20:24">
      <c r="T1723" s="288"/>
      <c r="U1723" s="287"/>
      <c r="X1723" s="289"/>
    </row>
    <row r="1724" spans="20:24">
      <c r="T1724" s="288"/>
      <c r="U1724" s="287"/>
      <c r="X1724" s="289"/>
    </row>
    <row r="1725" spans="20:24">
      <c r="T1725" s="288"/>
      <c r="U1725" s="287"/>
      <c r="X1725" s="289"/>
    </row>
    <row r="1726" spans="20:24">
      <c r="T1726" s="288"/>
      <c r="U1726" s="287"/>
      <c r="X1726" s="289"/>
    </row>
    <row r="1727" spans="20:24">
      <c r="T1727" s="288"/>
      <c r="U1727" s="287"/>
      <c r="X1727" s="289"/>
    </row>
    <row r="1728" spans="20:24">
      <c r="T1728" s="288"/>
      <c r="U1728" s="287"/>
      <c r="X1728" s="289"/>
    </row>
    <row r="1729" spans="20:24">
      <c r="T1729" s="288"/>
      <c r="U1729" s="287"/>
      <c r="X1729" s="289"/>
    </row>
    <row r="1730" spans="20:24">
      <c r="T1730" s="288"/>
      <c r="U1730" s="287"/>
      <c r="X1730" s="289"/>
    </row>
    <row r="1731" spans="20:24">
      <c r="T1731" s="288"/>
      <c r="U1731" s="287"/>
      <c r="X1731" s="289"/>
    </row>
    <row r="1732" spans="20:24">
      <c r="T1732" s="288"/>
      <c r="U1732" s="287"/>
      <c r="X1732" s="289"/>
    </row>
    <row r="1733" spans="20:24">
      <c r="T1733" s="288"/>
      <c r="U1733" s="287"/>
      <c r="X1733" s="289"/>
    </row>
    <row r="1734" spans="20:24">
      <c r="T1734" s="288"/>
      <c r="U1734" s="287"/>
      <c r="X1734" s="289"/>
    </row>
    <row r="1735" spans="20:24">
      <c r="T1735" s="288"/>
      <c r="U1735" s="287"/>
      <c r="X1735" s="289"/>
    </row>
    <row r="1736" spans="20:24">
      <c r="T1736" s="288"/>
      <c r="U1736" s="287"/>
      <c r="X1736" s="289"/>
    </row>
    <row r="1737" spans="20:24">
      <c r="T1737" s="288"/>
      <c r="U1737" s="287"/>
      <c r="X1737" s="289"/>
    </row>
    <row r="1738" spans="20:24">
      <c r="T1738" s="288"/>
      <c r="U1738" s="287"/>
      <c r="X1738" s="289"/>
    </row>
    <row r="1739" spans="20:24">
      <c r="T1739" s="288"/>
      <c r="U1739" s="287"/>
      <c r="X1739" s="289"/>
    </row>
    <row r="1740" spans="20:24">
      <c r="T1740" s="288"/>
      <c r="U1740" s="287"/>
      <c r="X1740" s="289"/>
    </row>
    <row r="1741" spans="20:24">
      <c r="T1741" s="288"/>
      <c r="U1741" s="287"/>
      <c r="X1741" s="289"/>
    </row>
    <row r="1742" spans="20:24">
      <c r="T1742" s="288"/>
      <c r="U1742" s="287"/>
      <c r="X1742" s="289"/>
    </row>
    <row r="1743" spans="20:24">
      <c r="T1743" s="288"/>
      <c r="U1743" s="287"/>
      <c r="X1743" s="289"/>
    </row>
    <row r="1744" spans="20:24">
      <c r="T1744" s="288"/>
      <c r="U1744" s="287"/>
      <c r="X1744" s="289"/>
    </row>
    <row r="1745" spans="20:24">
      <c r="T1745" s="288"/>
      <c r="U1745" s="287"/>
      <c r="X1745" s="289"/>
    </row>
    <row r="1746" spans="20:24">
      <c r="T1746" s="288"/>
      <c r="U1746" s="287"/>
      <c r="X1746" s="289"/>
    </row>
    <row r="1747" spans="20:24">
      <c r="T1747" s="288"/>
      <c r="U1747" s="287"/>
      <c r="X1747" s="289"/>
    </row>
    <row r="1748" spans="20:24">
      <c r="T1748" s="288"/>
      <c r="U1748" s="287"/>
      <c r="X1748" s="289"/>
    </row>
    <row r="1749" spans="20:24">
      <c r="T1749" s="288"/>
      <c r="U1749" s="287"/>
      <c r="X1749" s="289"/>
    </row>
    <row r="1750" spans="20:24">
      <c r="T1750" s="288"/>
      <c r="U1750" s="287"/>
      <c r="X1750" s="289"/>
    </row>
    <row r="1751" spans="20:24">
      <c r="T1751" s="288"/>
      <c r="U1751" s="287"/>
      <c r="X1751" s="289"/>
    </row>
    <row r="1752" spans="20:24">
      <c r="T1752" s="288"/>
      <c r="U1752" s="287"/>
      <c r="X1752" s="289"/>
    </row>
    <row r="1753" spans="20:24">
      <c r="T1753" s="288"/>
      <c r="U1753" s="287"/>
      <c r="X1753" s="289"/>
    </row>
    <row r="1754" spans="20:24">
      <c r="T1754" s="288"/>
      <c r="U1754" s="287"/>
      <c r="X1754" s="289"/>
    </row>
    <row r="1755" spans="20:24">
      <c r="T1755" s="288"/>
      <c r="U1755" s="287"/>
      <c r="X1755" s="289"/>
    </row>
    <row r="1756" spans="20:24">
      <c r="T1756" s="288"/>
      <c r="U1756" s="287"/>
      <c r="X1756" s="289"/>
    </row>
    <row r="1757" spans="20:24">
      <c r="T1757" s="288"/>
      <c r="U1757" s="287"/>
      <c r="X1757" s="289"/>
    </row>
    <row r="1758" spans="20:24">
      <c r="T1758" s="288"/>
      <c r="U1758" s="287"/>
      <c r="X1758" s="289"/>
    </row>
    <row r="1759" spans="20:24">
      <c r="T1759" s="288"/>
      <c r="U1759" s="287"/>
      <c r="X1759" s="289"/>
    </row>
    <row r="1760" spans="20:24">
      <c r="T1760" s="288"/>
      <c r="U1760" s="287"/>
      <c r="X1760" s="289"/>
    </row>
    <row r="1761" spans="20:24">
      <c r="T1761" s="288"/>
      <c r="U1761" s="287"/>
      <c r="X1761" s="289"/>
    </row>
    <row r="1762" spans="20:24">
      <c r="T1762" s="288"/>
      <c r="U1762" s="287"/>
      <c r="X1762" s="289"/>
    </row>
    <row r="1763" spans="20:24">
      <c r="T1763" s="288"/>
      <c r="U1763" s="287"/>
      <c r="X1763" s="289"/>
    </row>
    <row r="1764" spans="20:24">
      <c r="T1764" s="288"/>
      <c r="U1764" s="287"/>
      <c r="X1764" s="289"/>
    </row>
    <row r="1765" spans="20:24">
      <c r="T1765" s="288"/>
      <c r="U1765" s="287"/>
      <c r="X1765" s="289"/>
    </row>
    <row r="1766" spans="20:24">
      <c r="T1766" s="288"/>
      <c r="U1766" s="287"/>
      <c r="X1766" s="289"/>
    </row>
    <row r="1767" spans="20:24">
      <c r="T1767" s="288"/>
      <c r="U1767" s="287"/>
      <c r="X1767" s="289"/>
    </row>
    <row r="1768" spans="20:24">
      <c r="T1768" s="288"/>
      <c r="U1768" s="287"/>
      <c r="X1768" s="289"/>
    </row>
    <row r="1769" spans="20:24">
      <c r="T1769" s="288"/>
      <c r="U1769" s="287"/>
      <c r="X1769" s="289"/>
    </row>
    <row r="1770" spans="20:24">
      <c r="T1770" s="288"/>
      <c r="U1770" s="287"/>
      <c r="X1770" s="289"/>
    </row>
    <row r="1771" spans="20:24">
      <c r="T1771" s="288"/>
      <c r="U1771" s="287"/>
      <c r="X1771" s="289"/>
    </row>
    <row r="1772" spans="20:24">
      <c r="T1772" s="288"/>
      <c r="U1772" s="287"/>
      <c r="X1772" s="289"/>
    </row>
    <row r="1773" spans="20:24">
      <c r="T1773" s="288"/>
      <c r="U1773" s="287"/>
      <c r="X1773" s="289"/>
    </row>
    <row r="1774" spans="20:24">
      <c r="T1774" s="288"/>
      <c r="U1774" s="287"/>
      <c r="X1774" s="289"/>
    </row>
    <row r="1775" spans="20:24">
      <c r="T1775" s="288"/>
      <c r="U1775" s="287"/>
      <c r="X1775" s="289"/>
    </row>
    <row r="1776" spans="20:24">
      <c r="T1776" s="288"/>
      <c r="U1776" s="287"/>
      <c r="X1776" s="289"/>
    </row>
    <row r="1777" spans="20:24">
      <c r="T1777" s="288"/>
      <c r="U1777" s="287"/>
      <c r="X1777" s="289"/>
    </row>
    <row r="1778" spans="20:24">
      <c r="T1778" s="288"/>
      <c r="U1778" s="287"/>
      <c r="X1778" s="289"/>
    </row>
    <row r="1779" spans="20:24">
      <c r="T1779" s="288"/>
      <c r="U1779" s="287"/>
      <c r="X1779" s="289"/>
    </row>
    <row r="1780" spans="20:24">
      <c r="T1780" s="288"/>
      <c r="U1780" s="287"/>
      <c r="X1780" s="289"/>
    </row>
    <row r="1781" spans="20:24">
      <c r="T1781" s="288"/>
      <c r="U1781" s="287"/>
      <c r="X1781" s="289"/>
    </row>
    <row r="1782" spans="20:24">
      <c r="T1782" s="288"/>
      <c r="U1782" s="287"/>
      <c r="X1782" s="289"/>
    </row>
    <row r="1783" spans="20:24">
      <c r="T1783" s="288"/>
      <c r="U1783" s="287"/>
      <c r="X1783" s="289"/>
    </row>
    <row r="1784" spans="20:24">
      <c r="T1784" s="288"/>
      <c r="U1784" s="287"/>
      <c r="X1784" s="289"/>
    </row>
    <row r="1785" spans="20:24">
      <c r="T1785" s="288"/>
      <c r="U1785" s="287"/>
      <c r="X1785" s="289"/>
    </row>
    <row r="1786" spans="20:24">
      <c r="T1786" s="288"/>
      <c r="U1786" s="287"/>
      <c r="X1786" s="289"/>
    </row>
    <row r="1787" spans="20:24">
      <c r="T1787" s="288"/>
      <c r="U1787" s="287"/>
      <c r="X1787" s="289"/>
    </row>
    <row r="1788" spans="20:24">
      <c r="T1788" s="288"/>
      <c r="U1788" s="287"/>
      <c r="X1788" s="289"/>
    </row>
    <row r="1789" spans="20:24">
      <c r="T1789" s="288"/>
      <c r="U1789" s="287"/>
      <c r="X1789" s="289"/>
    </row>
    <row r="1790" spans="20:24">
      <c r="T1790" s="288"/>
      <c r="U1790" s="287"/>
      <c r="X1790" s="289"/>
    </row>
    <row r="1791" spans="20:24">
      <c r="T1791" s="288"/>
      <c r="U1791" s="287"/>
      <c r="X1791" s="289"/>
    </row>
    <row r="1792" spans="20:24">
      <c r="T1792" s="288"/>
      <c r="U1792" s="287"/>
      <c r="X1792" s="289"/>
    </row>
    <row r="1793" spans="20:24">
      <c r="T1793" s="288"/>
      <c r="U1793" s="287"/>
      <c r="X1793" s="289"/>
    </row>
    <row r="1794" spans="20:24">
      <c r="T1794" s="288"/>
      <c r="U1794" s="287"/>
      <c r="X1794" s="289"/>
    </row>
    <row r="1795" spans="20:24">
      <c r="T1795" s="288"/>
      <c r="U1795" s="287"/>
      <c r="X1795" s="289"/>
    </row>
    <row r="1796" spans="20:24">
      <c r="T1796" s="288"/>
      <c r="U1796" s="287"/>
      <c r="X1796" s="289"/>
    </row>
    <row r="1797" spans="20:24">
      <c r="T1797" s="288"/>
      <c r="U1797" s="287"/>
      <c r="X1797" s="289"/>
    </row>
    <row r="1798" spans="20:24">
      <c r="T1798" s="288"/>
      <c r="U1798" s="287"/>
      <c r="X1798" s="289"/>
    </row>
    <row r="1799" spans="20:24">
      <c r="T1799" s="288"/>
      <c r="U1799" s="287"/>
      <c r="X1799" s="289"/>
    </row>
    <row r="1800" spans="20:24">
      <c r="T1800" s="288"/>
      <c r="U1800" s="287"/>
      <c r="X1800" s="289"/>
    </row>
    <row r="1801" spans="20:24">
      <c r="T1801" s="288"/>
      <c r="U1801" s="287"/>
      <c r="X1801" s="289"/>
    </row>
    <row r="1802" spans="20:24">
      <c r="T1802" s="288"/>
      <c r="U1802" s="287"/>
      <c r="X1802" s="289"/>
    </row>
    <row r="1803" spans="20:24">
      <c r="T1803" s="288"/>
      <c r="U1803" s="287"/>
      <c r="X1803" s="289"/>
    </row>
    <row r="1804" spans="20:24">
      <c r="T1804" s="288"/>
      <c r="U1804" s="287"/>
      <c r="X1804" s="289"/>
    </row>
    <row r="1805" spans="20:24">
      <c r="T1805" s="288"/>
      <c r="U1805" s="287"/>
      <c r="X1805" s="289"/>
    </row>
    <row r="1806" spans="20:24">
      <c r="T1806" s="288"/>
      <c r="U1806" s="287"/>
      <c r="X1806" s="289"/>
    </row>
    <row r="1807" spans="20:24">
      <c r="T1807" s="288"/>
      <c r="U1807" s="287"/>
      <c r="X1807" s="289"/>
    </row>
    <row r="1808" spans="20:24">
      <c r="T1808" s="288"/>
      <c r="U1808" s="287"/>
      <c r="X1808" s="289"/>
    </row>
    <row r="1809" spans="20:24">
      <c r="T1809" s="288"/>
      <c r="U1809" s="287"/>
      <c r="X1809" s="289"/>
    </row>
    <row r="1810" spans="20:24">
      <c r="T1810" s="288"/>
      <c r="U1810" s="287"/>
      <c r="X1810" s="289"/>
    </row>
    <row r="1811" spans="20:24">
      <c r="T1811" s="288"/>
      <c r="U1811" s="287"/>
      <c r="X1811" s="289"/>
    </row>
    <row r="1812" spans="20:24">
      <c r="T1812" s="288"/>
      <c r="U1812" s="287"/>
      <c r="X1812" s="289"/>
    </row>
    <row r="1813" spans="20:24">
      <c r="T1813" s="288"/>
      <c r="U1813" s="287"/>
      <c r="X1813" s="289"/>
    </row>
    <row r="1814" spans="20:24">
      <c r="T1814" s="288"/>
      <c r="U1814" s="287"/>
      <c r="X1814" s="289"/>
    </row>
    <row r="1815" spans="20:24">
      <c r="T1815" s="288"/>
      <c r="U1815" s="287"/>
      <c r="X1815" s="289"/>
    </row>
    <row r="1816" spans="20:24">
      <c r="T1816" s="288"/>
      <c r="U1816" s="287"/>
      <c r="X1816" s="289"/>
    </row>
    <row r="1817" spans="20:24">
      <c r="T1817" s="288"/>
      <c r="U1817" s="287"/>
      <c r="X1817" s="289"/>
    </row>
    <row r="1818" spans="20:24">
      <c r="T1818" s="288"/>
      <c r="U1818" s="287"/>
      <c r="X1818" s="289"/>
    </row>
    <row r="1819" spans="20:24">
      <c r="T1819" s="288"/>
      <c r="U1819" s="287"/>
      <c r="X1819" s="289"/>
    </row>
    <row r="1820" spans="20:24">
      <c r="T1820" s="288"/>
      <c r="U1820" s="287"/>
      <c r="X1820" s="289"/>
    </row>
    <row r="1821" spans="20:24">
      <c r="T1821" s="288"/>
      <c r="U1821" s="287"/>
      <c r="X1821" s="289"/>
    </row>
    <row r="1822" spans="20:24">
      <c r="T1822" s="288"/>
      <c r="U1822" s="287"/>
      <c r="X1822" s="289"/>
    </row>
    <row r="1823" spans="20:24">
      <c r="T1823" s="288"/>
      <c r="U1823" s="287"/>
      <c r="X1823" s="289"/>
    </row>
    <row r="1824" spans="20:24">
      <c r="T1824" s="288"/>
      <c r="U1824" s="287"/>
      <c r="X1824" s="289"/>
    </row>
    <row r="1825" spans="20:24">
      <c r="T1825" s="288"/>
      <c r="U1825" s="287"/>
      <c r="X1825" s="289"/>
    </row>
    <row r="1826" spans="20:24">
      <c r="T1826" s="288"/>
      <c r="U1826" s="287"/>
      <c r="X1826" s="289"/>
    </row>
    <row r="1827" spans="20:24">
      <c r="T1827" s="288"/>
      <c r="U1827" s="287"/>
      <c r="X1827" s="289"/>
    </row>
    <row r="1828" spans="20:24">
      <c r="T1828" s="288"/>
      <c r="U1828" s="287"/>
      <c r="X1828" s="289"/>
    </row>
    <row r="1829" spans="20:24">
      <c r="T1829" s="288"/>
      <c r="U1829" s="287"/>
      <c r="X1829" s="289"/>
    </row>
    <row r="1830" spans="20:24">
      <c r="T1830" s="288"/>
      <c r="U1830" s="287"/>
      <c r="X1830" s="289"/>
    </row>
    <row r="1831" spans="20:24">
      <c r="T1831" s="288"/>
      <c r="U1831" s="287"/>
      <c r="X1831" s="289"/>
    </row>
    <row r="1832" spans="20:24">
      <c r="T1832" s="288"/>
      <c r="U1832" s="287"/>
      <c r="X1832" s="289"/>
    </row>
    <row r="1833" spans="20:24">
      <c r="T1833" s="288"/>
      <c r="U1833" s="287"/>
      <c r="X1833" s="289"/>
    </row>
    <row r="1834" spans="20:24">
      <c r="T1834" s="288"/>
      <c r="U1834" s="287"/>
      <c r="X1834" s="289"/>
    </row>
    <row r="1835" spans="20:24">
      <c r="T1835" s="288"/>
      <c r="U1835" s="287"/>
      <c r="X1835" s="289"/>
    </row>
    <row r="1836" spans="20:24">
      <c r="T1836" s="288"/>
      <c r="U1836" s="287"/>
      <c r="X1836" s="289"/>
    </row>
    <row r="1837" spans="20:24">
      <c r="T1837" s="288"/>
      <c r="U1837" s="287"/>
      <c r="X1837" s="289"/>
    </row>
    <row r="1838" spans="20:24">
      <c r="T1838" s="288"/>
      <c r="U1838" s="287"/>
      <c r="X1838" s="289"/>
    </row>
    <row r="1839" spans="20:24">
      <c r="T1839" s="288"/>
      <c r="U1839" s="287"/>
      <c r="X1839" s="289"/>
    </row>
    <row r="1840" spans="20:24">
      <c r="T1840" s="288"/>
      <c r="U1840" s="287"/>
      <c r="X1840" s="289"/>
    </row>
    <row r="1841" spans="20:24">
      <c r="T1841" s="288"/>
      <c r="U1841" s="287"/>
      <c r="X1841" s="289"/>
    </row>
    <row r="1842" spans="20:24">
      <c r="T1842" s="288"/>
      <c r="U1842" s="287"/>
      <c r="X1842" s="289"/>
    </row>
    <row r="1843" spans="20:24">
      <c r="T1843" s="288"/>
      <c r="U1843" s="287"/>
      <c r="X1843" s="289"/>
    </row>
    <row r="1844" spans="20:24">
      <c r="T1844" s="288"/>
      <c r="U1844" s="287"/>
      <c r="X1844" s="289"/>
    </row>
    <row r="1845" spans="20:24">
      <c r="T1845" s="288"/>
      <c r="U1845" s="287"/>
      <c r="X1845" s="289"/>
    </row>
    <row r="1846" spans="20:24">
      <c r="T1846" s="288"/>
      <c r="U1846" s="287"/>
      <c r="X1846" s="289"/>
    </row>
    <row r="1847" spans="20:24">
      <c r="T1847" s="288"/>
      <c r="U1847" s="287"/>
      <c r="X1847" s="289"/>
    </row>
    <row r="1848" spans="20:24">
      <c r="T1848" s="288"/>
      <c r="U1848" s="287"/>
      <c r="X1848" s="289"/>
    </row>
    <row r="1849" spans="20:24">
      <c r="T1849" s="288"/>
      <c r="U1849" s="287"/>
      <c r="X1849" s="289"/>
    </row>
    <row r="1850" spans="20:24">
      <c r="T1850" s="288"/>
      <c r="U1850" s="287"/>
      <c r="X1850" s="289"/>
    </row>
    <row r="1851" spans="20:24">
      <c r="T1851" s="288"/>
      <c r="U1851" s="287"/>
      <c r="X1851" s="289"/>
    </row>
    <row r="1852" spans="20:24">
      <c r="T1852" s="288"/>
      <c r="U1852" s="287"/>
      <c r="X1852" s="289"/>
    </row>
    <row r="1853" spans="20:24">
      <c r="T1853" s="288"/>
      <c r="U1853" s="287"/>
      <c r="X1853" s="289"/>
    </row>
    <row r="1854" spans="20:24">
      <c r="T1854" s="288"/>
      <c r="U1854" s="287"/>
      <c r="X1854" s="289"/>
    </row>
    <row r="1855" spans="20:24">
      <c r="T1855" s="288"/>
      <c r="U1855" s="287"/>
      <c r="X1855" s="289"/>
    </row>
    <row r="1856" spans="20:24">
      <c r="T1856" s="288"/>
      <c r="U1856" s="287"/>
      <c r="X1856" s="289"/>
    </row>
    <row r="1857" spans="20:24">
      <c r="T1857" s="288"/>
      <c r="U1857" s="287"/>
      <c r="X1857" s="289"/>
    </row>
    <row r="1858" spans="20:24">
      <c r="T1858" s="288"/>
      <c r="U1858" s="287"/>
      <c r="X1858" s="289"/>
    </row>
    <row r="1859" spans="20:24">
      <c r="T1859" s="288"/>
      <c r="U1859" s="287"/>
      <c r="X1859" s="289"/>
    </row>
    <row r="1860" spans="20:24">
      <c r="T1860" s="288"/>
      <c r="U1860" s="287"/>
      <c r="X1860" s="289"/>
    </row>
    <row r="1861" spans="20:24">
      <c r="T1861" s="288"/>
      <c r="U1861" s="287"/>
      <c r="X1861" s="289"/>
    </row>
    <row r="1862" spans="20:24">
      <c r="T1862" s="288"/>
      <c r="U1862" s="287"/>
      <c r="X1862" s="289"/>
    </row>
    <row r="1863" spans="20:24">
      <c r="T1863" s="288"/>
      <c r="U1863" s="287"/>
      <c r="X1863" s="289"/>
    </row>
    <row r="1864" spans="20:24">
      <c r="T1864" s="288"/>
      <c r="U1864" s="287"/>
      <c r="X1864" s="289"/>
    </row>
    <row r="1865" spans="20:24">
      <c r="T1865" s="288"/>
      <c r="U1865" s="287"/>
      <c r="X1865" s="289"/>
    </row>
    <row r="1866" spans="20:24">
      <c r="T1866" s="288"/>
      <c r="U1866" s="287"/>
      <c r="X1866" s="289"/>
    </row>
    <row r="1867" spans="20:24">
      <c r="T1867" s="288"/>
      <c r="U1867" s="287"/>
      <c r="X1867" s="289"/>
    </row>
    <row r="1868" spans="20:24">
      <c r="T1868" s="288"/>
      <c r="U1868" s="287"/>
      <c r="X1868" s="289"/>
    </row>
    <row r="1869" spans="20:24">
      <c r="T1869" s="288"/>
      <c r="U1869" s="287"/>
      <c r="X1869" s="289"/>
    </row>
    <row r="1870" spans="20:24">
      <c r="T1870" s="288"/>
      <c r="U1870" s="287"/>
      <c r="X1870" s="289"/>
    </row>
    <row r="1871" spans="20:24">
      <c r="T1871" s="288"/>
      <c r="U1871" s="287"/>
      <c r="X1871" s="289"/>
    </row>
    <row r="1872" spans="20:24">
      <c r="T1872" s="288"/>
      <c r="U1872" s="287"/>
      <c r="X1872" s="289"/>
    </row>
    <row r="1873" spans="20:24">
      <c r="T1873" s="288"/>
      <c r="U1873" s="287"/>
      <c r="X1873" s="289"/>
    </row>
    <row r="1874" spans="20:24">
      <c r="T1874" s="288"/>
      <c r="U1874" s="287"/>
      <c r="X1874" s="289"/>
    </row>
    <row r="1875" spans="20:24">
      <c r="T1875" s="288"/>
      <c r="U1875" s="287"/>
      <c r="X1875" s="289"/>
    </row>
    <row r="1876" spans="20:24">
      <c r="T1876" s="288"/>
      <c r="U1876" s="287"/>
      <c r="X1876" s="289"/>
    </row>
    <row r="1877" spans="20:24">
      <c r="T1877" s="288"/>
      <c r="U1877" s="287"/>
      <c r="X1877" s="289"/>
    </row>
    <row r="1878" spans="20:24">
      <c r="T1878" s="288"/>
      <c r="U1878" s="287"/>
      <c r="X1878" s="289"/>
    </row>
    <row r="1879" spans="20:24">
      <c r="T1879" s="288"/>
      <c r="U1879" s="287"/>
      <c r="X1879" s="289"/>
    </row>
    <row r="1880" spans="20:24">
      <c r="T1880" s="288"/>
      <c r="U1880" s="287"/>
      <c r="X1880" s="289"/>
    </row>
    <row r="1881" spans="20:24">
      <c r="T1881" s="288"/>
      <c r="U1881" s="287"/>
      <c r="X1881" s="289"/>
    </row>
    <row r="1882" spans="20:24">
      <c r="T1882" s="288"/>
      <c r="U1882" s="287"/>
      <c r="X1882" s="289"/>
    </row>
    <row r="1883" spans="20:24">
      <c r="T1883" s="288"/>
      <c r="U1883" s="287"/>
      <c r="X1883" s="289"/>
    </row>
    <row r="1884" spans="20:24">
      <c r="T1884" s="288"/>
      <c r="U1884" s="287"/>
      <c r="X1884" s="289"/>
    </row>
    <row r="1885" spans="20:24">
      <c r="T1885" s="288"/>
      <c r="U1885" s="287"/>
      <c r="X1885" s="289"/>
    </row>
    <row r="1886" spans="20:24">
      <c r="T1886" s="288"/>
      <c r="U1886" s="287"/>
      <c r="X1886" s="289"/>
    </row>
    <row r="1887" spans="20:24">
      <c r="T1887" s="288"/>
      <c r="U1887" s="287"/>
      <c r="X1887" s="289"/>
    </row>
    <row r="1888" spans="20:24">
      <c r="T1888" s="288"/>
      <c r="U1888" s="287"/>
      <c r="X1888" s="289"/>
    </row>
    <row r="1889" spans="20:24">
      <c r="T1889" s="288"/>
      <c r="U1889" s="287"/>
      <c r="X1889" s="289"/>
    </row>
    <row r="1890" spans="20:24">
      <c r="T1890" s="288"/>
      <c r="U1890" s="287"/>
      <c r="X1890" s="289"/>
    </row>
    <row r="1891" spans="20:24">
      <c r="T1891" s="288"/>
      <c r="U1891" s="287"/>
      <c r="X1891" s="289"/>
    </row>
    <row r="1892" spans="20:24">
      <c r="T1892" s="288"/>
      <c r="U1892" s="287"/>
      <c r="X1892" s="289"/>
    </row>
    <row r="1893" spans="20:24">
      <c r="T1893" s="288"/>
      <c r="U1893" s="287"/>
      <c r="X1893" s="289"/>
    </row>
    <row r="1894" spans="20:24">
      <c r="T1894" s="288"/>
      <c r="U1894" s="287"/>
      <c r="X1894" s="289"/>
    </row>
    <row r="1895" spans="20:24">
      <c r="T1895" s="288"/>
      <c r="U1895" s="287"/>
      <c r="X1895" s="289"/>
    </row>
    <row r="1896" spans="20:24">
      <c r="T1896" s="288"/>
      <c r="U1896" s="287"/>
      <c r="X1896" s="289"/>
    </row>
    <row r="1897" spans="20:24">
      <c r="T1897" s="288"/>
      <c r="U1897" s="287"/>
      <c r="X1897" s="289"/>
    </row>
    <row r="1898" spans="20:24">
      <c r="T1898" s="288"/>
      <c r="U1898" s="287"/>
      <c r="X1898" s="289"/>
    </row>
    <row r="1899" spans="20:24">
      <c r="T1899" s="288"/>
      <c r="U1899" s="287"/>
      <c r="X1899" s="289"/>
    </row>
    <row r="1900" spans="20:24">
      <c r="T1900" s="288"/>
      <c r="U1900" s="287"/>
      <c r="X1900" s="289"/>
    </row>
    <row r="1901" spans="20:24">
      <c r="T1901" s="288"/>
      <c r="U1901" s="287"/>
      <c r="X1901" s="289"/>
    </row>
    <row r="1902" spans="20:24">
      <c r="T1902" s="288"/>
      <c r="U1902" s="287"/>
      <c r="X1902" s="289"/>
    </row>
    <row r="1903" spans="20:24">
      <c r="T1903" s="288"/>
      <c r="U1903" s="287"/>
      <c r="X1903" s="289"/>
    </row>
    <row r="1904" spans="20:24">
      <c r="T1904" s="288"/>
      <c r="U1904" s="287"/>
      <c r="X1904" s="289"/>
    </row>
    <row r="1905" spans="20:24">
      <c r="T1905" s="288"/>
      <c r="U1905" s="287"/>
      <c r="X1905" s="289"/>
    </row>
    <row r="1906" spans="20:24">
      <c r="T1906" s="288"/>
      <c r="U1906" s="287"/>
      <c r="X1906" s="289"/>
    </row>
    <row r="1907" spans="20:24">
      <c r="T1907" s="288"/>
      <c r="U1907" s="287"/>
      <c r="X1907" s="289"/>
    </row>
    <row r="1908" spans="20:24">
      <c r="T1908" s="288"/>
      <c r="U1908" s="287"/>
      <c r="X1908" s="289"/>
    </row>
    <row r="1909" spans="20:24">
      <c r="T1909" s="288"/>
      <c r="U1909" s="287"/>
      <c r="X1909" s="289"/>
    </row>
    <row r="1910" spans="20:24">
      <c r="T1910" s="288"/>
      <c r="U1910" s="287"/>
      <c r="X1910" s="289"/>
    </row>
    <row r="1911" spans="20:24">
      <c r="T1911" s="288"/>
      <c r="U1911" s="287"/>
      <c r="X1911" s="289"/>
    </row>
    <row r="1912" spans="20:24">
      <c r="T1912" s="288"/>
      <c r="U1912" s="287"/>
      <c r="X1912" s="289"/>
    </row>
    <row r="1913" spans="20:24">
      <c r="T1913" s="288"/>
      <c r="U1913" s="287"/>
      <c r="X1913" s="289"/>
    </row>
    <row r="1914" spans="20:24">
      <c r="T1914" s="288"/>
      <c r="U1914" s="287"/>
      <c r="X1914" s="289"/>
    </row>
    <row r="1915" spans="20:24">
      <c r="T1915" s="288"/>
      <c r="U1915" s="287"/>
      <c r="X1915" s="289"/>
    </row>
    <row r="1916" spans="20:24">
      <c r="T1916" s="288"/>
      <c r="U1916" s="287"/>
      <c r="X1916" s="289"/>
    </row>
    <row r="1917" spans="20:24">
      <c r="T1917" s="288"/>
      <c r="U1917" s="287"/>
      <c r="X1917" s="289"/>
    </row>
    <row r="1918" spans="20:24">
      <c r="T1918" s="288"/>
      <c r="U1918" s="287"/>
      <c r="X1918" s="289"/>
    </row>
    <row r="1919" spans="20:24">
      <c r="T1919" s="288"/>
      <c r="U1919" s="287"/>
      <c r="X1919" s="289"/>
    </row>
    <row r="1920" spans="20:24">
      <c r="T1920" s="288"/>
      <c r="U1920" s="287"/>
      <c r="X1920" s="289"/>
    </row>
    <row r="1921" spans="20:24">
      <c r="T1921" s="288"/>
      <c r="U1921" s="287"/>
      <c r="X1921" s="289"/>
    </row>
    <row r="1922" spans="20:24">
      <c r="T1922" s="288"/>
      <c r="U1922" s="287"/>
      <c r="X1922" s="289"/>
    </row>
    <row r="1923" spans="20:24">
      <c r="T1923" s="288"/>
      <c r="U1923" s="287"/>
      <c r="X1923" s="289"/>
    </row>
    <row r="1924" spans="20:24">
      <c r="T1924" s="288"/>
      <c r="U1924" s="287"/>
      <c r="X1924" s="289"/>
    </row>
    <row r="1925" spans="20:24">
      <c r="T1925" s="288"/>
      <c r="U1925" s="287"/>
      <c r="X1925" s="289"/>
    </row>
    <row r="1926" spans="20:24">
      <c r="T1926" s="288"/>
      <c r="U1926" s="287"/>
      <c r="X1926" s="289"/>
    </row>
    <row r="1927" spans="20:24">
      <c r="T1927" s="288"/>
      <c r="U1927" s="287"/>
      <c r="X1927" s="289"/>
    </row>
    <row r="1928" spans="20:24">
      <c r="T1928" s="288"/>
      <c r="U1928" s="287"/>
      <c r="X1928" s="289"/>
    </row>
    <row r="1929" spans="20:24">
      <c r="T1929" s="288"/>
      <c r="U1929" s="287"/>
      <c r="X1929" s="289"/>
    </row>
    <row r="1930" spans="20:24">
      <c r="T1930" s="288"/>
      <c r="U1930" s="287"/>
      <c r="X1930" s="289"/>
    </row>
    <row r="1931" spans="20:24">
      <c r="T1931" s="288"/>
      <c r="U1931" s="287"/>
      <c r="X1931" s="289"/>
    </row>
    <row r="1932" spans="20:24">
      <c r="T1932" s="288"/>
      <c r="U1932" s="287"/>
      <c r="X1932" s="289"/>
    </row>
    <row r="1933" spans="20:24">
      <c r="T1933" s="288"/>
      <c r="U1933" s="287"/>
      <c r="X1933" s="289"/>
    </row>
    <row r="1934" spans="20:24">
      <c r="T1934" s="288"/>
      <c r="U1934" s="287"/>
      <c r="X1934" s="289"/>
    </row>
    <row r="1935" spans="20:24">
      <c r="T1935" s="288"/>
      <c r="U1935" s="287"/>
      <c r="X1935" s="289"/>
    </row>
    <row r="1936" spans="20:24">
      <c r="T1936" s="288"/>
      <c r="U1936" s="287"/>
      <c r="X1936" s="289"/>
    </row>
    <row r="1937" spans="20:24">
      <c r="T1937" s="288"/>
      <c r="U1937" s="287"/>
      <c r="X1937" s="289"/>
    </row>
    <row r="1938" spans="20:24">
      <c r="T1938" s="288"/>
      <c r="U1938" s="287"/>
      <c r="X1938" s="289"/>
    </row>
    <row r="1939" spans="20:24">
      <c r="T1939" s="288"/>
      <c r="U1939" s="287"/>
      <c r="X1939" s="289"/>
    </row>
    <row r="1940" spans="20:24">
      <c r="T1940" s="288"/>
      <c r="U1940" s="287"/>
      <c r="X1940" s="289"/>
    </row>
    <row r="1941" spans="20:24">
      <c r="T1941" s="288"/>
      <c r="U1941" s="287"/>
      <c r="X1941" s="289"/>
    </row>
    <row r="1942" spans="20:24">
      <c r="T1942" s="288"/>
      <c r="U1942" s="287"/>
      <c r="X1942" s="289"/>
    </row>
    <row r="1943" spans="20:24">
      <c r="T1943" s="288"/>
      <c r="U1943" s="287"/>
      <c r="X1943" s="289"/>
    </row>
    <row r="1944" spans="20:24">
      <c r="T1944" s="288"/>
      <c r="U1944" s="287"/>
      <c r="X1944" s="289"/>
    </row>
    <row r="1945" spans="20:24">
      <c r="T1945" s="288"/>
      <c r="U1945" s="287"/>
      <c r="X1945" s="289"/>
    </row>
    <row r="1946" spans="20:24">
      <c r="T1946" s="288"/>
      <c r="U1946" s="287"/>
      <c r="X1946" s="289"/>
    </row>
    <row r="1947" spans="20:24">
      <c r="T1947" s="288"/>
      <c r="U1947" s="287"/>
      <c r="X1947" s="289"/>
    </row>
    <row r="1948" spans="20:24">
      <c r="T1948" s="288"/>
      <c r="U1948" s="287"/>
      <c r="X1948" s="289"/>
    </row>
    <row r="1949" spans="20:24">
      <c r="T1949" s="288"/>
      <c r="U1949" s="287"/>
      <c r="X1949" s="289"/>
    </row>
    <row r="1950" spans="20:24">
      <c r="T1950" s="288"/>
      <c r="U1950" s="287"/>
      <c r="X1950" s="289"/>
    </row>
    <row r="1951" spans="20:24">
      <c r="T1951" s="288"/>
      <c r="U1951" s="287"/>
      <c r="X1951" s="289"/>
    </row>
    <row r="1952" spans="20:24">
      <c r="T1952" s="288"/>
      <c r="U1952" s="287"/>
      <c r="X1952" s="289"/>
    </row>
    <row r="1953" spans="20:24">
      <c r="T1953" s="288"/>
      <c r="U1953" s="287"/>
      <c r="X1953" s="289"/>
    </row>
    <row r="1954" spans="20:24">
      <c r="T1954" s="288"/>
      <c r="U1954" s="287"/>
      <c r="X1954" s="289"/>
    </row>
    <row r="1955" spans="20:24">
      <c r="T1955" s="288"/>
      <c r="U1955" s="287"/>
      <c r="X1955" s="289"/>
    </row>
    <row r="1956" spans="20:24">
      <c r="T1956" s="288"/>
      <c r="U1956" s="287"/>
      <c r="X1956" s="289"/>
    </row>
    <row r="1957" spans="20:24">
      <c r="T1957" s="288"/>
      <c r="U1957" s="287"/>
      <c r="X1957" s="289"/>
    </row>
    <row r="1958" spans="20:24">
      <c r="T1958" s="288"/>
      <c r="U1958" s="287"/>
      <c r="X1958" s="289"/>
    </row>
    <row r="1959" spans="20:24">
      <c r="T1959" s="288"/>
      <c r="U1959" s="287"/>
      <c r="X1959" s="289"/>
    </row>
    <row r="1960" spans="20:24">
      <c r="T1960" s="288"/>
      <c r="U1960" s="287"/>
      <c r="X1960" s="289"/>
    </row>
    <row r="1961" spans="20:24">
      <c r="T1961" s="288"/>
      <c r="U1961" s="287"/>
      <c r="X1961" s="289"/>
    </row>
    <row r="1962" spans="20:24">
      <c r="T1962" s="288"/>
      <c r="U1962" s="287"/>
      <c r="X1962" s="289"/>
    </row>
    <row r="1963" spans="20:24">
      <c r="T1963" s="288"/>
      <c r="U1963" s="287"/>
      <c r="X1963" s="289"/>
    </row>
    <row r="1964" spans="20:24">
      <c r="T1964" s="288"/>
      <c r="U1964" s="287"/>
      <c r="X1964" s="289"/>
    </row>
    <row r="1965" spans="20:24">
      <c r="T1965" s="288"/>
      <c r="U1965" s="287"/>
      <c r="X1965" s="289"/>
    </row>
    <row r="1966" spans="20:24">
      <c r="T1966" s="288"/>
      <c r="U1966" s="287"/>
      <c r="X1966" s="289"/>
    </row>
    <row r="1967" spans="20:24">
      <c r="T1967" s="288"/>
      <c r="U1967" s="287"/>
      <c r="X1967" s="289"/>
    </row>
    <row r="1968" spans="20:24">
      <c r="T1968" s="288"/>
      <c r="U1968" s="287"/>
      <c r="X1968" s="289"/>
    </row>
    <row r="1969" spans="20:24">
      <c r="T1969" s="288"/>
      <c r="U1969" s="287"/>
      <c r="X1969" s="289"/>
    </row>
    <row r="1970" spans="20:24">
      <c r="T1970" s="288"/>
      <c r="U1970" s="287"/>
      <c r="X1970" s="289"/>
    </row>
    <row r="1971" spans="20:24">
      <c r="T1971" s="288"/>
      <c r="U1971" s="287"/>
      <c r="X1971" s="289"/>
    </row>
    <row r="1972" spans="20:24">
      <c r="T1972" s="288"/>
      <c r="U1972" s="287"/>
      <c r="X1972" s="289"/>
    </row>
    <row r="1973" spans="20:24">
      <c r="T1973" s="288"/>
      <c r="U1973" s="287"/>
      <c r="X1973" s="289"/>
    </row>
    <row r="1974" spans="20:24">
      <c r="T1974" s="288"/>
      <c r="U1974" s="287"/>
      <c r="X1974" s="289"/>
    </row>
    <row r="1975" spans="20:24">
      <c r="T1975" s="288"/>
      <c r="U1975" s="287"/>
      <c r="X1975" s="289"/>
    </row>
    <row r="1976" spans="20:24">
      <c r="T1976" s="288"/>
      <c r="U1976" s="287"/>
      <c r="X1976" s="289"/>
    </row>
    <row r="1977" spans="20:24">
      <c r="T1977" s="288"/>
      <c r="U1977" s="287"/>
      <c r="X1977" s="289"/>
    </row>
    <row r="1978" spans="20:24">
      <c r="T1978" s="288"/>
      <c r="U1978" s="287"/>
      <c r="X1978" s="289"/>
    </row>
    <row r="1979" spans="20:24">
      <c r="T1979" s="288"/>
      <c r="U1979" s="287"/>
      <c r="X1979" s="289"/>
    </row>
    <row r="1980" spans="20:24">
      <c r="T1980" s="288"/>
      <c r="U1980" s="287"/>
      <c r="X1980" s="289"/>
    </row>
    <row r="1981" spans="20:24">
      <c r="T1981" s="288"/>
      <c r="U1981" s="287"/>
      <c r="X1981" s="289"/>
    </row>
    <row r="1982" spans="20:24">
      <c r="T1982" s="288"/>
      <c r="U1982" s="287"/>
      <c r="X1982" s="289"/>
    </row>
    <row r="1983" spans="20:24">
      <c r="T1983" s="288"/>
      <c r="U1983" s="287"/>
      <c r="X1983" s="289"/>
    </row>
    <row r="1984" spans="20:24">
      <c r="T1984" s="288"/>
      <c r="U1984" s="287"/>
      <c r="X1984" s="289"/>
    </row>
    <row r="1985" spans="20:24">
      <c r="T1985" s="288"/>
      <c r="U1985" s="287"/>
      <c r="X1985" s="289"/>
    </row>
    <row r="1986" spans="20:24">
      <c r="T1986" s="288"/>
      <c r="U1986" s="287"/>
      <c r="X1986" s="289"/>
    </row>
    <row r="1987" spans="20:24">
      <c r="T1987" s="288"/>
      <c r="U1987" s="287"/>
      <c r="X1987" s="289"/>
    </row>
    <row r="1988" spans="20:24">
      <c r="T1988" s="288"/>
      <c r="U1988" s="287"/>
      <c r="X1988" s="289"/>
    </row>
    <row r="1989" spans="20:24">
      <c r="T1989" s="288"/>
      <c r="U1989" s="287"/>
      <c r="X1989" s="289"/>
    </row>
    <row r="1990" spans="20:24">
      <c r="T1990" s="288"/>
      <c r="U1990" s="287"/>
      <c r="X1990" s="289"/>
    </row>
    <row r="1991" spans="20:24">
      <c r="T1991" s="288"/>
      <c r="U1991" s="287"/>
      <c r="X1991" s="289"/>
    </row>
    <row r="1992" spans="20:24">
      <c r="T1992" s="288"/>
      <c r="U1992" s="287"/>
      <c r="X1992" s="289"/>
    </row>
    <row r="1993" spans="20:24">
      <c r="T1993" s="288"/>
      <c r="U1993" s="287"/>
      <c r="X1993" s="289"/>
    </row>
    <row r="1994" spans="20:24">
      <c r="T1994" s="288"/>
      <c r="U1994" s="287"/>
      <c r="X1994" s="289"/>
    </row>
    <row r="1995" spans="20:24">
      <c r="T1995" s="288"/>
      <c r="U1995" s="287"/>
      <c r="X1995" s="289"/>
    </row>
    <row r="1996" spans="20:24">
      <c r="T1996" s="288"/>
      <c r="U1996" s="287"/>
      <c r="X1996" s="289"/>
    </row>
    <row r="1997" spans="20:24">
      <c r="T1997" s="288"/>
      <c r="U1997" s="287"/>
      <c r="X1997" s="289"/>
    </row>
    <row r="1998" spans="20:24">
      <c r="T1998" s="288"/>
      <c r="U1998" s="287"/>
      <c r="X1998" s="289"/>
    </row>
    <row r="1999" spans="20:24">
      <c r="T1999" s="288"/>
      <c r="U1999" s="287"/>
      <c r="X1999" s="289"/>
    </row>
    <row r="2000" spans="20:24">
      <c r="T2000" s="288"/>
      <c r="U2000" s="287"/>
      <c r="X2000" s="289"/>
    </row>
    <row r="2001" spans="20:24">
      <c r="T2001" s="288"/>
      <c r="U2001" s="287"/>
      <c r="X2001" s="289"/>
    </row>
    <row r="2002" spans="20:24">
      <c r="T2002" s="288"/>
      <c r="U2002" s="287"/>
      <c r="X2002" s="289"/>
    </row>
    <row r="2003" spans="20:24">
      <c r="T2003" s="288"/>
      <c r="U2003" s="287"/>
      <c r="X2003" s="289"/>
    </row>
    <row r="2004" spans="20:24">
      <c r="T2004" s="288"/>
      <c r="U2004" s="287"/>
      <c r="X2004" s="289"/>
    </row>
    <row r="2005" spans="20:24">
      <c r="T2005" s="288"/>
      <c r="U2005" s="287"/>
      <c r="X2005" s="289"/>
    </row>
    <row r="2006" spans="20:24">
      <c r="T2006" s="288"/>
      <c r="U2006" s="287"/>
      <c r="X2006" s="289"/>
    </row>
    <row r="2007" spans="20:24">
      <c r="T2007" s="288"/>
      <c r="U2007" s="287"/>
      <c r="X2007" s="289"/>
    </row>
    <row r="2008" spans="20:24">
      <c r="T2008" s="288"/>
      <c r="U2008" s="287"/>
      <c r="X2008" s="289"/>
    </row>
    <row r="2009" spans="20:24">
      <c r="T2009" s="288"/>
      <c r="U2009" s="287"/>
      <c r="X2009" s="289"/>
    </row>
    <row r="2010" spans="20:24">
      <c r="T2010" s="288"/>
      <c r="U2010" s="287"/>
      <c r="X2010" s="289"/>
    </row>
    <row r="2011" spans="20:24">
      <c r="T2011" s="288"/>
      <c r="U2011" s="287"/>
      <c r="X2011" s="289"/>
    </row>
    <row r="2012" spans="20:24">
      <c r="T2012" s="288"/>
      <c r="U2012" s="287"/>
      <c r="X2012" s="289"/>
    </row>
    <row r="2013" spans="20:24">
      <c r="T2013" s="288"/>
      <c r="U2013" s="287"/>
      <c r="X2013" s="289"/>
    </row>
    <row r="2014" spans="20:24">
      <c r="T2014" s="288"/>
      <c r="U2014" s="287"/>
      <c r="X2014" s="289"/>
    </row>
    <row r="2015" spans="20:24">
      <c r="T2015" s="288"/>
      <c r="U2015" s="287"/>
      <c r="X2015" s="289"/>
    </row>
    <row r="2016" spans="20:24">
      <c r="T2016" s="288"/>
      <c r="U2016" s="287"/>
      <c r="X2016" s="289"/>
    </row>
    <row r="2017" spans="20:24">
      <c r="T2017" s="288"/>
      <c r="U2017" s="287"/>
      <c r="X2017" s="289"/>
    </row>
    <row r="2018" spans="20:24">
      <c r="T2018" s="288"/>
      <c r="U2018" s="287"/>
      <c r="X2018" s="289"/>
    </row>
    <row r="2019" spans="20:24">
      <c r="T2019" s="288"/>
      <c r="U2019" s="287"/>
      <c r="X2019" s="289"/>
    </row>
    <row r="2020" spans="20:24">
      <c r="T2020" s="288"/>
      <c r="U2020" s="287"/>
      <c r="X2020" s="289"/>
    </row>
    <row r="2021" spans="20:24">
      <c r="T2021" s="288"/>
      <c r="U2021" s="287"/>
      <c r="X2021" s="289"/>
    </row>
    <row r="2022" spans="20:24">
      <c r="T2022" s="288"/>
      <c r="U2022" s="287"/>
      <c r="X2022" s="289"/>
    </row>
    <row r="2023" spans="20:24">
      <c r="T2023" s="288"/>
      <c r="U2023" s="287"/>
      <c r="X2023" s="289"/>
    </row>
    <row r="2024" spans="20:24">
      <c r="T2024" s="288"/>
      <c r="U2024" s="287"/>
      <c r="X2024" s="289"/>
    </row>
    <row r="2025" spans="20:24">
      <c r="T2025" s="288"/>
      <c r="U2025" s="287"/>
      <c r="X2025" s="289"/>
    </row>
    <row r="2026" spans="20:24">
      <c r="T2026" s="288"/>
      <c r="U2026" s="287"/>
      <c r="X2026" s="289"/>
    </row>
    <row r="2027" spans="20:24">
      <c r="T2027" s="288"/>
      <c r="U2027" s="287"/>
      <c r="X2027" s="289"/>
    </row>
    <row r="2028" spans="20:24">
      <c r="T2028" s="288"/>
      <c r="U2028" s="287"/>
      <c r="X2028" s="289"/>
    </row>
    <row r="2029" spans="20:24">
      <c r="T2029" s="288"/>
      <c r="U2029" s="287"/>
      <c r="X2029" s="289"/>
    </row>
    <row r="2030" spans="20:24">
      <c r="T2030" s="288"/>
      <c r="U2030" s="287"/>
      <c r="X2030" s="289"/>
    </row>
    <row r="2031" spans="20:24">
      <c r="T2031" s="288"/>
      <c r="U2031" s="287"/>
      <c r="X2031" s="289"/>
    </row>
    <row r="2032" spans="20:24">
      <c r="T2032" s="288"/>
      <c r="U2032" s="287"/>
      <c r="X2032" s="289"/>
    </row>
    <row r="2033" spans="20:24">
      <c r="T2033" s="288"/>
      <c r="U2033" s="287"/>
      <c r="X2033" s="289"/>
    </row>
    <row r="2034" spans="20:24">
      <c r="T2034" s="288"/>
      <c r="U2034" s="287"/>
      <c r="X2034" s="289"/>
    </row>
    <row r="2035" spans="20:24">
      <c r="T2035" s="288"/>
      <c r="U2035" s="287"/>
      <c r="X2035" s="289"/>
    </row>
    <row r="2036" spans="20:24">
      <c r="T2036" s="288"/>
      <c r="U2036" s="287"/>
      <c r="X2036" s="289"/>
    </row>
    <row r="2037" spans="20:24">
      <c r="T2037" s="288"/>
      <c r="U2037" s="287"/>
      <c r="X2037" s="289"/>
    </row>
    <row r="2038" spans="20:24">
      <c r="T2038" s="288"/>
      <c r="U2038" s="287"/>
      <c r="X2038" s="289"/>
    </row>
    <row r="2039" spans="20:24">
      <c r="T2039" s="288"/>
      <c r="U2039" s="287"/>
      <c r="X2039" s="289"/>
    </row>
    <row r="2040" spans="20:24">
      <c r="T2040" s="288"/>
      <c r="U2040" s="287"/>
      <c r="X2040" s="289"/>
    </row>
    <row r="2041" spans="20:24">
      <c r="T2041" s="288"/>
      <c r="U2041" s="287"/>
      <c r="X2041" s="289"/>
    </row>
    <row r="2042" spans="20:24">
      <c r="T2042" s="288"/>
      <c r="U2042" s="287"/>
      <c r="X2042" s="289"/>
    </row>
    <row r="2043" spans="20:24">
      <c r="T2043" s="288"/>
      <c r="U2043" s="287"/>
      <c r="X2043" s="289"/>
    </row>
    <row r="2044" spans="20:24">
      <c r="T2044" s="288"/>
      <c r="U2044" s="287"/>
      <c r="X2044" s="289"/>
    </row>
    <row r="2045" spans="20:24">
      <c r="T2045" s="288"/>
      <c r="U2045" s="287"/>
      <c r="X2045" s="289"/>
    </row>
    <row r="2046" spans="20:24">
      <c r="T2046" s="288"/>
      <c r="U2046" s="287"/>
      <c r="X2046" s="289"/>
    </row>
    <row r="2047" spans="20:24">
      <c r="T2047" s="288"/>
      <c r="U2047" s="287"/>
      <c r="X2047" s="289"/>
    </row>
    <row r="2048" spans="20:24">
      <c r="T2048" s="288"/>
      <c r="U2048" s="287"/>
      <c r="X2048" s="289"/>
    </row>
    <row r="2049" spans="20:24">
      <c r="T2049" s="288"/>
      <c r="U2049" s="287"/>
      <c r="X2049" s="289"/>
    </row>
    <row r="2050" spans="20:24">
      <c r="T2050" s="288"/>
      <c r="U2050" s="287"/>
      <c r="X2050" s="289"/>
    </row>
    <row r="2051" spans="20:24">
      <c r="T2051" s="288"/>
      <c r="U2051" s="287"/>
      <c r="X2051" s="289"/>
    </row>
    <row r="2052" spans="20:24">
      <c r="T2052" s="288"/>
      <c r="U2052" s="287"/>
      <c r="X2052" s="289"/>
    </row>
    <row r="2053" spans="20:24">
      <c r="T2053" s="288"/>
      <c r="U2053" s="287"/>
      <c r="X2053" s="289"/>
    </row>
    <row r="2054" spans="20:24">
      <c r="T2054" s="288"/>
      <c r="U2054" s="287"/>
      <c r="X2054" s="289"/>
    </row>
    <row r="2055" spans="20:24">
      <c r="T2055" s="288"/>
      <c r="U2055" s="287"/>
      <c r="X2055" s="289"/>
    </row>
    <row r="2056" spans="20:24">
      <c r="T2056" s="288"/>
      <c r="U2056" s="287"/>
      <c r="X2056" s="289"/>
    </row>
    <row r="2057" spans="20:24">
      <c r="T2057" s="288"/>
      <c r="U2057" s="287"/>
      <c r="X2057" s="289"/>
    </row>
    <row r="2058" spans="20:24">
      <c r="T2058" s="288"/>
      <c r="U2058" s="287"/>
      <c r="X2058" s="289"/>
    </row>
    <row r="2059" spans="20:24">
      <c r="T2059" s="288"/>
      <c r="U2059" s="287"/>
      <c r="X2059" s="289"/>
    </row>
    <row r="2060" spans="20:24">
      <c r="T2060" s="288"/>
      <c r="U2060" s="287"/>
      <c r="X2060" s="289"/>
    </row>
    <row r="2061" spans="20:24">
      <c r="T2061" s="288"/>
      <c r="U2061" s="287"/>
      <c r="X2061" s="289"/>
    </row>
    <row r="2062" spans="20:24">
      <c r="T2062" s="288"/>
      <c r="U2062" s="287"/>
      <c r="X2062" s="289"/>
    </row>
    <row r="2063" spans="20:24">
      <c r="T2063" s="288"/>
      <c r="U2063" s="287"/>
      <c r="X2063" s="289"/>
    </row>
    <row r="2064" spans="20:24">
      <c r="T2064" s="288"/>
      <c r="U2064" s="287"/>
      <c r="X2064" s="289"/>
    </row>
    <row r="2065" spans="20:24">
      <c r="T2065" s="288"/>
      <c r="U2065" s="287"/>
      <c r="X2065" s="289"/>
    </row>
    <row r="2066" spans="20:24">
      <c r="T2066" s="288"/>
      <c r="U2066" s="287"/>
      <c r="X2066" s="289"/>
    </row>
    <row r="2067" spans="20:24">
      <c r="T2067" s="288"/>
      <c r="U2067" s="287"/>
      <c r="X2067" s="289"/>
    </row>
    <row r="2068" spans="20:24">
      <c r="T2068" s="288"/>
      <c r="U2068" s="287"/>
      <c r="X2068" s="289"/>
    </row>
    <row r="2069" spans="20:24">
      <c r="T2069" s="288"/>
      <c r="U2069" s="287"/>
      <c r="X2069" s="289"/>
    </row>
    <row r="2070" spans="20:24">
      <c r="T2070" s="288"/>
      <c r="U2070" s="287"/>
      <c r="X2070" s="289"/>
    </row>
    <row r="2071" spans="20:24">
      <c r="T2071" s="288"/>
      <c r="U2071" s="287"/>
      <c r="X2071" s="289"/>
    </row>
    <row r="2072" spans="20:24">
      <c r="T2072" s="288"/>
      <c r="U2072" s="287"/>
      <c r="X2072" s="289"/>
    </row>
    <row r="2073" spans="20:24">
      <c r="T2073" s="288"/>
      <c r="U2073" s="287"/>
      <c r="X2073" s="289"/>
    </row>
    <row r="2074" spans="20:24">
      <c r="T2074" s="288"/>
      <c r="U2074" s="287"/>
      <c r="X2074" s="289"/>
    </row>
    <row r="2075" spans="20:24">
      <c r="T2075" s="288"/>
      <c r="U2075" s="287"/>
      <c r="X2075" s="289"/>
    </row>
    <row r="2076" spans="20:24">
      <c r="T2076" s="288"/>
      <c r="U2076" s="287"/>
      <c r="X2076" s="289"/>
    </row>
    <row r="2077" spans="20:24">
      <c r="T2077" s="288"/>
      <c r="U2077" s="287"/>
      <c r="X2077" s="289"/>
    </row>
    <row r="2078" spans="20:24">
      <c r="T2078" s="288"/>
      <c r="U2078" s="287"/>
      <c r="X2078" s="289"/>
    </row>
    <row r="2079" spans="20:24">
      <c r="T2079" s="288"/>
      <c r="U2079" s="287"/>
      <c r="X2079" s="289"/>
    </row>
    <row r="2080" spans="20:24">
      <c r="T2080" s="288"/>
      <c r="U2080" s="287"/>
      <c r="X2080" s="289"/>
    </row>
    <row r="2081" spans="20:24">
      <c r="T2081" s="288"/>
      <c r="U2081" s="287"/>
      <c r="X2081" s="289"/>
    </row>
    <row r="2082" spans="20:24">
      <c r="T2082" s="288"/>
      <c r="U2082" s="287"/>
      <c r="X2082" s="289"/>
    </row>
    <row r="2083" spans="20:24">
      <c r="T2083" s="288"/>
      <c r="U2083" s="287"/>
      <c r="X2083" s="289"/>
    </row>
    <row r="2084" spans="20:24">
      <c r="T2084" s="288"/>
      <c r="U2084" s="287"/>
      <c r="X2084" s="289"/>
    </row>
    <row r="2085" spans="20:24">
      <c r="T2085" s="288"/>
      <c r="U2085" s="287"/>
      <c r="X2085" s="289"/>
    </row>
    <row r="2086" spans="20:24">
      <c r="T2086" s="288"/>
      <c r="U2086" s="287"/>
      <c r="X2086" s="289"/>
    </row>
    <row r="2087" spans="20:24">
      <c r="T2087" s="288"/>
      <c r="U2087" s="287"/>
      <c r="X2087" s="289"/>
    </row>
    <row r="2088" spans="20:24">
      <c r="T2088" s="288"/>
      <c r="U2088" s="287"/>
      <c r="X2088" s="289"/>
    </row>
    <row r="2089" spans="20:24">
      <c r="T2089" s="288"/>
      <c r="U2089" s="287"/>
      <c r="X2089" s="289"/>
    </row>
    <row r="2090" spans="20:24">
      <c r="T2090" s="288"/>
      <c r="U2090" s="287"/>
      <c r="X2090" s="289"/>
    </row>
    <row r="2091" spans="20:24">
      <c r="T2091" s="288"/>
      <c r="U2091" s="287"/>
      <c r="X2091" s="289"/>
    </row>
    <row r="2092" spans="20:24">
      <c r="T2092" s="288"/>
      <c r="U2092" s="287"/>
      <c r="X2092" s="289"/>
    </row>
    <row r="2093" spans="20:24">
      <c r="T2093" s="288"/>
      <c r="U2093" s="287"/>
      <c r="X2093" s="289"/>
    </row>
    <row r="2094" spans="20:24">
      <c r="T2094" s="288"/>
      <c r="U2094" s="287"/>
      <c r="X2094" s="289"/>
    </row>
    <row r="2095" spans="20:24">
      <c r="T2095" s="288"/>
      <c r="U2095" s="287"/>
      <c r="X2095" s="289"/>
    </row>
    <row r="2096" spans="20:24">
      <c r="T2096" s="288"/>
      <c r="U2096" s="287"/>
      <c r="X2096" s="289"/>
    </row>
    <row r="2097" spans="20:24">
      <c r="T2097" s="288"/>
      <c r="U2097" s="287"/>
      <c r="X2097" s="289"/>
    </row>
    <row r="2098" spans="20:24">
      <c r="T2098" s="288"/>
      <c r="U2098" s="287"/>
      <c r="X2098" s="289"/>
    </row>
    <row r="2099" spans="20:24">
      <c r="T2099" s="288"/>
      <c r="U2099" s="287"/>
      <c r="X2099" s="289"/>
    </row>
    <row r="2100" spans="20:24">
      <c r="T2100" s="288"/>
      <c r="U2100" s="287"/>
      <c r="X2100" s="289"/>
    </row>
    <row r="2101" spans="20:24">
      <c r="T2101" s="288"/>
      <c r="U2101" s="287"/>
      <c r="X2101" s="289"/>
    </row>
    <row r="2102" spans="20:24">
      <c r="T2102" s="288"/>
      <c r="U2102" s="287"/>
      <c r="X2102" s="289"/>
    </row>
    <row r="2103" spans="20:24">
      <c r="T2103" s="288"/>
      <c r="U2103" s="287"/>
      <c r="X2103" s="289"/>
    </row>
    <row r="2104" spans="20:24">
      <c r="T2104" s="288"/>
      <c r="U2104" s="287"/>
      <c r="X2104" s="289"/>
    </row>
    <row r="2105" spans="20:24">
      <c r="T2105" s="288"/>
      <c r="U2105" s="287"/>
      <c r="X2105" s="289"/>
    </row>
    <row r="2106" spans="20:24">
      <c r="T2106" s="288"/>
      <c r="U2106" s="287"/>
      <c r="X2106" s="289"/>
    </row>
    <row r="2107" spans="20:24">
      <c r="T2107" s="288"/>
      <c r="U2107" s="287"/>
      <c r="X2107" s="289"/>
    </row>
    <row r="2108" spans="20:24">
      <c r="T2108" s="288"/>
      <c r="U2108" s="287"/>
      <c r="X2108" s="289"/>
    </row>
    <row r="2109" spans="20:24">
      <c r="T2109" s="288"/>
      <c r="U2109" s="287"/>
      <c r="X2109" s="289"/>
    </row>
    <row r="2110" spans="20:24">
      <c r="T2110" s="288"/>
      <c r="U2110" s="287"/>
      <c r="X2110" s="289"/>
    </row>
    <row r="2111" spans="20:24">
      <c r="T2111" s="288"/>
      <c r="U2111" s="287"/>
      <c r="X2111" s="289"/>
    </row>
    <row r="2112" spans="20:24">
      <c r="T2112" s="288"/>
      <c r="U2112" s="287"/>
      <c r="X2112" s="289"/>
    </row>
    <row r="2113" spans="20:24">
      <c r="T2113" s="288"/>
      <c r="U2113" s="287"/>
      <c r="X2113" s="289"/>
    </row>
    <row r="2114" spans="20:24">
      <c r="T2114" s="288"/>
      <c r="U2114" s="287"/>
      <c r="X2114" s="289"/>
    </row>
    <row r="2115" spans="20:24">
      <c r="T2115" s="288"/>
      <c r="U2115" s="287"/>
      <c r="X2115" s="289"/>
    </row>
    <row r="2116" spans="20:24">
      <c r="T2116" s="288"/>
      <c r="U2116" s="287"/>
      <c r="X2116" s="289"/>
    </row>
    <row r="2117" spans="20:24">
      <c r="T2117" s="288"/>
      <c r="U2117" s="287"/>
      <c r="X2117" s="289"/>
    </row>
    <row r="2118" spans="20:24">
      <c r="T2118" s="288"/>
      <c r="U2118" s="287"/>
      <c r="X2118" s="289"/>
    </row>
    <row r="2119" spans="20:24">
      <c r="T2119" s="288"/>
      <c r="U2119" s="287"/>
      <c r="X2119" s="289"/>
    </row>
    <row r="2120" spans="20:24">
      <c r="T2120" s="288"/>
      <c r="U2120" s="287"/>
      <c r="X2120" s="289"/>
    </row>
    <row r="2121" spans="20:24">
      <c r="T2121" s="288"/>
      <c r="U2121" s="287"/>
      <c r="X2121" s="289"/>
    </row>
    <row r="2122" spans="20:24">
      <c r="T2122" s="288"/>
      <c r="U2122" s="287"/>
      <c r="X2122" s="289"/>
    </row>
    <row r="2123" spans="20:24">
      <c r="T2123" s="288"/>
      <c r="U2123" s="287"/>
      <c r="X2123" s="289"/>
    </row>
    <row r="2124" spans="20:24">
      <c r="T2124" s="288"/>
      <c r="U2124" s="287"/>
      <c r="X2124" s="289"/>
    </row>
    <row r="2125" spans="20:24">
      <c r="T2125" s="288"/>
      <c r="U2125" s="287"/>
      <c r="X2125" s="289"/>
    </row>
    <row r="2126" spans="20:24">
      <c r="T2126" s="288"/>
      <c r="U2126" s="287"/>
      <c r="X2126" s="289"/>
    </row>
    <row r="2127" spans="20:24">
      <c r="T2127" s="288"/>
      <c r="U2127" s="287"/>
      <c r="X2127" s="289"/>
    </row>
    <row r="2128" spans="20:24">
      <c r="T2128" s="288"/>
      <c r="U2128" s="287"/>
      <c r="X2128" s="289"/>
    </row>
    <row r="2129" spans="20:24">
      <c r="T2129" s="288"/>
      <c r="U2129" s="287"/>
      <c r="X2129" s="289"/>
    </row>
    <row r="2130" spans="20:24">
      <c r="T2130" s="288"/>
      <c r="U2130" s="287"/>
      <c r="X2130" s="289"/>
    </row>
    <row r="2131" spans="20:24">
      <c r="T2131" s="288"/>
      <c r="U2131" s="287"/>
      <c r="X2131" s="289"/>
    </row>
    <row r="2132" spans="20:24">
      <c r="T2132" s="288"/>
      <c r="U2132" s="287"/>
      <c r="X2132" s="289"/>
    </row>
    <row r="2133" spans="20:24">
      <c r="T2133" s="288"/>
      <c r="U2133" s="287"/>
      <c r="X2133" s="289"/>
    </row>
    <row r="2134" spans="20:24">
      <c r="T2134" s="288"/>
      <c r="U2134" s="287"/>
      <c r="X2134" s="289"/>
    </row>
    <row r="2135" spans="20:24">
      <c r="T2135" s="288"/>
      <c r="U2135" s="287"/>
      <c r="X2135" s="289"/>
    </row>
    <row r="2136" spans="20:24">
      <c r="T2136" s="288"/>
      <c r="U2136" s="287"/>
      <c r="X2136" s="289"/>
    </row>
    <row r="2137" spans="20:24">
      <c r="T2137" s="288"/>
      <c r="U2137" s="287"/>
      <c r="X2137" s="289"/>
    </row>
    <row r="2138" spans="20:24">
      <c r="T2138" s="288"/>
      <c r="U2138" s="287"/>
      <c r="X2138" s="289"/>
    </row>
    <row r="2139" spans="20:24">
      <c r="T2139" s="288"/>
      <c r="U2139" s="287"/>
      <c r="X2139" s="289"/>
    </row>
    <row r="2140" spans="20:24">
      <c r="T2140" s="288"/>
      <c r="U2140" s="287"/>
      <c r="X2140" s="289"/>
    </row>
    <row r="2141" spans="20:24">
      <c r="T2141" s="288"/>
      <c r="U2141" s="287"/>
      <c r="X2141" s="289"/>
    </row>
    <row r="2142" spans="20:24">
      <c r="T2142" s="288"/>
      <c r="U2142" s="287"/>
      <c r="X2142" s="289"/>
    </row>
    <row r="2143" spans="20:24">
      <c r="T2143" s="288"/>
      <c r="U2143" s="287"/>
      <c r="X2143" s="289"/>
    </row>
    <row r="2144" spans="20:24">
      <c r="T2144" s="288"/>
      <c r="U2144" s="287"/>
      <c r="X2144" s="289"/>
    </row>
    <row r="2145" spans="20:24">
      <c r="T2145" s="288"/>
      <c r="U2145" s="287"/>
      <c r="X2145" s="289"/>
    </row>
    <row r="2146" spans="20:24">
      <c r="T2146" s="288"/>
      <c r="U2146" s="287"/>
      <c r="X2146" s="289"/>
    </row>
    <row r="2147" spans="20:24">
      <c r="T2147" s="288"/>
      <c r="U2147" s="287"/>
      <c r="X2147" s="289"/>
    </row>
    <row r="2148" spans="20:24">
      <c r="T2148" s="288"/>
      <c r="U2148" s="287"/>
      <c r="X2148" s="289"/>
    </row>
    <row r="2149" spans="20:24">
      <c r="T2149" s="288"/>
      <c r="U2149" s="287"/>
      <c r="X2149" s="289"/>
    </row>
    <row r="2150" spans="20:24">
      <c r="T2150" s="288"/>
      <c r="U2150" s="287"/>
      <c r="X2150" s="289"/>
    </row>
    <row r="2151" spans="20:24">
      <c r="T2151" s="288"/>
      <c r="U2151" s="287"/>
      <c r="X2151" s="289"/>
    </row>
    <row r="2152" spans="20:24">
      <c r="T2152" s="288"/>
      <c r="U2152" s="287"/>
      <c r="X2152" s="289"/>
    </row>
    <row r="2153" spans="20:24">
      <c r="T2153" s="288"/>
      <c r="U2153" s="287"/>
      <c r="X2153" s="289"/>
    </row>
    <row r="2154" spans="20:24">
      <c r="T2154" s="288"/>
      <c r="U2154" s="287"/>
      <c r="X2154" s="289"/>
    </row>
    <row r="2155" spans="20:24">
      <c r="T2155" s="288"/>
      <c r="U2155" s="287"/>
      <c r="X2155" s="289"/>
    </row>
    <row r="2156" spans="20:24">
      <c r="T2156" s="288"/>
      <c r="U2156" s="287"/>
      <c r="X2156" s="289"/>
    </row>
    <row r="2157" spans="20:24">
      <c r="T2157" s="288"/>
      <c r="U2157" s="287"/>
      <c r="X2157" s="289"/>
    </row>
    <row r="2158" spans="20:24">
      <c r="T2158" s="288"/>
      <c r="U2158" s="287"/>
      <c r="X2158" s="289"/>
    </row>
    <row r="2159" spans="20:24">
      <c r="T2159" s="288"/>
      <c r="U2159" s="287"/>
      <c r="X2159" s="289"/>
    </row>
    <row r="2160" spans="20:24">
      <c r="T2160" s="288"/>
      <c r="U2160" s="287"/>
      <c r="X2160" s="289"/>
    </row>
    <row r="2161" spans="20:24">
      <c r="T2161" s="288"/>
      <c r="U2161" s="287"/>
      <c r="X2161" s="289"/>
    </row>
    <row r="2162" spans="20:24">
      <c r="T2162" s="288"/>
      <c r="U2162" s="287"/>
      <c r="X2162" s="289"/>
    </row>
    <row r="2163" spans="20:24">
      <c r="T2163" s="288"/>
      <c r="U2163" s="287"/>
      <c r="X2163" s="289"/>
    </row>
    <row r="2164" spans="20:24">
      <c r="T2164" s="288"/>
      <c r="U2164" s="287"/>
      <c r="X2164" s="289"/>
    </row>
    <row r="2165" spans="20:24">
      <c r="T2165" s="288"/>
      <c r="U2165" s="287"/>
      <c r="X2165" s="289"/>
    </row>
    <row r="2166" spans="20:24">
      <c r="T2166" s="288"/>
      <c r="U2166" s="287"/>
      <c r="X2166" s="289"/>
    </row>
    <row r="2167" spans="20:24">
      <c r="T2167" s="288"/>
      <c r="U2167" s="287"/>
      <c r="X2167" s="289"/>
    </row>
    <row r="2168" spans="20:24">
      <c r="T2168" s="288"/>
      <c r="U2168" s="287"/>
      <c r="X2168" s="289"/>
    </row>
    <row r="2169" spans="20:24">
      <c r="T2169" s="288"/>
      <c r="U2169" s="287"/>
      <c r="X2169" s="289"/>
    </row>
    <row r="2170" spans="20:24">
      <c r="T2170" s="288"/>
      <c r="U2170" s="287"/>
      <c r="X2170" s="289"/>
    </row>
    <row r="2171" spans="20:24">
      <c r="T2171" s="288"/>
      <c r="U2171" s="287"/>
      <c r="X2171" s="289"/>
    </row>
    <row r="2172" spans="20:24">
      <c r="T2172" s="288"/>
      <c r="U2172" s="287"/>
      <c r="X2172" s="289"/>
    </row>
    <row r="2173" spans="20:24">
      <c r="T2173" s="288"/>
      <c r="U2173" s="287"/>
      <c r="X2173" s="289"/>
    </row>
    <row r="2174" spans="20:24">
      <c r="T2174" s="288"/>
      <c r="U2174" s="287"/>
      <c r="X2174" s="289"/>
    </row>
    <row r="2175" spans="20:24">
      <c r="T2175" s="288"/>
      <c r="U2175" s="287"/>
      <c r="X2175" s="289"/>
    </row>
    <row r="2176" spans="20:24">
      <c r="T2176" s="288"/>
      <c r="U2176" s="287"/>
      <c r="X2176" s="289"/>
    </row>
    <row r="2177" spans="20:24">
      <c r="T2177" s="288"/>
      <c r="U2177" s="287"/>
      <c r="X2177" s="289"/>
    </row>
    <row r="2178" spans="20:24">
      <c r="T2178" s="288"/>
      <c r="U2178" s="287"/>
      <c r="X2178" s="289"/>
    </row>
    <row r="2179" spans="20:24">
      <c r="T2179" s="288"/>
      <c r="U2179" s="287"/>
      <c r="X2179" s="289"/>
    </row>
    <row r="2180" spans="20:24">
      <c r="T2180" s="288"/>
      <c r="U2180" s="287"/>
      <c r="X2180" s="289"/>
    </row>
    <row r="2181" spans="20:24">
      <c r="T2181" s="288"/>
      <c r="U2181" s="287"/>
      <c r="X2181" s="289"/>
    </row>
    <row r="2182" spans="20:24">
      <c r="T2182" s="288"/>
      <c r="U2182" s="287"/>
      <c r="X2182" s="289"/>
    </row>
    <row r="2183" spans="20:24">
      <c r="T2183" s="288"/>
      <c r="U2183" s="287"/>
      <c r="X2183" s="289"/>
    </row>
    <row r="2184" spans="20:24">
      <c r="T2184" s="288"/>
      <c r="U2184" s="287"/>
      <c r="X2184" s="289"/>
    </row>
    <row r="2185" spans="20:24">
      <c r="T2185" s="288"/>
      <c r="U2185" s="287"/>
      <c r="X2185" s="289"/>
    </row>
    <row r="2186" spans="20:24">
      <c r="T2186" s="288"/>
      <c r="U2186" s="287"/>
      <c r="X2186" s="289"/>
    </row>
    <row r="2187" spans="20:24">
      <c r="T2187" s="288"/>
      <c r="U2187" s="287"/>
      <c r="X2187" s="289"/>
    </row>
    <row r="2188" spans="20:24">
      <c r="T2188" s="288"/>
      <c r="U2188" s="287"/>
      <c r="X2188" s="289"/>
    </row>
    <row r="2189" spans="20:24">
      <c r="T2189" s="288"/>
      <c r="U2189" s="287"/>
      <c r="X2189" s="289"/>
    </row>
    <row r="2190" spans="20:24">
      <c r="T2190" s="288"/>
      <c r="U2190" s="287"/>
      <c r="X2190" s="289"/>
    </row>
    <row r="2191" spans="20:24">
      <c r="T2191" s="288"/>
      <c r="U2191" s="287"/>
      <c r="X2191" s="289"/>
    </row>
    <row r="2192" spans="20:24">
      <c r="T2192" s="288"/>
      <c r="U2192" s="287"/>
      <c r="X2192" s="289"/>
    </row>
    <row r="2193" spans="20:24">
      <c r="T2193" s="288"/>
      <c r="U2193" s="287"/>
      <c r="X2193" s="289"/>
    </row>
    <row r="2194" spans="20:24">
      <c r="T2194" s="288"/>
      <c r="U2194" s="287"/>
      <c r="X2194" s="289"/>
    </row>
    <row r="2195" spans="20:24">
      <c r="T2195" s="288"/>
      <c r="U2195" s="287"/>
      <c r="X2195" s="289"/>
    </row>
    <row r="2196" spans="20:24">
      <c r="T2196" s="288"/>
      <c r="U2196" s="287"/>
      <c r="X2196" s="289"/>
    </row>
    <row r="2197" spans="20:24">
      <c r="T2197" s="288"/>
      <c r="U2197" s="287"/>
      <c r="X2197" s="289"/>
    </row>
    <row r="2198" spans="20:24">
      <c r="T2198" s="288"/>
      <c r="U2198" s="287"/>
      <c r="X2198" s="289"/>
    </row>
    <row r="2199" spans="20:24">
      <c r="T2199" s="288"/>
      <c r="U2199" s="287"/>
      <c r="X2199" s="289"/>
    </row>
    <row r="2200" spans="20:24">
      <c r="T2200" s="288"/>
      <c r="U2200" s="287"/>
      <c r="X2200" s="289"/>
    </row>
    <row r="2201" spans="20:24">
      <c r="T2201" s="288"/>
      <c r="U2201" s="287"/>
      <c r="X2201" s="289"/>
    </row>
    <row r="2202" spans="20:24">
      <c r="T2202" s="288"/>
      <c r="U2202" s="287"/>
      <c r="X2202" s="289"/>
    </row>
    <row r="2203" spans="20:24">
      <c r="T2203" s="288"/>
      <c r="U2203" s="287"/>
      <c r="X2203" s="289"/>
    </row>
    <row r="2204" spans="20:24">
      <c r="T2204" s="288"/>
      <c r="U2204" s="287"/>
      <c r="X2204" s="289"/>
    </row>
    <row r="2205" spans="20:24">
      <c r="T2205" s="288"/>
      <c r="U2205" s="287"/>
      <c r="X2205" s="289"/>
    </row>
    <row r="2206" spans="20:24">
      <c r="T2206" s="288"/>
      <c r="U2206" s="287"/>
      <c r="X2206" s="289"/>
    </row>
    <row r="2207" spans="20:24">
      <c r="T2207" s="288"/>
      <c r="U2207" s="287"/>
      <c r="X2207" s="289"/>
    </row>
    <row r="2208" spans="20:24">
      <c r="T2208" s="288"/>
      <c r="U2208" s="287"/>
      <c r="X2208" s="289"/>
    </row>
    <row r="2209" spans="20:24">
      <c r="T2209" s="288"/>
      <c r="U2209" s="287"/>
      <c r="X2209" s="289"/>
    </row>
    <row r="2210" spans="20:24">
      <c r="T2210" s="288"/>
      <c r="U2210" s="287"/>
      <c r="X2210" s="289"/>
    </row>
    <row r="2211" spans="20:24">
      <c r="T2211" s="288"/>
      <c r="U2211" s="287"/>
      <c r="X2211" s="289"/>
    </row>
    <row r="2212" spans="20:24">
      <c r="T2212" s="288"/>
      <c r="U2212" s="287"/>
      <c r="X2212" s="289"/>
    </row>
    <row r="2213" spans="20:24">
      <c r="T2213" s="288"/>
      <c r="U2213" s="287"/>
      <c r="X2213" s="289"/>
    </row>
    <row r="2214" spans="20:24">
      <c r="T2214" s="288"/>
      <c r="U2214" s="287"/>
      <c r="X2214" s="289"/>
    </row>
    <row r="2215" spans="20:24">
      <c r="T2215" s="288"/>
      <c r="U2215" s="287"/>
      <c r="X2215" s="289"/>
    </row>
    <row r="2216" spans="20:24">
      <c r="T2216" s="288"/>
      <c r="U2216" s="287"/>
      <c r="X2216" s="289"/>
    </row>
    <row r="2217" spans="20:24">
      <c r="T2217" s="288"/>
      <c r="U2217" s="287"/>
      <c r="X2217" s="289"/>
    </row>
    <row r="2218" spans="20:24">
      <c r="T2218" s="288"/>
      <c r="U2218" s="287"/>
      <c r="X2218" s="289"/>
    </row>
    <row r="2219" spans="20:24">
      <c r="T2219" s="288"/>
      <c r="U2219" s="287"/>
      <c r="X2219" s="289"/>
    </row>
    <row r="2220" spans="20:24">
      <c r="T2220" s="288"/>
      <c r="U2220" s="287"/>
      <c r="X2220" s="289"/>
    </row>
    <row r="2221" spans="20:24">
      <c r="T2221" s="288"/>
      <c r="U2221" s="287"/>
      <c r="X2221" s="289"/>
    </row>
    <row r="2222" spans="20:24">
      <c r="T2222" s="288"/>
      <c r="U2222" s="287"/>
      <c r="X2222" s="289"/>
    </row>
    <row r="2223" spans="20:24">
      <c r="T2223" s="288"/>
      <c r="U2223" s="287"/>
      <c r="X2223" s="289"/>
    </row>
    <row r="2224" spans="20:24">
      <c r="T2224" s="288"/>
      <c r="U2224" s="287"/>
      <c r="X2224" s="289"/>
    </row>
    <row r="2225" spans="20:24">
      <c r="T2225" s="288"/>
      <c r="U2225" s="287"/>
      <c r="X2225" s="289"/>
    </row>
    <row r="2226" spans="20:24">
      <c r="T2226" s="288"/>
      <c r="U2226" s="287"/>
      <c r="X2226" s="289"/>
    </row>
    <row r="2227" spans="20:24">
      <c r="T2227" s="288"/>
      <c r="U2227" s="287"/>
      <c r="X2227" s="289"/>
    </row>
    <row r="2228" spans="20:24">
      <c r="T2228" s="288"/>
      <c r="U2228" s="287"/>
      <c r="X2228" s="289"/>
    </row>
    <row r="2229" spans="20:24">
      <c r="T2229" s="288"/>
      <c r="U2229" s="287"/>
      <c r="X2229" s="289"/>
    </row>
    <row r="2230" spans="20:24">
      <c r="T2230" s="288"/>
      <c r="U2230" s="287"/>
      <c r="X2230" s="289"/>
    </row>
    <row r="2231" spans="20:24">
      <c r="T2231" s="288"/>
      <c r="U2231" s="287"/>
      <c r="X2231" s="289"/>
    </row>
    <row r="2232" spans="20:24">
      <c r="T2232" s="288"/>
      <c r="U2232" s="287"/>
      <c r="X2232" s="289"/>
    </row>
    <row r="2233" spans="20:24">
      <c r="T2233" s="288"/>
      <c r="U2233" s="287"/>
      <c r="X2233" s="289"/>
    </row>
    <row r="2234" spans="20:24">
      <c r="T2234" s="288"/>
      <c r="U2234" s="287"/>
      <c r="X2234" s="289"/>
    </row>
    <row r="2235" spans="20:24">
      <c r="T2235" s="288"/>
      <c r="U2235" s="287"/>
      <c r="X2235" s="289"/>
    </row>
    <row r="2236" spans="20:24">
      <c r="T2236" s="288"/>
      <c r="U2236" s="287"/>
      <c r="X2236" s="289"/>
    </row>
    <row r="2237" spans="20:24">
      <c r="T2237" s="288"/>
      <c r="U2237" s="287"/>
      <c r="X2237" s="289"/>
    </row>
    <row r="2238" spans="20:24">
      <c r="T2238" s="288"/>
      <c r="U2238" s="287"/>
      <c r="X2238" s="289"/>
    </row>
    <row r="2239" spans="20:24">
      <c r="T2239" s="288"/>
      <c r="U2239" s="287"/>
      <c r="X2239" s="289"/>
    </row>
    <row r="2240" spans="20:24">
      <c r="T2240" s="288"/>
      <c r="U2240" s="287"/>
      <c r="X2240" s="289"/>
    </row>
    <row r="2241" spans="20:24">
      <c r="T2241" s="288"/>
      <c r="U2241" s="287"/>
      <c r="X2241" s="289"/>
    </row>
    <row r="2242" spans="20:24">
      <c r="T2242" s="288"/>
      <c r="U2242" s="287"/>
      <c r="X2242" s="289"/>
    </row>
    <row r="2243" spans="20:24">
      <c r="T2243" s="288"/>
      <c r="U2243" s="287"/>
      <c r="X2243" s="289"/>
    </row>
    <row r="2244" spans="20:24">
      <c r="T2244" s="288"/>
      <c r="U2244" s="287"/>
      <c r="X2244" s="289"/>
    </row>
    <row r="2245" spans="20:24">
      <c r="T2245" s="288"/>
      <c r="U2245" s="287"/>
      <c r="X2245" s="289"/>
    </row>
    <row r="2246" spans="20:24">
      <c r="T2246" s="288"/>
      <c r="U2246" s="287"/>
      <c r="X2246" s="289"/>
    </row>
    <row r="2247" spans="20:24">
      <c r="T2247" s="288"/>
      <c r="U2247" s="287"/>
      <c r="X2247" s="289"/>
    </row>
    <row r="2248" spans="20:24">
      <c r="T2248" s="288"/>
      <c r="U2248" s="287"/>
      <c r="X2248" s="289"/>
    </row>
    <row r="2249" spans="20:24">
      <c r="T2249" s="288"/>
      <c r="U2249" s="287"/>
      <c r="X2249" s="289"/>
    </row>
    <row r="2250" spans="20:24">
      <c r="T2250" s="288"/>
      <c r="U2250" s="287"/>
      <c r="X2250" s="289"/>
    </row>
    <row r="2251" spans="20:24">
      <c r="T2251" s="288"/>
      <c r="U2251" s="287"/>
      <c r="X2251" s="289"/>
    </row>
    <row r="2252" spans="20:24">
      <c r="T2252" s="288"/>
      <c r="U2252" s="287"/>
      <c r="X2252" s="289"/>
    </row>
    <row r="2253" spans="20:24">
      <c r="T2253" s="288"/>
      <c r="U2253" s="287"/>
      <c r="X2253" s="289"/>
    </row>
    <row r="2254" spans="20:24">
      <c r="T2254" s="288"/>
      <c r="U2254" s="287"/>
      <c r="X2254" s="289"/>
    </row>
    <row r="2255" spans="20:24">
      <c r="T2255" s="288"/>
      <c r="U2255" s="287"/>
      <c r="X2255" s="289"/>
    </row>
    <row r="2256" spans="20:24">
      <c r="T2256" s="288"/>
      <c r="U2256" s="287"/>
      <c r="X2256" s="289"/>
    </row>
    <row r="2257" spans="20:24">
      <c r="T2257" s="288"/>
      <c r="U2257" s="287"/>
      <c r="X2257" s="289"/>
    </row>
    <row r="2258" spans="20:24">
      <c r="T2258" s="288"/>
      <c r="U2258" s="287"/>
      <c r="X2258" s="289"/>
    </row>
    <row r="2259" spans="20:24">
      <c r="T2259" s="288"/>
      <c r="U2259" s="287"/>
      <c r="X2259" s="289"/>
    </row>
    <row r="2260" spans="20:24">
      <c r="T2260" s="288"/>
      <c r="U2260" s="287"/>
      <c r="X2260" s="289"/>
    </row>
    <row r="2261" spans="20:24">
      <c r="T2261" s="288"/>
      <c r="U2261" s="287"/>
      <c r="X2261" s="289"/>
    </row>
    <row r="2262" spans="20:24">
      <c r="T2262" s="288"/>
      <c r="U2262" s="287"/>
      <c r="X2262" s="289"/>
    </row>
    <row r="2263" spans="20:24">
      <c r="T2263" s="288"/>
      <c r="U2263" s="287"/>
      <c r="X2263" s="289"/>
    </row>
    <row r="2264" spans="20:24">
      <c r="T2264" s="288"/>
      <c r="U2264" s="287"/>
      <c r="X2264" s="289"/>
    </row>
    <row r="2265" spans="20:24">
      <c r="T2265" s="288"/>
      <c r="U2265" s="287"/>
      <c r="X2265" s="289"/>
    </row>
    <row r="2266" spans="20:24">
      <c r="T2266" s="288"/>
      <c r="U2266" s="287"/>
      <c r="X2266" s="289"/>
    </row>
    <row r="2267" spans="20:24">
      <c r="T2267" s="288"/>
      <c r="U2267" s="287"/>
      <c r="X2267" s="289"/>
    </row>
    <row r="2268" spans="20:24">
      <c r="T2268" s="288"/>
      <c r="U2268" s="287"/>
      <c r="X2268" s="289"/>
    </row>
    <row r="2269" spans="20:24">
      <c r="T2269" s="288"/>
      <c r="U2269" s="287"/>
      <c r="X2269" s="289"/>
    </row>
    <row r="2270" spans="20:24">
      <c r="T2270" s="288"/>
      <c r="U2270" s="287"/>
      <c r="X2270" s="289"/>
    </row>
    <row r="2271" spans="20:24">
      <c r="T2271" s="288"/>
      <c r="U2271" s="287"/>
      <c r="X2271" s="289"/>
    </row>
    <row r="2272" spans="20:24">
      <c r="T2272" s="288"/>
      <c r="U2272" s="287"/>
      <c r="X2272" s="289"/>
    </row>
    <row r="2273" spans="20:24">
      <c r="T2273" s="288"/>
      <c r="U2273" s="287"/>
      <c r="X2273" s="289"/>
    </row>
    <row r="2274" spans="20:24">
      <c r="T2274" s="288"/>
      <c r="U2274" s="287"/>
      <c r="X2274" s="289"/>
    </row>
    <row r="2275" spans="20:24">
      <c r="T2275" s="288"/>
      <c r="U2275" s="287"/>
      <c r="X2275" s="289"/>
    </row>
    <row r="2276" spans="20:24">
      <c r="T2276" s="288"/>
      <c r="U2276" s="287"/>
      <c r="X2276" s="289"/>
    </row>
    <row r="2277" spans="20:24">
      <c r="T2277" s="288"/>
      <c r="U2277" s="287"/>
      <c r="X2277" s="289"/>
    </row>
    <row r="2278" spans="20:24">
      <c r="T2278" s="288"/>
      <c r="U2278" s="287"/>
      <c r="X2278" s="289"/>
    </row>
    <row r="2279" spans="20:24">
      <c r="T2279" s="288"/>
      <c r="U2279" s="287"/>
      <c r="X2279" s="289"/>
    </row>
    <row r="2280" spans="20:24">
      <c r="T2280" s="288"/>
      <c r="U2280" s="287"/>
      <c r="X2280" s="289"/>
    </row>
    <row r="2281" spans="20:24">
      <c r="T2281" s="288"/>
      <c r="U2281" s="287"/>
      <c r="X2281" s="289"/>
    </row>
    <row r="2282" spans="20:24">
      <c r="T2282" s="288"/>
      <c r="U2282" s="287"/>
      <c r="X2282" s="289"/>
    </row>
    <row r="2283" spans="20:24">
      <c r="T2283" s="288"/>
      <c r="U2283" s="287"/>
      <c r="X2283" s="289"/>
    </row>
    <row r="2284" spans="20:24">
      <c r="T2284" s="288"/>
      <c r="U2284" s="287"/>
      <c r="X2284" s="289"/>
    </row>
    <row r="2285" spans="20:24">
      <c r="T2285" s="288"/>
      <c r="U2285" s="287"/>
      <c r="X2285" s="289"/>
    </row>
    <row r="2286" spans="20:24">
      <c r="T2286" s="288"/>
      <c r="U2286" s="287"/>
      <c r="X2286" s="289"/>
    </row>
    <row r="2287" spans="20:24">
      <c r="T2287" s="288"/>
      <c r="U2287" s="287"/>
      <c r="X2287" s="289"/>
    </row>
    <row r="2288" spans="20:24">
      <c r="T2288" s="288"/>
      <c r="U2288" s="287"/>
      <c r="X2288" s="289"/>
    </row>
    <row r="2289" spans="20:24">
      <c r="T2289" s="288"/>
      <c r="U2289" s="287"/>
      <c r="X2289" s="289"/>
    </row>
    <row r="2290" spans="20:24">
      <c r="T2290" s="288"/>
      <c r="U2290" s="287"/>
      <c r="X2290" s="289"/>
    </row>
    <row r="2291" spans="20:24">
      <c r="T2291" s="288"/>
      <c r="U2291" s="287"/>
      <c r="X2291" s="289"/>
    </row>
    <row r="2292" spans="20:24">
      <c r="T2292" s="288"/>
      <c r="U2292" s="287"/>
      <c r="X2292" s="289"/>
    </row>
    <row r="2293" spans="20:24">
      <c r="T2293" s="288"/>
      <c r="U2293" s="287"/>
      <c r="X2293" s="289"/>
    </row>
    <row r="2294" spans="20:24">
      <c r="T2294" s="288"/>
      <c r="U2294" s="287"/>
      <c r="X2294" s="289"/>
    </row>
    <row r="2295" spans="20:24">
      <c r="T2295" s="288"/>
      <c r="U2295" s="287"/>
      <c r="X2295" s="289"/>
    </row>
    <row r="2296" spans="20:24">
      <c r="T2296" s="288"/>
      <c r="U2296" s="287"/>
      <c r="X2296" s="289"/>
    </row>
    <row r="2297" spans="20:24">
      <c r="T2297" s="288"/>
      <c r="U2297" s="287"/>
      <c r="X2297" s="289"/>
    </row>
    <row r="2298" spans="20:24">
      <c r="T2298" s="288"/>
      <c r="U2298" s="287"/>
      <c r="X2298" s="289"/>
    </row>
    <row r="2299" spans="20:24">
      <c r="T2299" s="288"/>
      <c r="U2299" s="287"/>
      <c r="X2299" s="289"/>
    </row>
    <row r="2300" spans="20:24">
      <c r="T2300" s="288"/>
      <c r="U2300" s="287"/>
      <c r="X2300" s="289"/>
    </row>
    <row r="2301" spans="20:24">
      <c r="T2301" s="288"/>
      <c r="U2301" s="287"/>
      <c r="X2301" s="289"/>
    </row>
    <row r="2302" spans="20:24">
      <c r="T2302" s="288"/>
      <c r="U2302" s="287"/>
      <c r="X2302" s="289"/>
    </row>
    <row r="2303" spans="20:24">
      <c r="T2303" s="288"/>
      <c r="U2303" s="287"/>
      <c r="X2303" s="289"/>
    </row>
    <row r="2304" spans="20:24">
      <c r="T2304" s="288"/>
      <c r="U2304" s="287"/>
      <c r="X2304" s="289"/>
    </row>
    <row r="2305" spans="20:24">
      <c r="T2305" s="288"/>
      <c r="U2305" s="287"/>
      <c r="X2305" s="289"/>
    </row>
    <row r="2306" spans="20:24">
      <c r="T2306" s="288"/>
      <c r="U2306" s="287"/>
      <c r="X2306" s="289"/>
    </row>
    <row r="2307" spans="20:24">
      <c r="T2307" s="288"/>
      <c r="U2307" s="287"/>
      <c r="X2307" s="289"/>
    </row>
    <row r="2308" spans="20:24">
      <c r="T2308" s="288"/>
      <c r="U2308" s="287"/>
      <c r="X2308" s="289"/>
    </row>
    <row r="2309" spans="20:24">
      <c r="T2309" s="288"/>
      <c r="U2309" s="287"/>
      <c r="X2309" s="289"/>
    </row>
    <row r="2310" spans="20:24">
      <c r="T2310" s="288"/>
      <c r="U2310" s="287"/>
      <c r="X2310" s="289"/>
    </row>
    <row r="2311" spans="20:24">
      <c r="T2311" s="288"/>
      <c r="U2311" s="287"/>
      <c r="X2311" s="289"/>
    </row>
    <row r="2312" spans="20:24">
      <c r="T2312" s="288"/>
      <c r="U2312" s="287"/>
      <c r="X2312" s="289"/>
    </row>
    <row r="2313" spans="20:24">
      <c r="T2313" s="288"/>
      <c r="U2313" s="287"/>
      <c r="X2313" s="289"/>
    </row>
    <row r="2314" spans="20:24">
      <c r="T2314" s="288"/>
      <c r="U2314" s="287"/>
      <c r="X2314" s="289"/>
    </row>
    <row r="2315" spans="20:24">
      <c r="T2315" s="288"/>
      <c r="U2315" s="287"/>
      <c r="X2315" s="289"/>
    </row>
    <row r="2316" spans="20:24">
      <c r="T2316" s="288"/>
      <c r="U2316" s="287"/>
      <c r="X2316" s="289"/>
    </row>
    <row r="2317" spans="20:24">
      <c r="T2317" s="288"/>
      <c r="U2317" s="287"/>
      <c r="X2317" s="289"/>
    </row>
    <row r="2318" spans="20:24">
      <c r="T2318" s="288"/>
      <c r="U2318" s="287"/>
      <c r="X2318" s="289"/>
    </row>
    <row r="2319" spans="20:24">
      <c r="T2319" s="288"/>
      <c r="U2319" s="287"/>
      <c r="X2319" s="289"/>
    </row>
    <row r="2320" spans="20:24">
      <c r="T2320" s="288"/>
      <c r="U2320" s="287"/>
      <c r="X2320" s="289"/>
    </row>
    <row r="2321" spans="20:24">
      <c r="T2321" s="288"/>
      <c r="U2321" s="287"/>
      <c r="X2321" s="289"/>
    </row>
    <row r="2322" spans="20:24">
      <c r="T2322" s="288"/>
      <c r="U2322" s="287"/>
      <c r="X2322" s="289"/>
    </row>
    <row r="2323" spans="20:24">
      <c r="T2323" s="288"/>
      <c r="U2323" s="287"/>
      <c r="X2323" s="289"/>
    </row>
    <row r="2324" spans="20:24">
      <c r="T2324" s="288"/>
      <c r="U2324" s="287"/>
      <c r="X2324" s="289"/>
    </row>
    <row r="2325" spans="20:24">
      <c r="T2325" s="288"/>
      <c r="U2325" s="287"/>
      <c r="X2325" s="289"/>
    </row>
    <row r="2326" spans="20:24">
      <c r="T2326" s="288"/>
      <c r="U2326" s="287"/>
      <c r="X2326" s="289"/>
    </row>
    <row r="2327" spans="20:24">
      <c r="T2327" s="288"/>
      <c r="U2327" s="287"/>
      <c r="X2327" s="289"/>
    </row>
    <row r="2328" spans="20:24">
      <c r="T2328" s="288"/>
      <c r="U2328" s="287"/>
      <c r="X2328" s="289"/>
    </row>
    <row r="2329" spans="20:24">
      <c r="T2329" s="288"/>
      <c r="U2329" s="287"/>
      <c r="X2329" s="289"/>
    </row>
    <row r="2330" spans="20:24">
      <c r="T2330" s="288"/>
      <c r="U2330" s="287"/>
      <c r="X2330" s="289"/>
    </row>
    <row r="2331" spans="20:24">
      <c r="T2331" s="288"/>
      <c r="U2331" s="287"/>
      <c r="X2331" s="289"/>
    </row>
    <row r="2332" spans="20:24">
      <c r="T2332" s="288"/>
      <c r="U2332" s="287"/>
      <c r="X2332" s="289"/>
    </row>
    <row r="2333" spans="20:24">
      <c r="T2333" s="288"/>
      <c r="U2333" s="287"/>
      <c r="X2333" s="289"/>
    </row>
    <row r="2334" spans="20:24">
      <c r="T2334" s="288"/>
      <c r="U2334" s="287"/>
      <c r="X2334" s="289"/>
    </row>
    <row r="2335" spans="20:24">
      <c r="T2335" s="288"/>
      <c r="U2335" s="287"/>
      <c r="X2335" s="289"/>
    </row>
    <row r="2336" spans="20:24">
      <c r="T2336" s="288"/>
      <c r="U2336" s="287"/>
      <c r="X2336" s="289"/>
    </row>
    <row r="2337" spans="20:24">
      <c r="T2337" s="288"/>
      <c r="U2337" s="287"/>
      <c r="X2337" s="289"/>
    </row>
    <row r="2338" spans="20:24">
      <c r="T2338" s="288"/>
      <c r="U2338" s="287"/>
      <c r="X2338" s="289"/>
    </row>
    <row r="2339" spans="20:24">
      <c r="T2339" s="288"/>
      <c r="U2339" s="287"/>
      <c r="X2339" s="289"/>
    </row>
    <row r="2340" spans="20:24">
      <c r="T2340" s="288"/>
      <c r="U2340" s="287"/>
      <c r="X2340" s="289"/>
    </row>
    <row r="2341" spans="20:24">
      <c r="T2341" s="288"/>
      <c r="U2341" s="287"/>
      <c r="X2341" s="289"/>
    </row>
    <row r="2342" spans="20:24">
      <c r="T2342" s="288"/>
      <c r="U2342" s="287"/>
      <c r="X2342" s="289"/>
    </row>
    <row r="2343" spans="20:24">
      <c r="T2343" s="288"/>
      <c r="U2343" s="287"/>
      <c r="X2343" s="289"/>
    </row>
    <row r="2344" spans="20:24">
      <c r="T2344" s="288"/>
      <c r="U2344" s="287"/>
      <c r="X2344" s="289"/>
    </row>
    <row r="2345" spans="20:24">
      <c r="T2345" s="288"/>
      <c r="U2345" s="287"/>
      <c r="X2345" s="289"/>
    </row>
    <row r="2346" spans="20:24">
      <c r="T2346" s="288"/>
      <c r="U2346" s="287"/>
      <c r="X2346" s="289"/>
    </row>
    <row r="2347" spans="20:24">
      <c r="T2347" s="288"/>
      <c r="U2347" s="287"/>
      <c r="X2347" s="289"/>
    </row>
    <row r="2348" spans="20:24">
      <c r="T2348" s="288"/>
      <c r="U2348" s="287"/>
      <c r="X2348" s="289"/>
    </row>
    <row r="2349" spans="20:24">
      <c r="T2349" s="288"/>
      <c r="U2349" s="287"/>
      <c r="X2349" s="289"/>
    </row>
    <row r="2350" spans="20:24">
      <c r="T2350" s="288"/>
      <c r="U2350" s="287"/>
      <c r="X2350" s="289"/>
    </row>
    <row r="2351" spans="20:24">
      <c r="T2351" s="288"/>
      <c r="U2351" s="287"/>
      <c r="X2351" s="289"/>
    </row>
    <row r="2352" spans="20:24">
      <c r="T2352" s="288"/>
      <c r="U2352" s="287"/>
      <c r="X2352" s="289"/>
    </row>
    <row r="2353" spans="20:24">
      <c r="T2353" s="288"/>
      <c r="U2353" s="287"/>
      <c r="X2353" s="289"/>
    </row>
    <row r="2354" spans="20:24">
      <c r="T2354" s="288"/>
      <c r="U2354" s="287"/>
      <c r="X2354" s="289"/>
    </row>
    <row r="2355" spans="20:24">
      <c r="T2355" s="288"/>
      <c r="U2355" s="287"/>
      <c r="X2355" s="289"/>
    </row>
    <row r="2356" spans="20:24">
      <c r="T2356" s="288"/>
      <c r="U2356" s="287"/>
      <c r="X2356" s="289"/>
    </row>
    <row r="2357" spans="20:24">
      <c r="T2357" s="288"/>
      <c r="U2357" s="287"/>
      <c r="X2357" s="289"/>
    </row>
    <row r="2358" spans="20:24">
      <c r="T2358" s="288"/>
      <c r="U2358" s="287"/>
      <c r="X2358" s="289"/>
    </row>
    <row r="2359" spans="20:24">
      <c r="T2359" s="288"/>
      <c r="U2359" s="287"/>
      <c r="X2359" s="289"/>
    </row>
    <row r="2360" spans="20:24">
      <c r="T2360" s="288"/>
      <c r="U2360" s="287"/>
      <c r="X2360" s="289"/>
    </row>
    <row r="2361" spans="20:24">
      <c r="T2361" s="288"/>
      <c r="U2361" s="287"/>
      <c r="X2361" s="289"/>
    </row>
    <row r="2362" spans="20:24">
      <c r="T2362" s="288"/>
      <c r="U2362" s="287"/>
      <c r="X2362" s="289"/>
    </row>
    <row r="2363" spans="20:24">
      <c r="T2363" s="288"/>
      <c r="U2363" s="287"/>
      <c r="X2363" s="289"/>
    </row>
    <row r="2364" spans="20:24">
      <c r="T2364" s="288"/>
      <c r="U2364" s="287"/>
      <c r="X2364" s="289"/>
    </row>
    <row r="2365" spans="20:24">
      <c r="T2365" s="288"/>
      <c r="U2365" s="287"/>
      <c r="X2365" s="289"/>
    </row>
    <row r="2366" spans="20:24">
      <c r="T2366" s="288"/>
      <c r="U2366" s="287"/>
      <c r="X2366" s="289"/>
    </row>
    <row r="2367" spans="20:24">
      <c r="T2367" s="288"/>
      <c r="U2367" s="287"/>
      <c r="X2367" s="289"/>
    </row>
    <row r="2368" spans="20:24">
      <c r="T2368" s="288"/>
      <c r="U2368" s="287"/>
      <c r="X2368" s="289"/>
    </row>
    <row r="2369" spans="20:24">
      <c r="T2369" s="288"/>
      <c r="U2369" s="287"/>
      <c r="X2369" s="289"/>
    </row>
    <row r="2370" spans="20:24">
      <c r="T2370" s="288"/>
      <c r="U2370" s="287"/>
      <c r="X2370" s="289"/>
    </row>
    <row r="2371" spans="20:24">
      <c r="T2371" s="288"/>
      <c r="U2371" s="287"/>
      <c r="X2371" s="289"/>
    </row>
    <row r="2372" spans="20:24">
      <c r="T2372" s="288"/>
      <c r="U2372" s="287"/>
      <c r="X2372" s="289"/>
    </row>
    <row r="2373" spans="20:24">
      <c r="T2373" s="288"/>
      <c r="U2373" s="287"/>
      <c r="X2373" s="289"/>
    </row>
    <row r="2374" spans="20:24">
      <c r="T2374" s="288"/>
      <c r="U2374" s="287"/>
      <c r="X2374" s="289"/>
    </row>
    <row r="2375" spans="20:24">
      <c r="T2375" s="288"/>
      <c r="U2375" s="287"/>
      <c r="X2375" s="289"/>
    </row>
    <row r="2376" spans="20:24">
      <c r="T2376" s="288"/>
      <c r="U2376" s="287"/>
      <c r="X2376" s="289"/>
    </row>
    <row r="2377" spans="20:24">
      <c r="T2377" s="288"/>
      <c r="U2377" s="287"/>
      <c r="X2377" s="289"/>
    </row>
    <row r="2378" spans="20:24">
      <c r="T2378" s="288"/>
      <c r="U2378" s="287"/>
      <c r="X2378" s="289"/>
    </row>
    <row r="2379" spans="20:24">
      <c r="T2379" s="288"/>
      <c r="U2379" s="287"/>
      <c r="X2379" s="289"/>
    </row>
    <row r="2380" spans="20:24">
      <c r="T2380" s="288"/>
      <c r="U2380" s="287"/>
      <c r="X2380" s="289"/>
    </row>
    <row r="2381" spans="20:24">
      <c r="T2381" s="288"/>
      <c r="U2381" s="287"/>
      <c r="X2381" s="289"/>
    </row>
    <row r="2382" spans="20:24">
      <c r="T2382" s="288"/>
      <c r="U2382" s="287"/>
      <c r="X2382" s="289"/>
    </row>
    <row r="2383" spans="20:24">
      <c r="T2383" s="288"/>
      <c r="U2383" s="287"/>
      <c r="X2383" s="289"/>
    </row>
    <row r="2384" spans="20:24">
      <c r="T2384" s="288"/>
      <c r="U2384" s="287"/>
      <c r="X2384" s="289"/>
    </row>
    <row r="2385" spans="20:24">
      <c r="T2385" s="288"/>
      <c r="U2385" s="287"/>
      <c r="X2385" s="289"/>
    </row>
    <row r="2386" spans="20:24">
      <c r="T2386" s="288"/>
      <c r="U2386" s="287"/>
      <c r="X2386" s="289"/>
    </row>
    <row r="2387" spans="20:24">
      <c r="T2387" s="288"/>
      <c r="U2387" s="287"/>
      <c r="X2387" s="289"/>
    </row>
    <row r="2388" spans="20:24">
      <c r="T2388" s="288"/>
      <c r="U2388" s="287"/>
      <c r="X2388" s="289"/>
    </row>
    <row r="2389" spans="20:24">
      <c r="T2389" s="288"/>
      <c r="U2389" s="287"/>
      <c r="X2389" s="289"/>
    </row>
    <row r="2390" spans="20:24">
      <c r="T2390" s="288"/>
      <c r="U2390" s="287"/>
      <c r="X2390" s="289"/>
    </row>
    <row r="2391" spans="20:24">
      <c r="T2391" s="288"/>
      <c r="U2391" s="287"/>
      <c r="X2391" s="289"/>
    </row>
    <row r="2392" spans="20:24">
      <c r="T2392" s="288"/>
      <c r="U2392" s="287"/>
      <c r="X2392" s="289"/>
    </row>
    <row r="2393" spans="20:24">
      <c r="T2393" s="288"/>
      <c r="U2393" s="287"/>
      <c r="X2393" s="289"/>
    </row>
    <row r="2394" spans="20:24">
      <c r="T2394" s="288"/>
      <c r="U2394" s="287"/>
      <c r="X2394" s="289"/>
    </row>
    <row r="2395" spans="20:24">
      <c r="T2395" s="288"/>
      <c r="U2395" s="287"/>
      <c r="X2395" s="289"/>
    </row>
    <row r="2396" spans="20:24">
      <c r="T2396" s="288"/>
      <c r="U2396" s="287"/>
      <c r="X2396" s="289"/>
    </row>
    <row r="2397" spans="20:24">
      <c r="T2397" s="288"/>
      <c r="U2397" s="287"/>
      <c r="X2397" s="289"/>
    </row>
    <row r="2398" spans="20:24">
      <c r="T2398" s="288"/>
      <c r="U2398" s="287"/>
      <c r="X2398" s="289"/>
    </row>
    <row r="2399" spans="20:24">
      <c r="T2399" s="288"/>
      <c r="U2399" s="287"/>
      <c r="X2399" s="289"/>
    </row>
    <row r="2400" spans="20:24">
      <c r="T2400" s="288"/>
      <c r="U2400" s="287"/>
      <c r="X2400" s="289"/>
    </row>
    <row r="2401" spans="20:24">
      <c r="T2401" s="288"/>
      <c r="U2401" s="287"/>
      <c r="X2401" s="289"/>
    </row>
    <row r="2402" spans="20:24">
      <c r="T2402" s="288"/>
      <c r="U2402" s="287"/>
      <c r="X2402" s="289"/>
    </row>
    <row r="2403" spans="20:24">
      <c r="T2403" s="288"/>
      <c r="U2403" s="287"/>
      <c r="X2403" s="289"/>
    </row>
    <row r="2404" spans="20:24">
      <c r="T2404" s="288"/>
      <c r="U2404" s="287"/>
      <c r="X2404" s="289"/>
    </row>
    <row r="2405" spans="20:24">
      <c r="T2405" s="288"/>
      <c r="U2405" s="287"/>
      <c r="X2405" s="289"/>
    </row>
    <row r="2406" spans="20:24">
      <c r="T2406" s="288"/>
      <c r="U2406" s="287"/>
      <c r="X2406" s="289"/>
    </row>
    <row r="2407" spans="20:24">
      <c r="T2407" s="288"/>
      <c r="U2407" s="287"/>
      <c r="X2407" s="289"/>
    </row>
    <row r="2408" spans="20:24">
      <c r="T2408" s="288"/>
      <c r="U2408" s="287"/>
      <c r="X2408" s="289"/>
    </row>
    <row r="2409" spans="20:24">
      <c r="T2409" s="288"/>
      <c r="U2409" s="287"/>
      <c r="X2409" s="289"/>
    </row>
    <row r="2410" spans="20:24">
      <c r="T2410" s="288"/>
      <c r="U2410" s="287"/>
      <c r="X2410" s="289"/>
    </row>
    <row r="2411" spans="20:24">
      <c r="T2411" s="288"/>
      <c r="U2411" s="287"/>
      <c r="X2411" s="289"/>
    </row>
    <row r="2412" spans="20:24">
      <c r="T2412" s="288"/>
      <c r="U2412" s="287"/>
      <c r="X2412" s="289"/>
    </row>
    <row r="2413" spans="20:24">
      <c r="T2413" s="288"/>
      <c r="U2413" s="287"/>
      <c r="X2413" s="289"/>
    </row>
    <row r="2414" spans="20:24">
      <c r="T2414" s="288"/>
      <c r="U2414" s="287"/>
      <c r="X2414" s="289"/>
    </row>
    <row r="2415" spans="20:24">
      <c r="T2415" s="288"/>
      <c r="U2415" s="287"/>
      <c r="X2415" s="289"/>
    </row>
    <row r="2416" spans="20:24">
      <c r="T2416" s="288"/>
      <c r="U2416" s="287"/>
      <c r="X2416" s="289"/>
    </row>
    <row r="2417" spans="20:24">
      <c r="T2417" s="288"/>
      <c r="U2417" s="287"/>
      <c r="X2417" s="289"/>
    </row>
    <row r="2418" spans="20:24">
      <c r="T2418" s="288"/>
      <c r="U2418" s="287"/>
      <c r="X2418" s="289"/>
    </row>
    <row r="2419" spans="20:24">
      <c r="T2419" s="288"/>
      <c r="U2419" s="287"/>
      <c r="X2419" s="289"/>
    </row>
    <row r="2420" spans="20:24">
      <c r="T2420" s="288"/>
      <c r="U2420" s="287"/>
      <c r="X2420" s="289"/>
    </row>
    <row r="2421" spans="20:24">
      <c r="T2421" s="288"/>
      <c r="U2421" s="287"/>
      <c r="X2421" s="289"/>
    </row>
    <row r="2422" spans="20:24">
      <c r="T2422" s="288"/>
      <c r="U2422" s="287"/>
      <c r="X2422" s="289"/>
    </row>
    <row r="2423" spans="20:24">
      <c r="T2423" s="288"/>
      <c r="U2423" s="287"/>
      <c r="X2423" s="289"/>
    </row>
    <row r="2424" spans="20:24">
      <c r="T2424" s="288"/>
      <c r="U2424" s="287"/>
      <c r="X2424" s="289"/>
    </row>
    <row r="2425" spans="20:24">
      <c r="T2425" s="288"/>
      <c r="U2425" s="287"/>
      <c r="X2425" s="289"/>
    </row>
    <row r="2426" spans="20:24">
      <c r="T2426" s="288"/>
      <c r="U2426" s="287"/>
      <c r="X2426" s="289"/>
    </row>
    <row r="2427" spans="20:24">
      <c r="T2427" s="288"/>
      <c r="U2427" s="287"/>
      <c r="X2427" s="289"/>
    </row>
    <row r="2428" spans="20:24">
      <c r="T2428" s="288"/>
      <c r="U2428" s="287"/>
      <c r="X2428" s="289"/>
    </row>
    <row r="2429" spans="20:24">
      <c r="T2429" s="288"/>
      <c r="U2429" s="287"/>
      <c r="X2429" s="289"/>
    </row>
    <row r="2430" spans="20:24">
      <c r="T2430" s="288"/>
      <c r="U2430" s="287"/>
      <c r="X2430" s="289"/>
    </row>
    <row r="2431" spans="20:24">
      <c r="T2431" s="288"/>
      <c r="U2431" s="287"/>
      <c r="X2431" s="289"/>
    </row>
    <row r="2432" spans="20:24">
      <c r="T2432" s="288"/>
      <c r="U2432" s="287"/>
      <c r="X2432" s="289"/>
    </row>
    <row r="2433" spans="20:24">
      <c r="T2433" s="288"/>
      <c r="U2433" s="287"/>
      <c r="X2433" s="289"/>
    </row>
    <row r="2434" spans="20:24">
      <c r="T2434" s="288"/>
      <c r="U2434" s="287"/>
      <c r="X2434" s="289"/>
    </row>
    <row r="2435" spans="20:24">
      <c r="T2435" s="288"/>
      <c r="U2435" s="287"/>
      <c r="X2435" s="289"/>
    </row>
    <row r="2436" spans="20:24">
      <c r="T2436" s="288"/>
      <c r="U2436" s="287"/>
      <c r="X2436" s="289"/>
    </row>
    <row r="2437" spans="20:24">
      <c r="T2437" s="288"/>
      <c r="U2437" s="287"/>
      <c r="X2437" s="289"/>
    </row>
    <row r="2438" spans="20:24">
      <c r="T2438" s="288"/>
      <c r="U2438" s="287"/>
      <c r="X2438" s="289"/>
    </row>
    <row r="2439" spans="20:24">
      <c r="T2439" s="288"/>
      <c r="U2439" s="287"/>
      <c r="X2439" s="289"/>
    </row>
    <row r="2440" spans="20:24">
      <c r="T2440" s="288"/>
      <c r="U2440" s="287"/>
      <c r="X2440" s="289"/>
    </row>
    <row r="2441" spans="20:24">
      <c r="T2441" s="288"/>
      <c r="U2441" s="287"/>
      <c r="X2441" s="289"/>
    </row>
    <row r="2442" spans="20:24">
      <c r="T2442" s="288"/>
      <c r="U2442" s="287"/>
      <c r="X2442" s="289"/>
    </row>
    <row r="2443" spans="20:24">
      <c r="T2443" s="288"/>
      <c r="U2443" s="287"/>
      <c r="X2443" s="289"/>
    </row>
    <row r="2444" spans="20:24">
      <c r="T2444" s="288"/>
      <c r="U2444" s="287"/>
      <c r="X2444" s="289"/>
    </row>
    <row r="2445" spans="20:24">
      <c r="T2445" s="288"/>
      <c r="U2445" s="287"/>
      <c r="X2445" s="289"/>
    </row>
    <row r="2446" spans="20:24">
      <c r="T2446" s="288"/>
      <c r="U2446" s="287"/>
      <c r="X2446" s="289"/>
    </row>
    <row r="2447" spans="20:24">
      <c r="T2447" s="288"/>
      <c r="U2447" s="287"/>
      <c r="X2447" s="289"/>
    </row>
    <row r="2448" spans="20:24">
      <c r="T2448" s="288"/>
      <c r="U2448" s="287"/>
      <c r="X2448" s="289"/>
    </row>
    <row r="2449" spans="20:24">
      <c r="T2449" s="288"/>
      <c r="U2449" s="287"/>
      <c r="X2449" s="289"/>
    </row>
    <row r="2450" spans="20:24">
      <c r="T2450" s="288"/>
      <c r="U2450" s="287"/>
      <c r="X2450" s="289"/>
    </row>
    <row r="2451" spans="20:24">
      <c r="T2451" s="288"/>
      <c r="U2451" s="287"/>
      <c r="X2451" s="289"/>
    </row>
    <row r="2452" spans="20:24">
      <c r="T2452" s="288"/>
      <c r="U2452" s="287"/>
      <c r="X2452" s="289"/>
    </row>
    <row r="2453" spans="20:24">
      <c r="T2453" s="288"/>
      <c r="U2453" s="287"/>
      <c r="X2453" s="289"/>
    </row>
    <row r="2454" spans="20:24">
      <c r="T2454" s="288"/>
      <c r="U2454" s="287"/>
      <c r="X2454" s="289"/>
    </row>
    <row r="2455" spans="20:24">
      <c r="T2455" s="288"/>
      <c r="U2455" s="287"/>
      <c r="X2455" s="289"/>
    </row>
    <row r="2456" spans="20:24">
      <c r="T2456" s="288"/>
      <c r="U2456" s="287"/>
      <c r="X2456" s="289"/>
    </row>
    <row r="2457" spans="20:24">
      <c r="T2457" s="288"/>
      <c r="U2457" s="287"/>
      <c r="X2457" s="289"/>
    </row>
    <row r="2458" spans="20:24">
      <c r="T2458" s="288"/>
      <c r="U2458" s="287"/>
      <c r="X2458" s="289"/>
    </row>
    <row r="2459" spans="20:24">
      <c r="T2459" s="288"/>
      <c r="U2459" s="287"/>
      <c r="X2459" s="289"/>
    </row>
    <row r="2460" spans="20:24">
      <c r="T2460" s="288"/>
      <c r="U2460" s="287"/>
      <c r="X2460" s="289"/>
    </row>
    <row r="2461" spans="20:24">
      <c r="T2461" s="288"/>
      <c r="U2461" s="287"/>
      <c r="X2461" s="289"/>
    </row>
    <row r="2462" spans="20:24">
      <c r="T2462" s="288"/>
      <c r="U2462" s="287"/>
      <c r="X2462" s="289"/>
    </row>
    <row r="2463" spans="20:24">
      <c r="T2463" s="288"/>
      <c r="U2463" s="287"/>
      <c r="X2463" s="289"/>
    </row>
    <row r="2464" spans="20:24">
      <c r="T2464" s="288"/>
      <c r="U2464" s="287"/>
      <c r="X2464" s="289"/>
    </row>
    <row r="2465" spans="20:24">
      <c r="T2465" s="288"/>
      <c r="U2465" s="287"/>
      <c r="X2465" s="289"/>
    </row>
    <row r="2466" spans="20:24">
      <c r="T2466" s="288"/>
      <c r="U2466" s="287"/>
      <c r="X2466" s="289"/>
    </row>
    <row r="2467" spans="20:24">
      <c r="T2467" s="288"/>
      <c r="U2467" s="287"/>
      <c r="X2467" s="289"/>
    </row>
    <row r="2468" spans="20:24">
      <c r="T2468" s="288"/>
      <c r="U2468" s="287"/>
      <c r="X2468" s="289"/>
    </row>
    <row r="2469" spans="20:24">
      <c r="T2469" s="288"/>
      <c r="U2469" s="287"/>
      <c r="X2469" s="289"/>
    </row>
    <row r="2470" spans="20:24">
      <c r="T2470" s="288"/>
      <c r="U2470" s="287"/>
      <c r="X2470" s="289"/>
    </row>
    <row r="2471" spans="20:24">
      <c r="T2471" s="288"/>
      <c r="U2471" s="287"/>
      <c r="X2471" s="289"/>
    </row>
    <row r="2472" spans="20:24">
      <c r="T2472" s="288"/>
      <c r="U2472" s="287"/>
      <c r="X2472" s="289"/>
    </row>
    <row r="2473" spans="20:24">
      <c r="T2473" s="288"/>
      <c r="U2473" s="287"/>
      <c r="X2473" s="289"/>
    </row>
    <row r="2474" spans="20:24">
      <c r="T2474" s="288"/>
      <c r="U2474" s="287"/>
      <c r="X2474" s="289"/>
    </row>
    <row r="2475" spans="20:24">
      <c r="T2475" s="288"/>
      <c r="U2475" s="287"/>
      <c r="X2475" s="289"/>
    </row>
    <row r="2476" spans="20:24">
      <c r="T2476" s="288"/>
      <c r="U2476" s="287"/>
      <c r="X2476" s="289"/>
    </row>
    <row r="2477" spans="20:24">
      <c r="T2477" s="288"/>
      <c r="U2477" s="287"/>
      <c r="X2477" s="289"/>
    </row>
    <row r="2478" spans="20:24">
      <c r="T2478" s="288"/>
      <c r="U2478" s="287"/>
      <c r="X2478" s="289"/>
    </row>
    <row r="2479" spans="20:24">
      <c r="T2479" s="288"/>
      <c r="U2479" s="287"/>
      <c r="X2479" s="289"/>
    </row>
    <row r="2480" spans="20:24">
      <c r="T2480" s="288"/>
      <c r="U2480" s="287"/>
      <c r="X2480" s="289"/>
    </row>
    <row r="2481" spans="20:24">
      <c r="T2481" s="288"/>
      <c r="U2481" s="287"/>
      <c r="X2481" s="289"/>
    </row>
    <row r="2482" spans="20:24">
      <c r="T2482" s="288"/>
      <c r="U2482" s="287"/>
      <c r="X2482" s="289"/>
    </row>
    <row r="2483" spans="20:24">
      <c r="T2483" s="288"/>
      <c r="U2483" s="287"/>
      <c r="X2483" s="289"/>
    </row>
    <row r="2484" spans="20:24">
      <c r="T2484" s="288"/>
      <c r="U2484" s="287"/>
      <c r="X2484" s="289"/>
    </row>
    <row r="2485" spans="20:24">
      <c r="T2485" s="288"/>
      <c r="U2485" s="287"/>
      <c r="X2485" s="289"/>
    </row>
    <row r="2486" spans="20:24">
      <c r="T2486" s="288"/>
      <c r="U2486" s="287"/>
      <c r="X2486" s="289"/>
    </row>
    <row r="2487" spans="20:24">
      <c r="T2487" s="288"/>
      <c r="U2487" s="287"/>
      <c r="X2487" s="289"/>
    </row>
    <row r="2488" spans="20:24">
      <c r="T2488" s="288"/>
      <c r="U2488" s="287"/>
      <c r="X2488" s="289"/>
    </row>
    <row r="2489" spans="20:24">
      <c r="T2489" s="288"/>
      <c r="U2489" s="287"/>
      <c r="X2489" s="289"/>
    </row>
    <row r="2490" spans="20:24">
      <c r="T2490" s="288"/>
      <c r="U2490" s="287"/>
      <c r="X2490" s="289"/>
    </row>
    <row r="2491" spans="20:24">
      <c r="T2491" s="288"/>
      <c r="U2491" s="287"/>
      <c r="X2491" s="289"/>
    </row>
    <row r="2492" spans="20:24">
      <c r="T2492" s="288"/>
      <c r="U2492" s="287"/>
      <c r="X2492" s="289"/>
    </row>
    <row r="2493" spans="20:24">
      <c r="T2493" s="288"/>
      <c r="U2493" s="287"/>
      <c r="X2493" s="289"/>
    </row>
    <row r="2494" spans="20:24">
      <c r="T2494" s="288"/>
      <c r="U2494" s="287"/>
      <c r="X2494" s="289"/>
    </row>
    <row r="2495" spans="20:24">
      <c r="T2495" s="288"/>
      <c r="U2495" s="287"/>
      <c r="X2495" s="289"/>
    </row>
    <row r="2496" spans="20:24">
      <c r="T2496" s="288"/>
      <c r="U2496" s="287"/>
      <c r="X2496" s="289"/>
    </row>
    <row r="2497" spans="20:24">
      <c r="T2497" s="288"/>
      <c r="U2497" s="287"/>
      <c r="X2497" s="289"/>
    </row>
    <row r="2498" spans="20:24">
      <c r="T2498" s="288"/>
      <c r="U2498" s="287"/>
      <c r="X2498" s="289"/>
    </row>
    <row r="2499" spans="20:24">
      <c r="T2499" s="288"/>
      <c r="U2499" s="287"/>
      <c r="X2499" s="289"/>
    </row>
    <row r="2500" spans="20:24">
      <c r="T2500" s="288"/>
      <c r="U2500" s="287"/>
      <c r="X2500" s="289"/>
    </row>
    <row r="2501" spans="20:24">
      <c r="T2501" s="288"/>
      <c r="U2501" s="287"/>
      <c r="X2501" s="289"/>
    </row>
    <row r="2502" spans="20:24">
      <c r="T2502" s="288"/>
      <c r="U2502" s="287"/>
      <c r="X2502" s="289"/>
    </row>
    <row r="2503" spans="20:24">
      <c r="T2503" s="288"/>
      <c r="U2503" s="287"/>
      <c r="X2503" s="289"/>
    </row>
    <row r="2504" spans="20:24">
      <c r="T2504" s="288"/>
      <c r="U2504" s="287"/>
      <c r="X2504" s="289"/>
    </row>
    <row r="2505" spans="20:24">
      <c r="T2505" s="288"/>
      <c r="U2505" s="287"/>
      <c r="X2505" s="289"/>
    </row>
    <row r="2506" spans="20:24">
      <c r="T2506" s="288"/>
      <c r="U2506" s="287"/>
      <c r="X2506" s="289"/>
    </row>
    <row r="2507" spans="20:24">
      <c r="T2507" s="288"/>
      <c r="U2507" s="287"/>
      <c r="X2507" s="289"/>
    </row>
    <row r="2508" spans="20:24">
      <c r="T2508" s="288"/>
      <c r="U2508" s="287"/>
      <c r="X2508" s="289"/>
    </row>
    <row r="2509" spans="20:24">
      <c r="T2509" s="288"/>
      <c r="U2509" s="287"/>
      <c r="X2509" s="289"/>
    </row>
    <row r="2510" spans="20:24">
      <c r="T2510" s="288"/>
      <c r="U2510" s="287"/>
      <c r="X2510" s="289"/>
    </row>
    <row r="2511" spans="20:24">
      <c r="T2511" s="288"/>
      <c r="U2511" s="287"/>
      <c r="X2511" s="289"/>
    </row>
    <row r="2512" spans="20:24">
      <c r="T2512" s="288"/>
      <c r="U2512" s="287"/>
      <c r="X2512" s="289"/>
    </row>
    <row r="2513" spans="20:24">
      <c r="T2513" s="288"/>
      <c r="U2513" s="287"/>
      <c r="X2513" s="289"/>
    </row>
    <row r="2514" spans="20:24">
      <c r="T2514" s="288"/>
      <c r="U2514" s="287"/>
      <c r="X2514" s="289"/>
    </row>
    <row r="2515" spans="20:24">
      <c r="T2515" s="288"/>
      <c r="U2515" s="287"/>
      <c r="X2515" s="289"/>
    </row>
    <row r="2516" spans="20:24">
      <c r="T2516" s="288"/>
      <c r="U2516" s="287"/>
      <c r="X2516" s="289"/>
    </row>
    <row r="2517" spans="20:24">
      <c r="T2517" s="288"/>
      <c r="U2517" s="287"/>
      <c r="X2517" s="289"/>
    </row>
    <row r="2518" spans="20:24">
      <c r="T2518" s="288"/>
      <c r="U2518" s="287"/>
      <c r="X2518" s="289"/>
    </row>
    <row r="2519" spans="20:24">
      <c r="T2519" s="288"/>
      <c r="U2519" s="287"/>
      <c r="X2519" s="289"/>
    </row>
    <row r="2520" spans="20:24">
      <c r="T2520" s="288"/>
      <c r="U2520" s="287"/>
      <c r="X2520" s="289"/>
    </row>
    <row r="2521" spans="20:24">
      <c r="T2521" s="288"/>
      <c r="U2521" s="287"/>
      <c r="X2521" s="289"/>
    </row>
    <row r="2522" spans="20:24">
      <c r="T2522" s="288"/>
      <c r="U2522" s="287"/>
      <c r="X2522" s="289"/>
    </row>
    <row r="2523" spans="20:24">
      <c r="T2523" s="288"/>
      <c r="U2523" s="287"/>
      <c r="X2523" s="289"/>
    </row>
    <row r="2524" spans="20:24">
      <c r="T2524" s="288"/>
      <c r="U2524" s="287"/>
      <c r="X2524" s="289"/>
    </row>
    <row r="2525" spans="20:24">
      <c r="T2525" s="288"/>
      <c r="U2525" s="287"/>
      <c r="X2525" s="289"/>
    </row>
    <row r="2526" spans="20:24">
      <c r="T2526" s="288"/>
      <c r="U2526" s="287"/>
      <c r="X2526" s="289"/>
    </row>
    <row r="2527" spans="20:24">
      <c r="T2527" s="288"/>
      <c r="U2527" s="287"/>
      <c r="X2527" s="289"/>
    </row>
    <row r="2528" spans="20:24">
      <c r="T2528" s="288"/>
      <c r="U2528" s="287"/>
      <c r="X2528" s="289"/>
    </row>
    <row r="2529" spans="20:24">
      <c r="T2529" s="288"/>
      <c r="U2529" s="287"/>
      <c r="X2529" s="289"/>
    </row>
    <row r="2530" spans="20:24">
      <c r="T2530" s="288"/>
      <c r="U2530" s="287"/>
      <c r="X2530" s="289"/>
    </row>
    <row r="2531" spans="20:24">
      <c r="T2531" s="288"/>
      <c r="U2531" s="287"/>
      <c r="X2531" s="289"/>
    </row>
    <row r="2532" spans="20:24">
      <c r="T2532" s="288"/>
      <c r="U2532" s="287"/>
      <c r="X2532" s="289"/>
    </row>
    <row r="2533" spans="20:24">
      <c r="T2533" s="288"/>
      <c r="U2533" s="287"/>
      <c r="X2533" s="289"/>
    </row>
    <row r="2534" spans="20:24">
      <c r="T2534" s="288"/>
      <c r="U2534" s="287"/>
      <c r="X2534" s="289"/>
    </row>
    <row r="2535" spans="20:24">
      <c r="T2535" s="288"/>
      <c r="U2535" s="287"/>
      <c r="X2535" s="289"/>
    </row>
    <row r="2536" spans="20:24">
      <c r="T2536" s="288"/>
      <c r="U2536" s="287"/>
      <c r="X2536" s="289"/>
    </row>
    <row r="2537" spans="20:24">
      <c r="T2537" s="288"/>
      <c r="U2537" s="287"/>
      <c r="X2537" s="289"/>
    </row>
    <row r="2538" spans="20:24">
      <c r="T2538" s="288"/>
      <c r="U2538" s="287"/>
      <c r="X2538" s="289"/>
    </row>
    <row r="2539" spans="20:24">
      <c r="T2539" s="288"/>
      <c r="U2539" s="287"/>
      <c r="X2539" s="289"/>
    </row>
    <row r="2540" spans="20:24">
      <c r="T2540" s="288"/>
      <c r="U2540" s="287"/>
      <c r="X2540" s="289"/>
    </row>
    <row r="2541" spans="20:24">
      <c r="T2541" s="288"/>
      <c r="U2541" s="287"/>
      <c r="X2541" s="289"/>
    </row>
    <row r="2542" spans="20:24">
      <c r="T2542" s="288"/>
      <c r="U2542" s="287"/>
      <c r="X2542" s="289"/>
    </row>
    <row r="2543" spans="20:24">
      <c r="T2543" s="288"/>
      <c r="U2543" s="287"/>
      <c r="X2543" s="289"/>
    </row>
    <row r="2544" spans="20:24">
      <c r="T2544" s="288"/>
      <c r="U2544" s="287"/>
      <c r="X2544" s="289"/>
    </row>
    <row r="2545" spans="20:24">
      <c r="T2545" s="288"/>
      <c r="U2545" s="287"/>
      <c r="X2545" s="289"/>
    </row>
    <row r="2546" spans="20:24">
      <c r="T2546" s="288"/>
      <c r="U2546" s="287"/>
      <c r="X2546" s="289"/>
    </row>
    <row r="2547" spans="20:24">
      <c r="T2547" s="288"/>
      <c r="U2547" s="287"/>
      <c r="X2547" s="289"/>
    </row>
    <row r="2548" spans="20:24">
      <c r="T2548" s="288"/>
      <c r="U2548" s="287"/>
      <c r="X2548" s="289"/>
    </row>
    <row r="2549" spans="20:24">
      <c r="T2549" s="288"/>
      <c r="U2549" s="287"/>
      <c r="X2549" s="289"/>
    </row>
    <row r="2550" spans="20:24">
      <c r="T2550" s="288"/>
      <c r="U2550" s="287"/>
      <c r="X2550" s="289"/>
    </row>
    <row r="2551" spans="20:24">
      <c r="T2551" s="288"/>
      <c r="U2551" s="287"/>
      <c r="X2551" s="289"/>
    </row>
    <row r="2552" spans="20:24">
      <c r="T2552" s="288"/>
      <c r="U2552" s="287"/>
      <c r="X2552" s="289"/>
    </row>
    <row r="2553" spans="20:24">
      <c r="T2553" s="288"/>
      <c r="U2553" s="287"/>
      <c r="X2553" s="289"/>
    </row>
    <row r="2554" spans="20:24">
      <c r="T2554" s="288"/>
      <c r="U2554" s="287"/>
      <c r="X2554" s="289"/>
    </row>
    <row r="2555" spans="20:24">
      <c r="T2555" s="288"/>
      <c r="U2555" s="287"/>
      <c r="X2555" s="289"/>
    </row>
    <row r="2556" spans="20:24">
      <c r="T2556" s="288"/>
      <c r="U2556" s="287"/>
      <c r="X2556" s="289"/>
    </row>
    <row r="2557" spans="20:24">
      <c r="T2557" s="288"/>
      <c r="U2557" s="287"/>
      <c r="X2557" s="289"/>
    </row>
    <row r="2558" spans="20:24">
      <c r="T2558" s="288"/>
      <c r="U2558" s="287"/>
      <c r="X2558" s="289"/>
    </row>
    <row r="2559" spans="20:24">
      <c r="T2559" s="288"/>
      <c r="U2559" s="287"/>
      <c r="X2559" s="289"/>
    </row>
    <row r="2560" spans="20:24">
      <c r="T2560" s="288"/>
      <c r="U2560" s="287"/>
      <c r="X2560" s="289"/>
    </row>
    <row r="2561" spans="20:24">
      <c r="T2561" s="288"/>
      <c r="U2561" s="287"/>
      <c r="X2561" s="289"/>
    </row>
    <row r="2562" spans="20:24">
      <c r="T2562" s="288"/>
      <c r="U2562" s="287"/>
      <c r="X2562" s="289"/>
    </row>
    <row r="2563" spans="20:24">
      <c r="T2563" s="288"/>
      <c r="U2563" s="287"/>
      <c r="X2563" s="289"/>
    </row>
    <row r="2564" spans="20:24">
      <c r="T2564" s="288"/>
      <c r="U2564" s="287"/>
      <c r="X2564" s="289"/>
    </row>
    <row r="2565" spans="20:24">
      <c r="T2565" s="288"/>
      <c r="U2565" s="287"/>
      <c r="X2565" s="289"/>
    </row>
    <row r="2566" spans="20:24">
      <c r="T2566" s="288"/>
      <c r="U2566" s="287"/>
      <c r="X2566" s="289"/>
    </row>
    <row r="2567" spans="20:24">
      <c r="T2567" s="288"/>
      <c r="U2567" s="287"/>
      <c r="X2567" s="289"/>
    </row>
    <row r="2568" spans="20:24">
      <c r="T2568" s="288"/>
      <c r="U2568" s="287"/>
      <c r="X2568" s="289"/>
    </row>
    <row r="2569" spans="20:24">
      <c r="T2569" s="288"/>
      <c r="U2569" s="287"/>
      <c r="X2569" s="289"/>
    </row>
    <row r="2570" spans="20:24">
      <c r="T2570" s="288"/>
      <c r="U2570" s="287"/>
      <c r="X2570" s="289"/>
    </row>
    <row r="2571" spans="20:24">
      <c r="T2571" s="288"/>
      <c r="U2571" s="287"/>
      <c r="X2571" s="289"/>
    </row>
    <row r="2572" spans="20:24">
      <c r="T2572" s="288"/>
      <c r="U2572" s="287"/>
      <c r="X2572" s="289"/>
    </row>
    <row r="2573" spans="20:24">
      <c r="T2573" s="288"/>
      <c r="U2573" s="287"/>
      <c r="X2573" s="289"/>
    </row>
    <row r="2574" spans="20:24">
      <c r="T2574" s="288"/>
      <c r="U2574" s="287"/>
      <c r="X2574" s="289"/>
    </row>
    <row r="2575" spans="20:24">
      <c r="T2575" s="288"/>
      <c r="U2575" s="287"/>
      <c r="X2575" s="289"/>
    </row>
    <row r="2576" spans="20:24">
      <c r="T2576" s="288"/>
      <c r="U2576" s="287"/>
      <c r="X2576" s="289"/>
    </row>
    <row r="2577" spans="20:24">
      <c r="T2577" s="288"/>
      <c r="U2577" s="287"/>
      <c r="X2577" s="289"/>
    </row>
    <row r="2578" spans="20:24">
      <c r="T2578" s="288"/>
      <c r="U2578" s="287"/>
      <c r="X2578" s="289"/>
    </row>
    <row r="2579" spans="20:24">
      <c r="T2579" s="288"/>
      <c r="U2579" s="287"/>
      <c r="X2579" s="289"/>
    </row>
    <row r="2580" spans="20:24">
      <c r="T2580" s="288"/>
      <c r="U2580" s="287"/>
      <c r="X2580" s="289"/>
    </row>
    <row r="2581" spans="20:24">
      <c r="T2581" s="288"/>
      <c r="U2581" s="287"/>
      <c r="X2581" s="289"/>
    </row>
    <row r="2582" spans="20:24">
      <c r="T2582" s="288"/>
      <c r="U2582" s="287"/>
      <c r="X2582" s="289"/>
    </row>
    <row r="2583" spans="20:24">
      <c r="T2583" s="288"/>
      <c r="U2583" s="287"/>
      <c r="X2583" s="289"/>
    </row>
    <row r="2584" spans="20:24">
      <c r="T2584" s="288"/>
      <c r="U2584" s="287"/>
      <c r="X2584" s="289"/>
    </row>
    <row r="2585" spans="20:24">
      <c r="T2585" s="288"/>
      <c r="U2585" s="287"/>
      <c r="X2585" s="289"/>
    </row>
    <row r="2586" spans="20:24">
      <c r="T2586" s="288"/>
      <c r="U2586" s="287"/>
      <c r="X2586" s="289"/>
    </row>
    <row r="2587" spans="20:24">
      <c r="T2587" s="288"/>
      <c r="U2587" s="287"/>
      <c r="X2587" s="289"/>
    </row>
    <row r="2588" spans="20:24">
      <c r="T2588" s="288"/>
      <c r="U2588" s="287"/>
      <c r="X2588" s="289"/>
    </row>
    <row r="2589" spans="20:24">
      <c r="T2589" s="288"/>
      <c r="U2589" s="287"/>
      <c r="X2589" s="289"/>
    </row>
    <row r="2590" spans="20:24">
      <c r="T2590" s="288"/>
      <c r="U2590" s="287"/>
      <c r="X2590" s="289"/>
    </row>
    <row r="2591" spans="20:24">
      <c r="T2591" s="288"/>
      <c r="U2591" s="287"/>
      <c r="X2591" s="289"/>
    </row>
    <row r="2592" spans="20:24">
      <c r="T2592" s="288"/>
      <c r="U2592" s="287"/>
      <c r="X2592" s="289"/>
    </row>
    <row r="2593" spans="20:24">
      <c r="T2593" s="288"/>
      <c r="U2593" s="287"/>
      <c r="X2593" s="289"/>
    </row>
    <row r="2594" spans="20:24">
      <c r="T2594" s="288"/>
      <c r="U2594" s="287"/>
      <c r="X2594" s="289"/>
    </row>
    <row r="2595" spans="20:24">
      <c r="T2595" s="288"/>
      <c r="U2595" s="287"/>
      <c r="X2595" s="289"/>
    </row>
    <row r="2596" spans="20:24">
      <c r="T2596" s="288"/>
      <c r="U2596" s="287"/>
      <c r="X2596" s="289"/>
    </row>
    <row r="2597" spans="20:24">
      <c r="T2597" s="288"/>
      <c r="U2597" s="287"/>
      <c r="X2597" s="289"/>
    </row>
    <row r="2598" spans="20:24">
      <c r="T2598" s="288"/>
      <c r="U2598" s="287"/>
      <c r="X2598" s="289"/>
    </row>
    <row r="2599" spans="20:24">
      <c r="T2599" s="288"/>
      <c r="U2599" s="287"/>
      <c r="X2599" s="289"/>
    </row>
    <row r="2600" spans="20:24">
      <c r="T2600" s="288"/>
      <c r="U2600" s="287"/>
      <c r="X2600" s="289"/>
    </row>
    <row r="2601" spans="20:24">
      <c r="T2601" s="288"/>
      <c r="U2601" s="287"/>
      <c r="X2601" s="289"/>
    </row>
    <row r="2602" spans="20:24">
      <c r="T2602" s="288"/>
      <c r="U2602" s="287"/>
      <c r="X2602" s="289"/>
    </row>
    <row r="2603" spans="20:24">
      <c r="T2603" s="288"/>
      <c r="U2603" s="287"/>
      <c r="X2603" s="289"/>
    </row>
    <row r="2604" spans="20:24">
      <c r="T2604" s="288"/>
      <c r="U2604" s="287"/>
      <c r="X2604" s="289"/>
    </row>
    <row r="2605" spans="20:24">
      <c r="T2605" s="288"/>
      <c r="U2605" s="287"/>
      <c r="X2605" s="289"/>
    </row>
    <row r="2606" spans="20:24">
      <c r="T2606" s="288"/>
      <c r="U2606" s="287"/>
      <c r="X2606" s="289"/>
    </row>
    <row r="2607" spans="20:24">
      <c r="T2607" s="288"/>
      <c r="U2607" s="287"/>
      <c r="X2607" s="289"/>
    </row>
    <row r="2608" spans="20:24">
      <c r="T2608" s="288"/>
      <c r="U2608" s="287"/>
      <c r="X2608" s="289"/>
    </row>
    <row r="2609" spans="20:24">
      <c r="T2609" s="288"/>
      <c r="U2609" s="287"/>
      <c r="X2609" s="289"/>
    </row>
    <row r="2610" spans="20:24">
      <c r="T2610" s="288"/>
      <c r="U2610" s="287"/>
      <c r="X2610" s="289"/>
    </row>
    <row r="2611" spans="20:24">
      <c r="T2611" s="288"/>
      <c r="U2611" s="287"/>
      <c r="X2611" s="289"/>
    </row>
    <row r="2612" spans="20:24">
      <c r="T2612" s="288"/>
      <c r="U2612" s="287"/>
      <c r="X2612" s="289"/>
    </row>
    <row r="2613" spans="20:24">
      <c r="T2613" s="288"/>
      <c r="U2613" s="287"/>
      <c r="X2613" s="289"/>
    </row>
    <row r="2614" spans="20:24">
      <c r="T2614" s="288"/>
      <c r="U2614" s="287"/>
      <c r="X2614" s="289"/>
    </row>
    <row r="2615" spans="20:24">
      <c r="T2615" s="288"/>
      <c r="U2615" s="287"/>
      <c r="X2615" s="289"/>
    </row>
    <row r="2616" spans="20:24">
      <c r="T2616" s="288"/>
      <c r="U2616" s="287"/>
      <c r="X2616" s="289"/>
    </row>
    <row r="2617" spans="20:24">
      <c r="T2617" s="288"/>
      <c r="U2617" s="287"/>
      <c r="X2617" s="289"/>
    </row>
    <row r="2618" spans="20:24">
      <c r="T2618" s="288"/>
      <c r="U2618" s="287"/>
      <c r="X2618" s="289"/>
    </row>
    <row r="2619" spans="20:24">
      <c r="T2619" s="288"/>
      <c r="U2619" s="287"/>
      <c r="X2619" s="289"/>
    </row>
    <row r="2620" spans="20:24">
      <c r="T2620" s="288"/>
      <c r="U2620" s="287"/>
      <c r="X2620" s="289"/>
    </row>
    <row r="2621" spans="20:24">
      <c r="T2621" s="288"/>
      <c r="U2621" s="287"/>
      <c r="X2621" s="289"/>
    </row>
    <row r="2622" spans="20:24">
      <c r="T2622" s="288"/>
      <c r="U2622" s="287"/>
      <c r="X2622" s="289"/>
    </row>
    <row r="2623" spans="20:24">
      <c r="T2623" s="288"/>
      <c r="U2623" s="287"/>
      <c r="X2623" s="289"/>
    </row>
    <row r="2624" spans="20:24">
      <c r="T2624" s="288"/>
      <c r="U2624" s="287"/>
      <c r="X2624" s="289"/>
    </row>
    <row r="2625" spans="20:24">
      <c r="T2625" s="288"/>
      <c r="U2625" s="287"/>
      <c r="X2625" s="289"/>
    </row>
    <row r="2626" spans="20:24">
      <c r="T2626" s="288"/>
      <c r="U2626" s="287"/>
      <c r="X2626" s="289"/>
    </row>
    <row r="2627" spans="20:24">
      <c r="T2627" s="288"/>
      <c r="U2627" s="287"/>
      <c r="X2627" s="289"/>
    </row>
    <row r="2628" spans="20:24">
      <c r="T2628" s="288"/>
      <c r="U2628" s="287"/>
      <c r="X2628" s="289"/>
    </row>
    <row r="2629" spans="20:24">
      <c r="T2629" s="288"/>
      <c r="U2629" s="287"/>
      <c r="X2629" s="289"/>
    </row>
    <row r="2630" spans="20:24">
      <c r="T2630" s="288"/>
      <c r="U2630" s="287"/>
      <c r="X2630" s="289"/>
    </row>
    <row r="2631" spans="20:24">
      <c r="T2631" s="288"/>
      <c r="U2631" s="287"/>
      <c r="X2631" s="289"/>
    </row>
    <row r="2632" spans="20:24">
      <c r="T2632" s="288"/>
      <c r="U2632" s="287"/>
      <c r="X2632" s="289"/>
    </row>
    <row r="2633" spans="20:24">
      <c r="T2633" s="288"/>
      <c r="U2633" s="287"/>
      <c r="X2633" s="289"/>
    </row>
    <row r="2634" spans="20:24">
      <c r="T2634" s="288"/>
      <c r="U2634" s="287"/>
      <c r="X2634" s="289"/>
    </row>
    <row r="2635" spans="20:24">
      <c r="T2635" s="288"/>
      <c r="U2635" s="287"/>
      <c r="X2635" s="289"/>
    </row>
    <row r="2636" spans="20:24">
      <c r="T2636" s="288"/>
      <c r="U2636" s="287"/>
      <c r="X2636" s="289"/>
    </row>
    <row r="2637" spans="20:24">
      <c r="T2637" s="288"/>
      <c r="U2637" s="287"/>
      <c r="X2637" s="289"/>
    </row>
    <row r="2638" spans="20:24">
      <c r="T2638" s="288"/>
      <c r="U2638" s="287"/>
      <c r="X2638" s="289"/>
    </row>
    <row r="2639" spans="20:24">
      <c r="T2639" s="288"/>
      <c r="U2639" s="287"/>
      <c r="X2639" s="289"/>
    </row>
    <row r="2640" spans="20:24">
      <c r="T2640" s="288"/>
      <c r="U2640" s="287"/>
      <c r="X2640" s="289"/>
    </row>
    <row r="2641" spans="20:24">
      <c r="T2641" s="288"/>
      <c r="U2641" s="287"/>
      <c r="X2641" s="289"/>
    </row>
    <row r="2642" spans="20:24">
      <c r="T2642" s="288"/>
      <c r="U2642" s="287"/>
      <c r="X2642" s="289"/>
    </row>
    <row r="2643" spans="20:24">
      <c r="T2643" s="288"/>
      <c r="U2643" s="287"/>
      <c r="X2643" s="289"/>
    </row>
    <row r="2644" spans="20:24">
      <c r="T2644" s="288"/>
      <c r="U2644" s="287"/>
      <c r="X2644" s="289"/>
    </row>
    <row r="2645" spans="20:24">
      <c r="T2645" s="288"/>
      <c r="U2645" s="287"/>
      <c r="X2645" s="289"/>
    </row>
    <row r="2646" spans="20:24">
      <c r="T2646" s="288"/>
      <c r="U2646" s="287"/>
      <c r="X2646" s="289"/>
    </row>
    <row r="2647" spans="20:24">
      <c r="T2647" s="288"/>
      <c r="U2647" s="287"/>
      <c r="X2647" s="289"/>
    </row>
    <row r="2648" spans="20:24">
      <c r="T2648" s="288"/>
      <c r="U2648" s="287"/>
      <c r="X2648" s="289"/>
    </row>
    <row r="2649" spans="20:24">
      <c r="T2649" s="288"/>
      <c r="U2649" s="287"/>
      <c r="X2649" s="289"/>
    </row>
    <row r="2650" spans="20:24">
      <c r="T2650" s="288"/>
      <c r="U2650" s="287"/>
      <c r="X2650" s="289"/>
    </row>
    <row r="2651" spans="20:24">
      <c r="T2651" s="288"/>
      <c r="U2651" s="287"/>
      <c r="X2651" s="289"/>
    </row>
    <row r="2652" spans="20:24">
      <c r="T2652" s="288"/>
      <c r="U2652" s="287"/>
      <c r="X2652" s="289"/>
    </row>
    <row r="2653" spans="20:24">
      <c r="T2653" s="288"/>
      <c r="U2653" s="287"/>
      <c r="X2653" s="289"/>
    </row>
    <row r="2654" spans="20:24">
      <c r="T2654" s="288"/>
      <c r="U2654" s="287"/>
      <c r="X2654" s="289"/>
    </row>
    <row r="2655" spans="20:24">
      <c r="T2655" s="288"/>
      <c r="U2655" s="287"/>
      <c r="X2655" s="289"/>
    </row>
    <row r="2656" spans="20:24">
      <c r="T2656" s="288"/>
      <c r="U2656" s="287"/>
      <c r="X2656" s="289"/>
    </row>
    <row r="2657" spans="20:24">
      <c r="T2657" s="288"/>
      <c r="U2657" s="287"/>
      <c r="X2657" s="289"/>
    </row>
    <row r="2658" spans="20:24">
      <c r="T2658" s="288"/>
      <c r="U2658" s="287"/>
      <c r="X2658" s="289"/>
    </row>
    <row r="2659" spans="20:24">
      <c r="T2659" s="288"/>
      <c r="U2659" s="287"/>
      <c r="X2659" s="289"/>
    </row>
    <row r="2660" spans="20:24">
      <c r="T2660" s="288"/>
      <c r="U2660" s="287"/>
      <c r="X2660" s="289"/>
    </row>
    <row r="2661" spans="20:24">
      <c r="T2661" s="288"/>
      <c r="U2661" s="287"/>
      <c r="X2661" s="289"/>
    </row>
    <row r="2662" spans="20:24">
      <c r="T2662" s="288"/>
      <c r="U2662" s="287"/>
      <c r="X2662" s="289"/>
    </row>
    <row r="2663" spans="20:24">
      <c r="T2663" s="288"/>
      <c r="U2663" s="287"/>
      <c r="X2663" s="289"/>
    </row>
    <row r="2664" spans="20:24">
      <c r="T2664" s="288"/>
      <c r="U2664" s="287"/>
      <c r="X2664" s="289"/>
    </row>
    <row r="2665" spans="20:24">
      <c r="T2665" s="288"/>
      <c r="U2665" s="287"/>
      <c r="X2665" s="289"/>
    </row>
    <row r="2666" spans="20:24">
      <c r="T2666" s="288"/>
      <c r="U2666" s="287"/>
      <c r="X2666" s="289"/>
    </row>
    <row r="2667" spans="20:24">
      <c r="T2667" s="288"/>
      <c r="U2667" s="287"/>
      <c r="X2667" s="289"/>
    </row>
    <row r="2668" spans="20:24">
      <c r="T2668" s="288"/>
      <c r="U2668" s="287"/>
      <c r="X2668" s="289"/>
    </row>
    <row r="2669" spans="20:24">
      <c r="T2669" s="288"/>
      <c r="U2669" s="287"/>
      <c r="X2669" s="289"/>
    </row>
    <row r="2670" spans="20:24">
      <c r="T2670" s="288"/>
      <c r="U2670" s="287"/>
      <c r="X2670" s="289"/>
    </row>
    <row r="2671" spans="20:24">
      <c r="T2671" s="288"/>
      <c r="U2671" s="287"/>
      <c r="X2671" s="289"/>
    </row>
    <row r="2672" spans="20:24">
      <c r="T2672" s="288"/>
      <c r="U2672" s="287"/>
      <c r="X2672" s="289"/>
    </row>
    <row r="2673" spans="20:24">
      <c r="T2673" s="288"/>
      <c r="U2673" s="287"/>
      <c r="X2673" s="289"/>
    </row>
    <row r="2674" spans="20:24">
      <c r="T2674" s="288"/>
      <c r="U2674" s="287"/>
      <c r="X2674" s="289"/>
    </row>
    <row r="2675" spans="20:24">
      <c r="T2675" s="288"/>
      <c r="U2675" s="287"/>
      <c r="X2675" s="289"/>
    </row>
    <row r="2676" spans="20:24">
      <c r="T2676" s="288"/>
      <c r="U2676" s="287"/>
      <c r="X2676" s="289"/>
    </row>
    <row r="2677" spans="20:24">
      <c r="T2677" s="288"/>
      <c r="U2677" s="287"/>
      <c r="X2677" s="289"/>
    </row>
    <row r="2678" spans="20:24">
      <c r="T2678" s="288"/>
      <c r="U2678" s="287"/>
      <c r="X2678" s="289"/>
    </row>
    <row r="2679" spans="20:24">
      <c r="T2679" s="288"/>
      <c r="U2679" s="287"/>
      <c r="X2679" s="289"/>
    </row>
    <row r="2680" spans="20:24">
      <c r="T2680" s="288"/>
      <c r="U2680" s="287"/>
      <c r="X2680" s="289"/>
    </row>
    <row r="2681" spans="20:24">
      <c r="T2681" s="288"/>
      <c r="U2681" s="287"/>
      <c r="X2681" s="289"/>
    </row>
    <row r="2682" spans="20:24">
      <c r="T2682" s="288"/>
      <c r="U2682" s="287"/>
      <c r="X2682" s="289"/>
    </row>
    <row r="2683" spans="20:24">
      <c r="T2683" s="288"/>
      <c r="U2683" s="287"/>
      <c r="X2683" s="289"/>
    </row>
    <row r="2684" spans="20:24">
      <c r="T2684" s="288"/>
      <c r="U2684" s="287"/>
      <c r="X2684" s="289"/>
    </row>
    <row r="2685" spans="20:24">
      <c r="T2685" s="288"/>
      <c r="U2685" s="287"/>
      <c r="X2685" s="289"/>
    </row>
    <row r="2686" spans="20:24">
      <c r="T2686" s="288"/>
      <c r="U2686" s="287"/>
      <c r="X2686" s="289"/>
    </row>
    <row r="2687" spans="20:24">
      <c r="T2687" s="288"/>
      <c r="U2687" s="287"/>
      <c r="X2687" s="289"/>
    </row>
    <row r="2688" spans="20:24">
      <c r="T2688" s="288"/>
      <c r="U2688" s="287"/>
      <c r="X2688" s="289"/>
    </row>
    <row r="2689" spans="20:24">
      <c r="T2689" s="288"/>
      <c r="U2689" s="287"/>
      <c r="X2689" s="289"/>
    </row>
    <row r="2690" spans="20:24">
      <c r="T2690" s="288"/>
      <c r="U2690" s="287"/>
      <c r="X2690" s="289"/>
    </row>
    <row r="2691" spans="20:24">
      <c r="T2691" s="288"/>
      <c r="U2691" s="287"/>
      <c r="X2691" s="289"/>
    </row>
    <row r="2692" spans="20:24">
      <c r="T2692" s="288"/>
      <c r="U2692" s="287"/>
      <c r="X2692" s="289"/>
    </row>
    <row r="2693" spans="20:24">
      <c r="T2693" s="288"/>
      <c r="U2693" s="287"/>
      <c r="X2693" s="289"/>
    </row>
    <row r="2694" spans="20:24">
      <c r="T2694" s="288"/>
      <c r="U2694" s="287"/>
      <c r="X2694" s="289"/>
    </row>
    <row r="2695" spans="20:24">
      <c r="T2695" s="288"/>
      <c r="U2695" s="287"/>
      <c r="X2695" s="289"/>
    </row>
    <row r="2696" spans="20:24">
      <c r="T2696" s="288"/>
      <c r="U2696" s="287"/>
      <c r="X2696" s="289"/>
    </row>
    <row r="2697" spans="20:24">
      <c r="T2697" s="288"/>
      <c r="U2697" s="287"/>
      <c r="X2697" s="289"/>
    </row>
    <row r="2698" spans="20:24">
      <c r="T2698" s="288"/>
      <c r="U2698" s="287"/>
      <c r="X2698" s="289"/>
    </row>
    <row r="2699" spans="20:24">
      <c r="T2699" s="288"/>
      <c r="U2699" s="287"/>
      <c r="X2699" s="289"/>
    </row>
    <row r="2700" spans="20:24">
      <c r="T2700" s="288"/>
      <c r="U2700" s="287"/>
      <c r="X2700" s="289"/>
    </row>
    <row r="2701" spans="20:24">
      <c r="T2701" s="288"/>
      <c r="U2701" s="287"/>
      <c r="X2701" s="289"/>
    </row>
    <row r="2702" spans="20:24">
      <c r="T2702" s="288"/>
      <c r="U2702" s="287"/>
      <c r="X2702" s="289"/>
    </row>
    <row r="2703" spans="20:24">
      <c r="T2703" s="288"/>
      <c r="U2703" s="287"/>
      <c r="X2703" s="289"/>
    </row>
    <row r="2704" spans="20:24">
      <c r="T2704" s="288"/>
      <c r="U2704" s="287"/>
      <c r="X2704" s="289"/>
    </row>
    <row r="2705" spans="20:24">
      <c r="T2705" s="288"/>
      <c r="U2705" s="287"/>
      <c r="X2705" s="289"/>
    </row>
    <row r="2706" spans="20:24">
      <c r="T2706" s="288"/>
      <c r="U2706" s="287"/>
      <c r="X2706" s="289"/>
    </row>
    <row r="2707" spans="20:24">
      <c r="T2707" s="288"/>
      <c r="U2707" s="287"/>
      <c r="X2707" s="289"/>
    </row>
    <row r="2708" spans="20:24">
      <c r="T2708" s="288"/>
      <c r="U2708" s="287"/>
      <c r="X2708" s="289"/>
    </row>
    <row r="2709" spans="20:24">
      <c r="T2709" s="288"/>
      <c r="U2709" s="287"/>
      <c r="X2709" s="289"/>
    </row>
    <row r="2710" spans="20:24">
      <c r="T2710" s="288"/>
      <c r="U2710" s="287"/>
      <c r="X2710" s="289"/>
    </row>
    <row r="2711" spans="20:24">
      <c r="T2711" s="288"/>
      <c r="U2711" s="287"/>
      <c r="X2711" s="289"/>
    </row>
    <row r="2712" spans="20:24">
      <c r="T2712" s="288"/>
      <c r="U2712" s="287"/>
      <c r="X2712" s="289"/>
    </row>
    <row r="2713" spans="20:24">
      <c r="T2713" s="288"/>
      <c r="U2713" s="287"/>
      <c r="X2713" s="289"/>
    </row>
    <row r="2714" spans="20:24">
      <c r="T2714" s="288"/>
      <c r="U2714" s="287"/>
      <c r="X2714" s="289"/>
    </row>
    <row r="2715" spans="20:24">
      <c r="T2715" s="288"/>
      <c r="U2715" s="287"/>
      <c r="X2715" s="289"/>
    </row>
    <row r="2716" spans="20:24">
      <c r="T2716" s="288"/>
      <c r="U2716" s="287"/>
      <c r="X2716" s="289"/>
    </row>
    <row r="2717" spans="20:24">
      <c r="T2717" s="288"/>
      <c r="U2717" s="287"/>
      <c r="X2717" s="289"/>
    </row>
    <row r="2718" spans="20:24">
      <c r="T2718" s="288"/>
      <c r="U2718" s="287"/>
      <c r="X2718" s="289"/>
    </row>
    <row r="2719" spans="20:24">
      <c r="T2719" s="288"/>
      <c r="U2719" s="287"/>
      <c r="X2719" s="289"/>
    </row>
    <row r="2720" spans="20:24">
      <c r="T2720" s="288"/>
      <c r="U2720" s="287"/>
      <c r="X2720" s="289"/>
    </row>
    <row r="2721" spans="20:24">
      <c r="T2721" s="288"/>
      <c r="U2721" s="287"/>
      <c r="X2721" s="289"/>
    </row>
    <row r="2722" spans="20:24">
      <c r="T2722" s="288"/>
      <c r="U2722" s="287"/>
      <c r="X2722" s="289"/>
    </row>
    <row r="2723" spans="20:24">
      <c r="T2723" s="288"/>
      <c r="U2723" s="287"/>
      <c r="X2723" s="289"/>
    </row>
    <row r="2724" spans="20:24">
      <c r="T2724" s="288"/>
      <c r="U2724" s="287"/>
      <c r="X2724" s="289"/>
    </row>
    <row r="2725" spans="20:24">
      <c r="T2725" s="288"/>
      <c r="U2725" s="287"/>
      <c r="X2725" s="289"/>
    </row>
    <row r="2726" spans="20:24">
      <c r="T2726" s="288"/>
      <c r="U2726" s="287"/>
      <c r="X2726" s="289"/>
    </row>
    <row r="2727" spans="20:24">
      <c r="T2727" s="288"/>
      <c r="U2727" s="287"/>
      <c r="X2727" s="289"/>
    </row>
    <row r="2728" spans="20:24">
      <c r="T2728" s="288"/>
      <c r="U2728" s="287"/>
      <c r="X2728" s="289"/>
    </row>
    <row r="2729" spans="20:24">
      <c r="T2729" s="288"/>
      <c r="U2729" s="287"/>
      <c r="X2729" s="289"/>
    </row>
    <row r="2730" spans="20:24">
      <c r="T2730" s="288"/>
      <c r="U2730" s="287"/>
      <c r="X2730" s="289"/>
    </row>
    <row r="2731" spans="20:24">
      <c r="T2731" s="288"/>
      <c r="U2731" s="287"/>
      <c r="X2731" s="289"/>
    </row>
    <row r="2732" spans="20:24">
      <c r="T2732" s="288"/>
      <c r="U2732" s="287"/>
      <c r="X2732" s="289"/>
    </row>
    <row r="2733" spans="20:24">
      <c r="T2733" s="288"/>
      <c r="U2733" s="287"/>
      <c r="X2733" s="289"/>
    </row>
    <row r="2734" spans="20:24">
      <c r="T2734" s="288"/>
      <c r="U2734" s="287"/>
      <c r="X2734" s="289"/>
    </row>
    <row r="2735" spans="20:24">
      <c r="T2735" s="288"/>
      <c r="U2735" s="287"/>
      <c r="X2735" s="289"/>
    </row>
    <row r="2736" spans="20:24">
      <c r="T2736" s="288"/>
      <c r="U2736" s="287"/>
      <c r="X2736" s="289"/>
    </row>
    <row r="2737" spans="20:24">
      <c r="T2737" s="288"/>
      <c r="U2737" s="287"/>
      <c r="X2737" s="289"/>
    </row>
    <row r="2738" spans="20:24">
      <c r="T2738" s="288"/>
      <c r="U2738" s="287"/>
      <c r="X2738" s="289"/>
    </row>
    <row r="2739" spans="20:24">
      <c r="T2739" s="288"/>
      <c r="U2739" s="287"/>
      <c r="X2739" s="289"/>
    </row>
    <row r="2740" spans="20:24">
      <c r="T2740" s="288"/>
      <c r="U2740" s="287"/>
      <c r="X2740" s="289"/>
    </row>
    <row r="2741" spans="20:24">
      <c r="T2741" s="288"/>
      <c r="U2741" s="287"/>
      <c r="X2741" s="289"/>
    </row>
    <row r="2742" spans="20:24">
      <c r="T2742" s="288"/>
      <c r="U2742" s="287"/>
      <c r="X2742" s="289"/>
    </row>
    <row r="2743" spans="20:24">
      <c r="T2743" s="288"/>
      <c r="U2743" s="287"/>
      <c r="X2743" s="289"/>
    </row>
    <row r="2744" spans="20:24">
      <c r="T2744" s="288"/>
      <c r="U2744" s="287"/>
      <c r="X2744" s="289"/>
    </row>
    <row r="2745" spans="20:24">
      <c r="T2745" s="288"/>
      <c r="U2745" s="287"/>
      <c r="X2745" s="289"/>
    </row>
    <row r="2746" spans="20:24">
      <c r="T2746" s="288"/>
      <c r="U2746" s="287"/>
      <c r="X2746" s="289"/>
    </row>
    <row r="2747" spans="20:24">
      <c r="T2747" s="288"/>
      <c r="U2747" s="287"/>
      <c r="X2747" s="289"/>
    </row>
    <row r="2748" spans="20:24">
      <c r="T2748" s="288"/>
      <c r="U2748" s="287"/>
      <c r="X2748" s="289"/>
    </row>
    <row r="2749" spans="20:24">
      <c r="T2749" s="288"/>
      <c r="U2749" s="287"/>
      <c r="X2749" s="289"/>
    </row>
    <row r="2750" spans="20:24">
      <c r="T2750" s="288"/>
      <c r="U2750" s="287"/>
      <c r="X2750" s="289"/>
    </row>
    <row r="2751" spans="20:24">
      <c r="T2751" s="288"/>
      <c r="U2751" s="287"/>
      <c r="X2751" s="289"/>
    </row>
    <row r="2752" spans="20:24">
      <c r="T2752" s="288"/>
      <c r="U2752" s="287"/>
      <c r="X2752" s="289"/>
    </row>
    <row r="2753" spans="20:24">
      <c r="T2753" s="288"/>
      <c r="U2753" s="287"/>
      <c r="X2753" s="289"/>
    </row>
    <row r="2754" spans="20:24">
      <c r="T2754" s="288"/>
      <c r="U2754" s="287"/>
      <c r="X2754" s="289"/>
    </row>
    <row r="2755" spans="20:24">
      <c r="T2755" s="288"/>
      <c r="U2755" s="287"/>
      <c r="X2755" s="289"/>
    </row>
    <row r="2756" spans="20:24">
      <c r="T2756" s="288"/>
      <c r="U2756" s="287"/>
      <c r="X2756" s="289"/>
    </row>
    <row r="2757" spans="20:24">
      <c r="T2757" s="288"/>
      <c r="U2757" s="287"/>
      <c r="X2757" s="289"/>
    </row>
    <row r="2758" spans="20:24">
      <c r="T2758" s="288"/>
      <c r="U2758" s="287"/>
      <c r="X2758" s="289"/>
    </row>
    <row r="2759" spans="20:24">
      <c r="T2759" s="288"/>
      <c r="U2759" s="287"/>
      <c r="X2759" s="289"/>
    </row>
    <row r="2760" spans="20:24">
      <c r="T2760" s="288"/>
      <c r="U2760" s="287"/>
      <c r="X2760" s="289"/>
    </row>
    <row r="2761" spans="20:24">
      <c r="T2761" s="288"/>
      <c r="U2761" s="287"/>
      <c r="X2761" s="289"/>
    </row>
    <row r="2762" spans="20:24">
      <c r="T2762" s="288"/>
      <c r="U2762" s="287"/>
      <c r="X2762" s="289"/>
    </row>
    <row r="2763" spans="20:24">
      <c r="T2763" s="288"/>
      <c r="U2763" s="287"/>
      <c r="X2763" s="289"/>
    </row>
    <row r="2764" spans="20:24">
      <c r="T2764" s="288"/>
      <c r="U2764" s="287"/>
      <c r="X2764" s="289"/>
    </row>
    <row r="2765" spans="20:24">
      <c r="T2765" s="288"/>
      <c r="U2765" s="287"/>
      <c r="X2765" s="289"/>
    </row>
    <row r="2766" spans="20:24">
      <c r="T2766" s="288"/>
      <c r="U2766" s="287"/>
      <c r="X2766" s="289"/>
    </row>
    <row r="2767" spans="20:24">
      <c r="T2767" s="288"/>
      <c r="U2767" s="287"/>
      <c r="X2767" s="289"/>
    </row>
    <row r="2768" spans="20:24">
      <c r="T2768" s="288"/>
      <c r="U2768" s="287"/>
      <c r="X2768" s="289"/>
    </row>
    <row r="2769" spans="20:24">
      <c r="T2769" s="288"/>
      <c r="U2769" s="287"/>
      <c r="X2769" s="289"/>
    </row>
    <row r="2770" spans="20:24">
      <c r="T2770" s="288"/>
      <c r="U2770" s="287"/>
      <c r="X2770" s="289"/>
    </row>
    <row r="2771" spans="20:24">
      <c r="T2771" s="288"/>
      <c r="U2771" s="287"/>
      <c r="X2771" s="289"/>
    </row>
    <row r="2772" spans="20:24">
      <c r="T2772" s="288"/>
      <c r="U2772" s="287"/>
      <c r="X2772" s="289"/>
    </row>
    <row r="2773" spans="20:24">
      <c r="T2773" s="288"/>
      <c r="U2773" s="287"/>
      <c r="X2773" s="289"/>
    </row>
    <row r="2774" spans="20:24">
      <c r="T2774" s="288"/>
      <c r="U2774" s="287"/>
      <c r="X2774" s="289"/>
    </row>
    <row r="2775" spans="20:24">
      <c r="T2775" s="288"/>
      <c r="U2775" s="287"/>
      <c r="X2775" s="289"/>
    </row>
    <row r="2776" spans="20:24">
      <c r="T2776" s="288"/>
      <c r="U2776" s="287"/>
      <c r="X2776" s="289"/>
    </row>
    <row r="2777" spans="20:24">
      <c r="T2777" s="288"/>
      <c r="U2777" s="287"/>
      <c r="X2777" s="289"/>
    </row>
    <row r="2778" spans="20:24">
      <c r="T2778" s="288"/>
      <c r="U2778" s="287"/>
      <c r="X2778" s="289"/>
    </row>
    <row r="2779" spans="20:24">
      <c r="T2779" s="288"/>
      <c r="U2779" s="287"/>
      <c r="X2779" s="289"/>
    </row>
    <row r="2780" spans="20:24">
      <c r="T2780" s="288"/>
      <c r="U2780" s="287"/>
      <c r="X2780" s="289"/>
    </row>
    <row r="2781" spans="20:24">
      <c r="T2781" s="288"/>
      <c r="U2781" s="287"/>
      <c r="X2781" s="289"/>
    </row>
    <row r="2782" spans="20:24">
      <c r="T2782" s="288"/>
      <c r="U2782" s="287"/>
      <c r="X2782" s="289"/>
    </row>
    <row r="2783" spans="20:24">
      <c r="T2783" s="288"/>
      <c r="U2783" s="287"/>
      <c r="X2783" s="289"/>
    </row>
    <row r="2784" spans="20:24">
      <c r="T2784" s="288"/>
      <c r="U2784" s="287"/>
      <c r="X2784" s="289"/>
    </row>
    <row r="2785" spans="20:24">
      <c r="T2785" s="288"/>
      <c r="U2785" s="287"/>
      <c r="X2785" s="289"/>
    </row>
    <row r="2786" spans="20:24">
      <c r="T2786" s="288"/>
      <c r="U2786" s="287"/>
      <c r="X2786" s="289"/>
    </row>
    <row r="2787" spans="20:24">
      <c r="T2787" s="288"/>
      <c r="U2787" s="287"/>
      <c r="X2787" s="289"/>
    </row>
    <row r="2788" spans="20:24">
      <c r="T2788" s="288"/>
      <c r="U2788" s="287"/>
      <c r="X2788" s="289"/>
    </row>
    <row r="2789" spans="20:24">
      <c r="T2789" s="288"/>
      <c r="U2789" s="287"/>
      <c r="X2789" s="289"/>
    </row>
    <row r="2790" spans="20:24">
      <c r="T2790" s="288"/>
      <c r="U2790" s="287"/>
      <c r="X2790" s="289"/>
    </row>
    <row r="2791" spans="20:24">
      <c r="T2791" s="288"/>
      <c r="U2791" s="287"/>
      <c r="X2791" s="289"/>
    </row>
    <row r="2792" spans="20:24">
      <c r="T2792" s="288"/>
      <c r="U2792" s="287"/>
      <c r="X2792" s="289"/>
    </row>
    <row r="2793" spans="20:24">
      <c r="T2793" s="288"/>
      <c r="U2793" s="287"/>
      <c r="X2793" s="289"/>
    </row>
    <row r="2794" spans="20:24">
      <c r="T2794" s="288"/>
      <c r="U2794" s="287"/>
      <c r="X2794" s="289"/>
    </row>
    <row r="2795" spans="20:24">
      <c r="T2795" s="288"/>
      <c r="U2795" s="287"/>
      <c r="X2795" s="289"/>
    </row>
    <row r="2796" spans="20:24">
      <c r="T2796" s="288"/>
      <c r="U2796" s="287"/>
      <c r="X2796" s="289"/>
    </row>
    <row r="2797" spans="20:24">
      <c r="T2797" s="288"/>
      <c r="U2797" s="287"/>
      <c r="X2797" s="289"/>
    </row>
    <row r="2798" spans="20:24">
      <c r="T2798" s="288"/>
      <c r="U2798" s="287"/>
      <c r="X2798" s="289"/>
    </row>
    <row r="2799" spans="20:24">
      <c r="T2799" s="288"/>
      <c r="U2799" s="287"/>
      <c r="X2799" s="289"/>
    </row>
    <row r="2800" spans="20:24">
      <c r="T2800" s="288"/>
      <c r="U2800" s="287"/>
      <c r="X2800" s="289"/>
    </row>
    <row r="2801" spans="20:24">
      <c r="T2801" s="288"/>
      <c r="U2801" s="287"/>
      <c r="X2801" s="289"/>
    </row>
    <row r="2802" spans="20:24">
      <c r="T2802" s="288"/>
      <c r="U2802" s="287"/>
      <c r="X2802" s="289"/>
    </row>
    <row r="2803" spans="20:24">
      <c r="T2803" s="288"/>
      <c r="U2803" s="287"/>
      <c r="X2803" s="289"/>
    </row>
    <row r="2804" spans="20:24">
      <c r="T2804" s="288"/>
      <c r="U2804" s="287"/>
      <c r="X2804" s="289"/>
    </row>
    <row r="2805" spans="20:24">
      <c r="T2805" s="288"/>
      <c r="U2805" s="287"/>
      <c r="X2805" s="289"/>
    </row>
    <row r="2806" spans="20:24">
      <c r="T2806" s="288"/>
      <c r="U2806" s="287"/>
      <c r="X2806" s="289"/>
    </row>
    <row r="2807" spans="20:24">
      <c r="T2807" s="288"/>
      <c r="U2807" s="287"/>
      <c r="X2807" s="289"/>
    </row>
    <row r="2808" spans="20:24">
      <c r="T2808" s="288"/>
      <c r="U2808" s="287"/>
      <c r="X2808" s="289"/>
    </row>
    <row r="2809" spans="20:24">
      <c r="T2809" s="288"/>
      <c r="U2809" s="287"/>
      <c r="X2809" s="289"/>
    </row>
    <row r="2810" spans="20:24">
      <c r="T2810" s="288"/>
      <c r="U2810" s="287"/>
      <c r="X2810" s="289"/>
    </row>
    <row r="2811" spans="20:24">
      <c r="T2811" s="288"/>
      <c r="U2811" s="287"/>
      <c r="X2811" s="289"/>
    </row>
    <row r="2812" spans="20:24">
      <c r="T2812" s="288"/>
      <c r="U2812" s="287"/>
      <c r="X2812" s="289"/>
    </row>
    <row r="2813" spans="20:24">
      <c r="T2813" s="288"/>
      <c r="U2813" s="287"/>
      <c r="X2813" s="289"/>
    </row>
    <row r="2814" spans="20:24">
      <c r="T2814" s="288"/>
      <c r="U2814" s="287"/>
      <c r="X2814" s="289"/>
    </row>
    <row r="2815" spans="20:24">
      <c r="T2815" s="288"/>
      <c r="U2815" s="287"/>
      <c r="X2815" s="289"/>
    </row>
    <row r="2816" spans="20:24">
      <c r="T2816" s="288"/>
      <c r="U2816" s="287"/>
      <c r="X2816" s="289"/>
    </row>
    <row r="2817" spans="20:24">
      <c r="T2817" s="288"/>
      <c r="U2817" s="287"/>
      <c r="X2817" s="289"/>
    </row>
    <row r="2818" spans="20:24">
      <c r="T2818" s="288"/>
      <c r="U2818" s="287"/>
      <c r="X2818" s="289"/>
    </row>
    <row r="2819" spans="20:24">
      <c r="T2819" s="288"/>
      <c r="U2819" s="287"/>
      <c r="X2819" s="289"/>
    </row>
    <row r="2820" spans="20:24">
      <c r="T2820" s="288"/>
      <c r="U2820" s="287"/>
      <c r="X2820" s="289"/>
    </row>
    <row r="2821" spans="20:24">
      <c r="T2821" s="288"/>
      <c r="U2821" s="287"/>
      <c r="X2821" s="289"/>
    </row>
    <row r="2822" spans="20:24">
      <c r="T2822" s="288"/>
      <c r="U2822" s="287"/>
      <c r="X2822" s="289"/>
    </row>
    <row r="2823" spans="20:24">
      <c r="T2823" s="288"/>
      <c r="U2823" s="287"/>
      <c r="X2823" s="289"/>
    </row>
    <row r="2824" spans="20:24">
      <c r="T2824" s="288"/>
      <c r="U2824" s="287"/>
      <c r="X2824" s="289"/>
    </row>
    <row r="2825" spans="20:24">
      <c r="T2825" s="288"/>
      <c r="U2825" s="287"/>
      <c r="X2825" s="289"/>
    </row>
    <row r="2826" spans="20:24">
      <c r="T2826" s="288"/>
      <c r="U2826" s="287"/>
      <c r="X2826" s="289"/>
    </row>
    <row r="2827" spans="20:24">
      <c r="T2827" s="288"/>
      <c r="U2827" s="287"/>
      <c r="X2827" s="289"/>
    </row>
    <row r="2828" spans="20:24">
      <c r="T2828" s="288"/>
      <c r="U2828" s="287"/>
      <c r="X2828" s="289"/>
    </row>
    <row r="2829" spans="20:24">
      <c r="T2829" s="288"/>
      <c r="U2829" s="287"/>
      <c r="X2829" s="289"/>
    </row>
    <row r="2830" spans="20:24">
      <c r="T2830" s="288"/>
      <c r="U2830" s="287"/>
      <c r="X2830" s="289"/>
    </row>
    <row r="2831" spans="20:24">
      <c r="T2831" s="288"/>
      <c r="U2831" s="287"/>
      <c r="X2831" s="289"/>
    </row>
    <row r="2832" spans="20:24">
      <c r="T2832" s="288"/>
      <c r="U2832" s="287"/>
      <c r="X2832" s="289"/>
    </row>
    <row r="2833" spans="20:24">
      <c r="T2833" s="288"/>
      <c r="U2833" s="287"/>
      <c r="X2833" s="289"/>
    </row>
    <row r="2834" spans="20:24">
      <c r="T2834" s="288"/>
      <c r="U2834" s="287"/>
      <c r="X2834" s="289"/>
    </row>
    <row r="2835" spans="20:24">
      <c r="T2835" s="288"/>
      <c r="U2835" s="287"/>
      <c r="X2835" s="289"/>
    </row>
    <row r="2836" spans="20:24">
      <c r="T2836" s="288"/>
      <c r="U2836" s="287"/>
      <c r="X2836" s="289"/>
    </row>
    <row r="2837" spans="20:24">
      <c r="T2837" s="288"/>
      <c r="U2837" s="287"/>
      <c r="X2837" s="289"/>
    </row>
    <row r="2838" spans="20:24">
      <c r="T2838" s="288"/>
      <c r="U2838" s="287"/>
      <c r="X2838" s="289"/>
    </row>
    <row r="2839" spans="20:24">
      <c r="T2839" s="288"/>
      <c r="U2839" s="287"/>
      <c r="X2839" s="289"/>
    </row>
    <row r="2840" spans="20:24">
      <c r="T2840" s="288"/>
      <c r="U2840" s="287"/>
      <c r="X2840" s="289"/>
    </row>
    <row r="2841" spans="20:24">
      <c r="T2841" s="288"/>
      <c r="U2841" s="287"/>
      <c r="X2841" s="289"/>
    </row>
    <row r="2842" spans="20:24">
      <c r="T2842" s="288"/>
      <c r="U2842" s="287"/>
      <c r="X2842" s="289"/>
    </row>
    <row r="2843" spans="20:24">
      <c r="T2843" s="288"/>
      <c r="U2843" s="287"/>
      <c r="X2843" s="289"/>
    </row>
    <row r="2844" spans="20:24">
      <c r="T2844" s="288"/>
      <c r="U2844" s="287"/>
      <c r="X2844" s="289"/>
    </row>
    <row r="2845" spans="20:24">
      <c r="T2845" s="288"/>
      <c r="U2845" s="287"/>
      <c r="X2845" s="289"/>
    </row>
    <row r="2846" spans="20:24">
      <c r="T2846" s="288"/>
      <c r="U2846" s="287"/>
      <c r="X2846" s="289"/>
    </row>
    <row r="2847" spans="20:24">
      <c r="T2847" s="288"/>
      <c r="U2847" s="287"/>
      <c r="X2847" s="289"/>
    </row>
    <row r="2848" spans="20:24">
      <c r="T2848" s="288"/>
      <c r="U2848" s="287"/>
      <c r="X2848" s="289"/>
    </row>
    <row r="2849" spans="20:24">
      <c r="T2849" s="288"/>
      <c r="U2849" s="287"/>
      <c r="X2849" s="289"/>
    </row>
    <row r="2850" spans="20:24">
      <c r="T2850" s="288"/>
      <c r="U2850" s="287"/>
      <c r="X2850" s="289"/>
    </row>
    <row r="2851" spans="20:24">
      <c r="T2851" s="288"/>
      <c r="U2851" s="287"/>
      <c r="X2851" s="289"/>
    </row>
    <row r="2852" spans="20:24">
      <c r="T2852" s="288"/>
      <c r="U2852" s="287"/>
      <c r="X2852" s="289"/>
    </row>
    <row r="2853" spans="20:24">
      <c r="T2853" s="288"/>
      <c r="U2853" s="287"/>
      <c r="X2853" s="289"/>
    </row>
    <row r="2854" spans="20:24">
      <c r="T2854" s="288"/>
      <c r="U2854" s="287"/>
      <c r="X2854" s="289"/>
    </row>
    <row r="2855" spans="20:24">
      <c r="T2855" s="288"/>
      <c r="U2855" s="287"/>
      <c r="X2855" s="289"/>
    </row>
    <row r="2856" spans="20:24">
      <c r="T2856" s="288"/>
      <c r="U2856" s="287"/>
      <c r="X2856" s="289"/>
    </row>
    <row r="2857" spans="20:24">
      <c r="T2857" s="288"/>
      <c r="U2857" s="287"/>
      <c r="X2857" s="289"/>
    </row>
    <row r="2858" spans="20:24">
      <c r="T2858" s="288"/>
      <c r="U2858" s="287"/>
      <c r="X2858" s="289"/>
    </row>
    <row r="2859" spans="20:24">
      <c r="T2859" s="288"/>
      <c r="U2859" s="287"/>
      <c r="X2859" s="289"/>
    </row>
    <row r="2860" spans="20:24">
      <c r="T2860" s="288"/>
      <c r="U2860" s="287"/>
      <c r="X2860" s="289"/>
    </row>
    <row r="2861" spans="20:24">
      <c r="T2861" s="288"/>
      <c r="U2861" s="287"/>
      <c r="X2861" s="289"/>
    </row>
    <row r="2862" spans="20:24">
      <c r="T2862" s="288"/>
      <c r="U2862" s="287"/>
      <c r="X2862" s="289"/>
    </row>
    <row r="2863" spans="20:24">
      <c r="T2863" s="288"/>
      <c r="U2863" s="287"/>
      <c r="X2863" s="289"/>
    </row>
    <row r="2864" spans="20:24">
      <c r="T2864" s="288"/>
      <c r="U2864" s="287"/>
      <c r="X2864" s="289"/>
    </row>
    <row r="2865" spans="20:24">
      <c r="T2865" s="288"/>
      <c r="U2865" s="287"/>
      <c r="X2865" s="289"/>
    </row>
    <row r="2866" spans="20:24">
      <c r="T2866" s="288"/>
      <c r="U2866" s="287"/>
      <c r="X2866" s="289"/>
    </row>
    <row r="2867" spans="20:24">
      <c r="T2867" s="288"/>
      <c r="U2867" s="287"/>
      <c r="X2867" s="289"/>
    </row>
    <row r="2868" spans="20:24">
      <c r="T2868" s="288"/>
      <c r="U2868" s="287"/>
      <c r="X2868" s="289"/>
    </row>
    <row r="2869" spans="20:24">
      <c r="T2869" s="288"/>
      <c r="U2869" s="287"/>
      <c r="X2869" s="289"/>
    </row>
    <row r="2870" spans="20:24">
      <c r="T2870" s="288"/>
      <c r="U2870" s="287"/>
      <c r="X2870" s="289"/>
    </row>
    <row r="2871" spans="20:24">
      <c r="T2871" s="288"/>
      <c r="U2871" s="287"/>
      <c r="X2871" s="289"/>
    </row>
    <row r="2872" spans="20:24">
      <c r="T2872" s="288"/>
      <c r="U2872" s="287"/>
      <c r="X2872" s="289"/>
    </row>
    <row r="2873" spans="20:24">
      <c r="T2873" s="288"/>
      <c r="U2873" s="287"/>
      <c r="X2873" s="289"/>
    </row>
    <row r="2874" spans="20:24">
      <c r="T2874" s="288"/>
      <c r="U2874" s="287"/>
      <c r="X2874" s="289"/>
    </row>
    <row r="2875" spans="20:24">
      <c r="T2875" s="288"/>
      <c r="U2875" s="287"/>
      <c r="X2875" s="289"/>
    </row>
    <row r="2876" spans="20:24">
      <c r="T2876" s="288"/>
      <c r="U2876" s="287"/>
      <c r="X2876" s="289"/>
    </row>
    <row r="2877" spans="20:24">
      <c r="T2877" s="288"/>
      <c r="U2877" s="287"/>
      <c r="X2877" s="289"/>
    </row>
    <row r="2878" spans="20:24">
      <c r="T2878" s="288"/>
      <c r="U2878" s="287"/>
      <c r="X2878" s="289"/>
    </row>
    <row r="2879" spans="20:24">
      <c r="T2879" s="288"/>
      <c r="U2879" s="287"/>
      <c r="X2879" s="289"/>
    </row>
    <row r="2880" spans="20:24">
      <c r="T2880" s="288"/>
      <c r="U2880" s="287"/>
      <c r="X2880" s="289"/>
    </row>
    <row r="2881" spans="20:24">
      <c r="T2881" s="288"/>
      <c r="U2881" s="287"/>
      <c r="X2881" s="289"/>
    </row>
    <row r="2882" spans="20:24">
      <c r="T2882" s="288"/>
      <c r="U2882" s="287"/>
      <c r="X2882" s="289"/>
    </row>
    <row r="2883" spans="20:24">
      <c r="T2883" s="288"/>
      <c r="U2883" s="287"/>
      <c r="X2883" s="289"/>
    </row>
    <row r="2884" spans="20:24">
      <c r="T2884" s="288"/>
      <c r="U2884" s="287"/>
      <c r="X2884" s="289"/>
    </row>
    <row r="2885" spans="20:24">
      <c r="T2885" s="288"/>
      <c r="U2885" s="287"/>
      <c r="X2885" s="289"/>
    </row>
    <row r="2886" spans="20:24">
      <c r="T2886" s="288"/>
      <c r="U2886" s="287"/>
      <c r="X2886" s="289"/>
    </row>
    <row r="2887" spans="20:24">
      <c r="T2887" s="288"/>
      <c r="U2887" s="287"/>
      <c r="X2887" s="289"/>
    </row>
    <row r="2888" spans="20:24">
      <c r="T2888" s="288"/>
      <c r="U2888" s="287"/>
      <c r="X2888" s="289"/>
    </row>
    <row r="2889" spans="20:24">
      <c r="T2889" s="288"/>
      <c r="U2889" s="287"/>
      <c r="X2889" s="289"/>
    </row>
    <row r="2890" spans="20:24">
      <c r="T2890" s="288"/>
      <c r="U2890" s="287"/>
      <c r="X2890" s="289"/>
    </row>
    <row r="2891" spans="20:24">
      <c r="T2891" s="288"/>
      <c r="U2891" s="287"/>
      <c r="X2891" s="289"/>
    </row>
    <row r="2892" spans="20:24">
      <c r="T2892" s="288"/>
      <c r="U2892" s="287"/>
      <c r="X2892" s="289"/>
    </row>
    <row r="2893" spans="20:24">
      <c r="T2893" s="288"/>
      <c r="U2893" s="287"/>
      <c r="X2893" s="289"/>
    </row>
    <row r="2894" spans="20:24">
      <c r="T2894" s="288"/>
      <c r="U2894" s="287"/>
      <c r="X2894" s="289"/>
    </row>
    <row r="2895" spans="20:24">
      <c r="T2895" s="288"/>
      <c r="U2895" s="287"/>
      <c r="X2895" s="289"/>
    </row>
    <row r="2896" spans="20:24">
      <c r="T2896" s="288"/>
      <c r="U2896" s="287"/>
      <c r="X2896" s="289"/>
    </row>
    <row r="2897" spans="20:24">
      <c r="T2897" s="288"/>
      <c r="U2897" s="287"/>
      <c r="X2897" s="289"/>
    </row>
    <row r="2898" spans="20:24">
      <c r="T2898" s="288"/>
      <c r="U2898" s="287"/>
      <c r="X2898" s="289"/>
    </row>
    <row r="2899" spans="20:24">
      <c r="T2899" s="288"/>
      <c r="U2899" s="287"/>
      <c r="X2899" s="289"/>
    </row>
    <row r="2900" spans="20:24">
      <c r="T2900" s="288"/>
      <c r="U2900" s="287"/>
      <c r="X2900" s="289"/>
    </row>
    <row r="2901" spans="20:24">
      <c r="T2901" s="288"/>
      <c r="U2901" s="287"/>
      <c r="X2901" s="289"/>
    </row>
    <row r="2902" spans="20:24">
      <c r="T2902" s="288"/>
      <c r="U2902" s="287"/>
      <c r="X2902" s="289"/>
    </row>
    <row r="2903" spans="20:24">
      <c r="T2903" s="288"/>
      <c r="U2903" s="287"/>
      <c r="X2903" s="289"/>
    </row>
    <row r="2904" spans="20:24">
      <c r="T2904" s="288"/>
      <c r="U2904" s="287"/>
      <c r="X2904" s="289"/>
    </row>
    <row r="2905" spans="20:24">
      <c r="T2905" s="288"/>
      <c r="U2905" s="287"/>
      <c r="X2905" s="289"/>
    </row>
    <row r="2906" spans="20:24">
      <c r="T2906" s="288"/>
      <c r="U2906" s="287"/>
      <c r="X2906" s="289"/>
    </row>
    <row r="2907" spans="20:24">
      <c r="T2907" s="288"/>
      <c r="U2907" s="287"/>
      <c r="X2907" s="289"/>
    </row>
    <row r="2908" spans="20:24">
      <c r="T2908" s="288"/>
      <c r="U2908" s="287"/>
      <c r="X2908" s="289"/>
    </row>
    <row r="2909" spans="20:24">
      <c r="T2909" s="288"/>
      <c r="U2909" s="287"/>
      <c r="X2909" s="289"/>
    </row>
    <row r="2910" spans="20:24">
      <c r="T2910" s="288"/>
      <c r="U2910" s="287"/>
      <c r="X2910" s="289"/>
    </row>
    <row r="2911" spans="20:24">
      <c r="T2911" s="288"/>
      <c r="U2911" s="287"/>
      <c r="X2911" s="289"/>
    </row>
    <row r="2912" spans="20:24">
      <c r="T2912" s="288"/>
      <c r="U2912" s="287"/>
      <c r="X2912" s="289"/>
    </row>
    <row r="2913" spans="20:24">
      <c r="T2913" s="288"/>
      <c r="U2913" s="287"/>
      <c r="X2913" s="289"/>
    </row>
    <row r="2914" spans="20:24">
      <c r="T2914" s="288"/>
      <c r="U2914" s="287"/>
      <c r="X2914" s="289"/>
    </row>
    <row r="2915" spans="20:24">
      <c r="T2915" s="288"/>
      <c r="U2915" s="287"/>
      <c r="X2915" s="289"/>
    </row>
    <row r="2916" spans="20:24">
      <c r="T2916" s="288"/>
      <c r="U2916" s="287"/>
      <c r="X2916" s="289"/>
    </row>
    <row r="2917" spans="20:24">
      <c r="T2917" s="288"/>
      <c r="U2917" s="287"/>
      <c r="X2917" s="289"/>
    </row>
    <row r="2918" spans="20:24">
      <c r="T2918" s="288"/>
      <c r="U2918" s="287"/>
      <c r="X2918" s="289"/>
    </row>
    <row r="2919" spans="20:24">
      <c r="T2919" s="288"/>
      <c r="U2919" s="287"/>
      <c r="X2919" s="289"/>
    </row>
    <row r="2920" spans="20:24">
      <c r="T2920" s="288"/>
      <c r="U2920" s="287"/>
      <c r="X2920" s="289"/>
    </row>
    <row r="2921" spans="20:24">
      <c r="T2921" s="288"/>
      <c r="U2921" s="287"/>
      <c r="X2921" s="289"/>
    </row>
    <row r="2922" spans="20:24">
      <c r="T2922" s="288"/>
      <c r="U2922" s="287"/>
      <c r="X2922" s="289"/>
    </row>
    <row r="2923" spans="20:24">
      <c r="T2923" s="288"/>
      <c r="U2923" s="287"/>
      <c r="X2923" s="289"/>
    </row>
    <row r="2924" spans="20:24">
      <c r="T2924" s="288"/>
      <c r="U2924" s="287"/>
      <c r="X2924" s="289"/>
    </row>
    <row r="2925" spans="20:24">
      <c r="T2925" s="288"/>
      <c r="U2925" s="287"/>
      <c r="X2925" s="289"/>
    </row>
    <row r="2926" spans="20:24">
      <c r="T2926" s="288"/>
      <c r="U2926" s="287"/>
      <c r="X2926" s="289"/>
    </row>
    <row r="2927" spans="20:24">
      <c r="T2927" s="288"/>
      <c r="U2927" s="287"/>
      <c r="X2927" s="289"/>
    </row>
    <row r="2928" spans="20:24">
      <c r="T2928" s="288"/>
      <c r="U2928" s="287"/>
      <c r="X2928" s="289"/>
    </row>
    <row r="2929" spans="20:24">
      <c r="T2929" s="288"/>
      <c r="U2929" s="287"/>
      <c r="X2929" s="289"/>
    </row>
    <row r="2930" spans="20:24">
      <c r="T2930" s="288"/>
      <c r="U2930" s="287"/>
      <c r="X2930" s="289"/>
    </row>
    <row r="2931" spans="20:24">
      <c r="T2931" s="288"/>
      <c r="U2931" s="287"/>
      <c r="X2931" s="289"/>
    </row>
    <row r="2932" spans="20:24">
      <c r="T2932" s="288"/>
      <c r="U2932" s="287"/>
      <c r="X2932" s="289"/>
    </row>
    <row r="2933" spans="20:24">
      <c r="T2933" s="288"/>
      <c r="U2933" s="287"/>
      <c r="X2933" s="289"/>
    </row>
    <row r="2934" spans="20:24">
      <c r="T2934" s="288"/>
      <c r="U2934" s="287"/>
      <c r="X2934" s="289"/>
    </row>
    <row r="2935" spans="20:24">
      <c r="T2935" s="288"/>
      <c r="U2935" s="287"/>
      <c r="X2935" s="289"/>
    </row>
    <row r="2936" spans="20:24">
      <c r="T2936" s="288"/>
      <c r="U2936" s="287"/>
      <c r="X2936" s="289"/>
    </row>
    <row r="2937" spans="20:24">
      <c r="T2937" s="288"/>
      <c r="U2937" s="287"/>
      <c r="X2937" s="289"/>
    </row>
    <row r="2938" spans="20:24">
      <c r="T2938" s="288"/>
      <c r="U2938" s="287"/>
      <c r="X2938" s="289"/>
    </row>
    <row r="2939" spans="20:24">
      <c r="T2939" s="288"/>
      <c r="U2939" s="287"/>
      <c r="X2939" s="289"/>
    </row>
    <row r="2940" spans="20:24">
      <c r="T2940" s="288"/>
      <c r="U2940" s="287"/>
      <c r="X2940" s="289"/>
    </row>
    <row r="2941" spans="20:24">
      <c r="T2941" s="288"/>
      <c r="U2941" s="287"/>
      <c r="X2941" s="289"/>
    </row>
    <row r="2942" spans="20:24">
      <c r="T2942" s="288"/>
      <c r="U2942" s="287"/>
      <c r="X2942" s="289"/>
    </row>
    <row r="2943" spans="20:24">
      <c r="T2943" s="288"/>
      <c r="U2943" s="287"/>
      <c r="X2943" s="289"/>
    </row>
    <row r="2944" spans="20:24">
      <c r="T2944" s="288"/>
      <c r="U2944" s="287"/>
      <c r="X2944" s="289"/>
    </row>
    <row r="2945" spans="20:24">
      <c r="T2945" s="288"/>
      <c r="U2945" s="287"/>
      <c r="X2945" s="289"/>
    </row>
    <row r="2946" spans="20:24">
      <c r="T2946" s="288"/>
      <c r="U2946" s="287"/>
      <c r="X2946" s="289"/>
    </row>
    <row r="2947" spans="20:24">
      <c r="T2947" s="288"/>
      <c r="U2947" s="287"/>
      <c r="X2947" s="289"/>
    </row>
    <row r="2948" spans="20:24">
      <c r="T2948" s="288"/>
      <c r="U2948" s="287"/>
      <c r="X2948" s="289"/>
    </row>
    <row r="2949" spans="20:24">
      <c r="T2949" s="288"/>
      <c r="U2949" s="287"/>
      <c r="X2949" s="289"/>
    </row>
    <row r="2950" spans="20:24">
      <c r="T2950" s="288"/>
      <c r="U2950" s="287"/>
      <c r="X2950" s="289"/>
    </row>
    <row r="2951" spans="20:24">
      <c r="T2951" s="288"/>
      <c r="U2951" s="287"/>
      <c r="X2951" s="289"/>
    </row>
    <row r="2952" spans="20:24">
      <c r="T2952" s="288"/>
      <c r="U2952" s="287"/>
      <c r="X2952" s="289"/>
    </row>
    <row r="2953" spans="20:24">
      <c r="T2953" s="288"/>
      <c r="U2953" s="287"/>
      <c r="X2953" s="289"/>
    </row>
    <row r="2954" spans="20:24">
      <c r="T2954" s="288"/>
      <c r="U2954" s="287"/>
      <c r="X2954" s="289"/>
    </row>
    <row r="2955" spans="20:24">
      <c r="T2955" s="288"/>
      <c r="U2955" s="287"/>
      <c r="X2955" s="289"/>
    </row>
    <row r="2956" spans="20:24">
      <c r="T2956" s="288"/>
      <c r="U2956" s="287"/>
      <c r="X2956" s="289"/>
    </row>
    <row r="2957" spans="20:24">
      <c r="T2957" s="288"/>
      <c r="U2957" s="287"/>
      <c r="X2957" s="289"/>
    </row>
    <row r="2958" spans="20:24">
      <c r="T2958" s="288"/>
      <c r="U2958" s="287"/>
      <c r="X2958" s="289"/>
    </row>
    <row r="2959" spans="20:24">
      <c r="T2959" s="288"/>
      <c r="U2959" s="287"/>
      <c r="X2959" s="289"/>
    </row>
    <row r="2960" spans="20:24">
      <c r="T2960" s="288"/>
      <c r="U2960" s="287"/>
      <c r="X2960" s="289"/>
    </row>
    <row r="2961" spans="20:24">
      <c r="T2961" s="288"/>
      <c r="U2961" s="287"/>
      <c r="X2961" s="289"/>
    </row>
    <row r="2962" spans="20:24">
      <c r="T2962" s="288"/>
      <c r="U2962" s="287"/>
      <c r="X2962" s="289"/>
    </row>
    <row r="2963" spans="20:24">
      <c r="T2963" s="288"/>
      <c r="U2963" s="287"/>
      <c r="X2963" s="289"/>
    </row>
    <row r="2964" spans="20:24">
      <c r="T2964" s="288"/>
      <c r="U2964" s="287"/>
      <c r="X2964" s="289"/>
    </row>
    <row r="2965" spans="20:24">
      <c r="T2965" s="288"/>
      <c r="U2965" s="287"/>
      <c r="X2965" s="289"/>
    </row>
    <row r="2966" spans="20:24">
      <c r="T2966" s="288"/>
      <c r="U2966" s="287"/>
      <c r="X2966" s="289"/>
    </row>
    <row r="2967" spans="20:24">
      <c r="T2967" s="288"/>
      <c r="U2967" s="287"/>
      <c r="X2967" s="289"/>
    </row>
    <row r="2968" spans="20:24">
      <c r="T2968" s="288"/>
      <c r="U2968" s="287"/>
      <c r="X2968" s="289"/>
    </row>
    <row r="2969" spans="20:24">
      <c r="T2969" s="288"/>
      <c r="U2969" s="287"/>
      <c r="X2969" s="289"/>
    </row>
    <row r="2970" spans="20:24">
      <c r="T2970" s="288"/>
      <c r="U2970" s="287"/>
      <c r="X2970" s="289"/>
    </row>
    <row r="2971" spans="20:24">
      <c r="T2971" s="288"/>
      <c r="U2971" s="287"/>
      <c r="X2971" s="289"/>
    </row>
    <row r="2972" spans="20:24">
      <c r="T2972" s="288"/>
      <c r="U2972" s="287"/>
      <c r="X2972" s="289"/>
    </row>
    <row r="2973" spans="20:24">
      <c r="T2973" s="288"/>
      <c r="U2973" s="287"/>
      <c r="X2973" s="289"/>
    </row>
    <row r="2974" spans="20:24">
      <c r="T2974" s="288"/>
      <c r="U2974" s="287"/>
      <c r="X2974" s="289"/>
    </row>
    <row r="2975" spans="20:24">
      <c r="T2975" s="288"/>
      <c r="U2975" s="287"/>
      <c r="X2975" s="289"/>
    </row>
    <row r="2976" spans="20:24">
      <c r="T2976" s="288"/>
      <c r="U2976" s="287"/>
      <c r="X2976" s="289"/>
    </row>
    <row r="2977" spans="20:24">
      <c r="T2977" s="288"/>
      <c r="U2977" s="287"/>
      <c r="X2977" s="289"/>
    </row>
    <row r="2978" spans="20:24">
      <c r="T2978" s="288"/>
      <c r="U2978" s="287"/>
      <c r="X2978" s="289"/>
    </row>
    <row r="2979" spans="20:24">
      <c r="T2979" s="288"/>
      <c r="U2979" s="287"/>
      <c r="X2979" s="289"/>
    </row>
    <row r="2980" spans="20:24">
      <c r="T2980" s="288"/>
      <c r="U2980" s="287"/>
      <c r="X2980" s="289"/>
    </row>
    <row r="2981" spans="20:24">
      <c r="T2981" s="288"/>
      <c r="U2981" s="287"/>
      <c r="X2981" s="289"/>
    </row>
    <row r="2982" spans="20:24">
      <c r="T2982" s="288"/>
      <c r="U2982" s="287"/>
      <c r="X2982" s="289"/>
    </row>
    <row r="2983" spans="20:24">
      <c r="T2983" s="288"/>
      <c r="U2983" s="287"/>
      <c r="X2983" s="289"/>
    </row>
    <row r="2984" spans="20:24">
      <c r="T2984" s="288"/>
      <c r="U2984" s="287"/>
      <c r="X2984" s="289"/>
    </row>
    <row r="2985" spans="20:24">
      <c r="T2985" s="288"/>
      <c r="U2985" s="287"/>
      <c r="X2985" s="289"/>
    </row>
    <row r="2986" spans="20:24">
      <c r="T2986" s="288"/>
      <c r="U2986" s="287"/>
      <c r="X2986" s="289"/>
    </row>
    <row r="2987" spans="20:24">
      <c r="T2987" s="288"/>
      <c r="U2987" s="287"/>
      <c r="X2987" s="289"/>
    </row>
    <row r="2988" spans="20:24">
      <c r="T2988" s="288"/>
      <c r="U2988" s="287"/>
      <c r="X2988" s="289"/>
    </row>
    <row r="2989" spans="20:24">
      <c r="T2989" s="288"/>
      <c r="U2989" s="287"/>
      <c r="X2989" s="289"/>
    </row>
    <row r="2990" spans="20:24">
      <c r="T2990" s="288"/>
      <c r="U2990" s="287"/>
      <c r="X2990" s="289"/>
    </row>
    <row r="2991" spans="20:24">
      <c r="T2991" s="288"/>
      <c r="U2991" s="287"/>
      <c r="X2991" s="289"/>
    </row>
    <row r="2992" spans="20:24">
      <c r="T2992" s="288"/>
      <c r="U2992" s="287"/>
      <c r="X2992" s="289"/>
    </row>
    <row r="2993" spans="20:24">
      <c r="T2993" s="288"/>
      <c r="U2993" s="287"/>
      <c r="X2993" s="289"/>
    </row>
    <row r="2994" spans="20:24">
      <c r="T2994" s="288"/>
      <c r="U2994" s="287"/>
      <c r="X2994" s="289"/>
    </row>
    <row r="2995" spans="20:24">
      <c r="T2995" s="288"/>
      <c r="U2995" s="287"/>
      <c r="X2995" s="289"/>
    </row>
    <row r="2996" spans="20:24">
      <c r="T2996" s="288"/>
      <c r="U2996" s="287"/>
      <c r="X2996" s="289"/>
    </row>
    <row r="2997" spans="20:24">
      <c r="T2997" s="288"/>
      <c r="U2997" s="287"/>
      <c r="X2997" s="289"/>
    </row>
    <row r="2998" spans="20:24">
      <c r="T2998" s="288"/>
      <c r="U2998" s="287"/>
      <c r="X2998" s="289"/>
    </row>
    <row r="2999" spans="20:24">
      <c r="T2999" s="288"/>
      <c r="U2999" s="287"/>
      <c r="X2999" s="289"/>
    </row>
    <row r="3000" spans="20:24">
      <c r="T3000" s="288"/>
      <c r="U3000" s="287"/>
      <c r="X3000" s="289"/>
    </row>
    <row r="3001" spans="20:24">
      <c r="T3001" s="288"/>
      <c r="U3001" s="287"/>
      <c r="X3001" s="289"/>
    </row>
    <row r="3002" spans="20:24">
      <c r="T3002" s="288"/>
      <c r="U3002" s="287"/>
      <c r="X3002" s="289"/>
    </row>
    <row r="3003" spans="20:24">
      <c r="T3003" s="288"/>
      <c r="U3003" s="287"/>
      <c r="X3003" s="289"/>
    </row>
    <row r="3004" spans="20:24">
      <c r="T3004" s="288"/>
      <c r="U3004" s="287"/>
      <c r="X3004" s="289"/>
    </row>
    <row r="3005" spans="20:24">
      <c r="T3005" s="288"/>
      <c r="U3005" s="287"/>
      <c r="X3005" s="289"/>
    </row>
    <row r="3006" spans="20:24">
      <c r="T3006" s="288"/>
      <c r="U3006" s="287"/>
      <c r="X3006" s="289"/>
    </row>
    <row r="3007" spans="20:24">
      <c r="T3007" s="288"/>
      <c r="U3007" s="287"/>
      <c r="X3007" s="289"/>
    </row>
    <row r="3008" spans="20:24">
      <c r="T3008" s="288"/>
      <c r="U3008" s="287"/>
      <c r="X3008" s="289"/>
    </row>
    <row r="3009" spans="20:24">
      <c r="T3009" s="288"/>
      <c r="U3009" s="287"/>
      <c r="X3009" s="289"/>
    </row>
    <row r="3010" spans="20:24">
      <c r="T3010" s="288"/>
      <c r="U3010" s="287"/>
      <c r="X3010" s="289"/>
    </row>
    <row r="3011" spans="20:24">
      <c r="T3011" s="288"/>
      <c r="U3011" s="287"/>
      <c r="X3011" s="289"/>
    </row>
    <row r="3012" spans="20:24">
      <c r="T3012" s="288"/>
      <c r="U3012" s="287"/>
      <c r="X3012" s="289"/>
    </row>
    <row r="3013" spans="20:24">
      <c r="T3013" s="288"/>
      <c r="U3013" s="287"/>
      <c r="X3013" s="289"/>
    </row>
    <row r="3014" spans="20:24">
      <c r="T3014" s="288"/>
      <c r="U3014" s="287"/>
      <c r="X3014" s="289"/>
    </row>
    <row r="3015" spans="20:24">
      <c r="T3015" s="288"/>
      <c r="U3015" s="287"/>
      <c r="X3015" s="289"/>
    </row>
    <row r="3016" spans="20:24">
      <c r="T3016" s="288"/>
      <c r="U3016" s="287"/>
      <c r="X3016" s="289"/>
    </row>
    <row r="3017" spans="20:24">
      <c r="T3017" s="288"/>
      <c r="U3017" s="287"/>
      <c r="X3017" s="289"/>
    </row>
    <row r="3018" spans="20:24">
      <c r="T3018" s="288"/>
      <c r="U3018" s="287"/>
      <c r="X3018" s="289"/>
    </row>
    <row r="3019" spans="20:24">
      <c r="T3019" s="288"/>
      <c r="U3019" s="287"/>
      <c r="X3019" s="289"/>
    </row>
    <row r="3020" spans="20:24">
      <c r="T3020" s="288"/>
      <c r="U3020" s="287"/>
      <c r="X3020" s="289"/>
    </row>
    <row r="3021" spans="20:24">
      <c r="T3021" s="288"/>
      <c r="U3021" s="287"/>
      <c r="X3021" s="289"/>
    </row>
    <row r="3022" spans="20:24">
      <c r="T3022" s="288"/>
      <c r="U3022" s="287"/>
      <c r="X3022" s="289"/>
    </row>
    <row r="3023" spans="20:24">
      <c r="T3023" s="288"/>
      <c r="U3023" s="287"/>
      <c r="X3023" s="289"/>
    </row>
    <row r="3024" spans="20:24">
      <c r="T3024" s="288"/>
      <c r="U3024" s="287"/>
      <c r="X3024" s="289"/>
    </row>
    <row r="3025" spans="20:24">
      <c r="T3025" s="288"/>
      <c r="U3025" s="287"/>
      <c r="X3025" s="289"/>
    </row>
    <row r="3026" spans="20:24">
      <c r="T3026" s="288"/>
      <c r="U3026" s="287"/>
      <c r="X3026" s="289"/>
    </row>
    <row r="3027" spans="20:24">
      <c r="T3027" s="288"/>
      <c r="U3027" s="287"/>
      <c r="X3027" s="289"/>
    </row>
    <row r="3028" spans="20:24">
      <c r="T3028" s="288"/>
      <c r="U3028" s="287"/>
      <c r="X3028" s="289"/>
    </row>
    <row r="3029" spans="20:24">
      <c r="T3029" s="288"/>
      <c r="U3029" s="287"/>
      <c r="X3029" s="289"/>
    </row>
    <row r="3030" spans="20:24">
      <c r="T3030" s="288"/>
      <c r="U3030" s="287"/>
      <c r="X3030" s="289"/>
    </row>
    <row r="3031" spans="20:24">
      <c r="T3031" s="288"/>
      <c r="U3031" s="287"/>
      <c r="X3031" s="289"/>
    </row>
    <row r="3032" spans="20:24">
      <c r="T3032" s="288"/>
      <c r="U3032" s="287"/>
      <c r="X3032" s="289"/>
    </row>
    <row r="3033" spans="20:24">
      <c r="T3033" s="288"/>
      <c r="U3033" s="287"/>
      <c r="X3033" s="289"/>
    </row>
    <row r="3034" spans="20:24">
      <c r="T3034" s="288"/>
      <c r="U3034" s="287"/>
      <c r="X3034" s="289"/>
    </row>
    <row r="3035" spans="20:24">
      <c r="T3035" s="288"/>
      <c r="U3035" s="287"/>
      <c r="X3035" s="289"/>
    </row>
    <row r="3036" spans="20:24">
      <c r="T3036" s="288"/>
      <c r="U3036" s="287"/>
      <c r="X3036" s="289"/>
    </row>
    <row r="3037" spans="20:24">
      <c r="T3037" s="288"/>
      <c r="U3037" s="287"/>
      <c r="X3037" s="289"/>
    </row>
    <row r="3038" spans="20:24">
      <c r="T3038" s="288"/>
      <c r="U3038" s="287"/>
      <c r="X3038" s="289"/>
    </row>
    <row r="3039" spans="20:24">
      <c r="T3039" s="288"/>
      <c r="U3039" s="287"/>
      <c r="X3039" s="289"/>
    </row>
    <row r="3040" spans="20:24">
      <c r="T3040" s="288"/>
      <c r="U3040" s="287"/>
      <c r="X3040" s="289"/>
    </row>
    <row r="3041" spans="20:24">
      <c r="T3041" s="288"/>
      <c r="U3041" s="287"/>
      <c r="X3041" s="289"/>
    </row>
    <row r="3042" spans="20:24">
      <c r="T3042" s="288"/>
      <c r="U3042" s="287"/>
      <c r="X3042" s="289"/>
    </row>
    <row r="3043" spans="20:24">
      <c r="T3043" s="288"/>
      <c r="U3043" s="287"/>
      <c r="X3043" s="289"/>
    </row>
    <row r="3044" spans="20:24">
      <c r="T3044" s="288"/>
      <c r="U3044" s="287"/>
      <c r="X3044" s="289"/>
    </row>
    <row r="3045" spans="20:24">
      <c r="T3045" s="288"/>
      <c r="U3045" s="287"/>
      <c r="X3045" s="289"/>
    </row>
    <row r="3046" spans="20:24">
      <c r="T3046" s="288"/>
      <c r="U3046" s="287"/>
      <c r="X3046" s="289"/>
    </row>
    <row r="3047" spans="20:24">
      <c r="T3047" s="288"/>
      <c r="U3047" s="287"/>
      <c r="X3047" s="289"/>
    </row>
    <row r="3048" spans="20:24">
      <c r="T3048" s="288"/>
      <c r="U3048" s="287"/>
      <c r="X3048" s="289"/>
    </row>
    <row r="3049" spans="20:24">
      <c r="T3049" s="288"/>
      <c r="U3049" s="287"/>
      <c r="X3049" s="289"/>
    </row>
    <row r="3050" spans="20:24">
      <c r="T3050" s="288"/>
      <c r="U3050" s="287"/>
      <c r="X3050" s="289"/>
    </row>
    <row r="3051" spans="20:24">
      <c r="T3051" s="288"/>
      <c r="U3051" s="287"/>
      <c r="X3051" s="289"/>
    </row>
    <row r="3052" spans="20:24">
      <c r="T3052" s="288"/>
      <c r="U3052" s="287"/>
      <c r="X3052" s="289"/>
    </row>
    <row r="3053" spans="20:24">
      <c r="T3053" s="288"/>
      <c r="U3053" s="287"/>
      <c r="X3053" s="289"/>
    </row>
    <row r="3054" spans="20:24">
      <c r="T3054" s="288"/>
      <c r="U3054" s="287"/>
      <c r="X3054" s="289"/>
    </row>
    <row r="3055" spans="20:24">
      <c r="T3055" s="288"/>
      <c r="U3055" s="287"/>
      <c r="X3055" s="289"/>
    </row>
    <row r="3056" spans="20:24">
      <c r="T3056" s="288"/>
      <c r="U3056" s="287"/>
      <c r="X3056" s="289"/>
    </row>
    <row r="3057" spans="20:24">
      <c r="T3057" s="288"/>
      <c r="U3057" s="287"/>
      <c r="X3057" s="289"/>
    </row>
    <row r="3058" spans="20:24">
      <c r="T3058" s="288"/>
      <c r="U3058" s="287"/>
      <c r="X3058" s="289"/>
    </row>
    <row r="3059" spans="20:24">
      <c r="T3059" s="288"/>
      <c r="U3059" s="287"/>
      <c r="X3059" s="289"/>
    </row>
    <row r="3060" spans="20:24">
      <c r="T3060" s="288"/>
      <c r="U3060" s="287"/>
      <c r="X3060" s="289"/>
    </row>
    <row r="3061" spans="20:24">
      <c r="T3061" s="288"/>
      <c r="U3061" s="287"/>
      <c r="X3061" s="289"/>
    </row>
    <row r="3062" spans="20:24">
      <c r="T3062" s="288"/>
      <c r="U3062" s="287"/>
      <c r="X3062" s="289"/>
    </row>
    <row r="3063" spans="20:24">
      <c r="T3063" s="288"/>
      <c r="U3063" s="287"/>
      <c r="X3063" s="289"/>
    </row>
    <row r="3064" spans="20:24">
      <c r="T3064" s="288"/>
      <c r="U3064" s="287"/>
      <c r="X3064" s="289"/>
    </row>
    <row r="3065" spans="20:24">
      <c r="T3065" s="288"/>
      <c r="U3065" s="287"/>
      <c r="X3065" s="289"/>
    </row>
    <row r="3066" spans="20:24">
      <c r="T3066" s="288"/>
      <c r="U3066" s="287"/>
      <c r="X3066" s="289"/>
    </row>
    <row r="3067" spans="20:24">
      <c r="T3067" s="288"/>
      <c r="U3067" s="287"/>
      <c r="X3067" s="289"/>
    </row>
    <row r="3068" spans="20:24">
      <c r="T3068" s="288"/>
      <c r="U3068" s="287"/>
      <c r="X3068" s="289"/>
    </row>
    <row r="3069" spans="20:24">
      <c r="T3069" s="288"/>
      <c r="U3069" s="287"/>
      <c r="X3069" s="289"/>
    </row>
    <row r="3070" spans="20:24">
      <c r="T3070" s="288"/>
      <c r="U3070" s="287"/>
      <c r="X3070" s="289"/>
    </row>
    <row r="3071" spans="20:24">
      <c r="T3071" s="288"/>
      <c r="U3071" s="287"/>
      <c r="X3071" s="289"/>
    </row>
    <row r="3072" spans="20:24">
      <c r="T3072" s="288"/>
      <c r="U3072" s="287"/>
      <c r="X3072" s="289"/>
    </row>
    <row r="3073" spans="20:24">
      <c r="T3073" s="288"/>
      <c r="U3073" s="287"/>
      <c r="X3073" s="289"/>
    </row>
    <row r="3074" spans="20:24">
      <c r="T3074" s="288"/>
      <c r="U3074" s="287"/>
      <c r="X3074" s="289"/>
    </row>
    <row r="3075" spans="20:24">
      <c r="T3075" s="288"/>
      <c r="U3075" s="287"/>
      <c r="X3075" s="289"/>
    </row>
    <row r="3076" spans="20:24">
      <c r="T3076" s="288"/>
      <c r="U3076" s="287"/>
      <c r="X3076" s="289"/>
    </row>
    <row r="3077" spans="20:24">
      <c r="T3077" s="288"/>
      <c r="U3077" s="287"/>
      <c r="X3077" s="289"/>
    </row>
    <row r="3078" spans="20:24">
      <c r="T3078" s="288"/>
      <c r="U3078" s="287"/>
      <c r="X3078" s="289"/>
    </row>
    <row r="3079" spans="20:24">
      <c r="T3079" s="288"/>
      <c r="U3079" s="287"/>
      <c r="X3079" s="289"/>
    </row>
    <row r="3080" spans="20:24">
      <c r="T3080" s="288"/>
      <c r="U3080" s="287"/>
      <c r="X3080" s="289"/>
    </row>
    <row r="3081" spans="20:24">
      <c r="T3081" s="288"/>
      <c r="U3081" s="287"/>
      <c r="X3081" s="289"/>
    </row>
    <row r="3082" spans="20:24">
      <c r="T3082" s="288"/>
      <c r="U3082" s="287"/>
      <c r="X3082" s="289"/>
    </row>
    <row r="3083" spans="20:24">
      <c r="T3083" s="288"/>
      <c r="U3083" s="287"/>
      <c r="X3083" s="289"/>
    </row>
    <row r="3084" spans="20:24">
      <c r="T3084" s="288"/>
      <c r="U3084" s="287"/>
      <c r="X3084" s="289"/>
    </row>
    <row r="3085" spans="20:24">
      <c r="T3085" s="288"/>
      <c r="U3085" s="287"/>
      <c r="X3085" s="289"/>
    </row>
    <row r="3086" spans="20:24">
      <c r="T3086" s="288"/>
      <c r="U3086" s="287"/>
      <c r="X3086" s="289"/>
    </row>
    <row r="3087" spans="20:24">
      <c r="T3087" s="288"/>
      <c r="U3087" s="287"/>
      <c r="X3087" s="289"/>
    </row>
    <row r="3088" spans="20:24">
      <c r="T3088" s="288"/>
      <c r="U3088" s="287"/>
      <c r="X3088" s="289"/>
    </row>
    <row r="3089" spans="20:24">
      <c r="T3089" s="288"/>
      <c r="U3089" s="287"/>
      <c r="X3089" s="289"/>
    </row>
    <row r="3090" spans="20:24">
      <c r="T3090" s="288"/>
      <c r="U3090" s="287"/>
      <c r="X3090" s="289"/>
    </row>
    <row r="3091" spans="20:24">
      <c r="T3091" s="288"/>
      <c r="U3091" s="287"/>
      <c r="X3091" s="289"/>
    </row>
    <row r="3092" spans="20:24">
      <c r="T3092" s="288"/>
      <c r="U3092" s="287"/>
      <c r="X3092" s="289"/>
    </row>
    <row r="3093" spans="20:24">
      <c r="T3093" s="288"/>
      <c r="U3093" s="287"/>
      <c r="X3093" s="289"/>
    </row>
    <row r="3094" spans="20:24">
      <c r="T3094" s="288"/>
      <c r="U3094" s="287"/>
      <c r="X3094" s="289"/>
    </row>
    <row r="3095" spans="20:24">
      <c r="T3095" s="288"/>
      <c r="U3095" s="287"/>
      <c r="X3095" s="289"/>
    </row>
    <row r="3096" spans="20:24">
      <c r="T3096" s="288"/>
      <c r="U3096" s="287"/>
      <c r="X3096" s="289"/>
    </row>
    <row r="3097" spans="20:24">
      <c r="T3097" s="288"/>
      <c r="U3097" s="287"/>
      <c r="X3097" s="289"/>
    </row>
    <row r="3098" spans="20:24">
      <c r="T3098" s="288"/>
      <c r="U3098" s="287"/>
      <c r="X3098" s="289"/>
    </row>
    <row r="3099" spans="20:24">
      <c r="T3099" s="288"/>
      <c r="U3099" s="287"/>
      <c r="X3099" s="289"/>
    </row>
    <row r="3100" spans="20:24">
      <c r="T3100" s="288"/>
      <c r="U3100" s="287"/>
      <c r="X3100" s="289"/>
    </row>
    <row r="3101" spans="20:24">
      <c r="T3101" s="288"/>
      <c r="U3101" s="287"/>
      <c r="X3101" s="289"/>
    </row>
    <row r="3102" spans="20:24">
      <c r="T3102" s="288"/>
      <c r="U3102" s="287"/>
      <c r="X3102" s="289"/>
    </row>
    <row r="3103" spans="20:24">
      <c r="T3103" s="288"/>
      <c r="U3103" s="287"/>
      <c r="X3103" s="289"/>
    </row>
    <row r="3104" spans="20:24">
      <c r="T3104" s="288"/>
      <c r="U3104" s="287"/>
      <c r="X3104" s="289"/>
    </row>
    <row r="3105" spans="20:24">
      <c r="T3105" s="288"/>
      <c r="U3105" s="287"/>
      <c r="X3105" s="289"/>
    </row>
    <row r="3106" spans="20:24">
      <c r="T3106" s="288"/>
      <c r="U3106" s="287"/>
      <c r="X3106" s="289"/>
    </row>
    <row r="3107" spans="20:24">
      <c r="T3107" s="288"/>
      <c r="U3107" s="287"/>
      <c r="X3107" s="289"/>
    </row>
    <row r="3108" spans="20:24">
      <c r="T3108" s="288"/>
      <c r="U3108" s="287"/>
      <c r="X3108" s="289"/>
    </row>
    <row r="3109" spans="20:24">
      <c r="T3109" s="288"/>
      <c r="U3109" s="287"/>
      <c r="X3109" s="289"/>
    </row>
    <row r="3110" spans="20:24">
      <c r="T3110" s="288"/>
      <c r="U3110" s="287"/>
      <c r="X3110" s="289"/>
    </row>
    <row r="3111" spans="20:24">
      <c r="T3111" s="288"/>
      <c r="U3111" s="287"/>
      <c r="X3111" s="289"/>
    </row>
    <row r="3112" spans="20:24">
      <c r="T3112" s="288"/>
      <c r="U3112" s="287"/>
      <c r="X3112" s="289"/>
    </row>
    <row r="3113" spans="20:24">
      <c r="T3113" s="288"/>
      <c r="U3113" s="287"/>
      <c r="X3113" s="289"/>
    </row>
    <row r="3114" spans="20:24">
      <c r="T3114" s="288"/>
      <c r="U3114" s="287"/>
      <c r="X3114" s="289"/>
    </row>
    <row r="3115" spans="20:24">
      <c r="T3115" s="288"/>
      <c r="U3115" s="287"/>
      <c r="X3115" s="289"/>
    </row>
    <row r="3116" spans="20:24">
      <c r="T3116" s="288"/>
      <c r="U3116" s="287"/>
      <c r="X3116" s="289"/>
    </row>
    <row r="3117" spans="20:24">
      <c r="T3117" s="288"/>
      <c r="U3117" s="287"/>
      <c r="X3117" s="289"/>
    </row>
    <row r="3118" spans="20:24">
      <c r="T3118" s="288"/>
      <c r="U3118" s="287"/>
      <c r="X3118" s="289"/>
    </row>
    <row r="3119" spans="20:24">
      <c r="T3119" s="288"/>
      <c r="U3119" s="287"/>
      <c r="X3119" s="289"/>
    </row>
    <row r="3120" spans="20:24">
      <c r="T3120" s="288"/>
      <c r="U3120" s="287"/>
      <c r="X3120" s="289"/>
    </row>
    <row r="3121" spans="20:24">
      <c r="T3121" s="288"/>
      <c r="U3121" s="287"/>
      <c r="X3121" s="289"/>
    </row>
    <row r="3122" spans="20:24">
      <c r="T3122" s="288"/>
      <c r="U3122" s="287"/>
      <c r="X3122" s="289"/>
    </row>
    <row r="3123" spans="20:24">
      <c r="T3123" s="288"/>
      <c r="U3123" s="287"/>
      <c r="X3123" s="289"/>
    </row>
    <row r="3124" spans="20:24">
      <c r="T3124" s="288"/>
      <c r="U3124" s="287"/>
      <c r="X3124" s="289"/>
    </row>
    <row r="3125" spans="20:24">
      <c r="T3125" s="288"/>
      <c r="U3125" s="287"/>
      <c r="X3125" s="289"/>
    </row>
    <row r="3126" spans="20:24">
      <c r="T3126" s="288"/>
      <c r="U3126" s="287"/>
      <c r="X3126" s="289"/>
    </row>
    <row r="3127" spans="20:24">
      <c r="T3127" s="288"/>
      <c r="U3127" s="287"/>
      <c r="X3127" s="289"/>
    </row>
    <row r="3128" spans="20:24">
      <c r="T3128" s="288"/>
      <c r="U3128" s="287"/>
      <c r="X3128" s="289"/>
    </row>
    <row r="3129" spans="20:24">
      <c r="T3129" s="288"/>
      <c r="U3129" s="287"/>
      <c r="X3129" s="289"/>
    </row>
    <row r="3130" spans="20:24">
      <c r="T3130" s="288"/>
      <c r="U3130" s="287"/>
      <c r="X3130" s="289"/>
    </row>
    <row r="3131" spans="20:24">
      <c r="T3131" s="288"/>
      <c r="U3131" s="287"/>
      <c r="X3131" s="289"/>
    </row>
    <row r="3132" spans="20:24">
      <c r="T3132" s="288"/>
      <c r="U3132" s="287"/>
      <c r="X3132" s="289"/>
    </row>
    <row r="3133" spans="20:24">
      <c r="T3133" s="288"/>
      <c r="U3133" s="287"/>
      <c r="X3133" s="289"/>
    </row>
    <row r="3134" spans="20:24">
      <c r="T3134" s="288"/>
      <c r="U3134" s="287"/>
      <c r="X3134" s="289"/>
    </row>
    <row r="3135" spans="20:24">
      <c r="T3135" s="288"/>
      <c r="U3135" s="287"/>
      <c r="X3135" s="289"/>
    </row>
    <row r="3136" spans="20:24">
      <c r="T3136" s="288"/>
      <c r="U3136" s="287"/>
      <c r="X3136" s="289"/>
    </row>
    <row r="3137" spans="20:24">
      <c r="T3137" s="288"/>
      <c r="U3137" s="287"/>
      <c r="X3137" s="289"/>
    </row>
    <row r="3138" spans="20:24">
      <c r="T3138" s="288"/>
      <c r="U3138" s="287"/>
      <c r="X3138" s="289"/>
    </row>
    <row r="3139" spans="20:24">
      <c r="T3139" s="288"/>
      <c r="U3139" s="287"/>
      <c r="X3139" s="289"/>
    </row>
    <row r="3140" spans="20:24">
      <c r="T3140" s="288"/>
      <c r="U3140" s="287"/>
      <c r="X3140" s="289"/>
    </row>
    <row r="3141" spans="20:24">
      <c r="T3141" s="288"/>
      <c r="U3141" s="287"/>
      <c r="X3141" s="289"/>
    </row>
    <row r="3142" spans="20:24">
      <c r="T3142" s="288"/>
      <c r="U3142" s="287"/>
      <c r="X3142" s="289"/>
    </row>
    <row r="3143" spans="20:24">
      <c r="T3143" s="288"/>
      <c r="U3143" s="287"/>
      <c r="X3143" s="289"/>
    </row>
    <row r="3144" spans="20:24">
      <c r="T3144" s="288"/>
      <c r="U3144" s="287"/>
      <c r="X3144" s="289"/>
    </row>
    <row r="3145" spans="20:24">
      <c r="T3145" s="288"/>
      <c r="U3145" s="287"/>
      <c r="X3145" s="289"/>
    </row>
    <row r="3146" spans="20:24">
      <c r="T3146" s="288"/>
      <c r="U3146" s="287"/>
      <c r="X3146" s="289"/>
    </row>
    <row r="3147" spans="20:24">
      <c r="T3147" s="288"/>
      <c r="U3147" s="287"/>
      <c r="X3147" s="289"/>
    </row>
    <row r="3148" spans="20:24">
      <c r="T3148" s="288"/>
      <c r="U3148" s="287"/>
      <c r="X3148" s="289"/>
    </row>
    <row r="3149" spans="20:24">
      <c r="T3149" s="288"/>
      <c r="U3149" s="287"/>
      <c r="X3149" s="289"/>
    </row>
    <row r="3150" spans="20:24">
      <c r="T3150" s="288"/>
      <c r="U3150" s="287"/>
      <c r="X3150" s="289"/>
    </row>
    <row r="3151" spans="20:24">
      <c r="T3151" s="288"/>
      <c r="U3151" s="287"/>
      <c r="X3151" s="289"/>
    </row>
    <row r="3152" spans="20:24">
      <c r="T3152" s="288"/>
      <c r="U3152" s="287"/>
      <c r="X3152" s="289"/>
    </row>
    <row r="3153" spans="20:24">
      <c r="T3153" s="288"/>
      <c r="U3153" s="287"/>
      <c r="X3153" s="289"/>
    </row>
    <row r="3154" spans="20:24">
      <c r="T3154" s="288"/>
      <c r="U3154" s="287"/>
      <c r="X3154" s="289"/>
    </row>
    <row r="3155" spans="20:24">
      <c r="T3155" s="288"/>
      <c r="U3155" s="287"/>
      <c r="X3155" s="289"/>
    </row>
    <row r="3156" spans="20:24">
      <c r="T3156" s="288"/>
      <c r="U3156" s="287"/>
      <c r="X3156" s="289"/>
    </row>
    <row r="3157" spans="20:24">
      <c r="T3157" s="288"/>
      <c r="U3157" s="287"/>
      <c r="X3157" s="289"/>
    </row>
    <row r="3158" spans="20:24">
      <c r="T3158" s="288"/>
      <c r="U3158" s="287"/>
      <c r="X3158" s="289"/>
    </row>
    <row r="3159" spans="20:24">
      <c r="T3159" s="288"/>
      <c r="U3159" s="287"/>
      <c r="X3159" s="289"/>
    </row>
    <row r="3160" spans="20:24">
      <c r="T3160" s="288"/>
      <c r="U3160" s="287"/>
      <c r="X3160" s="289"/>
    </row>
    <row r="3161" spans="20:24">
      <c r="T3161" s="288"/>
      <c r="U3161" s="287"/>
      <c r="X3161" s="289"/>
    </row>
    <row r="3162" spans="20:24">
      <c r="T3162" s="288"/>
      <c r="U3162" s="287"/>
      <c r="X3162" s="289"/>
    </row>
    <row r="3163" spans="20:24">
      <c r="T3163" s="288"/>
      <c r="U3163" s="287"/>
      <c r="X3163" s="289"/>
    </row>
    <row r="3164" spans="20:24">
      <c r="T3164" s="288"/>
      <c r="U3164" s="287"/>
      <c r="X3164" s="289"/>
    </row>
    <row r="3165" spans="20:24">
      <c r="T3165" s="288"/>
      <c r="U3165" s="287"/>
      <c r="X3165" s="289"/>
    </row>
    <row r="3166" spans="20:24">
      <c r="T3166" s="288"/>
      <c r="U3166" s="287"/>
      <c r="X3166" s="289"/>
    </row>
    <row r="3167" spans="20:24">
      <c r="T3167" s="288"/>
      <c r="U3167" s="287"/>
      <c r="X3167" s="289"/>
    </row>
    <row r="3168" spans="20:24">
      <c r="T3168" s="288"/>
      <c r="U3168" s="287"/>
      <c r="X3168" s="289"/>
    </row>
    <row r="3169" spans="20:24">
      <c r="T3169" s="288"/>
      <c r="U3169" s="287"/>
      <c r="X3169" s="289"/>
    </row>
    <row r="3170" spans="20:24">
      <c r="T3170" s="288"/>
      <c r="U3170" s="287"/>
      <c r="X3170" s="289"/>
    </row>
    <row r="3171" spans="20:24">
      <c r="T3171" s="288"/>
      <c r="U3171" s="287"/>
      <c r="X3171" s="289"/>
    </row>
    <row r="3172" spans="20:24">
      <c r="T3172" s="288"/>
      <c r="U3172" s="287"/>
      <c r="X3172" s="289"/>
    </row>
    <row r="3173" spans="20:24">
      <c r="T3173" s="288"/>
      <c r="U3173" s="287"/>
      <c r="X3173" s="289"/>
    </row>
    <row r="3174" spans="20:24">
      <c r="T3174" s="288"/>
      <c r="U3174" s="287"/>
      <c r="X3174" s="289"/>
    </row>
    <row r="3175" spans="20:24">
      <c r="T3175" s="288"/>
      <c r="U3175" s="287"/>
      <c r="X3175" s="289"/>
    </row>
    <row r="3176" spans="20:24">
      <c r="T3176" s="288"/>
      <c r="U3176" s="287"/>
      <c r="X3176" s="289"/>
    </row>
    <row r="3177" spans="20:24">
      <c r="T3177" s="288"/>
      <c r="U3177" s="287"/>
      <c r="X3177" s="289"/>
    </row>
    <row r="3178" spans="20:24">
      <c r="T3178" s="288"/>
      <c r="U3178" s="287"/>
      <c r="X3178" s="289"/>
    </row>
    <row r="3179" spans="20:24">
      <c r="T3179" s="288"/>
      <c r="U3179" s="287"/>
      <c r="X3179" s="289"/>
    </row>
    <row r="3180" spans="20:24">
      <c r="T3180" s="288"/>
      <c r="U3180" s="287"/>
      <c r="X3180" s="289"/>
    </row>
    <row r="3181" spans="20:24">
      <c r="T3181" s="288"/>
      <c r="U3181" s="287"/>
      <c r="X3181" s="289"/>
    </row>
    <row r="3182" spans="20:24">
      <c r="T3182" s="288"/>
      <c r="U3182" s="287"/>
      <c r="X3182" s="289"/>
    </row>
    <row r="3183" spans="20:24">
      <c r="T3183" s="288"/>
      <c r="U3183" s="287"/>
      <c r="X3183" s="289"/>
    </row>
    <row r="3184" spans="20:24">
      <c r="T3184" s="288"/>
      <c r="U3184" s="287"/>
      <c r="X3184" s="289"/>
    </row>
    <row r="3185" spans="20:24">
      <c r="T3185" s="288"/>
      <c r="U3185" s="287"/>
      <c r="X3185" s="289"/>
    </row>
    <row r="3186" spans="20:24">
      <c r="T3186" s="288"/>
      <c r="U3186" s="287"/>
      <c r="X3186" s="289"/>
    </row>
    <row r="3187" spans="20:24">
      <c r="T3187" s="288"/>
      <c r="U3187" s="287"/>
      <c r="X3187" s="289"/>
    </row>
    <row r="3188" spans="20:24">
      <c r="T3188" s="288"/>
      <c r="U3188" s="287"/>
      <c r="X3188" s="289"/>
    </row>
    <row r="3189" spans="20:24">
      <c r="T3189" s="288"/>
      <c r="U3189" s="287"/>
      <c r="X3189" s="289"/>
    </row>
    <row r="3190" spans="20:24">
      <c r="T3190" s="288"/>
      <c r="U3190" s="287"/>
      <c r="X3190" s="289"/>
    </row>
    <row r="3191" spans="20:24">
      <c r="T3191" s="288"/>
      <c r="U3191" s="287"/>
      <c r="X3191" s="289"/>
    </row>
    <row r="3192" spans="20:24">
      <c r="T3192" s="288"/>
      <c r="U3192" s="287"/>
      <c r="X3192" s="289"/>
    </row>
    <row r="3193" spans="20:24">
      <c r="T3193" s="288"/>
      <c r="U3193" s="287"/>
      <c r="X3193" s="289"/>
    </row>
    <row r="3194" spans="20:24">
      <c r="T3194" s="288"/>
      <c r="U3194" s="287"/>
      <c r="X3194" s="289"/>
    </row>
    <row r="3195" spans="20:24">
      <c r="T3195" s="288"/>
      <c r="U3195" s="287"/>
      <c r="X3195" s="289"/>
    </row>
    <row r="3196" spans="20:24">
      <c r="T3196" s="288"/>
      <c r="U3196" s="287"/>
      <c r="X3196" s="289"/>
    </row>
    <row r="3197" spans="20:24">
      <c r="T3197" s="288"/>
      <c r="U3197" s="287"/>
      <c r="X3197" s="289"/>
    </row>
    <row r="3198" spans="20:24">
      <c r="T3198" s="288"/>
      <c r="U3198" s="287"/>
      <c r="X3198" s="289"/>
    </row>
    <row r="3199" spans="20:24">
      <c r="T3199" s="288"/>
      <c r="U3199" s="287"/>
      <c r="X3199" s="289"/>
    </row>
    <row r="3200" spans="20:24">
      <c r="T3200" s="288"/>
      <c r="U3200" s="287"/>
      <c r="X3200" s="289"/>
    </row>
    <row r="3201" spans="20:24">
      <c r="T3201" s="288"/>
      <c r="U3201" s="287"/>
      <c r="X3201" s="289"/>
    </row>
    <row r="3202" spans="20:24">
      <c r="T3202" s="288"/>
      <c r="U3202" s="287"/>
      <c r="X3202" s="289"/>
    </row>
    <row r="3203" spans="20:24">
      <c r="T3203" s="288"/>
      <c r="U3203" s="287"/>
      <c r="X3203" s="289"/>
    </row>
    <row r="3204" spans="20:24">
      <c r="T3204" s="288"/>
      <c r="U3204" s="287"/>
      <c r="X3204" s="289"/>
    </row>
    <row r="3205" spans="20:24">
      <c r="T3205" s="288"/>
      <c r="U3205" s="287"/>
      <c r="X3205" s="289"/>
    </row>
    <row r="3206" spans="20:24">
      <c r="T3206" s="288"/>
      <c r="U3206" s="287"/>
      <c r="X3206" s="289"/>
    </row>
    <row r="3207" spans="20:24">
      <c r="T3207" s="288"/>
      <c r="U3207" s="287"/>
      <c r="X3207" s="289"/>
    </row>
    <row r="3208" spans="20:24">
      <c r="T3208" s="288"/>
      <c r="U3208" s="287"/>
      <c r="X3208" s="289"/>
    </row>
    <row r="3209" spans="20:24">
      <c r="T3209" s="288"/>
      <c r="U3209" s="287"/>
      <c r="X3209" s="289"/>
    </row>
    <row r="3210" spans="20:24">
      <c r="T3210" s="288"/>
      <c r="U3210" s="287"/>
      <c r="X3210" s="289"/>
    </row>
    <row r="3211" spans="20:24">
      <c r="T3211" s="288"/>
      <c r="U3211" s="287"/>
      <c r="X3211" s="289"/>
    </row>
    <row r="3212" spans="20:24">
      <c r="T3212" s="288"/>
      <c r="U3212" s="287"/>
      <c r="X3212" s="289"/>
    </row>
    <row r="3213" spans="20:24">
      <c r="T3213" s="288"/>
      <c r="U3213" s="287"/>
      <c r="X3213" s="289"/>
    </row>
    <row r="3214" spans="20:24">
      <c r="T3214" s="288"/>
      <c r="U3214" s="287"/>
      <c r="X3214" s="289"/>
    </row>
    <row r="3215" spans="20:24">
      <c r="T3215" s="288"/>
      <c r="U3215" s="287"/>
      <c r="X3215" s="289"/>
    </row>
    <row r="3216" spans="20:24">
      <c r="T3216" s="288"/>
      <c r="U3216" s="287"/>
      <c r="X3216" s="289"/>
    </row>
    <row r="3217" spans="20:24">
      <c r="T3217" s="288"/>
      <c r="U3217" s="287"/>
      <c r="X3217" s="289"/>
    </row>
    <row r="3218" spans="20:24">
      <c r="T3218" s="288"/>
      <c r="U3218" s="287"/>
      <c r="X3218" s="289"/>
    </row>
    <row r="3219" spans="20:24">
      <c r="T3219" s="288"/>
      <c r="U3219" s="287"/>
      <c r="X3219" s="289"/>
    </row>
    <row r="3220" spans="20:24">
      <c r="T3220" s="288"/>
      <c r="U3220" s="287"/>
      <c r="X3220" s="289"/>
    </row>
    <row r="3221" spans="20:24">
      <c r="T3221" s="288"/>
      <c r="U3221" s="287"/>
      <c r="X3221" s="289"/>
    </row>
    <row r="3222" spans="20:24">
      <c r="T3222" s="288"/>
      <c r="U3222" s="287"/>
      <c r="X3222" s="289"/>
    </row>
    <row r="3223" spans="20:24">
      <c r="T3223" s="288"/>
      <c r="U3223" s="287"/>
      <c r="X3223" s="289"/>
    </row>
    <row r="3224" spans="20:24">
      <c r="T3224" s="288"/>
      <c r="U3224" s="287"/>
      <c r="X3224" s="289"/>
    </row>
    <row r="3225" spans="20:24">
      <c r="T3225" s="288"/>
      <c r="U3225" s="287"/>
      <c r="X3225" s="289"/>
    </row>
    <row r="3226" spans="20:24">
      <c r="T3226" s="288"/>
      <c r="U3226" s="287"/>
      <c r="X3226" s="289"/>
    </row>
    <row r="3227" spans="20:24">
      <c r="T3227" s="288"/>
      <c r="U3227" s="287"/>
      <c r="X3227" s="289"/>
    </row>
    <row r="3228" spans="20:24">
      <c r="T3228" s="288"/>
      <c r="U3228" s="287"/>
      <c r="X3228" s="289"/>
    </row>
    <row r="3229" spans="20:24">
      <c r="T3229" s="288"/>
      <c r="U3229" s="287"/>
      <c r="X3229" s="289"/>
    </row>
    <row r="3230" spans="20:24">
      <c r="T3230" s="288"/>
      <c r="U3230" s="287"/>
      <c r="X3230" s="289"/>
    </row>
    <row r="3231" spans="20:24">
      <c r="T3231" s="288"/>
      <c r="U3231" s="287"/>
      <c r="X3231" s="289"/>
    </row>
    <row r="3232" spans="20:24">
      <c r="T3232" s="288"/>
      <c r="U3232" s="287"/>
      <c r="X3232" s="289"/>
    </row>
    <row r="3233" spans="20:24">
      <c r="T3233" s="288"/>
      <c r="U3233" s="287"/>
      <c r="X3233" s="289"/>
    </row>
    <row r="3234" spans="20:24">
      <c r="T3234" s="288"/>
      <c r="U3234" s="287"/>
      <c r="X3234" s="289"/>
    </row>
    <row r="3235" spans="20:24">
      <c r="T3235" s="288"/>
      <c r="U3235" s="287"/>
      <c r="X3235" s="289"/>
    </row>
    <row r="3236" spans="20:24">
      <c r="T3236" s="288"/>
      <c r="U3236" s="287"/>
      <c r="X3236" s="289"/>
    </row>
    <row r="3237" spans="20:24">
      <c r="T3237" s="288"/>
      <c r="U3237" s="287"/>
      <c r="X3237" s="289"/>
    </row>
    <row r="3238" spans="20:24">
      <c r="T3238" s="288"/>
      <c r="U3238" s="287"/>
      <c r="X3238" s="289"/>
    </row>
    <row r="3239" spans="20:24">
      <c r="T3239" s="288"/>
      <c r="U3239" s="287"/>
      <c r="X3239" s="289"/>
    </row>
    <row r="3240" spans="20:24">
      <c r="T3240" s="288"/>
      <c r="U3240" s="287"/>
      <c r="X3240" s="289"/>
    </row>
    <row r="3241" spans="20:24">
      <c r="T3241" s="288"/>
      <c r="U3241" s="287"/>
      <c r="X3241" s="289"/>
    </row>
    <row r="3242" spans="20:24">
      <c r="T3242" s="288"/>
      <c r="U3242" s="287"/>
      <c r="X3242" s="289"/>
    </row>
    <row r="3243" spans="20:24">
      <c r="T3243" s="288"/>
      <c r="U3243" s="287"/>
      <c r="X3243" s="289"/>
    </row>
    <row r="3244" spans="20:24">
      <c r="T3244" s="288"/>
      <c r="U3244" s="287"/>
      <c r="X3244" s="289"/>
    </row>
    <row r="3245" spans="20:24">
      <c r="T3245" s="288"/>
      <c r="U3245" s="287"/>
      <c r="X3245" s="289"/>
    </row>
    <row r="3246" spans="20:24">
      <c r="T3246" s="288"/>
      <c r="U3246" s="287"/>
      <c r="X3246" s="289"/>
    </row>
    <row r="3247" spans="20:24">
      <c r="T3247" s="288"/>
      <c r="U3247" s="287"/>
      <c r="X3247" s="289"/>
    </row>
    <row r="3248" spans="20:24">
      <c r="T3248" s="288"/>
      <c r="U3248" s="287"/>
      <c r="X3248" s="289"/>
    </row>
    <row r="3249" spans="20:24">
      <c r="T3249" s="288"/>
      <c r="U3249" s="287"/>
      <c r="X3249" s="289"/>
    </row>
    <row r="3250" spans="20:24">
      <c r="T3250" s="288"/>
      <c r="U3250" s="287"/>
      <c r="X3250" s="289"/>
    </row>
    <row r="3251" spans="20:24">
      <c r="T3251" s="288"/>
      <c r="U3251" s="287"/>
      <c r="X3251" s="289"/>
    </row>
    <row r="3252" spans="20:24">
      <c r="T3252" s="288"/>
      <c r="U3252" s="287"/>
      <c r="X3252" s="289"/>
    </row>
    <row r="3253" spans="20:24">
      <c r="T3253" s="288"/>
      <c r="U3253" s="287"/>
      <c r="X3253" s="289"/>
    </row>
    <row r="3254" spans="20:24">
      <c r="T3254" s="288"/>
      <c r="U3254" s="287"/>
      <c r="X3254" s="289"/>
    </row>
    <row r="3255" spans="20:24">
      <c r="T3255" s="288"/>
      <c r="U3255" s="287"/>
      <c r="X3255" s="289"/>
    </row>
    <row r="3256" spans="20:24">
      <c r="T3256" s="288"/>
      <c r="U3256" s="287"/>
      <c r="X3256" s="289"/>
    </row>
    <row r="3257" spans="20:24">
      <c r="T3257" s="288"/>
      <c r="U3257" s="287"/>
      <c r="X3257" s="289"/>
    </row>
    <row r="3258" spans="20:24">
      <c r="T3258" s="288"/>
      <c r="U3258" s="287"/>
      <c r="X3258" s="289"/>
    </row>
    <row r="3259" spans="20:24">
      <c r="T3259" s="288"/>
      <c r="U3259" s="287"/>
      <c r="X3259" s="289"/>
    </row>
    <row r="3260" spans="20:24">
      <c r="T3260" s="288"/>
      <c r="U3260" s="287"/>
      <c r="X3260" s="289"/>
    </row>
    <row r="3261" spans="20:24">
      <c r="T3261" s="288"/>
      <c r="U3261" s="287"/>
      <c r="X3261" s="289"/>
    </row>
    <row r="3262" spans="20:24">
      <c r="T3262" s="288"/>
      <c r="U3262" s="287"/>
      <c r="X3262" s="289"/>
    </row>
    <row r="3263" spans="20:24">
      <c r="T3263" s="288"/>
      <c r="U3263" s="287"/>
      <c r="X3263" s="289"/>
    </row>
    <row r="3264" spans="20:24">
      <c r="T3264" s="288"/>
      <c r="U3264" s="287"/>
      <c r="X3264" s="289"/>
    </row>
    <row r="3265" spans="20:24">
      <c r="T3265" s="288"/>
      <c r="U3265" s="287"/>
      <c r="X3265" s="289"/>
    </row>
    <row r="3266" spans="20:24">
      <c r="T3266" s="288"/>
      <c r="U3266" s="287"/>
      <c r="X3266" s="289"/>
    </row>
    <row r="3267" spans="20:24">
      <c r="T3267" s="288"/>
      <c r="U3267" s="287"/>
      <c r="X3267" s="289"/>
    </row>
    <row r="3268" spans="20:24">
      <c r="T3268" s="288"/>
      <c r="U3268" s="287"/>
      <c r="X3268" s="289"/>
    </row>
    <row r="3269" spans="20:24">
      <c r="T3269" s="288"/>
      <c r="U3269" s="287"/>
      <c r="X3269" s="289"/>
    </row>
    <row r="3270" spans="20:24">
      <c r="T3270" s="288"/>
      <c r="U3270" s="287"/>
      <c r="X3270" s="289"/>
    </row>
    <row r="3271" spans="20:24">
      <c r="T3271" s="288"/>
      <c r="U3271" s="287"/>
      <c r="X3271" s="289"/>
    </row>
    <row r="3272" spans="20:24">
      <c r="T3272" s="288"/>
      <c r="U3272" s="287"/>
      <c r="X3272" s="289"/>
    </row>
    <row r="3273" spans="20:24">
      <c r="T3273" s="288"/>
      <c r="U3273" s="287"/>
      <c r="X3273" s="289"/>
    </row>
    <row r="3274" spans="20:24">
      <c r="T3274" s="288"/>
      <c r="U3274" s="287"/>
      <c r="X3274" s="289"/>
    </row>
    <row r="3275" spans="20:24">
      <c r="T3275" s="288"/>
      <c r="U3275" s="287"/>
      <c r="X3275" s="289"/>
    </row>
    <row r="3276" spans="20:24">
      <c r="T3276" s="288"/>
      <c r="U3276" s="287"/>
      <c r="X3276" s="289"/>
    </row>
    <row r="3277" spans="20:24">
      <c r="T3277" s="288"/>
      <c r="U3277" s="287"/>
      <c r="X3277" s="289"/>
    </row>
    <row r="3278" spans="20:24">
      <c r="T3278" s="288"/>
      <c r="U3278" s="287"/>
      <c r="X3278" s="289"/>
    </row>
    <row r="3279" spans="20:24">
      <c r="T3279" s="288"/>
      <c r="U3279" s="287"/>
      <c r="X3279" s="289"/>
    </row>
    <row r="3280" spans="20:24">
      <c r="T3280" s="288"/>
      <c r="U3280" s="287"/>
      <c r="X3280" s="289"/>
    </row>
    <row r="3281" spans="20:24">
      <c r="T3281" s="288"/>
      <c r="U3281" s="287"/>
      <c r="X3281" s="289"/>
    </row>
    <row r="3282" spans="20:24">
      <c r="T3282" s="288"/>
      <c r="U3282" s="287"/>
      <c r="X3282" s="289"/>
    </row>
    <row r="3283" spans="20:24">
      <c r="T3283" s="288"/>
      <c r="U3283" s="287"/>
      <c r="X3283" s="289"/>
    </row>
    <row r="3284" spans="20:24">
      <c r="T3284" s="288"/>
      <c r="U3284" s="287"/>
      <c r="X3284" s="289"/>
    </row>
    <row r="3285" spans="20:24">
      <c r="T3285" s="288"/>
      <c r="U3285" s="287"/>
      <c r="X3285" s="289"/>
    </row>
    <row r="3286" spans="20:24">
      <c r="T3286" s="288"/>
      <c r="U3286" s="287"/>
      <c r="X3286" s="289"/>
    </row>
    <row r="3287" spans="20:24">
      <c r="T3287" s="288"/>
      <c r="U3287" s="287"/>
      <c r="X3287" s="289"/>
    </row>
    <row r="3288" spans="20:24">
      <c r="T3288" s="288"/>
      <c r="U3288" s="287"/>
      <c r="X3288" s="289"/>
    </row>
    <row r="3289" spans="20:24">
      <c r="T3289" s="288"/>
      <c r="U3289" s="287"/>
      <c r="X3289" s="289"/>
    </row>
    <row r="3290" spans="20:24">
      <c r="T3290" s="288"/>
      <c r="U3290" s="287"/>
      <c r="X3290" s="289"/>
    </row>
    <row r="3291" spans="20:24">
      <c r="T3291" s="288"/>
      <c r="U3291" s="287"/>
      <c r="X3291" s="289"/>
    </row>
    <row r="3292" spans="20:24">
      <c r="T3292" s="288"/>
      <c r="U3292" s="287"/>
      <c r="X3292" s="289"/>
    </row>
    <row r="3293" spans="20:24">
      <c r="T3293" s="288"/>
      <c r="U3293" s="287"/>
      <c r="X3293" s="289"/>
    </row>
    <row r="3294" spans="20:24">
      <c r="T3294" s="288"/>
      <c r="U3294" s="287"/>
      <c r="X3294" s="289"/>
    </row>
    <row r="3295" spans="20:24">
      <c r="T3295" s="288"/>
      <c r="U3295" s="287"/>
      <c r="X3295" s="289"/>
    </row>
    <row r="3296" spans="20:24">
      <c r="T3296" s="288"/>
      <c r="U3296" s="287"/>
      <c r="X3296" s="289"/>
    </row>
    <row r="3297" spans="20:24">
      <c r="T3297" s="288"/>
      <c r="U3297" s="287"/>
      <c r="X3297" s="289"/>
    </row>
    <row r="3298" spans="20:24">
      <c r="T3298" s="288"/>
      <c r="U3298" s="287"/>
      <c r="X3298" s="289"/>
    </row>
    <row r="3299" spans="20:24">
      <c r="T3299" s="288"/>
      <c r="U3299" s="287"/>
      <c r="X3299" s="289"/>
    </row>
    <row r="3300" spans="20:24">
      <c r="T3300" s="288"/>
      <c r="U3300" s="287"/>
      <c r="X3300" s="289"/>
    </row>
    <row r="3301" spans="20:24">
      <c r="T3301" s="288"/>
      <c r="U3301" s="287"/>
      <c r="X3301" s="289"/>
    </row>
    <row r="3302" spans="20:24">
      <c r="T3302" s="288"/>
      <c r="U3302" s="287"/>
      <c r="X3302" s="289"/>
    </row>
    <row r="3303" spans="20:24">
      <c r="T3303" s="288"/>
      <c r="U3303" s="287"/>
      <c r="X3303" s="289"/>
    </row>
    <row r="3304" spans="20:24">
      <c r="T3304" s="288"/>
      <c r="U3304" s="287"/>
      <c r="X3304" s="289"/>
    </row>
    <row r="3305" spans="20:24">
      <c r="T3305" s="288"/>
      <c r="U3305" s="287"/>
      <c r="X3305" s="289"/>
    </row>
    <row r="3306" spans="20:24">
      <c r="T3306" s="288"/>
      <c r="U3306" s="287"/>
      <c r="X3306" s="289"/>
    </row>
    <row r="3307" spans="20:24">
      <c r="T3307" s="288"/>
      <c r="U3307" s="287"/>
      <c r="X3307" s="289"/>
    </row>
    <row r="3308" spans="20:24">
      <c r="T3308" s="288"/>
      <c r="U3308" s="287"/>
      <c r="X3308" s="289"/>
    </row>
    <row r="3309" spans="20:24">
      <c r="T3309" s="288"/>
      <c r="U3309" s="287"/>
      <c r="X3309" s="289"/>
    </row>
    <row r="3310" spans="20:24">
      <c r="T3310" s="288"/>
      <c r="U3310" s="287"/>
      <c r="X3310" s="289"/>
    </row>
    <row r="3311" spans="20:24">
      <c r="T3311" s="288"/>
      <c r="U3311" s="287"/>
      <c r="X3311" s="289"/>
    </row>
    <row r="3312" spans="20:24">
      <c r="T3312" s="288"/>
      <c r="U3312" s="287"/>
      <c r="X3312" s="289"/>
    </row>
    <row r="3313" spans="20:24">
      <c r="T3313" s="288"/>
      <c r="U3313" s="287"/>
      <c r="X3313" s="289"/>
    </row>
    <row r="3314" spans="20:24">
      <c r="T3314" s="288"/>
      <c r="U3314" s="287"/>
      <c r="X3314" s="289"/>
    </row>
    <row r="3315" spans="20:24">
      <c r="T3315" s="288"/>
      <c r="U3315" s="287"/>
      <c r="X3315" s="289"/>
    </row>
    <row r="3316" spans="20:24">
      <c r="T3316" s="288"/>
      <c r="U3316" s="287"/>
      <c r="X3316" s="289"/>
    </row>
    <row r="3317" spans="20:24">
      <c r="T3317" s="288"/>
      <c r="U3317" s="287"/>
      <c r="X3317" s="289"/>
    </row>
    <row r="3318" spans="20:24">
      <c r="T3318" s="288"/>
      <c r="U3318" s="287"/>
      <c r="X3318" s="289"/>
    </row>
    <row r="3319" spans="20:24">
      <c r="T3319" s="288"/>
      <c r="U3319" s="287"/>
      <c r="X3319" s="289"/>
    </row>
    <row r="3320" spans="20:24">
      <c r="T3320" s="288"/>
      <c r="U3320" s="287"/>
      <c r="X3320" s="289"/>
    </row>
    <row r="3321" spans="20:24">
      <c r="T3321" s="288"/>
      <c r="U3321" s="287"/>
      <c r="X3321" s="289"/>
    </row>
    <row r="3322" spans="20:24">
      <c r="T3322" s="288"/>
      <c r="U3322" s="287"/>
      <c r="X3322" s="289"/>
    </row>
    <row r="3323" spans="20:24">
      <c r="T3323" s="288"/>
      <c r="U3323" s="287"/>
      <c r="X3323" s="289"/>
    </row>
    <row r="3324" spans="20:24">
      <c r="T3324" s="288"/>
      <c r="U3324" s="287"/>
      <c r="X3324" s="289"/>
    </row>
    <row r="3325" spans="20:24">
      <c r="T3325" s="288"/>
      <c r="U3325" s="287"/>
      <c r="X3325" s="289"/>
    </row>
    <row r="3326" spans="20:24">
      <c r="T3326" s="288"/>
      <c r="U3326" s="287"/>
      <c r="X3326" s="289"/>
    </row>
    <row r="3327" spans="20:24">
      <c r="T3327" s="288"/>
      <c r="U3327" s="287"/>
      <c r="X3327" s="289"/>
    </row>
    <row r="3328" spans="20:24">
      <c r="T3328" s="288"/>
      <c r="U3328" s="287"/>
      <c r="X3328" s="289"/>
    </row>
    <row r="3329" spans="20:24">
      <c r="T3329" s="288"/>
      <c r="U3329" s="287"/>
      <c r="X3329" s="289"/>
    </row>
    <row r="3330" spans="20:24">
      <c r="T3330" s="288"/>
      <c r="U3330" s="287"/>
      <c r="X3330" s="289"/>
    </row>
    <row r="3331" spans="20:24">
      <c r="T3331" s="288"/>
      <c r="U3331" s="287"/>
      <c r="X3331" s="289"/>
    </row>
    <row r="3332" spans="20:24">
      <c r="T3332" s="288"/>
      <c r="U3332" s="287"/>
      <c r="X3332" s="289"/>
    </row>
    <row r="3333" spans="20:24">
      <c r="T3333" s="288"/>
      <c r="U3333" s="287"/>
      <c r="X3333" s="289"/>
    </row>
    <row r="3334" spans="20:24">
      <c r="T3334" s="288"/>
      <c r="U3334" s="287"/>
      <c r="X3334" s="289"/>
    </row>
    <row r="3335" spans="20:24">
      <c r="T3335" s="288"/>
      <c r="U3335" s="287"/>
      <c r="X3335" s="289"/>
    </row>
    <row r="3336" spans="20:24">
      <c r="T3336" s="288"/>
      <c r="U3336" s="287"/>
      <c r="X3336" s="289"/>
    </row>
    <row r="3337" spans="20:24">
      <c r="T3337" s="288"/>
      <c r="U3337" s="287"/>
      <c r="X3337" s="289"/>
    </row>
    <row r="3338" spans="20:24">
      <c r="T3338" s="288"/>
      <c r="U3338" s="287"/>
      <c r="X3338" s="289"/>
    </row>
    <row r="3339" spans="20:24">
      <c r="T3339" s="288"/>
      <c r="U3339" s="287"/>
      <c r="X3339" s="289"/>
    </row>
    <row r="3340" spans="20:24">
      <c r="T3340" s="288"/>
      <c r="U3340" s="287"/>
      <c r="X3340" s="289"/>
    </row>
    <row r="3341" spans="20:24">
      <c r="T3341" s="288"/>
      <c r="U3341" s="287"/>
      <c r="X3341" s="289"/>
    </row>
    <row r="3342" spans="20:24">
      <c r="T3342" s="288"/>
      <c r="U3342" s="287"/>
      <c r="X3342" s="289"/>
    </row>
    <row r="3343" spans="20:24">
      <c r="T3343" s="288"/>
      <c r="U3343" s="287"/>
      <c r="X3343" s="289"/>
    </row>
    <row r="3344" spans="20:24">
      <c r="T3344" s="288"/>
      <c r="U3344" s="287"/>
      <c r="X3344" s="289"/>
    </row>
    <row r="3345" spans="20:24">
      <c r="T3345" s="288"/>
      <c r="U3345" s="287"/>
      <c r="X3345" s="289"/>
    </row>
    <row r="3346" spans="20:24">
      <c r="T3346" s="288"/>
      <c r="U3346" s="287"/>
      <c r="X3346" s="289"/>
    </row>
    <row r="3347" spans="20:24">
      <c r="T3347" s="288"/>
      <c r="U3347" s="287"/>
      <c r="X3347" s="289"/>
    </row>
    <row r="3348" spans="20:24">
      <c r="T3348" s="288"/>
      <c r="U3348" s="287"/>
      <c r="X3348" s="289"/>
    </row>
    <row r="3349" spans="20:24">
      <c r="T3349" s="288"/>
      <c r="U3349" s="287"/>
      <c r="X3349" s="289"/>
    </row>
    <row r="3350" spans="20:24">
      <c r="T3350" s="288"/>
      <c r="U3350" s="287"/>
      <c r="X3350" s="289"/>
    </row>
    <row r="3351" spans="20:24">
      <c r="T3351" s="288"/>
      <c r="U3351" s="287"/>
      <c r="X3351" s="289"/>
    </row>
    <row r="3352" spans="20:24">
      <c r="T3352" s="288"/>
      <c r="U3352" s="287"/>
      <c r="X3352" s="289"/>
    </row>
    <row r="3353" spans="20:24">
      <c r="T3353" s="288"/>
      <c r="U3353" s="287"/>
      <c r="X3353" s="289"/>
    </row>
    <row r="3354" spans="20:24">
      <c r="T3354" s="288"/>
      <c r="U3354" s="287"/>
      <c r="X3354" s="289"/>
    </row>
    <row r="3355" spans="20:24">
      <c r="T3355" s="288"/>
      <c r="U3355" s="287"/>
      <c r="X3355" s="289"/>
    </row>
    <row r="3356" spans="20:24">
      <c r="T3356" s="288"/>
      <c r="U3356" s="287"/>
      <c r="X3356" s="289"/>
    </row>
    <row r="3357" spans="20:24">
      <c r="T3357" s="288"/>
      <c r="U3357" s="287"/>
      <c r="X3357" s="289"/>
    </row>
    <row r="3358" spans="20:24">
      <c r="T3358" s="288"/>
      <c r="U3358" s="287"/>
      <c r="X3358" s="289"/>
    </row>
    <row r="3359" spans="20:24">
      <c r="T3359" s="288"/>
      <c r="U3359" s="287"/>
      <c r="X3359" s="289"/>
    </row>
    <row r="3360" spans="20:24">
      <c r="T3360" s="288"/>
      <c r="U3360" s="287"/>
      <c r="X3360" s="289"/>
    </row>
    <row r="3361" spans="20:24">
      <c r="T3361" s="288"/>
      <c r="U3361" s="287"/>
      <c r="X3361" s="289"/>
    </row>
    <row r="3362" spans="20:24">
      <c r="T3362" s="288"/>
      <c r="U3362" s="287"/>
      <c r="X3362" s="289"/>
    </row>
    <row r="3363" spans="20:24">
      <c r="T3363" s="288"/>
      <c r="U3363" s="287"/>
      <c r="X3363" s="289"/>
    </row>
    <row r="3364" spans="20:24">
      <c r="T3364" s="288"/>
      <c r="U3364" s="287"/>
      <c r="X3364" s="289"/>
    </row>
    <row r="3365" spans="20:24">
      <c r="T3365" s="288"/>
      <c r="U3365" s="287"/>
      <c r="X3365" s="289"/>
    </row>
    <row r="3366" spans="20:24">
      <c r="T3366" s="288"/>
      <c r="U3366" s="287"/>
      <c r="X3366" s="289"/>
    </row>
    <row r="3367" spans="20:24">
      <c r="T3367" s="288"/>
      <c r="U3367" s="287"/>
      <c r="X3367" s="289"/>
    </row>
    <row r="3368" spans="20:24">
      <c r="T3368" s="288"/>
      <c r="U3368" s="287"/>
      <c r="X3368" s="289"/>
    </row>
    <row r="3369" spans="20:24">
      <c r="T3369" s="288"/>
      <c r="U3369" s="287"/>
      <c r="X3369" s="289"/>
    </row>
    <row r="3370" spans="20:24">
      <c r="T3370" s="288"/>
      <c r="U3370" s="287"/>
      <c r="X3370" s="289"/>
    </row>
    <row r="3371" spans="20:24">
      <c r="T3371" s="288"/>
      <c r="U3371" s="287"/>
      <c r="X3371" s="289"/>
    </row>
    <row r="3372" spans="20:24">
      <c r="T3372" s="288"/>
      <c r="U3372" s="287"/>
      <c r="X3372" s="289"/>
    </row>
    <row r="3373" spans="20:24">
      <c r="T3373" s="288"/>
      <c r="U3373" s="287"/>
      <c r="X3373" s="289"/>
    </row>
    <row r="3374" spans="20:24">
      <c r="T3374" s="288"/>
      <c r="U3374" s="287"/>
      <c r="X3374" s="289"/>
    </row>
    <row r="3375" spans="20:24">
      <c r="T3375" s="288"/>
      <c r="U3375" s="287"/>
      <c r="X3375" s="289"/>
    </row>
    <row r="3376" spans="20:24">
      <c r="T3376" s="288"/>
      <c r="U3376" s="287"/>
      <c r="X3376" s="289"/>
    </row>
    <row r="3377" spans="20:24">
      <c r="T3377" s="288"/>
      <c r="U3377" s="287"/>
      <c r="X3377" s="289"/>
    </row>
    <row r="3378" spans="20:24">
      <c r="T3378" s="288"/>
      <c r="U3378" s="287"/>
      <c r="X3378" s="289"/>
    </row>
    <row r="3379" spans="20:24">
      <c r="T3379" s="288"/>
      <c r="U3379" s="287"/>
      <c r="X3379" s="289"/>
    </row>
    <row r="3380" spans="20:24">
      <c r="T3380" s="288"/>
      <c r="U3380" s="287"/>
      <c r="X3380" s="289"/>
    </row>
    <row r="3381" spans="20:24">
      <c r="T3381" s="288"/>
      <c r="U3381" s="287"/>
      <c r="X3381" s="289"/>
    </row>
    <row r="3382" spans="20:24">
      <c r="T3382" s="288"/>
      <c r="U3382" s="287"/>
      <c r="X3382" s="289"/>
    </row>
    <row r="3383" spans="20:24">
      <c r="T3383" s="288"/>
      <c r="U3383" s="287"/>
      <c r="X3383" s="289"/>
    </row>
    <row r="3384" spans="20:24">
      <c r="T3384" s="288"/>
      <c r="U3384" s="287"/>
      <c r="X3384" s="289"/>
    </row>
    <row r="3385" spans="20:24">
      <c r="T3385" s="288"/>
      <c r="U3385" s="287"/>
      <c r="X3385" s="289"/>
    </row>
    <row r="3386" spans="20:24">
      <c r="T3386" s="288"/>
      <c r="U3386" s="287"/>
      <c r="X3386" s="289"/>
    </row>
    <row r="3387" spans="20:24">
      <c r="T3387" s="288"/>
      <c r="U3387" s="287"/>
      <c r="X3387" s="289"/>
    </row>
    <row r="3388" spans="20:24">
      <c r="T3388" s="288"/>
      <c r="U3388" s="287"/>
      <c r="X3388" s="289"/>
    </row>
    <row r="3389" spans="20:24">
      <c r="T3389" s="288"/>
      <c r="U3389" s="287"/>
      <c r="X3389" s="289"/>
    </row>
    <row r="3390" spans="20:24">
      <c r="T3390" s="288"/>
      <c r="U3390" s="287"/>
      <c r="X3390" s="289"/>
    </row>
    <row r="3391" spans="20:24">
      <c r="T3391" s="288"/>
      <c r="U3391" s="287"/>
      <c r="X3391" s="289"/>
    </row>
    <row r="3392" spans="20:24">
      <c r="T3392" s="288"/>
      <c r="U3392" s="287"/>
      <c r="X3392" s="289"/>
    </row>
    <row r="3393" spans="20:24">
      <c r="T3393" s="288"/>
      <c r="U3393" s="287"/>
      <c r="X3393" s="289"/>
    </row>
    <row r="3394" spans="20:24">
      <c r="T3394" s="288"/>
      <c r="U3394" s="287"/>
      <c r="X3394" s="289"/>
    </row>
    <row r="3395" spans="20:24">
      <c r="T3395" s="288"/>
      <c r="U3395" s="287"/>
      <c r="X3395" s="289"/>
    </row>
    <row r="3396" spans="20:24">
      <c r="T3396" s="288"/>
      <c r="U3396" s="287"/>
      <c r="X3396" s="289"/>
    </row>
    <row r="3397" spans="20:24">
      <c r="T3397" s="288"/>
      <c r="U3397" s="287"/>
      <c r="X3397" s="289"/>
    </row>
    <row r="3398" spans="20:24">
      <c r="T3398" s="288"/>
      <c r="U3398" s="287"/>
      <c r="X3398" s="289"/>
    </row>
    <row r="3399" spans="20:24">
      <c r="T3399" s="288"/>
      <c r="U3399" s="287"/>
      <c r="X3399" s="289"/>
    </row>
    <row r="3400" spans="20:24">
      <c r="T3400" s="288"/>
      <c r="U3400" s="287"/>
      <c r="X3400" s="289"/>
    </row>
    <row r="3401" spans="20:24">
      <c r="T3401" s="288"/>
      <c r="U3401" s="287"/>
      <c r="X3401" s="289"/>
    </row>
    <row r="3402" spans="20:24">
      <c r="T3402" s="288"/>
      <c r="U3402" s="287"/>
      <c r="X3402" s="289"/>
    </row>
    <row r="3403" spans="20:24">
      <c r="T3403" s="288"/>
      <c r="U3403" s="287"/>
      <c r="X3403" s="289"/>
    </row>
    <row r="3404" spans="20:24">
      <c r="T3404" s="288"/>
      <c r="U3404" s="287"/>
      <c r="X3404" s="289"/>
    </row>
    <row r="3405" spans="20:24">
      <c r="T3405" s="288"/>
      <c r="U3405" s="287"/>
      <c r="X3405" s="289"/>
    </row>
    <row r="3406" spans="20:24">
      <c r="T3406" s="288"/>
      <c r="U3406" s="287"/>
      <c r="X3406" s="289"/>
    </row>
    <row r="3407" spans="20:24">
      <c r="T3407" s="288"/>
      <c r="U3407" s="287"/>
      <c r="X3407" s="289"/>
    </row>
    <row r="3408" spans="20:24">
      <c r="T3408" s="288"/>
      <c r="U3408" s="287"/>
      <c r="X3408" s="289"/>
    </row>
    <row r="3409" spans="20:24">
      <c r="T3409" s="288"/>
      <c r="U3409" s="287"/>
      <c r="X3409" s="289"/>
    </row>
    <row r="3410" spans="20:24">
      <c r="T3410" s="288"/>
      <c r="U3410" s="287"/>
      <c r="X3410" s="289"/>
    </row>
    <row r="3411" spans="20:24">
      <c r="T3411" s="288"/>
      <c r="U3411" s="287"/>
      <c r="X3411" s="289"/>
    </row>
    <row r="3412" spans="20:24">
      <c r="T3412" s="288"/>
      <c r="U3412" s="287"/>
      <c r="X3412" s="289"/>
    </row>
    <row r="3413" spans="20:24">
      <c r="T3413" s="288"/>
      <c r="U3413" s="287"/>
      <c r="X3413" s="289"/>
    </row>
    <row r="3414" spans="20:24">
      <c r="T3414" s="288"/>
      <c r="U3414" s="287"/>
      <c r="X3414" s="289"/>
    </row>
    <row r="3415" spans="20:24">
      <c r="T3415" s="288"/>
      <c r="U3415" s="287"/>
      <c r="X3415" s="289"/>
    </row>
    <row r="3416" spans="20:24">
      <c r="T3416" s="288"/>
      <c r="U3416" s="287"/>
      <c r="X3416" s="289"/>
    </row>
    <row r="3417" spans="20:24">
      <c r="T3417" s="288"/>
      <c r="U3417" s="287"/>
      <c r="X3417" s="289"/>
    </row>
    <row r="3418" spans="20:24">
      <c r="T3418" s="288"/>
      <c r="U3418" s="287"/>
      <c r="X3418" s="289"/>
    </row>
    <row r="3419" spans="20:24">
      <c r="T3419" s="288"/>
      <c r="U3419" s="287"/>
      <c r="X3419" s="289"/>
    </row>
    <row r="3420" spans="20:24">
      <c r="T3420" s="288"/>
      <c r="U3420" s="287"/>
      <c r="X3420" s="289"/>
    </row>
    <row r="3421" spans="20:24">
      <c r="T3421" s="288"/>
      <c r="U3421" s="287"/>
      <c r="X3421" s="289"/>
    </row>
    <row r="3422" spans="20:24">
      <c r="T3422" s="288"/>
      <c r="U3422" s="287"/>
      <c r="X3422" s="289"/>
    </row>
    <row r="3423" spans="20:24">
      <c r="T3423" s="288"/>
      <c r="U3423" s="287"/>
      <c r="X3423" s="289"/>
    </row>
    <row r="3424" spans="20:24">
      <c r="T3424" s="288"/>
      <c r="U3424" s="287"/>
      <c r="X3424" s="289"/>
    </row>
    <row r="3425" spans="20:24">
      <c r="T3425" s="288"/>
      <c r="U3425" s="287"/>
      <c r="X3425" s="289"/>
    </row>
    <row r="3426" spans="20:24">
      <c r="T3426" s="288"/>
      <c r="U3426" s="287"/>
      <c r="X3426" s="289"/>
    </row>
    <row r="3427" spans="20:24">
      <c r="T3427" s="288"/>
      <c r="U3427" s="287"/>
      <c r="X3427" s="289"/>
    </row>
    <row r="3428" spans="20:24">
      <c r="T3428" s="288"/>
      <c r="U3428" s="287"/>
      <c r="X3428" s="289"/>
    </row>
    <row r="3429" spans="20:24">
      <c r="T3429" s="288"/>
      <c r="U3429" s="287"/>
      <c r="X3429" s="289"/>
    </row>
    <row r="3430" spans="20:24">
      <c r="T3430" s="288"/>
      <c r="U3430" s="287"/>
      <c r="X3430" s="289"/>
    </row>
    <row r="3431" spans="20:24">
      <c r="T3431" s="288"/>
      <c r="U3431" s="287"/>
      <c r="X3431" s="289"/>
    </row>
    <row r="3432" spans="20:24">
      <c r="T3432" s="288"/>
      <c r="U3432" s="287"/>
      <c r="X3432" s="289"/>
    </row>
    <row r="3433" spans="20:24">
      <c r="T3433" s="288"/>
      <c r="U3433" s="287"/>
      <c r="X3433" s="289"/>
    </row>
    <row r="3434" spans="20:24">
      <c r="T3434" s="288"/>
      <c r="U3434" s="287"/>
      <c r="X3434" s="289"/>
    </row>
    <row r="3435" spans="20:24">
      <c r="T3435" s="288"/>
      <c r="U3435" s="287"/>
      <c r="X3435" s="289"/>
    </row>
    <row r="3436" spans="20:24">
      <c r="T3436" s="288"/>
      <c r="U3436" s="287"/>
      <c r="X3436" s="289"/>
    </row>
    <row r="3437" spans="20:24">
      <c r="T3437" s="288"/>
      <c r="U3437" s="287"/>
      <c r="X3437" s="289"/>
    </row>
    <row r="3438" spans="20:24">
      <c r="T3438" s="288"/>
      <c r="U3438" s="287"/>
      <c r="X3438" s="289"/>
    </row>
    <row r="3439" spans="20:24">
      <c r="T3439" s="288"/>
      <c r="U3439" s="287"/>
      <c r="X3439" s="289"/>
    </row>
    <row r="3440" spans="20:24">
      <c r="T3440" s="288"/>
      <c r="U3440" s="287"/>
      <c r="X3440" s="289"/>
    </row>
    <row r="3441" spans="20:24">
      <c r="T3441" s="288"/>
      <c r="U3441" s="287"/>
      <c r="X3441" s="289"/>
    </row>
    <row r="3442" spans="20:24">
      <c r="T3442" s="288"/>
      <c r="U3442" s="287"/>
      <c r="X3442" s="289"/>
    </row>
    <row r="3443" spans="20:24">
      <c r="T3443" s="288"/>
      <c r="U3443" s="287"/>
      <c r="X3443" s="289"/>
    </row>
    <row r="3444" spans="20:24">
      <c r="T3444" s="288"/>
      <c r="U3444" s="287"/>
      <c r="X3444" s="289"/>
    </row>
    <row r="3445" spans="20:24">
      <c r="T3445" s="288"/>
      <c r="U3445" s="287"/>
      <c r="X3445" s="289"/>
    </row>
    <row r="3446" spans="20:24">
      <c r="T3446" s="288"/>
      <c r="U3446" s="287"/>
      <c r="X3446" s="289"/>
    </row>
    <row r="3447" spans="20:24">
      <c r="T3447" s="288"/>
      <c r="U3447" s="287"/>
      <c r="X3447" s="289"/>
    </row>
    <row r="3448" spans="20:24">
      <c r="T3448" s="288"/>
      <c r="U3448" s="287"/>
      <c r="X3448" s="289"/>
    </row>
    <row r="3449" spans="20:24">
      <c r="T3449" s="288"/>
      <c r="U3449" s="287"/>
      <c r="X3449" s="289"/>
    </row>
    <row r="3450" spans="20:24">
      <c r="T3450" s="288"/>
      <c r="U3450" s="287"/>
      <c r="X3450" s="289"/>
    </row>
    <row r="3451" spans="20:24">
      <c r="T3451" s="288"/>
      <c r="U3451" s="287"/>
      <c r="X3451" s="289"/>
    </row>
    <row r="3452" spans="20:24">
      <c r="T3452" s="288"/>
      <c r="U3452" s="287"/>
      <c r="X3452" s="289"/>
    </row>
    <row r="3453" spans="20:24">
      <c r="T3453" s="288"/>
      <c r="U3453" s="287"/>
      <c r="X3453" s="289"/>
    </row>
    <row r="3454" spans="20:24">
      <c r="T3454" s="288"/>
      <c r="U3454" s="287"/>
      <c r="X3454" s="289"/>
    </row>
    <row r="3455" spans="20:24">
      <c r="T3455" s="288"/>
      <c r="U3455" s="287"/>
      <c r="X3455" s="289"/>
    </row>
    <row r="3456" spans="20:24">
      <c r="T3456" s="288"/>
      <c r="U3456" s="287"/>
      <c r="X3456" s="289"/>
    </row>
    <row r="3457" spans="20:24">
      <c r="T3457" s="288"/>
      <c r="U3457" s="287"/>
      <c r="X3457" s="289"/>
    </row>
    <row r="3458" spans="20:24">
      <c r="T3458" s="288"/>
      <c r="U3458" s="287"/>
      <c r="X3458" s="289"/>
    </row>
    <row r="3459" spans="20:24">
      <c r="T3459" s="288"/>
      <c r="U3459" s="287"/>
      <c r="X3459" s="289"/>
    </row>
    <row r="3460" spans="20:24">
      <c r="T3460" s="288"/>
      <c r="U3460" s="287"/>
      <c r="X3460" s="289"/>
    </row>
    <row r="3461" spans="20:24">
      <c r="T3461" s="288"/>
      <c r="U3461" s="287"/>
      <c r="X3461" s="289"/>
    </row>
    <row r="3462" spans="20:24">
      <c r="T3462" s="288"/>
      <c r="U3462" s="287"/>
      <c r="X3462" s="289"/>
    </row>
    <row r="3463" spans="20:24">
      <c r="T3463" s="288"/>
      <c r="U3463" s="287"/>
      <c r="X3463" s="289"/>
    </row>
    <row r="3464" spans="20:24">
      <c r="T3464" s="288"/>
      <c r="U3464" s="287"/>
      <c r="X3464" s="289"/>
    </row>
    <row r="3465" spans="20:24">
      <c r="T3465" s="288"/>
      <c r="U3465" s="287"/>
      <c r="X3465" s="289"/>
    </row>
    <row r="3466" spans="20:24">
      <c r="T3466" s="288"/>
      <c r="U3466" s="287"/>
      <c r="X3466" s="289"/>
    </row>
    <row r="3467" spans="20:24">
      <c r="T3467" s="288"/>
      <c r="U3467" s="287"/>
      <c r="X3467" s="289"/>
    </row>
    <row r="3468" spans="20:24">
      <c r="T3468" s="288"/>
      <c r="U3468" s="287"/>
      <c r="X3468" s="289"/>
    </row>
    <row r="3469" spans="20:24">
      <c r="T3469" s="288"/>
      <c r="U3469" s="287"/>
      <c r="X3469" s="289"/>
    </row>
    <row r="3470" spans="20:24">
      <c r="T3470" s="288"/>
      <c r="U3470" s="287"/>
      <c r="X3470" s="289"/>
    </row>
    <row r="3471" spans="20:24">
      <c r="T3471" s="288"/>
      <c r="U3471" s="287"/>
      <c r="X3471" s="289"/>
    </row>
    <row r="3472" spans="20:24">
      <c r="T3472" s="288"/>
      <c r="U3472" s="287"/>
      <c r="X3472" s="289"/>
    </row>
    <row r="3473" spans="20:24">
      <c r="T3473" s="288"/>
      <c r="U3473" s="287"/>
      <c r="X3473" s="289"/>
    </row>
    <row r="3474" spans="20:24">
      <c r="T3474" s="288"/>
      <c r="U3474" s="287"/>
      <c r="X3474" s="289"/>
    </row>
    <row r="3475" spans="20:24">
      <c r="T3475" s="288"/>
      <c r="U3475" s="287"/>
      <c r="X3475" s="289"/>
    </row>
    <row r="3476" spans="20:24">
      <c r="T3476" s="288"/>
      <c r="U3476" s="287"/>
      <c r="X3476" s="289"/>
    </row>
    <row r="3477" spans="20:24">
      <c r="T3477" s="288"/>
      <c r="U3477" s="287"/>
      <c r="X3477" s="289"/>
    </row>
    <row r="3478" spans="20:24">
      <c r="T3478" s="288"/>
      <c r="U3478" s="287"/>
      <c r="X3478" s="289"/>
    </row>
    <row r="3479" spans="20:24">
      <c r="T3479" s="288"/>
      <c r="U3479" s="287"/>
      <c r="X3479" s="289"/>
    </row>
    <row r="3480" spans="20:24">
      <c r="T3480" s="288"/>
      <c r="U3480" s="287"/>
      <c r="X3480" s="289"/>
    </row>
    <row r="3481" spans="20:24">
      <c r="T3481" s="288"/>
      <c r="U3481" s="287"/>
      <c r="X3481" s="289"/>
    </row>
    <row r="3482" spans="20:24">
      <c r="T3482" s="288"/>
      <c r="U3482" s="287"/>
      <c r="X3482" s="289"/>
    </row>
    <row r="3483" spans="20:24">
      <c r="T3483" s="288"/>
      <c r="U3483" s="287"/>
      <c r="X3483" s="289"/>
    </row>
    <row r="3484" spans="20:24">
      <c r="T3484" s="288"/>
      <c r="U3484" s="287"/>
      <c r="X3484" s="289"/>
    </row>
    <row r="3485" spans="20:24">
      <c r="T3485" s="288"/>
      <c r="U3485" s="287"/>
      <c r="X3485" s="289"/>
    </row>
    <row r="3486" spans="20:24">
      <c r="T3486" s="288"/>
      <c r="U3486" s="287"/>
      <c r="X3486" s="289"/>
    </row>
    <row r="3487" spans="20:24">
      <c r="T3487" s="288"/>
      <c r="U3487" s="287"/>
      <c r="X3487" s="289"/>
    </row>
    <row r="3488" spans="20:24">
      <c r="T3488" s="288"/>
      <c r="U3488" s="287"/>
      <c r="X3488" s="289"/>
    </row>
    <row r="3489" spans="20:24">
      <c r="T3489" s="288"/>
      <c r="U3489" s="287"/>
      <c r="X3489" s="289"/>
    </row>
    <row r="3490" spans="20:24">
      <c r="T3490" s="288"/>
      <c r="U3490" s="287"/>
      <c r="X3490" s="289"/>
    </row>
    <row r="3491" spans="20:24">
      <c r="T3491" s="288"/>
      <c r="U3491" s="287"/>
      <c r="X3491" s="289"/>
    </row>
    <row r="3492" spans="20:24">
      <c r="T3492" s="288"/>
      <c r="U3492" s="287"/>
      <c r="X3492" s="289"/>
    </row>
    <row r="3493" spans="20:24">
      <c r="T3493" s="288"/>
      <c r="U3493" s="287"/>
      <c r="X3493" s="289"/>
    </row>
    <row r="3494" spans="20:24">
      <c r="T3494" s="288"/>
      <c r="U3494" s="287"/>
      <c r="X3494" s="289"/>
    </row>
    <row r="3495" spans="20:24">
      <c r="T3495" s="288"/>
      <c r="U3495" s="287"/>
      <c r="X3495" s="289"/>
    </row>
    <row r="3496" spans="20:24">
      <c r="T3496" s="288"/>
      <c r="U3496" s="287"/>
      <c r="X3496" s="289"/>
    </row>
    <row r="3497" spans="20:24">
      <c r="T3497" s="288"/>
      <c r="U3497" s="287"/>
      <c r="X3497" s="289"/>
    </row>
    <row r="3498" spans="20:24">
      <c r="T3498" s="288"/>
      <c r="U3498" s="287"/>
      <c r="X3498" s="289"/>
    </row>
    <row r="3499" spans="20:24">
      <c r="T3499" s="288"/>
      <c r="U3499" s="287"/>
      <c r="X3499" s="289"/>
    </row>
    <row r="3500" spans="20:24">
      <c r="T3500" s="288"/>
      <c r="U3500" s="287"/>
      <c r="X3500" s="289"/>
    </row>
    <row r="3501" spans="20:24">
      <c r="T3501" s="288"/>
      <c r="U3501" s="287"/>
      <c r="X3501" s="289"/>
    </row>
    <row r="3502" spans="20:24">
      <c r="T3502" s="288"/>
      <c r="U3502" s="287"/>
      <c r="X3502" s="289"/>
    </row>
    <row r="3503" spans="20:24">
      <c r="T3503" s="288"/>
      <c r="U3503" s="287"/>
      <c r="X3503" s="289"/>
    </row>
    <row r="3504" spans="20:24">
      <c r="T3504" s="288"/>
      <c r="U3504" s="287"/>
      <c r="X3504" s="289"/>
    </row>
    <row r="3505" spans="20:24">
      <c r="T3505" s="288"/>
      <c r="U3505" s="287"/>
      <c r="X3505" s="289"/>
    </row>
    <row r="3506" spans="20:24">
      <c r="T3506" s="288"/>
      <c r="U3506" s="287"/>
      <c r="X3506" s="289"/>
    </row>
    <row r="3507" spans="20:24">
      <c r="T3507" s="288"/>
      <c r="U3507" s="287"/>
      <c r="X3507" s="289"/>
    </row>
    <row r="3508" spans="20:24">
      <c r="T3508" s="288"/>
      <c r="U3508" s="287"/>
      <c r="X3508" s="289"/>
    </row>
    <row r="3509" spans="20:24">
      <c r="T3509" s="288"/>
      <c r="U3509" s="287"/>
      <c r="X3509" s="289"/>
    </row>
    <row r="3510" spans="20:24">
      <c r="T3510" s="288"/>
      <c r="U3510" s="287"/>
      <c r="X3510" s="289"/>
    </row>
    <row r="3511" spans="20:24">
      <c r="T3511" s="288"/>
      <c r="U3511" s="287"/>
      <c r="X3511" s="289"/>
    </row>
    <row r="3512" spans="20:24">
      <c r="T3512" s="288"/>
      <c r="U3512" s="287"/>
      <c r="X3512" s="289"/>
    </row>
    <row r="3513" spans="20:24">
      <c r="T3513" s="288"/>
      <c r="U3513" s="287"/>
      <c r="X3513" s="289"/>
    </row>
    <row r="3514" spans="20:24">
      <c r="T3514" s="288"/>
      <c r="U3514" s="287"/>
      <c r="X3514" s="289"/>
    </row>
    <row r="3515" spans="20:24">
      <c r="T3515" s="288"/>
      <c r="U3515" s="287"/>
      <c r="X3515" s="289"/>
    </row>
    <row r="3516" spans="20:24">
      <c r="T3516" s="288"/>
      <c r="U3516" s="287"/>
      <c r="X3516" s="289"/>
    </row>
    <row r="3517" spans="20:24">
      <c r="T3517" s="288"/>
      <c r="U3517" s="287"/>
      <c r="X3517" s="289"/>
    </row>
    <row r="3518" spans="20:24">
      <c r="T3518" s="288"/>
      <c r="U3518" s="287"/>
      <c r="X3518" s="289"/>
    </row>
    <row r="3519" spans="20:24">
      <c r="T3519" s="288"/>
      <c r="U3519" s="287"/>
      <c r="X3519" s="289"/>
    </row>
    <row r="3520" spans="20:24">
      <c r="T3520" s="288"/>
      <c r="U3520" s="287"/>
      <c r="X3520" s="289"/>
    </row>
    <row r="3521" spans="20:24">
      <c r="T3521" s="288"/>
      <c r="U3521" s="287"/>
      <c r="X3521" s="289"/>
    </row>
    <row r="3522" spans="20:24">
      <c r="T3522" s="288"/>
      <c r="U3522" s="287"/>
      <c r="X3522" s="289"/>
    </row>
    <row r="3523" spans="20:24">
      <c r="T3523" s="288"/>
      <c r="U3523" s="287"/>
      <c r="X3523" s="289"/>
    </row>
    <row r="3524" spans="20:24">
      <c r="T3524" s="288"/>
      <c r="U3524" s="287"/>
      <c r="X3524" s="289"/>
    </row>
    <row r="3525" spans="20:24">
      <c r="T3525" s="288"/>
      <c r="U3525" s="287"/>
      <c r="X3525" s="289"/>
    </row>
    <row r="3526" spans="20:24">
      <c r="T3526" s="288"/>
      <c r="U3526" s="287"/>
      <c r="X3526" s="289"/>
    </row>
    <row r="3527" spans="20:24">
      <c r="T3527" s="288"/>
      <c r="U3527" s="287"/>
      <c r="X3527" s="289"/>
    </row>
    <row r="3528" spans="20:24">
      <c r="T3528" s="288"/>
      <c r="U3528" s="287"/>
      <c r="X3528" s="289"/>
    </row>
    <row r="3529" spans="20:24">
      <c r="T3529" s="288"/>
      <c r="U3529" s="287"/>
      <c r="X3529" s="289"/>
    </row>
    <row r="3530" spans="20:24">
      <c r="T3530" s="288"/>
      <c r="U3530" s="287"/>
      <c r="X3530" s="289"/>
    </row>
    <row r="3531" spans="20:24">
      <c r="T3531" s="288"/>
      <c r="U3531" s="287"/>
      <c r="X3531" s="289"/>
    </row>
    <row r="3532" spans="20:24">
      <c r="T3532" s="288"/>
      <c r="U3532" s="287"/>
      <c r="X3532" s="289"/>
    </row>
    <row r="3533" spans="20:24">
      <c r="T3533" s="288"/>
      <c r="U3533" s="287"/>
      <c r="X3533" s="289"/>
    </row>
    <row r="3534" spans="20:24">
      <c r="T3534" s="288"/>
      <c r="U3534" s="287"/>
      <c r="X3534" s="289"/>
    </row>
    <row r="3535" spans="20:24">
      <c r="T3535" s="288"/>
      <c r="U3535" s="287"/>
      <c r="X3535" s="289"/>
    </row>
    <row r="3536" spans="20:24">
      <c r="T3536" s="288"/>
      <c r="U3536" s="287"/>
      <c r="X3536" s="289"/>
    </row>
    <row r="3537" spans="20:24">
      <c r="T3537" s="288"/>
      <c r="U3537" s="287"/>
      <c r="X3537" s="289"/>
    </row>
    <row r="3538" spans="20:24">
      <c r="T3538" s="288"/>
      <c r="U3538" s="287"/>
      <c r="X3538" s="289"/>
    </row>
    <row r="3539" spans="20:24">
      <c r="T3539" s="288"/>
      <c r="U3539" s="287"/>
      <c r="X3539" s="289"/>
    </row>
    <row r="3540" spans="20:24">
      <c r="T3540" s="288"/>
      <c r="U3540" s="287"/>
      <c r="X3540" s="289"/>
    </row>
    <row r="3541" spans="20:24">
      <c r="T3541" s="288"/>
      <c r="U3541" s="287"/>
      <c r="X3541" s="289"/>
    </row>
    <row r="3542" spans="20:24">
      <c r="T3542" s="288"/>
      <c r="U3542" s="287"/>
      <c r="X3542" s="289"/>
    </row>
    <row r="3543" spans="20:24">
      <c r="T3543" s="288"/>
      <c r="U3543" s="287"/>
      <c r="X3543" s="289"/>
    </row>
    <row r="3544" spans="20:24">
      <c r="T3544" s="288"/>
      <c r="U3544" s="287"/>
      <c r="X3544" s="289"/>
    </row>
    <row r="3545" spans="20:24">
      <c r="T3545" s="288"/>
      <c r="U3545" s="287"/>
      <c r="X3545" s="289"/>
    </row>
    <row r="3546" spans="20:24">
      <c r="T3546" s="288"/>
      <c r="U3546" s="287"/>
      <c r="X3546" s="289"/>
    </row>
    <row r="3547" spans="20:24">
      <c r="T3547" s="288"/>
      <c r="U3547" s="287"/>
      <c r="X3547" s="289"/>
    </row>
    <row r="3548" spans="20:24">
      <c r="T3548" s="288"/>
      <c r="U3548" s="287"/>
      <c r="X3548" s="289"/>
    </row>
    <row r="3549" spans="20:24">
      <c r="T3549" s="288"/>
      <c r="U3549" s="287"/>
      <c r="X3549" s="289"/>
    </row>
    <row r="3550" spans="20:24">
      <c r="T3550" s="288"/>
      <c r="U3550" s="287"/>
      <c r="X3550" s="289"/>
    </row>
    <row r="3551" spans="20:24">
      <c r="T3551" s="288"/>
      <c r="U3551" s="287"/>
      <c r="X3551" s="289"/>
    </row>
    <row r="3552" spans="20:24">
      <c r="T3552" s="288"/>
      <c r="U3552" s="287"/>
      <c r="X3552" s="289"/>
    </row>
    <row r="3553" spans="20:24">
      <c r="T3553" s="288"/>
      <c r="U3553" s="287"/>
      <c r="X3553" s="289"/>
    </row>
    <row r="3554" spans="20:24">
      <c r="T3554" s="288"/>
      <c r="U3554" s="287"/>
      <c r="X3554" s="289"/>
    </row>
    <row r="3555" spans="20:24">
      <c r="T3555" s="288"/>
      <c r="U3555" s="287"/>
      <c r="X3555" s="289"/>
    </row>
    <row r="3556" spans="20:24">
      <c r="T3556" s="288"/>
      <c r="U3556" s="287"/>
      <c r="X3556" s="289"/>
    </row>
    <row r="3557" spans="20:24">
      <c r="T3557" s="288"/>
      <c r="U3557" s="287"/>
      <c r="X3557" s="289"/>
    </row>
    <row r="3558" spans="20:24">
      <c r="T3558" s="288"/>
      <c r="U3558" s="287"/>
      <c r="X3558" s="289"/>
    </row>
    <row r="3559" spans="20:24">
      <c r="T3559" s="288"/>
      <c r="U3559" s="287"/>
      <c r="X3559" s="289"/>
    </row>
    <row r="3560" spans="20:24">
      <c r="T3560" s="288"/>
      <c r="U3560" s="287"/>
      <c r="X3560" s="289"/>
    </row>
    <row r="3561" spans="20:24">
      <c r="T3561" s="288"/>
      <c r="U3561" s="287"/>
      <c r="X3561" s="289"/>
    </row>
    <row r="3562" spans="20:24">
      <c r="T3562" s="288"/>
      <c r="U3562" s="287"/>
      <c r="X3562" s="289"/>
    </row>
    <row r="3563" spans="20:24">
      <c r="T3563" s="288"/>
      <c r="U3563" s="287"/>
      <c r="X3563" s="289"/>
    </row>
    <row r="3564" spans="20:24">
      <c r="T3564" s="288"/>
      <c r="U3564" s="287"/>
      <c r="X3564" s="289"/>
    </row>
    <row r="3565" spans="20:24">
      <c r="T3565" s="288"/>
      <c r="U3565" s="287"/>
      <c r="X3565" s="289"/>
    </row>
    <row r="3566" spans="20:24">
      <c r="T3566" s="288"/>
      <c r="U3566" s="287"/>
      <c r="X3566" s="289"/>
    </row>
    <row r="3567" spans="20:24">
      <c r="T3567" s="288"/>
      <c r="U3567" s="287"/>
      <c r="X3567" s="289"/>
    </row>
    <row r="3568" spans="20:24">
      <c r="T3568" s="288"/>
      <c r="U3568" s="287"/>
      <c r="X3568" s="289"/>
    </row>
    <row r="3569" spans="20:24">
      <c r="T3569" s="288"/>
      <c r="U3569" s="287"/>
      <c r="X3569" s="289"/>
    </row>
    <row r="3570" spans="20:24">
      <c r="T3570" s="288"/>
      <c r="U3570" s="287"/>
      <c r="X3570" s="289"/>
    </row>
    <row r="3571" spans="20:24">
      <c r="T3571" s="288"/>
      <c r="U3571" s="287"/>
      <c r="X3571" s="289"/>
    </row>
    <row r="3572" spans="20:24">
      <c r="T3572" s="288"/>
      <c r="U3572" s="287"/>
      <c r="X3572" s="289"/>
    </row>
    <row r="3573" spans="20:24">
      <c r="T3573" s="288"/>
      <c r="U3573" s="287"/>
      <c r="X3573" s="289"/>
    </row>
    <row r="3574" spans="20:24">
      <c r="T3574" s="288"/>
      <c r="U3574" s="287"/>
      <c r="X3574" s="289"/>
    </row>
    <row r="3575" spans="20:24">
      <c r="T3575" s="288"/>
      <c r="U3575" s="287"/>
      <c r="X3575" s="289"/>
    </row>
    <row r="3576" spans="20:24">
      <c r="T3576" s="288"/>
      <c r="U3576" s="287"/>
      <c r="X3576" s="289"/>
    </row>
    <row r="3577" spans="20:24">
      <c r="T3577" s="288"/>
      <c r="U3577" s="287"/>
      <c r="X3577" s="289"/>
    </row>
    <row r="3578" spans="20:24">
      <c r="T3578" s="288"/>
      <c r="U3578" s="287"/>
      <c r="X3578" s="289"/>
    </row>
    <row r="3579" spans="20:24">
      <c r="T3579" s="288"/>
      <c r="U3579" s="287"/>
      <c r="X3579" s="289"/>
    </row>
    <row r="3580" spans="20:24">
      <c r="T3580" s="288"/>
      <c r="U3580" s="287"/>
      <c r="X3580" s="289"/>
    </row>
    <row r="3581" spans="20:24">
      <c r="T3581" s="288"/>
      <c r="U3581" s="287"/>
      <c r="X3581" s="289"/>
    </row>
    <row r="3582" spans="20:24">
      <c r="T3582" s="288"/>
      <c r="U3582" s="287"/>
      <c r="X3582" s="289"/>
    </row>
    <row r="3583" spans="20:24">
      <c r="T3583" s="288"/>
      <c r="U3583" s="287"/>
      <c r="X3583" s="289"/>
    </row>
    <row r="3584" spans="20:24">
      <c r="T3584" s="288"/>
      <c r="U3584" s="287"/>
      <c r="X3584" s="289"/>
    </row>
    <row r="3585" spans="20:24">
      <c r="T3585" s="288"/>
      <c r="U3585" s="287"/>
      <c r="X3585" s="289"/>
    </row>
    <row r="3586" spans="20:24">
      <c r="T3586" s="288"/>
      <c r="U3586" s="287"/>
      <c r="X3586" s="289"/>
    </row>
    <row r="3587" spans="20:24">
      <c r="T3587" s="288"/>
      <c r="U3587" s="287"/>
      <c r="X3587" s="289"/>
    </row>
    <row r="3588" spans="20:24">
      <c r="T3588" s="288"/>
      <c r="U3588" s="287"/>
      <c r="X3588" s="289"/>
    </row>
    <row r="3589" spans="20:24">
      <c r="T3589" s="288"/>
      <c r="U3589" s="287"/>
      <c r="X3589" s="289"/>
    </row>
    <row r="3590" spans="20:24">
      <c r="T3590" s="288"/>
      <c r="U3590" s="287"/>
      <c r="X3590" s="289"/>
    </row>
    <row r="3591" spans="20:24">
      <c r="T3591" s="288"/>
      <c r="U3591" s="287"/>
      <c r="X3591" s="289"/>
    </row>
    <row r="3592" spans="20:24">
      <c r="T3592" s="288"/>
      <c r="U3592" s="287"/>
      <c r="X3592" s="289"/>
    </row>
    <row r="3593" spans="20:24">
      <c r="T3593" s="288"/>
      <c r="U3593" s="287"/>
      <c r="X3593" s="289"/>
    </row>
    <row r="3594" spans="20:24">
      <c r="T3594" s="288"/>
      <c r="U3594" s="287"/>
      <c r="X3594" s="289"/>
    </row>
    <row r="3595" spans="20:24">
      <c r="T3595" s="288"/>
      <c r="U3595" s="287"/>
      <c r="X3595" s="289"/>
    </row>
    <row r="3596" spans="20:24">
      <c r="T3596" s="288"/>
      <c r="U3596" s="287"/>
      <c r="X3596" s="289"/>
    </row>
    <row r="3597" spans="20:24">
      <c r="T3597" s="288"/>
      <c r="U3597" s="287"/>
      <c r="X3597" s="289"/>
    </row>
    <row r="3598" spans="20:24">
      <c r="T3598" s="288"/>
      <c r="U3598" s="287"/>
      <c r="X3598" s="289"/>
    </row>
    <row r="3599" spans="20:24">
      <c r="T3599" s="288"/>
      <c r="U3599" s="287"/>
      <c r="X3599" s="289"/>
    </row>
    <row r="3600" spans="20:24">
      <c r="T3600" s="288"/>
      <c r="U3600" s="287"/>
      <c r="X3600" s="289"/>
    </row>
    <row r="3601" spans="20:24">
      <c r="T3601" s="288"/>
      <c r="U3601" s="287"/>
      <c r="X3601" s="289"/>
    </row>
    <row r="3602" spans="20:24">
      <c r="T3602" s="288"/>
      <c r="U3602" s="287"/>
      <c r="X3602" s="289"/>
    </row>
    <row r="3603" spans="20:24">
      <c r="T3603" s="288"/>
      <c r="U3603" s="287"/>
      <c r="X3603" s="289"/>
    </row>
    <row r="3604" spans="20:24">
      <c r="T3604" s="288"/>
      <c r="U3604" s="287"/>
      <c r="X3604" s="289"/>
    </row>
    <row r="3605" spans="20:24">
      <c r="T3605" s="288"/>
      <c r="U3605" s="287"/>
      <c r="X3605" s="289"/>
    </row>
    <row r="3606" spans="20:24">
      <c r="T3606" s="288"/>
      <c r="U3606" s="287"/>
      <c r="X3606" s="289"/>
    </row>
    <row r="3607" spans="20:24">
      <c r="T3607" s="288"/>
      <c r="U3607" s="287"/>
      <c r="X3607" s="289"/>
    </row>
    <row r="3608" spans="20:24">
      <c r="T3608" s="288"/>
      <c r="U3608" s="287"/>
      <c r="X3608" s="289"/>
    </row>
    <row r="3609" spans="20:24">
      <c r="T3609" s="288"/>
      <c r="U3609" s="287"/>
      <c r="X3609" s="289"/>
    </row>
    <row r="3610" spans="20:24">
      <c r="T3610" s="288"/>
      <c r="U3610" s="287"/>
      <c r="X3610" s="289"/>
    </row>
    <row r="3611" spans="20:24">
      <c r="T3611" s="288"/>
      <c r="U3611" s="287"/>
      <c r="X3611" s="289"/>
    </row>
    <row r="3612" spans="20:24">
      <c r="T3612" s="288"/>
      <c r="U3612" s="287"/>
      <c r="X3612" s="289"/>
    </row>
    <row r="3613" spans="20:24">
      <c r="T3613" s="288"/>
      <c r="U3613" s="287"/>
      <c r="X3613" s="289"/>
    </row>
    <row r="3614" spans="20:24">
      <c r="T3614" s="288"/>
      <c r="U3614" s="287"/>
      <c r="X3614" s="289"/>
    </row>
    <row r="3615" spans="20:24">
      <c r="T3615" s="288"/>
      <c r="U3615" s="287"/>
      <c r="X3615" s="289"/>
    </row>
    <row r="3616" spans="20:24">
      <c r="T3616" s="288"/>
      <c r="U3616" s="287"/>
      <c r="X3616" s="289"/>
    </row>
    <row r="3617" spans="20:24">
      <c r="T3617" s="288"/>
      <c r="U3617" s="287"/>
      <c r="X3617" s="289"/>
    </row>
    <row r="3618" spans="20:24">
      <c r="T3618" s="288"/>
      <c r="U3618" s="287"/>
      <c r="X3618" s="289"/>
    </row>
    <row r="3619" spans="20:24">
      <c r="T3619" s="288"/>
      <c r="U3619" s="287"/>
      <c r="X3619" s="289"/>
    </row>
    <row r="3620" spans="20:24">
      <c r="T3620" s="288"/>
      <c r="U3620" s="287"/>
      <c r="X3620" s="289"/>
    </row>
    <row r="3621" spans="20:24">
      <c r="T3621" s="288"/>
      <c r="U3621" s="287"/>
      <c r="X3621" s="289"/>
    </row>
    <row r="3622" spans="20:24">
      <c r="T3622" s="288"/>
      <c r="U3622" s="287"/>
      <c r="X3622" s="289"/>
    </row>
    <row r="3623" spans="20:24">
      <c r="T3623" s="288"/>
      <c r="U3623" s="287"/>
      <c r="X3623" s="289"/>
    </row>
    <row r="3624" spans="20:24">
      <c r="T3624" s="288"/>
      <c r="U3624" s="287"/>
      <c r="X3624" s="289"/>
    </row>
    <row r="3625" spans="20:24">
      <c r="T3625" s="288"/>
      <c r="U3625" s="287"/>
      <c r="X3625" s="289"/>
    </row>
    <row r="3626" spans="20:24">
      <c r="T3626" s="288"/>
      <c r="U3626" s="287"/>
      <c r="X3626" s="289"/>
    </row>
    <row r="3627" spans="20:24">
      <c r="T3627" s="288"/>
      <c r="U3627" s="287"/>
      <c r="X3627" s="289"/>
    </row>
    <row r="3628" spans="20:24">
      <c r="T3628" s="288"/>
      <c r="U3628" s="287"/>
      <c r="X3628" s="289"/>
    </row>
    <row r="3629" spans="20:24">
      <c r="T3629" s="288"/>
      <c r="U3629" s="287"/>
      <c r="X3629" s="289"/>
    </row>
    <row r="3630" spans="20:24">
      <c r="T3630" s="288"/>
      <c r="U3630" s="287"/>
      <c r="X3630" s="289"/>
    </row>
    <row r="3631" spans="20:24">
      <c r="T3631" s="288"/>
      <c r="U3631" s="287"/>
      <c r="X3631" s="289"/>
    </row>
    <row r="3632" spans="20:24">
      <c r="T3632" s="288"/>
      <c r="U3632" s="287"/>
      <c r="X3632" s="289"/>
    </row>
    <row r="3633" spans="20:24">
      <c r="T3633" s="288"/>
      <c r="U3633" s="287"/>
      <c r="X3633" s="289"/>
    </row>
    <row r="3634" spans="20:24">
      <c r="T3634" s="288"/>
      <c r="U3634" s="287"/>
      <c r="X3634" s="289"/>
    </row>
    <row r="3635" spans="20:24">
      <c r="T3635" s="288"/>
      <c r="U3635" s="287"/>
      <c r="X3635" s="289"/>
    </row>
    <row r="3636" spans="20:24">
      <c r="T3636" s="288"/>
      <c r="U3636" s="287"/>
      <c r="X3636" s="289"/>
    </row>
    <row r="3637" spans="20:24">
      <c r="T3637" s="288"/>
      <c r="U3637" s="287"/>
      <c r="X3637" s="289"/>
    </row>
    <row r="3638" spans="20:24">
      <c r="T3638" s="288"/>
      <c r="U3638" s="287"/>
      <c r="X3638" s="289"/>
    </row>
    <row r="3639" spans="20:24">
      <c r="T3639" s="288"/>
      <c r="U3639" s="287"/>
      <c r="X3639" s="289"/>
    </row>
    <row r="3640" spans="20:24">
      <c r="T3640" s="288"/>
      <c r="U3640" s="287"/>
      <c r="X3640" s="289"/>
    </row>
    <row r="3641" spans="20:24">
      <c r="T3641" s="288"/>
      <c r="U3641" s="287"/>
      <c r="X3641" s="289"/>
    </row>
    <row r="3642" spans="20:24">
      <c r="T3642" s="288"/>
      <c r="U3642" s="287"/>
      <c r="X3642" s="289"/>
    </row>
    <row r="3643" spans="20:24">
      <c r="T3643" s="288"/>
      <c r="U3643" s="287"/>
      <c r="X3643" s="289"/>
    </row>
    <row r="3644" spans="20:24">
      <c r="T3644" s="288"/>
      <c r="U3644" s="287"/>
      <c r="X3644" s="289"/>
    </row>
    <row r="3645" spans="20:24">
      <c r="T3645" s="288"/>
      <c r="U3645" s="287"/>
      <c r="X3645" s="289"/>
    </row>
    <row r="3646" spans="20:24">
      <c r="T3646" s="288"/>
      <c r="U3646" s="287"/>
      <c r="X3646" s="289"/>
    </row>
    <row r="3647" spans="20:24">
      <c r="T3647" s="288"/>
      <c r="U3647" s="287"/>
      <c r="X3647" s="289"/>
    </row>
    <row r="3648" spans="20:24">
      <c r="T3648" s="288"/>
      <c r="U3648" s="287"/>
      <c r="X3648" s="289"/>
    </row>
    <row r="3649" spans="20:24">
      <c r="T3649" s="288"/>
      <c r="U3649" s="287"/>
      <c r="X3649" s="289"/>
    </row>
    <row r="3650" spans="20:24">
      <c r="T3650" s="288"/>
      <c r="U3650" s="287"/>
      <c r="X3650" s="289"/>
    </row>
    <row r="3651" spans="20:24">
      <c r="T3651" s="288"/>
      <c r="U3651" s="287"/>
      <c r="X3651" s="289"/>
    </row>
    <row r="3652" spans="20:24">
      <c r="T3652" s="288"/>
      <c r="U3652" s="287"/>
      <c r="X3652" s="289"/>
    </row>
    <row r="3653" spans="20:24">
      <c r="T3653" s="288"/>
      <c r="U3653" s="287"/>
      <c r="X3653" s="289"/>
    </row>
    <row r="3654" spans="20:24">
      <c r="T3654" s="288"/>
      <c r="U3654" s="287"/>
      <c r="X3654" s="289"/>
    </row>
    <row r="3655" spans="20:24">
      <c r="T3655" s="288"/>
      <c r="U3655" s="287"/>
      <c r="X3655" s="289"/>
    </row>
    <row r="3656" spans="20:24">
      <c r="T3656" s="288"/>
      <c r="U3656" s="287"/>
      <c r="X3656" s="289"/>
    </row>
    <row r="3657" spans="20:24">
      <c r="T3657" s="288"/>
      <c r="U3657" s="287"/>
      <c r="X3657" s="289"/>
    </row>
    <row r="3658" spans="20:24">
      <c r="T3658" s="288"/>
      <c r="U3658" s="287"/>
      <c r="X3658" s="289"/>
    </row>
    <row r="3659" spans="20:24">
      <c r="T3659" s="288"/>
      <c r="U3659" s="287"/>
      <c r="X3659" s="289"/>
    </row>
    <row r="3660" spans="20:24">
      <c r="T3660" s="288"/>
      <c r="U3660" s="287"/>
      <c r="X3660" s="289"/>
    </row>
    <row r="3661" spans="20:24">
      <c r="T3661" s="288"/>
      <c r="U3661" s="287"/>
      <c r="X3661" s="289"/>
    </row>
    <row r="3662" spans="20:24">
      <c r="T3662" s="288"/>
      <c r="U3662" s="287"/>
      <c r="X3662" s="289"/>
    </row>
    <row r="3663" spans="20:24">
      <c r="T3663" s="288"/>
      <c r="U3663" s="287"/>
      <c r="X3663" s="289"/>
    </row>
    <row r="3664" spans="20:24">
      <c r="T3664" s="288"/>
      <c r="U3664" s="287"/>
      <c r="X3664" s="289"/>
    </row>
    <row r="3665" spans="20:24">
      <c r="T3665" s="288"/>
      <c r="U3665" s="287"/>
      <c r="X3665" s="289"/>
    </row>
    <row r="3666" spans="20:24">
      <c r="T3666" s="288"/>
      <c r="U3666" s="287"/>
      <c r="X3666" s="289"/>
    </row>
    <row r="3667" spans="20:24">
      <c r="T3667" s="288"/>
      <c r="U3667" s="287"/>
      <c r="X3667" s="289"/>
    </row>
    <row r="3668" spans="20:24">
      <c r="T3668" s="288"/>
      <c r="U3668" s="287"/>
      <c r="X3668" s="289"/>
    </row>
    <row r="3669" spans="20:24">
      <c r="T3669" s="288"/>
      <c r="U3669" s="287"/>
      <c r="X3669" s="289"/>
    </row>
    <row r="3670" spans="20:24">
      <c r="T3670" s="288"/>
      <c r="U3670" s="287"/>
      <c r="X3670" s="289"/>
    </row>
    <row r="3671" spans="20:24">
      <c r="T3671" s="288"/>
      <c r="U3671" s="287"/>
      <c r="X3671" s="289"/>
    </row>
    <row r="3672" spans="20:24">
      <c r="T3672" s="288"/>
      <c r="U3672" s="287"/>
      <c r="X3672" s="289"/>
    </row>
    <row r="3673" spans="20:24">
      <c r="T3673" s="288"/>
      <c r="U3673" s="287"/>
      <c r="X3673" s="289"/>
    </row>
    <row r="3674" spans="20:24">
      <c r="T3674" s="288"/>
      <c r="U3674" s="287"/>
      <c r="X3674" s="289"/>
    </row>
    <row r="3675" spans="20:24">
      <c r="T3675" s="288"/>
      <c r="U3675" s="287"/>
      <c r="X3675" s="289"/>
    </row>
    <row r="3676" spans="20:24">
      <c r="T3676" s="288"/>
      <c r="U3676" s="287"/>
      <c r="X3676" s="289"/>
    </row>
    <row r="3677" spans="20:24">
      <c r="T3677" s="288"/>
      <c r="U3677" s="287"/>
      <c r="X3677" s="289"/>
    </row>
    <row r="3678" spans="20:24">
      <c r="T3678" s="288"/>
      <c r="U3678" s="287"/>
      <c r="X3678" s="289"/>
    </row>
    <row r="3679" spans="20:24">
      <c r="T3679" s="288"/>
      <c r="U3679" s="287"/>
      <c r="X3679" s="289"/>
    </row>
    <row r="3680" spans="20:24">
      <c r="T3680" s="288"/>
      <c r="U3680" s="287"/>
      <c r="X3680" s="289"/>
    </row>
    <row r="3681" spans="20:24">
      <c r="T3681" s="288"/>
      <c r="U3681" s="287"/>
      <c r="X3681" s="289"/>
    </row>
    <row r="3682" spans="20:24">
      <c r="T3682" s="288"/>
      <c r="U3682" s="287"/>
      <c r="X3682" s="289"/>
    </row>
    <row r="3683" spans="20:24">
      <c r="T3683" s="288"/>
      <c r="U3683" s="287"/>
      <c r="X3683" s="289"/>
    </row>
    <row r="3684" spans="20:24">
      <c r="T3684" s="288"/>
      <c r="U3684" s="287"/>
      <c r="X3684" s="289"/>
    </row>
    <row r="3685" spans="20:24">
      <c r="T3685" s="288"/>
      <c r="U3685" s="287"/>
      <c r="X3685" s="289"/>
    </row>
    <row r="3686" spans="20:24">
      <c r="T3686" s="288"/>
      <c r="U3686" s="287"/>
      <c r="X3686" s="289"/>
    </row>
    <row r="3687" spans="20:24">
      <c r="T3687" s="288"/>
      <c r="U3687" s="287"/>
      <c r="X3687" s="289"/>
    </row>
    <row r="3688" spans="20:24">
      <c r="T3688" s="288"/>
      <c r="U3688" s="287"/>
      <c r="X3688" s="289"/>
    </row>
    <row r="3689" spans="20:24">
      <c r="T3689" s="288"/>
      <c r="U3689" s="287"/>
      <c r="X3689" s="289"/>
    </row>
    <row r="3690" spans="20:24">
      <c r="T3690" s="288"/>
      <c r="U3690" s="287"/>
      <c r="X3690" s="289"/>
    </row>
    <row r="3691" spans="20:24">
      <c r="T3691" s="288"/>
      <c r="U3691" s="287"/>
      <c r="X3691" s="289"/>
    </row>
    <row r="3692" spans="20:24">
      <c r="T3692" s="288"/>
      <c r="U3692" s="287"/>
      <c r="X3692" s="289"/>
    </row>
    <row r="3693" spans="20:24">
      <c r="T3693" s="288"/>
      <c r="U3693" s="287"/>
      <c r="X3693" s="289"/>
    </row>
    <row r="3694" spans="20:24">
      <c r="T3694" s="288"/>
      <c r="U3694" s="287"/>
      <c r="X3694" s="289"/>
    </row>
    <row r="3695" spans="20:24">
      <c r="T3695" s="288"/>
      <c r="U3695" s="287"/>
      <c r="X3695" s="289"/>
    </row>
    <row r="3696" spans="20:24">
      <c r="T3696" s="288"/>
      <c r="U3696" s="287"/>
      <c r="X3696" s="289"/>
    </row>
    <row r="3697" spans="20:24">
      <c r="T3697" s="288"/>
      <c r="U3697" s="287"/>
      <c r="X3697" s="289"/>
    </row>
    <row r="3698" spans="20:24">
      <c r="T3698" s="288"/>
      <c r="U3698" s="287"/>
      <c r="X3698" s="289"/>
    </row>
    <row r="3699" spans="20:24">
      <c r="T3699" s="288"/>
      <c r="U3699" s="287"/>
      <c r="X3699" s="289"/>
    </row>
    <row r="3700" spans="20:24">
      <c r="T3700" s="288"/>
      <c r="U3700" s="287"/>
      <c r="X3700" s="289"/>
    </row>
    <row r="3701" spans="20:24">
      <c r="T3701" s="288"/>
      <c r="U3701" s="287"/>
      <c r="X3701" s="289"/>
    </row>
    <row r="3702" spans="20:24">
      <c r="T3702" s="288"/>
      <c r="U3702" s="287"/>
      <c r="X3702" s="289"/>
    </row>
    <row r="3703" spans="20:24">
      <c r="T3703" s="288"/>
      <c r="U3703" s="287"/>
      <c r="X3703" s="289"/>
    </row>
    <row r="3704" spans="20:24">
      <c r="T3704" s="288"/>
      <c r="U3704" s="287"/>
      <c r="X3704" s="289"/>
    </row>
    <row r="3705" spans="20:24">
      <c r="T3705" s="288"/>
      <c r="U3705" s="287"/>
      <c r="X3705" s="289"/>
    </row>
    <row r="3706" spans="20:24">
      <c r="T3706" s="288"/>
      <c r="U3706" s="287"/>
      <c r="X3706" s="289"/>
    </row>
    <row r="3707" spans="20:24">
      <c r="T3707" s="288"/>
      <c r="U3707" s="287"/>
      <c r="X3707" s="289"/>
    </row>
    <row r="3708" spans="20:24">
      <c r="T3708" s="288"/>
      <c r="U3708" s="287"/>
      <c r="X3708" s="289"/>
    </row>
    <row r="3709" spans="20:24">
      <c r="T3709" s="288"/>
      <c r="U3709" s="287"/>
      <c r="X3709" s="289"/>
    </row>
    <row r="3710" spans="20:24">
      <c r="T3710" s="288"/>
      <c r="U3710" s="287"/>
      <c r="X3710" s="289"/>
    </row>
    <row r="3711" spans="20:24">
      <c r="T3711" s="288"/>
      <c r="U3711" s="287"/>
      <c r="X3711" s="289"/>
    </row>
    <row r="3712" spans="20:24">
      <c r="T3712" s="288"/>
      <c r="U3712" s="287"/>
      <c r="X3712" s="289"/>
    </row>
    <row r="3713" spans="20:24">
      <c r="T3713" s="288"/>
      <c r="U3713" s="287"/>
      <c r="X3713" s="289"/>
    </row>
    <row r="3714" spans="20:24">
      <c r="T3714" s="288"/>
      <c r="U3714" s="287"/>
      <c r="X3714" s="289"/>
    </row>
    <row r="3715" spans="20:24">
      <c r="T3715" s="288"/>
      <c r="U3715" s="287"/>
      <c r="X3715" s="289"/>
    </row>
    <row r="3716" spans="20:24">
      <c r="T3716" s="288"/>
      <c r="U3716" s="287"/>
      <c r="X3716" s="289"/>
    </row>
    <row r="3717" spans="20:24">
      <c r="T3717" s="288"/>
      <c r="U3717" s="287"/>
      <c r="X3717" s="289"/>
    </row>
    <row r="3718" spans="20:24">
      <c r="T3718" s="288"/>
      <c r="U3718" s="287"/>
      <c r="X3718" s="289"/>
    </row>
    <row r="3719" spans="20:24">
      <c r="T3719" s="288"/>
      <c r="U3719" s="287"/>
      <c r="X3719" s="289"/>
    </row>
    <row r="3720" spans="20:24">
      <c r="T3720" s="288"/>
      <c r="U3720" s="287"/>
      <c r="X3720" s="289"/>
    </row>
    <row r="3721" spans="20:24">
      <c r="T3721" s="288"/>
      <c r="U3721" s="287"/>
      <c r="X3721" s="289"/>
    </row>
    <row r="3722" spans="20:24">
      <c r="T3722" s="288"/>
      <c r="U3722" s="287"/>
      <c r="X3722" s="289"/>
    </row>
    <row r="3723" spans="20:24">
      <c r="T3723" s="288"/>
      <c r="U3723" s="287"/>
      <c r="X3723" s="289"/>
    </row>
    <row r="3724" spans="20:24">
      <c r="T3724" s="288"/>
      <c r="U3724" s="287"/>
      <c r="X3724" s="289"/>
    </row>
    <row r="3725" spans="20:24">
      <c r="T3725" s="288"/>
      <c r="U3725" s="287"/>
      <c r="X3725" s="289"/>
    </row>
    <row r="3726" spans="20:24">
      <c r="T3726" s="288"/>
      <c r="U3726" s="287"/>
      <c r="X3726" s="289"/>
    </row>
    <row r="3727" spans="20:24">
      <c r="T3727" s="288"/>
      <c r="U3727" s="287"/>
      <c r="X3727" s="289"/>
    </row>
    <row r="3728" spans="20:24">
      <c r="T3728" s="288"/>
      <c r="U3728" s="287"/>
      <c r="X3728" s="289"/>
    </row>
    <row r="3729" spans="20:24">
      <c r="T3729" s="288"/>
      <c r="U3729" s="287"/>
      <c r="X3729" s="289"/>
    </row>
    <row r="3730" spans="20:24">
      <c r="T3730" s="288"/>
      <c r="U3730" s="287"/>
      <c r="X3730" s="289"/>
    </row>
    <row r="3731" spans="20:24">
      <c r="T3731" s="288"/>
      <c r="U3731" s="287"/>
      <c r="X3731" s="289"/>
    </row>
    <row r="3732" spans="20:24">
      <c r="T3732" s="288"/>
      <c r="U3732" s="287"/>
      <c r="X3732" s="289"/>
    </row>
    <row r="3733" spans="20:24">
      <c r="T3733" s="288"/>
      <c r="U3733" s="287"/>
      <c r="X3733" s="289"/>
    </row>
    <row r="3734" spans="20:24">
      <c r="T3734" s="288"/>
      <c r="U3734" s="287"/>
      <c r="X3734" s="289"/>
    </row>
    <row r="3735" spans="20:24">
      <c r="T3735" s="288"/>
      <c r="U3735" s="287"/>
      <c r="X3735" s="289"/>
    </row>
    <row r="3736" spans="20:24">
      <c r="T3736" s="288"/>
      <c r="U3736" s="287"/>
      <c r="X3736" s="289"/>
    </row>
    <row r="3737" spans="20:24">
      <c r="T3737" s="288"/>
      <c r="U3737" s="287"/>
      <c r="X3737" s="289"/>
    </row>
    <row r="3738" spans="20:24">
      <c r="T3738" s="288"/>
      <c r="U3738" s="287"/>
      <c r="X3738" s="289"/>
    </row>
    <row r="3739" spans="20:24">
      <c r="T3739" s="288"/>
      <c r="U3739" s="287"/>
      <c r="X3739" s="289"/>
    </row>
    <row r="3740" spans="20:24">
      <c r="T3740" s="288"/>
      <c r="U3740" s="287"/>
      <c r="X3740" s="289"/>
    </row>
    <row r="3741" spans="20:24">
      <c r="T3741" s="288"/>
      <c r="U3741" s="287"/>
      <c r="X3741" s="289"/>
    </row>
    <row r="3742" spans="20:24">
      <c r="T3742" s="288"/>
      <c r="U3742" s="287"/>
      <c r="X3742" s="289"/>
    </row>
    <row r="3743" spans="20:24">
      <c r="T3743" s="288"/>
      <c r="U3743" s="287"/>
      <c r="X3743" s="289"/>
    </row>
    <row r="3744" spans="20:24">
      <c r="T3744" s="288"/>
      <c r="U3744" s="287"/>
      <c r="X3744" s="289"/>
    </row>
    <row r="3745" spans="20:24">
      <c r="T3745" s="288"/>
      <c r="U3745" s="287"/>
      <c r="X3745" s="289"/>
    </row>
    <row r="3746" spans="20:24">
      <c r="T3746" s="288"/>
      <c r="U3746" s="287"/>
      <c r="X3746" s="289"/>
    </row>
    <row r="3747" spans="20:24">
      <c r="T3747" s="288"/>
      <c r="U3747" s="287"/>
      <c r="X3747" s="289"/>
    </row>
    <row r="3748" spans="20:24">
      <c r="T3748" s="288"/>
      <c r="U3748" s="287"/>
      <c r="X3748" s="289"/>
    </row>
    <row r="3749" spans="20:24">
      <c r="T3749" s="288"/>
      <c r="U3749" s="287"/>
      <c r="X3749" s="289"/>
    </row>
    <row r="3750" spans="20:24">
      <c r="T3750" s="288"/>
      <c r="U3750" s="287"/>
      <c r="X3750" s="289"/>
    </row>
    <row r="3751" spans="20:24">
      <c r="T3751" s="288"/>
      <c r="U3751" s="287"/>
      <c r="X3751" s="289"/>
    </row>
    <row r="3752" spans="20:24">
      <c r="T3752" s="288"/>
      <c r="U3752" s="287"/>
      <c r="X3752" s="289"/>
    </row>
    <row r="3753" spans="20:24">
      <c r="T3753" s="288"/>
      <c r="U3753" s="287"/>
      <c r="X3753" s="289"/>
    </row>
    <row r="3754" spans="20:24">
      <c r="T3754" s="288"/>
      <c r="U3754" s="287"/>
      <c r="X3754" s="289"/>
    </row>
    <row r="3755" spans="20:24">
      <c r="T3755" s="288"/>
      <c r="U3755" s="287"/>
      <c r="X3755" s="289"/>
    </row>
    <row r="3756" spans="20:24">
      <c r="T3756" s="288"/>
      <c r="U3756" s="287"/>
      <c r="X3756" s="289"/>
    </row>
    <row r="3757" spans="20:24">
      <c r="T3757" s="288"/>
      <c r="U3757" s="287"/>
      <c r="X3757" s="289"/>
    </row>
    <row r="3758" spans="20:24">
      <c r="T3758" s="288"/>
      <c r="U3758" s="287"/>
      <c r="X3758" s="289"/>
    </row>
    <row r="3759" spans="20:24">
      <c r="T3759" s="288"/>
      <c r="U3759" s="287"/>
      <c r="X3759" s="289"/>
    </row>
    <row r="3760" spans="20:24">
      <c r="T3760" s="288"/>
      <c r="U3760" s="287"/>
      <c r="X3760" s="289"/>
    </row>
    <row r="3761" spans="20:24">
      <c r="T3761" s="288"/>
      <c r="U3761" s="287"/>
      <c r="X3761" s="289"/>
    </row>
    <row r="3762" spans="20:24">
      <c r="T3762" s="288"/>
      <c r="U3762" s="287"/>
      <c r="X3762" s="289"/>
    </row>
    <row r="3763" spans="20:24">
      <c r="T3763" s="288"/>
      <c r="U3763" s="287"/>
      <c r="X3763" s="289"/>
    </row>
    <row r="3764" spans="20:24">
      <c r="T3764" s="288"/>
      <c r="U3764" s="287"/>
      <c r="X3764" s="289"/>
    </row>
    <row r="3765" spans="20:24">
      <c r="T3765" s="288"/>
      <c r="U3765" s="287"/>
      <c r="X3765" s="289"/>
    </row>
    <row r="3766" spans="20:24">
      <c r="T3766" s="288"/>
      <c r="U3766" s="287"/>
      <c r="X3766" s="289"/>
    </row>
    <row r="3767" spans="20:24">
      <c r="T3767" s="288"/>
      <c r="U3767" s="287"/>
      <c r="X3767" s="289"/>
    </row>
    <row r="3768" spans="20:24">
      <c r="T3768" s="288"/>
      <c r="U3768" s="287"/>
      <c r="X3768" s="289"/>
    </row>
    <row r="3769" spans="20:24">
      <c r="T3769" s="288"/>
      <c r="U3769" s="287"/>
      <c r="X3769" s="289"/>
    </row>
    <row r="3770" spans="20:24">
      <c r="T3770" s="288"/>
      <c r="U3770" s="287"/>
      <c r="X3770" s="289"/>
    </row>
    <row r="3771" spans="20:24">
      <c r="T3771" s="288"/>
      <c r="U3771" s="287"/>
      <c r="X3771" s="289"/>
    </row>
    <row r="3772" spans="20:24">
      <c r="T3772" s="288"/>
      <c r="U3772" s="287"/>
      <c r="X3772" s="289"/>
    </row>
    <row r="3773" spans="20:24">
      <c r="T3773" s="288"/>
      <c r="U3773" s="287"/>
      <c r="X3773" s="289"/>
    </row>
    <row r="3774" spans="20:24">
      <c r="T3774" s="288"/>
      <c r="U3774" s="287"/>
      <c r="X3774" s="289"/>
    </row>
    <row r="3775" spans="20:24">
      <c r="T3775" s="288"/>
      <c r="U3775" s="287"/>
      <c r="X3775" s="289"/>
    </row>
    <row r="3776" spans="20:24">
      <c r="T3776" s="288"/>
      <c r="U3776" s="287"/>
      <c r="X3776" s="289"/>
    </row>
    <row r="3777" spans="20:24">
      <c r="T3777" s="288"/>
      <c r="U3777" s="287"/>
      <c r="X3777" s="289"/>
    </row>
    <row r="3778" spans="20:24">
      <c r="T3778" s="288"/>
      <c r="U3778" s="287"/>
      <c r="X3778" s="289"/>
    </row>
    <row r="3779" spans="20:24">
      <c r="T3779" s="288"/>
      <c r="U3779" s="287"/>
      <c r="X3779" s="289"/>
    </row>
    <row r="3780" spans="20:24">
      <c r="T3780" s="288"/>
      <c r="U3780" s="287"/>
      <c r="X3780" s="289"/>
    </row>
    <row r="3781" spans="20:24">
      <c r="T3781" s="288"/>
      <c r="U3781" s="287"/>
      <c r="X3781" s="289"/>
    </row>
    <row r="3782" spans="20:24">
      <c r="T3782" s="288"/>
      <c r="U3782" s="287"/>
      <c r="X3782" s="289"/>
    </row>
    <row r="3783" spans="20:24">
      <c r="T3783" s="288"/>
      <c r="U3783" s="287"/>
      <c r="X3783" s="289"/>
    </row>
    <row r="3784" spans="20:24">
      <c r="T3784" s="288"/>
      <c r="U3784" s="287"/>
      <c r="X3784" s="289"/>
    </row>
    <row r="3785" spans="20:24">
      <c r="T3785" s="288"/>
      <c r="U3785" s="287"/>
      <c r="X3785" s="289"/>
    </row>
    <row r="3786" spans="20:24">
      <c r="T3786" s="288"/>
      <c r="U3786" s="287"/>
      <c r="X3786" s="289"/>
    </row>
    <row r="3787" spans="20:24">
      <c r="T3787" s="288"/>
      <c r="U3787" s="287"/>
      <c r="X3787" s="289"/>
    </row>
    <row r="3788" spans="20:24">
      <c r="T3788" s="288"/>
      <c r="U3788" s="287"/>
      <c r="X3788" s="289"/>
    </row>
    <row r="3789" spans="20:24">
      <c r="T3789" s="288"/>
      <c r="U3789" s="287"/>
      <c r="X3789" s="289"/>
    </row>
    <row r="3790" spans="20:24">
      <c r="T3790" s="288"/>
      <c r="U3790" s="287"/>
      <c r="X3790" s="289"/>
    </row>
    <row r="3791" spans="20:24">
      <c r="T3791" s="288"/>
      <c r="U3791" s="287"/>
      <c r="X3791" s="289"/>
    </row>
    <row r="3792" spans="20:24">
      <c r="T3792" s="288"/>
      <c r="U3792" s="287"/>
      <c r="X3792" s="289"/>
    </row>
    <row r="3793" spans="20:24">
      <c r="T3793" s="288"/>
      <c r="U3793" s="287"/>
      <c r="X3793" s="289"/>
    </row>
    <row r="3794" spans="20:24">
      <c r="T3794" s="288"/>
      <c r="U3794" s="287"/>
      <c r="X3794" s="289"/>
    </row>
    <row r="3795" spans="20:24">
      <c r="T3795" s="288"/>
      <c r="U3795" s="287"/>
      <c r="X3795" s="289"/>
    </row>
    <row r="3796" spans="20:24">
      <c r="T3796" s="288"/>
      <c r="U3796" s="287"/>
      <c r="X3796" s="289"/>
    </row>
    <row r="3797" spans="20:24">
      <c r="T3797" s="288"/>
      <c r="U3797" s="287"/>
      <c r="X3797" s="289"/>
    </row>
    <row r="3798" spans="20:24">
      <c r="T3798" s="288"/>
      <c r="U3798" s="287"/>
      <c r="X3798" s="289"/>
    </row>
    <row r="3799" spans="20:24">
      <c r="T3799" s="288"/>
      <c r="U3799" s="287"/>
      <c r="X3799" s="289"/>
    </row>
    <row r="3800" spans="20:24">
      <c r="T3800" s="288"/>
      <c r="U3800" s="287"/>
      <c r="X3800" s="289"/>
    </row>
    <row r="3801" spans="20:24">
      <c r="T3801" s="288"/>
      <c r="U3801" s="287"/>
      <c r="X3801" s="289"/>
    </row>
    <row r="3802" spans="20:24">
      <c r="T3802" s="288"/>
      <c r="U3802" s="287"/>
      <c r="X3802" s="289"/>
    </row>
    <row r="3803" spans="20:24">
      <c r="T3803" s="288"/>
      <c r="U3803" s="287"/>
      <c r="X3803" s="289"/>
    </row>
    <row r="3804" spans="20:24">
      <c r="T3804" s="288"/>
      <c r="U3804" s="287"/>
      <c r="X3804" s="289"/>
    </row>
    <row r="3805" spans="20:24">
      <c r="T3805" s="288"/>
      <c r="U3805" s="287"/>
      <c r="X3805" s="289"/>
    </row>
    <row r="3806" spans="20:24">
      <c r="T3806" s="288"/>
      <c r="U3806" s="287"/>
      <c r="X3806" s="289"/>
    </row>
    <row r="3807" spans="20:24">
      <c r="T3807" s="288"/>
      <c r="U3807" s="287"/>
      <c r="X3807" s="289"/>
    </row>
    <row r="3808" spans="20:24">
      <c r="T3808" s="288"/>
      <c r="U3808" s="287"/>
      <c r="X3808" s="289"/>
    </row>
    <row r="3809" spans="20:24">
      <c r="T3809" s="288"/>
      <c r="U3809" s="287"/>
      <c r="X3809" s="289"/>
    </row>
    <row r="3810" spans="20:24">
      <c r="T3810" s="288"/>
      <c r="U3810" s="287"/>
      <c r="X3810" s="289"/>
    </row>
    <row r="3811" spans="20:24">
      <c r="T3811" s="288"/>
      <c r="U3811" s="287"/>
      <c r="X3811" s="289"/>
    </row>
    <row r="3812" spans="20:24">
      <c r="T3812" s="288"/>
      <c r="U3812" s="287"/>
      <c r="X3812" s="289"/>
    </row>
    <row r="3813" spans="20:24">
      <c r="T3813" s="288"/>
      <c r="U3813" s="287"/>
      <c r="X3813" s="289"/>
    </row>
    <row r="3814" spans="20:24">
      <c r="T3814" s="288"/>
      <c r="U3814" s="287"/>
      <c r="X3814" s="289"/>
    </row>
    <row r="3815" spans="20:24">
      <c r="T3815" s="288"/>
      <c r="U3815" s="287"/>
      <c r="X3815" s="289"/>
    </row>
    <row r="3816" spans="20:24">
      <c r="T3816" s="288"/>
      <c r="U3816" s="287"/>
      <c r="X3816" s="289"/>
    </row>
    <row r="3817" spans="20:24">
      <c r="T3817" s="288"/>
      <c r="U3817" s="287"/>
      <c r="X3817" s="289"/>
    </row>
    <row r="3818" spans="20:24">
      <c r="T3818" s="288"/>
      <c r="U3818" s="287"/>
      <c r="X3818" s="289"/>
    </row>
    <row r="3819" spans="20:24">
      <c r="T3819" s="288"/>
      <c r="U3819" s="287"/>
      <c r="X3819" s="289"/>
    </row>
    <row r="3820" spans="20:24">
      <c r="T3820" s="288"/>
      <c r="U3820" s="287"/>
      <c r="X3820" s="289"/>
    </row>
    <row r="3821" spans="20:24">
      <c r="T3821" s="288"/>
      <c r="U3821" s="287"/>
      <c r="X3821" s="289"/>
    </row>
    <row r="3822" spans="20:24">
      <c r="T3822" s="288"/>
      <c r="U3822" s="287"/>
      <c r="X3822" s="289"/>
    </row>
    <row r="3823" spans="20:24">
      <c r="T3823" s="288"/>
      <c r="U3823" s="287"/>
      <c r="X3823" s="289"/>
    </row>
    <row r="3824" spans="20:24">
      <c r="T3824" s="288"/>
      <c r="U3824" s="287"/>
      <c r="X3824" s="289"/>
    </row>
    <row r="3825" spans="20:24">
      <c r="T3825" s="288"/>
      <c r="U3825" s="287"/>
      <c r="X3825" s="289"/>
    </row>
    <row r="3826" spans="20:24">
      <c r="T3826" s="288"/>
      <c r="U3826" s="287"/>
      <c r="X3826" s="289"/>
    </row>
    <row r="3827" spans="20:24">
      <c r="T3827" s="288"/>
      <c r="U3827" s="287"/>
      <c r="X3827" s="289"/>
    </row>
    <row r="3828" spans="20:24">
      <c r="T3828" s="288"/>
      <c r="U3828" s="287"/>
      <c r="X3828" s="289"/>
    </row>
    <row r="3829" spans="20:24">
      <c r="T3829" s="288"/>
      <c r="U3829" s="287"/>
      <c r="X3829" s="289"/>
    </row>
    <row r="3830" spans="20:24">
      <c r="T3830" s="288"/>
      <c r="U3830" s="287"/>
      <c r="X3830" s="289"/>
    </row>
    <row r="3831" spans="20:24">
      <c r="T3831" s="288"/>
      <c r="U3831" s="287"/>
      <c r="X3831" s="289"/>
    </row>
    <row r="3832" spans="20:24">
      <c r="T3832" s="288"/>
      <c r="U3832" s="287"/>
      <c r="X3832" s="289"/>
    </row>
    <row r="3833" spans="20:24">
      <c r="T3833" s="288"/>
      <c r="U3833" s="287"/>
      <c r="X3833" s="289"/>
    </row>
    <row r="3834" spans="20:24">
      <c r="T3834" s="288"/>
      <c r="U3834" s="287"/>
      <c r="X3834" s="289"/>
    </row>
    <row r="3835" spans="20:24">
      <c r="T3835" s="288"/>
      <c r="U3835" s="287"/>
      <c r="X3835" s="289"/>
    </row>
    <row r="3836" spans="20:24">
      <c r="T3836" s="288"/>
      <c r="U3836" s="287"/>
      <c r="X3836" s="289"/>
    </row>
    <row r="3837" spans="20:24">
      <c r="T3837" s="288"/>
      <c r="U3837" s="287"/>
      <c r="X3837" s="289"/>
    </row>
    <row r="3838" spans="20:24">
      <c r="T3838" s="288"/>
      <c r="U3838" s="287"/>
      <c r="X3838" s="289"/>
    </row>
    <row r="3839" spans="20:24">
      <c r="T3839" s="288"/>
      <c r="U3839" s="287"/>
      <c r="X3839" s="289"/>
    </row>
    <row r="3840" spans="20:24">
      <c r="T3840" s="288"/>
      <c r="U3840" s="287"/>
      <c r="X3840" s="289"/>
    </row>
    <row r="3841" spans="20:24">
      <c r="T3841" s="288"/>
      <c r="U3841" s="287"/>
      <c r="X3841" s="289"/>
    </row>
    <row r="3842" spans="20:24">
      <c r="T3842" s="288"/>
      <c r="U3842" s="287"/>
      <c r="X3842" s="289"/>
    </row>
    <row r="3843" spans="20:24">
      <c r="T3843" s="288"/>
      <c r="U3843" s="287"/>
      <c r="X3843" s="289"/>
    </row>
    <row r="3844" spans="20:24">
      <c r="T3844" s="288"/>
      <c r="U3844" s="287"/>
      <c r="X3844" s="289"/>
    </row>
    <row r="3845" spans="20:24">
      <c r="T3845" s="288"/>
      <c r="U3845" s="287"/>
      <c r="X3845" s="289"/>
    </row>
    <row r="3846" spans="20:24">
      <c r="T3846" s="288"/>
      <c r="U3846" s="287"/>
      <c r="X3846" s="289"/>
    </row>
    <row r="3847" spans="20:24">
      <c r="T3847" s="288"/>
      <c r="U3847" s="287"/>
      <c r="X3847" s="289"/>
    </row>
    <row r="3848" spans="20:24">
      <c r="T3848" s="288"/>
      <c r="U3848" s="287"/>
      <c r="X3848" s="289"/>
    </row>
    <row r="3849" spans="20:24">
      <c r="T3849" s="288"/>
      <c r="U3849" s="287"/>
      <c r="X3849" s="289"/>
    </row>
    <row r="3850" spans="20:24">
      <c r="T3850" s="288"/>
      <c r="U3850" s="287"/>
      <c r="X3850" s="289"/>
    </row>
    <row r="3851" spans="20:24">
      <c r="T3851" s="288"/>
      <c r="U3851" s="287"/>
      <c r="X3851" s="289"/>
    </row>
    <row r="3852" spans="20:24">
      <c r="T3852" s="288"/>
      <c r="U3852" s="287"/>
      <c r="X3852" s="289"/>
    </row>
    <row r="3853" spans="20:24">
      <c r="T3853" s="288"/>
      <c r="U3853" s="287"/>
      <c r="X3853" s="289"/>
    </row>
    <row r="3854" spans="20:24">
      <c r="T3854" s="288"/>
      <c r="U3854" s="287"/>
      <c r="X3854" s="289"/>
    </row>
    <row r="3855" spans="20:24">
      <c r="T3855" s="288"/>
      <c r="U3855" s="287"/>
      <c r="X3855" s="289"/>
    </row>
    <row r="3856" spans="20:24">
      <c r="T3856" s="288"/>
      <c r="U3856" s="287"/>
      <c r="X3856" s="289"/>
    </row>
    <row r="3857" spans="20:24">
      <c r="T3857" s="288"/>
      <c r="U3857" s="287"/>
      <c r="X3857" s="289"/>
    </row>
    <row r="3858" spans="20:24">
      <c r="T3858" s="288"/>
      <c r="U3858" s="287"/>
      <c r="X3858" s="289"/>
    </row>
    <row r="3859" spans="20:24">
      <c r="T3859" s="288"/>
      <c r="U3859" s="287"/>
      <c r="X3859" s="289"/>
    </row>
    <row r="3860" spans="20:24">
      <c r="T3860" s="288"/>
      <c r="U3860" s="287"/>
      <c r="X3860" s="289"/>
    </row>
    <row r="3861" spans="20:24">
      <c r="T3861" s="288"/>
      <c r="U3861" s="287"/>
      <c r="X3861" s="289"/>
    </row>
    <row r="3862" spans="20:24">
      <c r="T3862" s="288"/>
      <c r="U3862" s="287"/>
      <c r="X3862" s="289"/>
    </row>
    <row r="3863" spans="20:24">
      <c r="T3863" s="288"/>
      <c r="U3863" s="287"/>
      <c r="X3863" s="289"/>
    </row>
    <row r="3864" spans="20:24">
      <c r="T3864" s="288"/>
      <c r="U3864" s="287"/>
      <c r="X3864" s="289"/>
    </row>
    <row r="3865" spans="20:24">
      <c r="T3865" s="288"/>
      <c r="U3865" s="287"/>
      <c r="X3865" s="289"/>
    </row>
    <row r="3866" spans="20:24">
      <c r="T3866" s="288"/>
      <c r="U3866" s="287"/>
      <c r="X3866" s="289"/>
    </row>
    <row r="3867" spans="20:24">
      <c r="T3867" s="288"/>
      <c r="U3867" s="287"/>
      <c r="X3867" s="289"/>
    </row>
    <row r="3868" spans="20:24">
      <c r="T3868" s="288"/>
      <c r="U3868" s="287"/>
      <c r="X3868" s="289"/>
    </row>
    <row r="3869" spans="20:24">
      <c r="T3869" s="288"/>
      <c r="U3869" s="287"/>
      <c r="X3869" s="289"/>
    </row>
    <row r="3870" spans="20:24">
      <c r="T3870" s="288"/>
      <c r="U3870" s="287"/>
      <c r="X3870" s="289"/>
    </row>
    <row r="3871" spans="20:24">
      <c r="T3871" s="288"/>
      <c r="U3871" s="287"/>
      <c r="X3871" s="289"/>
    </row>
    <row r="3872" spans="20:24">
      <c r="T3872" s="288"/>
      <c r="U3872" s="287"/>
      <c r="X3872" s="289"/>
    </row>
    <row r="3873" spans="20:24">
      <c r="T3873" s="288"/>
      <c r="U3873" s="287"/>
      <c r="X3873" s="289"/>
    </row>
    <row r="3874" spans="20:24">
      <c r="T3874" s="288"/>
      <c r="U3874" s="287"/>
      <c r="X3874" s="289"/>
    </row>
    <row r="3875" spans="20:24">
      <c r="T3875" s="288"/>
      <c r="U3875" s="287"/>
      <c r="X3875" s="289"/>
    </row>
    <row r="3876" spans="20:24">
      <c r="T3876" s="288"/>
      <c r="U3876" s="287"/>
      <c r="X3876" s="289"/>
    </row>
    <row r="3877" spans="20:24">
      <c r="T3877" s="288"/>
      <c r="U3877" s="287"/>
      <c r="X3877" s="289"/>
    </row>
    <row r="3878" spans="20:24">
      <c r="T3878" s="288"/>
      <c r="U3878" s="287"/>
      <c r="X3878" s="289"/>
    </row>
    <row r="3879" spans="20:24">
      <c r="T3879" s="288"/>
      <c r="U3879" s="287"/>
      <c r="X3879" s="289"/>
    </row>
    <row r="3880" spans="20:24">
      <c r="T3880" s="288"/>
      <c r="U3880" s="287"/>
      <c r="X3880" s="289"/>
    </row>
    <row r="3881" spans="20:24">
      <c r="T3881" s="288"/>
      <c r="U3881" s="287"/>
      <c r="X3881" s="289"/>
    </row>
    <row r="3882" spans="20:24">
      <c r="T3882" s="288"/>
      <c r="U3882" s="287"/>
      <c r="X3882" s="289"/>
    </row>
    <row r="3883" spans="20:24">
      <c r="T3883" s="288"/>
      <c r="U3883" s="287"/>
      <c r="X3883" s="289"/>
    </row>
    <row r="3884" spans="20:24">
      <c r="T3884" s="288"/>
      <c r="U3884" s="287"/>
      <c r="X3884" s="289"/>
    </row>
    <row r="3885" spans="20:24">
      <c r="T3885" s="288"/>
      <c r="U3885" s="287"/>
      <c r="X3885" s="289"/>
    </row>
    <row r="3886" spans="20:24">
      <c r="T3886" s="288"/>
      <c r="U3886" s="287"/>
      <c r="X3886" s="289"/>
    </row>
    <row r="3887" spans="20:24">
      <c r="T3887" s="288"/>
      <c r="U3887" s="287"/>
      <c r="X3887" s="289"/>
    </row>
    <row r="3888" spans="20:24">
      <c r="T3888" s="288"/>
      <c r="U3888" s="287"/>
      <c r="X3888" s="289"/>
    </row>
    <row r="3889" spans="20:24">
      <c r="T3889" s="288"/>
      <c r="U3889" s="287"/>
      <c r="X3889" s="289"/>
    </row>
    <row r="3890" spans="20:24">
      <c r="T3890" s="288"/>
      <c r="U3890" s="287"/>
      <c r="X3890" s="289"/>
    </row>
    <row r="3891" spans="20:24">
      <c r="T3891" s="288"/>
      <c r="U3891" s="287"/>
      <c r="X3891" s="289"/>
    </row>
    <row r="3892" spans="20:24">
      <c r="T3892" s="288"/>
      <c r="U3892" s="287"/>
      <c r="X3892" s="289"/>
    </row>
    <row r="3893" spans="20:24">
      <c r="T3893" s="288"/>
      <c r="U3893" s="287"/>
      <c r="X3893" s="289"/>
    </row>
    <row r="3894" spans="20:24">
      <c r="T3894" s="288"/>
      <c r="U3894" s="287"/>
      <c r="X3894" s="289"/>
    </row>
    <row r="3895" spans="20:24">
      <c r="T3895" s="288"/>
      <c r="U3895" s="287"/>
      <c r="X3895" s="289"/>
    </row>
    <row r="3896" spans="20:24">
      <c r="T3896" s="288"/>
      <c r="U3896" s="287"/>
      <c r="X3896" s="289"/>
    </row>
    <row r="3897" spans="20:24">
      <c r="T3897" s="288"/>
      <c r="U3897" s="287"/>
      <c r="X3897" s="289"/>
    </row>
    <row r="3898" spans="20:24">
      <c r="T3898" s="288"/>
      <c r="U3898" s="287"/>
      <c r="X3898" s="289"/>
    </row>
    <row r="3899" spans="20:24">
      <c r="T3899" s="288"/>
      <c r="U3899" s="287"/>
      <c r="X3899" s="289"/>
    </row>
    <row r="3900" spans="20:24">
      <c r="T3900" s="288"/>
      <c r="U3900" s="287"/>
      <c r="X3900" s="289"/>
    </row>
    <row r="3901" spans="20:24">
      <c r="T3901" s="288"/>
      <c r="U3901" s="287"/>
      <c r="X3901" s="289"/>
    </row>
    <row r="3902" spans="20:24">
      <c r="T3902" s="288"/>
      <c r="U3902" s="287"/>
      <c r="X3902" s="289"/>
    </row>
    <row r="3903" spans="20:24">
      <c r="T3903" s="288"/>
      <c r="U3903" s="287"/>
      <c r="X3903" s="289"/>
    </row>
    <row r="3904" spans="20:24">
      <c r="T3904" s="288"/>
      <c r="U3904" s="287"/>
      <c r="X3904" s="289"/>
    </row>
    <row r="3905" spans="20:24">
      <c r="T3905" s="288"/>
      <c r="U3905" s="287"/>
      <c r="X3905" s="289"/>
    </row>
    <row r="3906" spans="20:24">
      <c r="T3906" s="288"/>
      <c r="U3906" s="287"/>
      <c r="X3906" s="289"/>
    </row>
    <row r="3907" spans="20:24">
      <c r="T3907" s="288"/>
      <c r="U3907" s="287"/>
      <c r="X3907" s="289"/>
    </row>
    <row r="3908" spans="20:24">
      <c r="T3908" s="288"/>
      <c r="U3908" s="287"/>
      <c r="X3908" s="289"/>
    </row>
    <row r="3909" spans="20:24">
      <c r="T3909" s="288"/>
      <c r="U3909" s="287"/>
      <c r="X3909" s="289"/>
    </row>
    <row r="3910" spans="20:24">
      <c r="T3910" s="288"/>
      <c r="U3910" s="287"/>
      <c r="X3910" s="289"/>
    </row>
    <row r="3911" spans="20:24">
      <c r="T3911" s="288"/>
      <c r="U3911" s="287"/>
      <c r="X3911" s="289"/>
    </row>
    <row r="3912" spans="20:24">
      <c r="T3912" s="288"/>
      <c r="U3912" s="287"/>
      <c r="X3912" s="289"/>
    </row>
    <row r="3913" spans="20:24">
      <c r="T3913" s="288"/>
      <c r="U3913" s="287"/>
      <c r="X3913" s="289"/>
    </row>
    <row r="3914" spans="20:24">
      <c r="T3914" s="288"/>
      <c r="U3914" s="287"/>
      <c r="X3914" s="289"/>
    </row>
    <row r="3915" spans="20:24">
      <c r="T3915" s="288"/>
      <c r="U3915" s="287"/>
      <c r="X3915" s="289"/>
    </row>
    <row r="3916" spans="20:24">
      <c r="T3916" s="288"/>
      <c r="U3916" s="287"/>
      <c r="X3916" s="289"/>
    </row>
    <row r="3917" spans="20:24">
      <c r="T3917" s="288"/>
      <c r="U3917" s="287"/>
      <c r="X3917" s="289"/>
    </row>
    <row r="3918" spans="20:24">
      <c r="T3918" s="288"/>
      <c r="U3918" s="287"/>
      <c r="X3918" s="289"/>
    </row>
    <row r="3919" spans="20:24">
      <c r="T3919" s="288"/>
      <c r="U3919" s="287"/>
      <c r="X3919" s="289"/>
    </row>
    <row r="3920" spans="20:24">
      <c r="T3920" s="288"/>
      <c r="U3920" s="287"/>
      <c r="X3920" s="289"/>
    </row>
    <row r="3921" spans="20:24">
      <c r="T3921" s="288"/>
      <c r="U3921" s="287"/>
      <c r="X3921" s="289"/>
    </row>
    <row r="3922" spans="20:24">
      <c r="T3922" s="288"/>
      <c r="U3922" s="287"/>
      <c r="X3922" s="289"/>
    </row>
    <row r="3923" spans="20:24">
      <c r="T3923" s="288"/>
      <c r="U3923" s="287"/>
      <c r="X3923" s="289"/>
    </row>
    <row r="3924" spans="20:24">
      <c r="T3924" s="288"/>
      <c r="U3924" s="287"/>
      <c r="X3924" s="289"/>
    </row>
    <row r="3925" spans="20:24">
      <c r="T3925" s="288"/>
      <c r="U3925" s="287"/>
      <c r="X3925" s="289"/>
    </row>
    <row r="3926" spans="20:24">
      <c r="T3926" s="288"/>
      <c r="U3926" s="287"/>
      <c r="X3926" s="289"/>
    </row>
    <row r="3927" spans="20:24">
      <c r="T3927" s="288"/>
      <c r="U3927" s="287"/>
      <c r="X3927" s="289"/>
    </row>
    <row r="3928" spans="20:24">
      <c r="T3928" s="288"/>
      <c r="U3928" s="287"/>
      <c r="X3928" s="289"/>
    </row>
    <row r="3929" spans="20:24">
      <c r="T3929" s="288"/>
      <c r="U3929" s="287"/>
      <c r="X3929" s="289"/>
    </row>
    <row r="3930" spans="20:24">
      <c r="T3930" s="288"/>
      <c r="U3930" s="287"/>
      <c r="X3930" s="289"/>
    </row>
    <row r="3931" spans="20:24">
      <c r="T3931" s="288"/>
      <c r="U3931" s="287"/>
      <c r="X3931" s="289"/>
    </row>
    <row r="3932" spans="20:24">
      <c r="T3932" s="288"/>
      <c r="U3932" s="287"/>
      <c r="X3932" s="289"/>
    </row>
    <row r="3933" spans="20:24">
      <c r="T3933" s="288"/>
      <c r="U3933" s="287"/>
      <c r="X3933" s="289"/>
    </row>
    <row r="3934" spans="20:24">
      <c r="T3934" s="288"/>
      <c r="U3934" s="287"/>
      <c r="X3934" s="289"/>
    </row>
    <row r="3935" spans="20:24">
      <c r="T3935" s="288"/>
      <c r="U3935" s="287"/>
      <c r="X3935" s="289"/>
    </row>
    <row r="3936" spans="20:24">
      <c r="T3936" s="288"/>
      <c r="U3936" s="287"/>
      <c r="X3936" s="289"/>
    </row>
    <row r="3937" spans="20:24">
      <c r="T3937" s="288"/>
      <c r="U3937" s="287"/>
      <c r="X3937" s="289"/>
    </row>
    <row r="3938" spans="20:24">
      <c r="T3938" s="288"/>
      <c r="U3938" s="287"/>
      <c r="X3938" s="289"/>
    </row>
    <row r="3939" spans="20:24">
      <c r="T3939" s="288"/>
      <c r="U3939" s="287"/>
      <c r="X3939" s="289"/>
    </row>
    <row r="3940" spans="20:24">
      <c r="T3940" s="288"/>
      <c r="U3940" s="287"/>
      <c r="X3940" s="289"/>
    </row>
    <row r="3941" spans="20:24">
      <c r="T3941" s="288"/>
      <c r="U3941" s="287"/>
      <c r="X3941" s="289"/>
    </row>
    <row r="3942" spans="20:24">
      <c r="T3942" s="288"/>
      <c r="U3942" s="287"/>
      <c r="X3942" s="289"/>
    </row>
    <row r="3943" spans="20:24">
      <c r="T3943" s="288"/>
      <c r="U3943" s="287"/>
      <c r="X3943" s="289"/>
    </row>
    <row r="3944" spans="20:24">
      <c r="T3944" s="288"/>
      <c r="U3944" s="287"/>
      <c r="X3944" s="289"/>
    </row>
    <row r="3945" spans="20:24">
      <c r="T3945" s="288"/>
      <c r="U3945" s="287"/>
      <c r="X3945" s="289"/>
    </row>
    <row r="3946" spans="20:24">
      <c r="T3946" s="288"/>
      <c r="U3946" s="287"/>
      <c r="X3946" s="289"/>
    </row>
    <row r="3947" spans="20:24">
      <c r="T3947" s="288"/>
      <c r="U3947" s="287"/>
      <c r="X3947" s="289"/>
    </row>
    <row r="3948" spans="20:24">
      <c r="T3948" s="288"/>
      <c r="U3948" s="287"/>
      <c r="X3948" s="289"/>
    </row>
    <row r="3949" spans="20:24">
      <c r="T3949" s="288"/>
      <c r="U3949" s="287"/>
      <c r="X3949" s="289"/>
    </row>
    <row r="3950" spans="20:24">
      <c r="T3950" s="288"/>
      <c r="U3950" s="287"/>
      <c r="X3950" s="289"/>
    </row>
    <row r="3951" spans="20:24">
      <c r="T3951" s="288"/>
      <c r="U3951" s="287"/>
      <c r="X3951" s="289"/>
    </row>
    <row r="3952" spans="20:24">
      <c r="T3952" s="288"/>
      <c r="U3952" s="287"/>
      <c r="X3952" s="289"/>
    </row>
    <row r="3953" spans="20:24">
      <c r="T3953" s="288"/>
      <c r="U3953" s="287"/>
      <c r="X3953" s="289"/>
    </row>
    <row r="3954" spans="20:24">
      <c r="T3954" s="288"/>
      <c r="U3954" s="287"/>
      <c r="X3954" s="289"/>
    </row>
    <row r="3955" spans="20:24">
      <c r="T3955" s="288"/>
      <c r="U3955" s="287"/>
      <c r="X3955" s="289"/>
    </row>
    <row r="3956" spans="20:24">
      <c r="T3956" s="288"/>
      <c r="U3956" s="287"/>
      <c r="X3956" s="289"/>
    </row>
    <row r="3957" spans="20:24">
      <c r="T3957" s="288"/>
      <c r="U3957" s="287"/>
      <c r="X3957" s="289"/>
    </row>
    <row r="3958" spans="20:24">
      <c r="T3958" s="288"/>
      <c r="U3958" s="287"/>
      <c r="X3958" s="289"/>
    </row>
    <row r="3959" spans="20:24">
      <c r="T3959" s="288"/>
      <c r="U3959" s="287"/>
      <c r="X3959" s="289"/>
    </row>
    <row r="3960" spans="20:24">
      <c r="T3960" s="288"/>
      <c r="U3960" s="287"/>
      <c r="X3960" s="289"/>
    </row>
    <row r="3961" spans="20:24">
      <c r="T3961" s="288"/>
      <c r="U3961" s="287"/>
      <c r="X3961" s="289"/>
    </row>
    <row r="3962" spans="20:24">
      <c r="T3962" s="288"/>
      <c r="U3962" s="287"/>
      <c r="X3962" s="289"/>
    </row>
    <row r="3963" spans="20:24">
      <c r="T3963" s="288"/>
      <c r="U3963" s="287"/>
      <c r="X3963" s="289"/>
    </row>
    <row r="3964" spans="20:24">
      <c r="T3964" s="288"/>
      <c r="U3964" s="287"/>
      <c r="X3964" s="289"/>
    </row>
    <row r="3965" spans="20:24">
      <c r="T3965" s="288"/>
      <c r="U3965" s="287"/>
      <c r="X3965" s="289"/>
    </row>
    <row r="3966" spans="20:24">
      <c r="T3966" s="288"/>
      <c r="U3966" s="287"/>
      <c r="X3966" s="289"/>
    </row>
    <row r="3967" spans="20:24">
      <c r="T3967" s="288"/>
      <c r="U3967" s="287"/>
      <c r="X3967" s="289"/>
    </row>
    <row r="3968" spans="20:24">
      <c r="T3968" s="288"/>
      <c r="U3968" s="287"/>
      <c r="X3968" s="289"/>
    </row>
    <row r="3969" spans="20:24">
      <c r="T3969" s="288"/>
      <c r="U3969" s="287"/>
      <c r="X3969" s="289"/>
    </row>
    <row r="3970" spans="20:24">
      <c r="T3970" s="288"/>
      <c r="U3970" s="287"/>
      <c r="X3970" s="289"/>
    </row>
    <row r="3971" spans="20:24">
      <c r="T3971" s="288"/>
      <c r="U3971" s="287"/>
      <c r="X3971" s="289"/>
    </row>
    <row r="3972" spans="20:24">
      <c r="T3972" s="288"/>
      <c r="U3972" s="287"/>
      <c r="X3972" s="289"/>
    </row>
    <row r="3973" spans="20:24">
      <c r="T3973" s="288"/>
      <c r="U3973" s="287"/>
      <c r="X3973" s="289"/>
    </row>
    <row r="3974" spans="20:24">
      <c r="T3974" s="288"/>
      <c r="U3974" s="287"/>
      <c r="X3974" s="289"/>
    </row>
    <row r="3975" spans="20:24">
      <c r="T3975" s="288"/>
      <c r="U3975" s="287"/>
      <c r="X3975" s="289"/>
    </row>
    <row r="3976" spans="20:24">
      <c r="T3976" s="288"/>
      <c r="U3976" s="287"/>
      <c r="X3976" s="289"/>
    </row>
    <row r="3977" spans="20:24">
      <c r="T3977" s="288"/>
      <c r="U3977" s="287"/>
      <c r="X3977" s="289"/>
    </row>
    <row r="3978" spans="20:24">
      <c r="T3978" s="288"/>
      <c r="U3978" s="287"/>
      <c r="X3978" s="289"/>
    </row>
    <row r="3979" spans="20:24">
      <c r="T3979" s="288"/>
      <c r="U3979" s="287"/>
      <c r="X3979" s="289"/>
    </row>
    <row r="3980" spans="20:24">
      <c r="T3980" s="288"/>
      <c r="U3980" s="287"/>
      <c r="X3980" s="289"/>
    </row>
    <row r="3981" spans="20:24">
      <c r="T3981" s="288"/>
      <c r="U3981" s="287"/>
      <c r="X3981" s="289"/>
    </row>
    <row r="3982" spans="20:24">
      <c r="T3982" s="288"/>
      <c r="U3982" s="287"/>
      <c r="X3982" s="289"/>
    </row>
    <row r="3983" spans="20:24">
      <c r="T3983" s="288"/>
      <c r="U3983" s="287"/>
      <c r="X3983" s="289"/>
    </row>
    <row r="3984" spans="20:24">
      <c r="T3984" s="288"/>
      <c r="U3984" s="287"/>
      <c r="X3984" s="289"/>
    </row>
    <row r="3985" spans="20:24">
      <c r="T3985" s="288"/>
      <c r="U3985" s="287"/>
      <c r="X3985" s="289"/>
    </row>
    <row r="3986" spans="20:24">
      <c r="T3986" s="288"/>
      <c r="U3986" s="287"/>
      <c r="X3986" s="289"/>
    </row>
    <row r="3987" spans="20:24">
      <c r="T3987" s="288"/>
      <c r="U3987" s="287"/>
      <c r="X3987" s="289"/>
    </row>
    <row r="3988" spans="20:24">
      <c r="T3988" s="288"/>
      <c r="U3988" s="287"/>
      <c r="X3988" s="289"/>
    </row>
    <row r="3989" spans="20:24">
      <c r="T3989" s="288"/>
      <c r="U3989" s="287"/>
      <c r="X3989" s="289"/>
    </row>
    <row r="3990" spans="20:24">
      <c r="T3990" s="288"/>
      <c r="U3990" s="287"/>
      <c r="X3990" s="289"/>
    </row>
    <row r="3991" spans="20:24">
      <c r="T3991" s="288"/>
      <c r="U3991" s="287"/>
      <c r="X3991" s="289"/>
    </row>
    <row r="3992" spans="20:24">
      <c r="T3992" s="288"/>
      <c r="U3992" s="287"/>
      <c r="X3992" s="289"/>
    </row>
    <row r="3993" spans="20:24">
      <c r="T3993" s="288"/>
      <c r="U3993" s="287"/>
      <c r="X3993" s="289"/>
    </row>
    <row r="3994" spans="20:24">
      <c r="T3994" s="288"/>
      <c r="U3994" s="287"/>
      <c r="X3994" s="289"/>
    </row>
    <row r="3995" spans="20:24">
      <c r="T3995" s="288"/>
      <c r="U3995" s="287"/>
      <c r="X3995" s="289"/>
    </row>
    <row r="3996" spans="20:24">
      <c r="T3996" s="288"/>
      <c r="U3996" s="287"/>
      <c r="X3996" s="289"/>
    </row>
    <row r="3997" spans="20:24">
      <c r="T3997" s="288"/>
      <c r="U3997" s="287"/>
      <c r="X3997" s="289"/>
    </row>
    <row r="3998" spans="20:24">
      <c r="T3998" s="288"/>
      <c r="U3998" s="287"/>
      <c r="X3998" s="289"/>
    </row>
    <row r="3999" spans="20:24">
      <c r="T3999" s="288"/>
      <c r="U3999" s="287"/>
      <c r="X3999" s="289"/>
    </row>
    <row r="4000" spans="20:24">
      <c r="T4000" s="288"/>
      <c r="U4000" s="287"/>
      <c r="X4000" s="289"/>
    </row>
    <row r="4001" spans="20:24">
      <c r="T4001" s="288"/>
      <c r="U4001" s="287"/>
      <c r="X4001" s="289"/>
    </row>
    <row r="4002" spans="20:24">
      <c r="T4002" s="288"/>
      <c r="U4002" s="287"/>
      <c r="X4002" s="289"/>
    </row>
    <row r="4003" spans="20:24">
      <c r="T4003" s="288"/>
      <c r="U4003" s="287"/>
      <c r="X4003" s="289"/>
    </row>
    <row r="4004" spans="20:24">
      <c r="T4004" s="288"/>
      <c r="U4004" s="287"/>
      <c r="X4004" s="289"/>
    </row>
    <row r="4005" spans="20:24">
      <c r="T4005" s="288"/>
      <c r="U4005" s="287"/>
      <c r="X4005" s="289"/>
    </row>
    <row r="4006" spans="20:24">
      <c r="T4006" s="288"/>
      <c r="U4006" s="287"/>
      <c r="X4006" s="289"/>
    </row>
    <row r="4007" spans="20:24">
      <c r="T4007" s="288"/>
      <c r="U4007" s="287"/>
      <c r="X4007" s="289"/>
    </row>
    <row r="4008" spans="20:24">
      <c r="T4008" s="288"/>
      <c r="U4008" s="287"/>
      <c r="X4008" s="289"/>
    </row>
    <row r="4009" spans="20:24">
      <c r="T4009" s="288"/>
      <c r="U4009" s="287"/>
      <c r="X4009" s="289"/>
    </row>
    <row r="4010" spans="20:24">
      <c r="T4010" s="288"/>
      <c r="U4010" s="287"/>
      <c r="X4010" s="289"/>
    </row>
    <row r="4011" spans="20:24">
      <c r="T4011" s="288"/>
      <c r="U4011" s="287"/>
      <c r="X4011" s="289"/>
    </row>
    <row r="4012" spans="20:24">
      <c r="T4012" s="288"/>
      <c r="U4012" s="287"/>
      <c r="X4012" s="289"/>
    </row>
    <row r="4013" spans="20:24">
      <c r="T4013" s="288"/>
      <c r="U4013" s="287"/>
      <c r="X4013" s="289"/>
    </row>
    <row r="4014" spans="20:24">
      <c r="T4014" s="288"/>
      <c r="U4014" s="287"/>
      <c r="X4014" s="289"/>
    </row>
    <row r="4015" spans="20:24">
      <c r="T4015" s="288"/>
      <c r="U4015" s="287"/>
      <c r="X4015" s="289"/>
    </row>
    <row r="4016" spans="20:24">
      <c r="T4016" s="288"/>
      <c r="U4016" s="287"/>
      <c r="X4016" s="289"/>
    </row>
    <row r="4017" spans="20:24">
      <c r="T4017" s="288"/>
      <c r="U4017" s="287"/>
      <c r="X4017" s="289"/>
    </row>
    <row r="4018" spans="20:24">
      <c r="T4018" s="288"/>
      <c r="U4018" s="287"/>
      <c r="X4018" s="289"/>
    </row>
    <row r="4019" spans="20:24">
      <c r="T4019" s="288"/>
      <c r="U4019" s="287"/>
      <c r="X4019" s="289"/>
    </row>
    <row r="4020" spans="20:24">
      <c r="T4020" s="288"/>
      <c r="U4020" s="287"/>
      <c r="X4020" s="289"/>
    </row>
    <row r="4021" spans="20:24">
      <c r="T4021" s="288"/>
      <c r="U4021" s="287"/>
      <c r="X4021" s="289"/>
    </row>
    <row r="4022" spans="20:24">
      <c r="T4022" s="288"/>
      <c r="U4022" s="287"/>
      <c r="X4022" s="289"/>
    </row>
    <row r="4023" spans="20:24">
      <c r="T4023" s="288"/>
      <c r="U4023" s="287"/>
      <c r="X4023" s="289"/>
    </row>
    <row r="4024" spans="20:24">
      <c r="T4024" s="288"/>
      <c r="U4024" s="287"/>
      <c r="X4024" s="289"/>
    </row>
    <row r="4025" spans="20:24">
      <c r="T4025" s="288"/>
      <c r="U4025" s="287"/>
      <c r="X4025" s="289"/>
    </row>
    <row r="4026" spans="20:24">
      <c r="T4026" s="288"/>
      <c r="U4026" s="287"/>
      <c r="X4026" s="289"/>
    </row>
    <row r="4027" spans="20:24">
      <c r="T4027" s="288"/>
      <c r="U4027" s="287"/>
      <c r="X4027" s="289"/>
    </row>
    <row r="4028" spans="20:24">
      <c r="T4028" s="288"/>
      <c r="U4028" s="287"/>
      <c r="X4028" s="289"/>
    </row>
    <row r="4029" spans="20:24">
      <c r="T4029" s="288"/>
      <c r="U4029" s="287"/>
      <c r="X4029" s="289"/>
    </row>
    <row r="4030" spans="20:24">
      <c r="T4030" s="288"/>
      <c r="U4030" s="287"/>
      <c r="X4030" s="289"/>
    </row>
    <row r="4031" spans="20:24">
      <c r="T4031" s="288"/>
      <c r="U4031" s="287"/>
      <c r="X4031" s="289"/>
    </row>
    <row r="4032" spans="20:24">
      <c r="T4032" s="288"/>
      <c r="U4032" s="287"/>
      <c r="X4032" s="289"/>
    </row>
    <row r="4033" spans="20:24">
      <c r="T4033" s="288"/>
      <c r="U4033" s="287"/>
      <c r="X4033" s="289"/>
    </row>
    <row r="4034" spans="20:24">
      <c r="T4034" s="288"/>
      <c r="U4034" s="287"/>
      <c r="X4034" s="289"/>
    </row>
    <row r="4035" spans="20:24">
      <c r="T4035" s="288"/>
      <c r="U4035" s="287"/>
      <c r="X4035" s="289"/>
    </row>
    <row r="4036" spans="20:24">
      <c r="T4036" s="288"/>
      <c r="U4036" s="287"/>
      <c r="X4036" s="289"/>
    </row>
    <row r="4037" spans="20:24">
      <c r="T4037" s="288"/>
      <c r="U4037" s="287"/>
      <c r="X4037" s="289"/>
    </row>
    <row r="4038" spans="20:24">
      <c r="T4038" s="288"/>
      <c r="U4038" s="287"/>
      <c r="X4038" s="289"/>
    </row>
    <row r="4039" spans="20:24">
      <c r="T4039" s="288"/>
      <c r="U4039" s="287"/>
      <c r="X4039" s="289"/>
    </row>
    <row r="4040" spans="20:24">
      <c r="T4040" s="288"/>
      <c r="U4040" s="287"/>
      <c r="X4040" s="289"/>
    </row>
    <row r="4041" spans="20:24">
      <c r="T4041" s="288"/>
      <c r="U4041" s="287"/>
      <c r="X4041" s="289"/>
    </row>
    <row r="4042" spans="20:24">
      <c r="T4042" s="288"/>
      <c r="U4042" s="287"/>
      <c r="X4042" s="289"/>
    </row>
    <row r="4043" spans="20:24">
      <c r="T4043" s="288"/>
      <c r="U4043" s="287"/>
      <c r="X4043" s="289"/>
    </row>
    <row r="4044" spans="20:24">
      <c r="T4044" s="288"/>
      <c r="U4044" s="287"/>
      <c r="X4044" s="289"/>
    </row>
    <row r="4045" spans="20:24">
      <c r="T4045" s="288"/>
      <c r="U4045" s="287"/>
      <c r="X4045" s="289"/>
    </row>
    <row r="4046" spans="20:24">
      <c r="T4046" s="288"/>
      <c r="U4046" s="287"/>
      <c r="X4046" s="289"/>
    </row>
    <row r="4047" spans="20:24">
      <c r="T4047" s="288"/>
      <c r="U4047" s="287"/>
      <c r="X4047" s="289"/>
    </row>
    <row r="4048" spans="20:24">
      <c r="T4048" s="288"/>
      <c r="U4048" s="287"/>
      <c r="X4048" s="289"/>
    </row>
    <row r="4049" spans="20:24">
      <c r="T4049" s="288"/>
      <c r="U4049" s="287"/>
      <c r="X4049" s="289"/>
    </row>
    <row r="4050" spans="20:24">
      <c r="T4050" s="288"/>
      <c r="U4050" s="287"/>
      <c r="X4050" s="289"/>
    </row>
    <row r="4051" spans="20:24">
      <c r="T4051" s="288"/>
      <c r="U4051" s="287"/>
      <c r="X4051" s="289"/>
    </row>
    <row r="4052" spans="20:24">
      <c r="T4052" s="288"/>
      <c r="U4052" s="287"/>
      <c r="X4052" s="289"/>
    </row>
    <row r="4053" spans="20:24">
      <c r="T4053" s="288"/>
      <c r="U4053" s="287"/>
      <c r="X4053" s="289"/>
    </row>
    <row r="4054" spans="20:24">
      <c r="T4054" s="288"/>
      <c r="U4054" s="287"/>
      <c r="X4054" s="289"/>
    </row>
    <row r="4055" spans="20:24">
      <c r="T4055" s="288"/>
      <c r="U4055" s="287"/>
      <c r="X4055" s="289"/>
    </row>
    <row r="4056" spans="20:24">
      <c r="T4056" s="288"/>
      <c r="U4056" s="287"/>
      <c r="X4056" s="289"/>
    </row>
    <row r="4057" spans="20:24">
      <c r="T4057" s="288"/>
      <c r="U4057" s="287"/>
      <c r="X4057" s="289"/>
    </row>
    <row r="4058" spans="20:24">
      <c r="T4058" s="288"/>
      <c r="U4058" s="287"/>
      <c r="X4058" s="289"/>
    </row>
    <row r="4059" spans="20:24">
      <c r="T4059" s="288"/>
      <c r="U4059" s="287"/>
      <c r="X4059" s="289"/>
    </row>
    <row r="4060" spans="20:24">
      <c r="T4060" s="288"/>
      <c r="U4060" s="287"/>
      <c r="X4060" s="289"/>
    </row>
    <row r="4061" spans="20:24">
      <c r="T4061" s="288"/>
      <c r="U4061" s="287"/>
      <c r="X4061" s="289"/>
    </row>
    <row r="4062" spans="20:24">
      <c r="T4062" s="288"/>
      <c r="U4062" s="287"/>
      <c r="X4062" s="289"/>
    </row>
    <row r="4063" spans="20:24">
      <c r="T4063" s="288"/>
      <c r="U4063" s="287"/>
      <c r="X4063" s="289"/>
    </row>
    <row r="4064" spans="20:24">
      <c r="T4064" s="288"/>
      <c r="U4064" s="287"/>
      <c r="X4064" s="289"/>
    </row>
    <row r="4065" spans="20:24">
      <c r="T4065" s="288"/>
      <c r="U4065" s="287"/>
      <c r="X4065" s="289"/>
    </row>
    <row r="4066" spans="20:24">
      <c r="T4066" s="288"/>
      <c r="U4066" s="287"/>
      <c r="X4066" s="289"/>
    </row>
    <row r="4067" spans="20:24">
      <c r="T4067" s="288"/>
      <c r="U4067" s="287"/>
      <c r="X4067" s="289"/>
    </row>
    <row r="4068" spans="20:24">
      <c r="T4068" s="288"/>
      <c r="U4068" s="287"/>
      <c r="X4068" s="289"/>
    </row>
    <row r="4069" spans="20:24">
      <c r="T4069" s="288"/>
      <c r="U4069" s="287"/>
      <c r="X4069" s="289"/>
    </row>
    <row r="4070" spans="20:24">
      <c r="T4070" s="288"/>
      <c r="U4070" s="287"/>
      <c r="X4070" s="289"/>
    </row>
    <row r="4071" spans="20:24">
      <c r="T4071" s="288"/>
      <c r="U4071" s="287"/>
      <c r="X4071" s="289"/>
    </row>
    <row r="4072" spans="20:24">
      <c r="T4072" s="288"/>
      <c r="U4072" s="287"/>
      <c r="X4072" s="289"/>
    </row>
    <row r="4073" spans="20:24">
      <c r="T4073" s="288"/>
      <c r="U4073" s="287"/>
      <c r="X4073" s="289"/>
    </row>
    <row r="4074" spans="20:24">
      <c r="T4074" s="288"/>
      <c r="U4074" s="287"/>
      <c r="X4074" s="289"/>
    </row>
    <row r="4075" spans="20:24">
      <c r="T4075" s="288"/>
      <c r="U4075" s="287"/>
      <c r="X4075" s="289"/>
    </row>
    <row r="4076" spans="20:24">
      <c r="T4076" s="288"/>
      <c r="U4076" s="287"/>
      <c r="X4076" s="289"/>
    </row>
    <row r="4077" spans="20:24">
      <c r="T4077" s="288"/>
      <c r="U4077" s="287"/>
      <c r="X4077" s="289"/>
    </row>
    <row r="4078" spans="20:24">
      <c r="T4078" s="288"/>
      <c r="U4078" s="287"/>
      <c r="X4078" s="289"/>
    </row>
    <row r="4079" spans="20:24">
      <c r="T4079" s="288"/>
      <c r="U4079" s="287"/>
      <c r="X4079" s="289"/>
    </row>
    <row r="4080" spans="20:24">
      <c r="T4080" s="288"/>
      <c r="U4080" s="287"/>
      <c r="X4080" s="289"/>
    </row>
    <row r="4081" spans="20:24">
      <c r="T4081" s="288"/>
      <c r="U4081" s="287"/>
      <c r="X4081" s="289"/>
    </row>
    <row r="4082" spans="20:24">
      <c r="T4082" s="288"/>
      <c r="U4082" s="287"/>
      <c r="X4082" s="289"/>
    </row>
    <row r="4083" spans="20:24">
      <c r="T4083" s="288"/>
      <c r="U4083" s="287"/>
      <c r="X4083" s="289"/>
    </row>
    <row r="4084" spans="20:24">
      <c r="T4084" s="288"/>
      <c r="U4084" s="287"/>
      <c r="X4084" s="289"/>
    </row>
    <row r="4085" spans="20:24">
      <c r="T4085" s="288"/>
      <c r="U4085" s="287"/>
      <c r="X4085" s="289"/>
    </row>
    <row r="4086" spans="20:24">
      <c r="T4086" s="288"/>
      <c r="U4086" s="287"/>
      <c r="X4086" s="289"/>
    </row>
    <row r="4087" spans="20:24">
      <c r="T4087" s="288"/>
      <c r="U4087" s="287"/>
      <c r="X4087" s="289"/>
    </row>
    <row r="4088" spans="20:24">
      <c r="T4088" s="288"/>
      <c r="U4088" s="287"/>
      <c r="X4088" s="289"/>
    </row>
    <row r="4089" spans="20:24">
      <c r="T4089" s="288"/>
      <c r="U4089" s="287"/>
      <c r="X4089" s="289"/>
    </row>
    <row r="4090" spans="20:24">
      <c r="T4090" s="288"/>
      <c r="U4090" s="287"/>
      <c r="X4090" s="289"/>
    </row>
    <row r="4091" spans="20:24">
      <c r="T4091" s="288"/>
      <c r="U4091" s="287"/>
      <c r="X4091" s="289"/>
    </row>
    <row r="4092" spans="20:24">
      <c r="T4092" s="288"/>
      <c r="U4092" s="287"/>
      <c r="X4092" s="289"/>
    </row>
    <row r="4093" spans="20:24">
      <c r="T4093" s="288"/>
      <c r="U4093" s="287"/>
      <c r="X4093" s="289"/>
    </row>
    <row r="4094" spans="20:24">
      <c r="T4094" s="288"/>
      <c r="U4094" s="287"/>
      <c r="X4094" s="289"/>
    </row>
    <row r="4095" spans="20:24">
      <c r="T4095" s="288"/>
      <c r="U4095" s="287"/>
      <c r="X4095" s="289"/>
    </row>
    <row r="4096" spans="20:24">
      <c r="T4096" s="288"/>
      <c r="U4096" s="287"/>
      <c r="X4096" s="289"/>
    </row>
    <row r="4097" spans="20:24">
      <c r="T4097" s="288"/>
      <c r="U4097" s="287"/>
      <c r="X4097" s="289"/>
    </row>
    <row r="4098" spans="20:24">
      <c r="T4098" s="288"/>
      <c r="U4098" s="287"/>
      <c r="X4098" s="289"/>
    </row>
    <row r="4099" spans="20:24">
      <c r="T4099" s="288"/>
      <c r="U4099" s="287"/>
      <c r="X4099" s="289"/>
    </row>
    <row r="4100" spans="20:24">
      <c r="T4100" s="288"/>
      <c r="U4100" s="287"/>
      <c r="X4100" s="289"/>
    </row>
    <row r="4101" spans="20:24">
      <c r="T4101" s="288"/>
      <c r="U4101" s="287"/>
      <c r="X4101" s="289"/>
    </row>
    <row r="4102" spans="20:24">
      <c r="T4102" s="288"/>
      <c r="U4102" s="287"/>
      <c r="X4102" s="289"/>
    </row>
    <row r="4103" spans="20:24">
      <c r="T4103" s="288"/>
      <c r="U4103" s="287"/>
      <c r="X4103" s="289"/>
    </row>
    <row r="4104" spans="20:24">
      <c r="T4104" s="288"/>
      <c r="U4104" s="287"/>
      <c r="X4104" s="289"/>
    </row>
    <row r="4105" spans="20:24">
      <c r="T4105" s="288"/>
      <c r="U4105" s="287"/>
      <c r="X4105" s="289"/>
    </row>
    <row r="4106" spans="20:24">
      <c r="T4106" s="288"/>
      <c r="U4106" s="287"/>
      <c r="X4106" s="289"/>
    </row>
    <row r="4107" spans="20:24">
      <c r="T4107" s="288"/>
      <c r="U4107" s="287"/>
      <c r="X4107" s="289"/>
    </row>
    <row r="4108" spans="20:24">
      <c r="T4108" s="288"/>
      <c r="U4108" s="287"/>
      <c r="X4108" s="289"/>
    </row>
    <row r="4109" spans="20:24">
      <c r="T4109" s="288"/>
      <c r="U4109" s="287"/>
      <c r="X4109" s="289"/>
    </row>
    <row r="4110" spans="20:24">
      <c r="T4110" s="288"/>
      <c r="U4110" s="287"/>
      <c r="X4110" s="289"/>
    </row>
    <row r="4111" spans="20:24">
      <c r="T4111" s="288"/>
      <c r="U4111" s="287"/>
      <c r="X4111" s="289"/>
    </row>
    <row r="4112" spans="20:24">
      <c r="T4112" s="288"/>
      <c r="U4112" s="287"/>
      <c r="X4112" s="289"/>
    </row>
    <row r="4113" spans="20:24">
      <c r="T4113" s="288"/>
      <c r="U4113" s="287"/>
      <c r="X4113" s="289"/>
    </row>
    <row r="4114" spans="20:24">
      <c r="T4114" s="288"/>
      <c r="U4114" s="287"/>
      <c r="X4114" s="289"/>
    </row>
    <row r="4115" spans="20:24">
      <c r="T4115" s="288"/>
      <c r="U4115" s="287"/>
      <c r="X4115" s="289"/>
    </row>
    <row r="4116" spans="20:24">
      <c r="T4116" s="288"/>
      <c r="U4116" s="287"/>
      <c r="X4116" s="289"/>
    </row>
    <row r="4117" spans="20:24">
      <c r="T4117" s="288"/>
      <c r="U4117" s="287"/>
      <c r="X4117" s="289"/>
    </row>
    <row r="4118" spans="20:24">
      <c r="T4118" s="288"/>
      <c r="U4118" s="287"/>
      <c r="X4118" s="289"/>
    </row>
    <row r="4119" spans="20:24">
      <c r="T4119" s="288"/>
      <c r="U4119" s="287"/>
      <c r="X4119" s="289"/>
    </row>
    <row r="4120" spans="20:24">
      <c r="T4120" s="288"/>
      <c r="U4120" s="287"/>
      <c r="X4120" s="289"/>
    </row>
    <row r="4121" spans="20:24">
      <c r="T4121" s="288"/>
      <c r="U4121" s="287"/>
      <c r="X4121" s="289"/>
    </row>
    <row r="4122" spans="20:24">
      <c r="T4122" s="288"/>
      <c r="U4122" s="287"/>
      <c r="X4122" s="289"/>
    </row>
    <row r="4123" spans="20:24">
      <c r="T4123" s="288"/>
      <c r="U4123" s="287"/>
      <c r="X4123" s="289"/>
    </row>
    <row r="4124" spans="20:24">
      <c r="T4124" s="288"/>
      <c r="U4124" s="287"/>
      <c r="X4124" s="289"/>
    </row>
    <row r="4125" spans="20:24">
      <c r="T4125" s="288"/>
      <c r="U4125" s="287"/>
      <c r="X4125" s="289"/>
    </row>
    <row r="4126" spans="20:24">
      <c r="T4126" s="288"/>
      <c r="U4126" s="287"/>
      <c r="X4126" s="289"/>
    </row>
    <row r="4127" spans="20:24">
      <c r="T4127" s="288"/>
      <c r="U4127" s="287"/>
      <c r="X4127" s="289"/>
    </row>
    <row r="4128" spans="20:24">
      <c r="T4128" s="288"/>
      <c r="U4128" s="287"/>
      <c r="X4128" s="289"/>
    </row>
    <row r="4129" spans="20:24">
      <c r="T4129" s="288"/>
      <c r="U4129" s="287"/>
      <c r="X4129" s="289"/>
    </row>
    <row r="4130" spans="20:24">
      <c r="T4130" s="288"/>
      <c r="U4130" s="287"/>
      <c r="X4130" s="289"/>
    </row>
    <row r="4131" spans="20:24">
      <c r="T4131" s="288"/>
      <c r="U4131" s="287"/>
      <c r="X4131" s="289"/>
    </row>
    <row r="4132" spans="20:24">
      <c r="T4132" s="288"/>
      <c r="U4132" s="287"/>
      <c r="X4132" s="289"/>
    </row>
    <row r="4133" spans="20:24">
      <c r="T4133" s="288"/>
      <c r="U4133" s="287"/>
      <c r="X4133" s="289"/>
    </row>
    <row r="4134" spans="20:24">
      <c r="T4134" s="288"/>
      <c r="U4134" s="287"/>
      <c r="X4134" s="289"/>
    </row>
    <row r="4135" spans="20:24">
      <c r="T4135" s="288"/>
      <c r="U4135" s="287"/>
      <c r="X4135" s="289"/>
    </row>
    <row r="4136" spans="20:24">
      <c r="T4136" s="288"/>
      <c r="U4136" s="287"/>
      <c r="X4136" s="289"/>
    </row>
    <row r="4137" spans="20:24">
      <c r="T4137" s="288"/>
      <c r="U4137" s="287"/>
      <c r="X4137" s="289"/>
    </row>
    <row r="4138" spans="20:24">
      <c r="T4138" s="288"/>
      <c r="U4138" s="287"/>
      <c r="X4138" s="289"/>
    </row>
    <row r="4139" spans="20:24">
      <c r="T4139" s="288"/>
      <c r="U4139" s="287"/>
      <c r="X4139" s="289"/>
    </row>
    <row r="4140" spans="20:24">
      <c r="T4140" s="288"/>
      <c r="U4140" s="287"/>
      <c r="X4140" s="289"/>
    </row>
    <row r="4141" spans="20:24">
      <c r="T4141" s="288"/>
      <c r="U4141" s="287"/>
      <c r="X4141" s="289"/>
    </row>
    <row r="4142" spans="20:24">
      <c r="T4142" s="288"/>
      <c r="U4142" s="287"/>
      <c r="X4142" s="289"/>
    </row>
    <row r="4143" spans="20:24">
      <c r="T4143" s="288"/>
      <c r="U4143" s="287"/>
      <c r="X4143" s="289"/>
    </row>
    <row r="4144" spans="20:24">
      <c r="T4144" s="288"/>
      <c r="U4144" s="287"/>
      <c r="X4144" s="289"/>
    </row>
    <row r="4145" spans="20:24">
      <c r="T4145" s="288"/>
      <c r="U4145" s="287"/>
      <c r="X4145" s="289"/>
    </row>
    <row r="4146" spans="20:24">
      <c r="T4146" s="288"/>
      <c r="U4146" s="287"/>
      <c r="X4146" s="289"/>
    </row>
    <row r="4147" spans="20:24">
      <c r="T4147" s="288"/>
      <c r="U4147" s="287"/>
      <c r="X4147" s="289"/>
    </row>
    <row r="4148" spans="20:24">
      <c r="T4148" s="288"/>
      <c r="U4148" s="287"/>
      <c r="X4148" s="289"/>
    </row>
    <row r="4149" spans="20:24">
      <c r="T4149" s="288"/>
      <c r="U4149" s="287"/>
      <c r="X4149" s="289"/>
    </row>
    <row r="4150" spans="20:24">
      <c r="T4150" s="288"/>
      <c r="U4150" s="287"/>
      <c r="X4150" s="289"/>
    </row>
    <row r="4151" spans="20:24">
      <c r="T4151" s="288"/>
      <c r="U4151" s="287"/>
      <c r="X4151" s="289"/>
    </row>
    <row r="4152" spans="20:24">
      <c r="T4152" s="288"/>
      <c r="U4152" s="287"/>
      <c r="X4152" s="289"/>
    </row>
    <row r="4153" spans="20:24">
      <c r="T4153" s="288"/>
      <c r="U4153" s="287"/>
      <c r="X4153" s="289"/>
    </row>
    <row r="4154" spans="20:24">
      <c r="T4154" s="288"/>
      <c r="U4154" s="287"/>
      <c r="X4154" s="289"/>
    </row>
    <row r="4155" spans="20:24">
      <c r="T4155" s="288"/>
      <c r="U4155" s="287"/>
      <c r="X4155" s="289"/>
    </row>
    <row r="4156" spans="20:24">
      <c r="T4156" s="288"/>
      <c r="U4156" s="287"/>
      <c r="X4156" s="289"/>
    </row>
    <row r="4157" spans="20:24">
      <c r="T4157" s="288"/>
      <c r="U4157" s="287"/>
      <c r="X4157" s="289"/>
    </row>
    <row r="4158" spans="20:24">
      <c r="T4158" s="288"/>
      <c r="U4158" s="287"/>
      <c r="X4158" s="289"/>
    </row>
    <row r="4159" spans="20:24">
      <c r="T4159" s="288"/>
      <c r="U4159" s="287"/>
      <c r="X4159" s="289"/>
    </row>
    <row r="4160" spans="20:24">
      <c r="T4160" s="288"/>
      <c r="U4160" s="287"/>
      <c r="X4160" s="289"/>
    </row>
    <row r="4161" spans="20:24">
      <c r="T4161" s="288"/>
      <c r="U4161" s="287"/>
      <c r="X4161" s="289"/>
    </row>
    <row r="4162" spans="20:24">
      <c r="T4162" s="288"/>
      <c r="U4162" s="287"/>
      <c r="X4162" s="289"/>
    </row>
    <row r="4163" spans="20:24">
      <c r="T4163" s="288"/>
      <c r="U4163" s="287"/>
      <c r="X4163" s="289"/>
    </row>
    <row r="4164" spans="20:24">
      <c r="T4164" s="288"/>
      <c r="U4164" s="287"/>
      <c r="X4164" s="289"/>
    </row>
    <row r="4165" spans="20:24">
      <c r="T4165" s="288"/>
      <c r="U4165" s="287"/>
      <c r="X4165" s="289"/>
    </row>
    <row r="4166" spans="20:24">
      <c r="T4166" s="288"/>
      <c r="U4166" s="287"/>
      <c r="X4166" s="289"/>
    </row>
    <row r="4167" spans="20:24">
      <c r="T4167" s="288"/>
      <c r="U4167" s="287"/>
      <c r="X4167" s="289"/>
    </row>
    <row r="4168" spans="20:24">
      <c r="T4168" s="288"/>
      <c r="U4168" s="287"/>
      <c r="X4168" s="289"/>
    </row>
    <row r="4169" spans="20:24">
      <c r="T4169" s="288"/>
      <c r="U4169" s="287"/>
      <c r="X4169" s="289"/>
    </row>
    <row r="4170" spans="20:24">
      <c r="T4170" s="288"/>
      <c r="U4170" s="287"/>
      <c r="X4170" s="289"/>
    </row>
    <row r="4171" spans="20:24">
      <c r="T4171" s="288"/>
      <c r="U4171" s="287"/>
      <c r="X4171" s="289"/>
    </row>
    <row r="4172" spans="20:24">
      <c r="T4172" s="288"/>
      <c r="U4172" s="287"/>
      <c r="X4172" s="289"/>
    </row>
    <row r="4173" spans="20:24">
      <c r="T4173" s="288"/>
      <c r="U4173" s="287"/>
      <c r="X4173" s="289"/>
    </row>
    <row r="4174" spans="20:24">
      <c r="T4174" s="288"/>
      <c r="U4174" s="287"/>
      <c r="X4174" s="289"/>
    </row>
    <row r="4175" spans="20:24">
      <c r="T4175" s="288"/>
      <c r="U4175" s="287"/>
      <c r="X4175" s="289"/>
    </row>
    <row r="4176" spans="20:24">
      <c r="T4176" s="288"/>
      <c r="U4176" s="287"/>
      <c r="X4176" s="289"/>
    </row>
    <row r="4177" spans="20:24">
      <c r="T4177" s="288"/>
      <c r="U4177" s="287"/>
      <c r="X4177" s="289"/>
    </row>
    <row r="4178" spans="20:24">
      <c r="T4178" s="288"/>
      <c r="U4178" s="287"/>
      <c r="X4178" s="289"/>
    </row>
    <row r="4179" spans="20:24">
      <c r="T4179" s="288"/>
      <c r="U4179" s="287"/>
      <c r="X4179" s="289"/>
    </row>
    <row r="4180" spans="20:24">
      <c r="T4180" s="288"/>
      <c r="U4180" s="287"/>
      <c r="X4180" s="289"/>
    </row>
    <row r="4181" spans="20:24">
      <c r="T4181" s="288"/>
      <c r="U4181" s="287"/>
      <c r="X4181" s="289"/>
    </row>
    <row r="4182" spans="20:24">
      <c r="T4182" s="288"/>
      <c r="U4182" s="287"/>
      <c r="X4182" s="289"/>
    </row>
    <row r="4183" spans="20:24">
      <c r="T4183" s="288"/>
      <c r="U4183" s="287"/>
      <c r="X4183" s="289"/>
    </row>
    <row r="4184" spans="20:24">
      <c r="T4184" s="288"/>
      <c r="U4184" s="287"/>
      <c r="X4184" s="289"/>
    </row>
    <row r="4185" spans="20:24">
      <c r="T4185" s="288"/>
      <c r="U4185" s="287"/>
      <c r="X4185" s="289"/>
    </row>
    <row r="4186" spans="20:24">
      <c r="T4186" s="288"/>
      <c r="U4186" s="287"/>
      <c r="X4186" s="289"/>
    </row>
    <row r="4187" spans="20:24">
      <c r="T4187" s="288"/>
      <c r="U4187" s="287"/>
      <c r="X4187" s="289"/>
    </row>
    <row r="4188" spans="20:24">
      <c r="T4188" s="288"/>
      <c r="U4188" s="287"/>
      <c r="X4188" s="289"/>
    </row>
    <row r="4189" spans="20:24">
      <c r="T4189" s="288"/>
      <c r="U4189" s="287"/>
      <c r="X4189" s="289"/>
    </row>
    <row r="4190" spans="20:24">
      <c r="T4190" s="288"/>
      <c r="U4190" s="287"/>
      <c r="X4190" s="289"/>
    </row>
    <row r="4191" spans="20:24">
      <c r="T4191" s="288"/>
      <c r="U4191" s="287"/>
      <c r="X4191" s="289"/>
    </row>
    <row r="4192" spans="20:24">
      <c r="T4192" s="288"/>
      <c r="U4192" s="287"/>
      <c r="X4192" s="289"/>
    </row>
    <row r="4193" spans="20:24">
      <c r="T4193" s="288"/>
      <c r="U4193" s="287"/>
      <c r="X4193" s="289"/>
    </row>
    <row r="4194" spans="20:24">
      <c r="T4194" s="288"/>
      <c r="U4194" s="287"/>
      <c r="X4194" s="289"/>
    </row>
    <row r="4195" spans="20:24">
      <c r="T4195" s="288"/>
      <c r="U4195" s="287"/>
      <c r="X4195" s="289"/>
    </row>
    <row r="4196" spans="20:24">
      <c r="T4196" s="288"/>
      <c r="U4196" s="287"/>
      <c r="X4196" s="289"/>
    </row>
    <row r="4197" spans="20:24">
      <c r="T4197" s="288"/>
      <c r="U4197" s="287"/>
      <c r="X4197" s="289"/>
    </row>
    <row r="4198" spans="20:24">
      <c r="T4198" s="288"/>
      <c r="U4198" s="287"/>
      <c r="X4198" s="289"/>
    </row>
    <row r="4199" spans="20:24">
      <c r="T4199" s="288"/>
      <c r="U4199" s="287"/>
      <c r="X4199" s="289"/>
    </row>
    <row r="4200" spans="20:24">
      <c r="T4200" s="288"/>
      <c r="U4200" s="287"/>
      <c r="X4200" s="289"/>
    </row>
    <row r="4201" spans="20:24">
      <c r="T4201" s="288"/>
      <c r="U4201" s="287"/>
      <c r="X4201" s="289"/>
    </row>
    <row r="4202" spans="20:24">
      <c r="T4202" s="288"/>
      <c r="U4202" s="287"/>
      <c r="X4202" s="289"/>
    </row>
    <row r="4203" spans="20:24">
      <c r="T4203" s="288"/>
      <c r="U4203" s="287"/>
      <c r="X4203" s="289"/>
    </row>
    <row r="4204" spans="20:24">
      <c r="T4204" s="288"/>
      <c r="U4204" s="287"/>
      <c r="X4204" s="289"/>
    </row>
    <row r="4205" spans="20:24">
      <c r="T4205" s="288"/>
      <c r="U4205" s="287"/>
      <c r="X4205" s="289"/>
    </row>
    <row r="4206" spans="20:24">
      <c r="T4206" s="288"/>
      <c r="U4206" s="287"/>
      <c r="X4206" s="289"/>
    </row>
    <row r="4207" spans="20:24">
      <c r="T4207" s="288"/>
      <c r="U4207" s="287"/>
      <c r="X4207" s="289"/>
    </row>
    <row r="4208" spans="20:24">
      <c r="T4208" s="288"/>
      <c r="U4208" s="287"/>
      <c r="X4208" s="289"/>
    </row>
    <row r="4209" spans="20:24">
      <c r="T4209" s="288"/>
      <c r="U4209" s="287"/>
      <c r="X4209" s="289"/>
    </row>
    <row r="4210" spans="20:24">
      <c r="T4210" s="288"/>
      <c r="U4210" s="287"/>
      <c r="X4210" s="289"/>
    </row>
    <row r="4211" spans="20:24">
      <c r="T4211" s="288"/>
      <c r="U4211" s="287"/>
      <c r="X4211" s="289"/>
    </row>
    <row r="4212" spans="20:24">
      <c r="T4212" s="288"/>
      <c r="U4212" s="287"/>
      <c r="X4212" s="289"/>
    </row>
    <row r="4213" spans="20:24">
      <c r="T4213" s="288"/>
      <c r="U4213" s="287"/>
      <c r="X4213" s="289"/>
    </row>
    <row r="4214" spans="20:24">
      <c r="T4214" s="288"/>
      <c r="U4214" s="287"/>
      <c r="X4214" s="289"/>
    </row>
    <row r="4215" spans="20:24">
      <c r="T4215" s="288"/>
      <c r="U4215" s="287"/>
      <c r="X4215" s="289"/>
    </row>
    <row r="4216" spans="20:24">
      <c r="T4216" s="288"/>
      <c r="U4216" s="287"/>
      <c r="X4216" s="289"/>
    </row>
    <row r="4217" spans="20:24">
      <c r="T4217" s="288"/>
      <c r="U4217" s="287"/>
      <c r="X4217" s="289"/>
    </row>
    <row r="4218" spans="20:24">
      <c r="T4218" s="288"/>
      <c r="U4218" s="287"/>
      <c r="X4218" s="289"/>
    </row>
    <row r="4219" spans="20:24">
      <c r="T4219" s="288"/>
      <c r="U4219" s="287"/>
      <c r="X4219" s="289"/>
    </row>
    <row r="4220" spans="20:24">
      <c r="T4220" s="288"/>
      <c r="U4220" s="287"/>
      <c r="X4220" s="289"/>
    </row>
    <row r="4221" spans="20:24">
      <c r="T4221" s="288"/>
      <c r="U4221" s="287"/>
      <c r="X4221" s="289"/>
    </row>
    <row r="4222" spans="20:24">
      <c r="T4222" s="288"/>
      <c r="U4222" s="287"/>
      <c r="X4222" s="289"/>
    </row>
    <row r="4223" spans="20:24">
      <c r="T4223" s="288"/>
      <c r="U4223" s="287"/>
      <c r="X4223" s="289"/>
    </row>
    <row r="4224" spans="20:24">
      <c r="T4224" s="288"/>
      <c r="U4224" s="287"/>
      <c r="X4224" s="289"/>
    </row>
    <row r="4225" spans="20:24">
      <c r="T4225" s="288"/>
      <c r="U4225" s="287"/>
      <c r="X4225" s="289"/>
    </row>
    <row r="4226" spans="20:24">
      <c r="T4226" s="288"/>
      <c r="U4226" s="287"/>
      <c r="X4226" s="289"/>
    </row>
    <row r="4227" spans="20:24">
      <c r="T4227" s="288"/>
      <c r="U4227" s="287"/>
      <c r="X4227" s="289"/>
    </row>
    <row r="4228" spans="20:24">
      <c r="T4228" s="288"/>
      <c r="U4228" s="287"/>
      <c r="X4228" s="289"/>
    </row>
    <row r="4229" spans="20:24">
      <c r="T4229" s="288"/>
      <c r="U4229" s="287"/>
      <c r="X4229" s="289"/>
    </row>
    <row r="4230" spans="20:24">
      <c r="T4230" s="288"/>
      <c r="U4230" s="287"/>
      <c r="X4230" s="289"/>
    </row>
    <row r="4231" spans="20:24">
      <c r="T4231" s="288"/>
      <c r="U4231" s="287"/>
      <c r="X4231" s="289"/>
    </row>
    <row r="4232" spans="20:24">
      <c r="T4232" s="288"/>
      <c r="U4232" s="287"/>
      <c r="X4232" s="289"/>
    </row>
    <row r="4233" spans="20:24">
      <c r="T4233" s="288"/>
      <c r="U4233" s="287"/>
      <c r="X4233" s="289"/>
    </row>
    <row r="4234" spans="20:24">
      <c r="T4234" s="288"/>
      <c r="U4234" s="287"/>
      <c r="X4234" s="289"/>
    </row>
    <row r="4235" spans="20:24">
      <c r="T4235" s="288"/>
      <c r="U4235" s="287"/>
      <c r="X4235" s="289"/>
    </row>
    <row r="4236" spans="20:24">
      <c r="T4236" s="288"/>
      <c r="U4236" s="287"/>
      <c r="X4236" s="289"/>
    </row>
    <row r="4237" spans="20:24">
      <c r="T4237" s="288"/>
      <c r="U4237" s="287"/>
      <c r="X4237" s="289"/>
    </row>
    <row r="4238" spans="20:24">
      <c r="T4238" s="288"/>
      <c r="U4238" s="287"/>
      <c r="X4238" s="289"/>
    </row>
    <row r="4239" spans="20:24">
      <c r="T4239" s="288"/>
      <c r="U4239" s="287"/>
      <c r="X4239" s="289"/>
    </row>
    <row r="4240" spans="20:24">
      <c r="T4240" s="288"/>
      <c r="U4240" s="287"/>
      <c r="X4240" s="289"/>
    </row>
    <row r="4241" spans="20:24">
      <c r="T4241" s="288"/>
      <c r="U4241" s="287"/>
      <c r="X4241" s="289"/>
    </row>
    <row r="4242" spans="20:24">
      <c r="T4242" s="288"/>
      <c r="U4242" s="287"/>
      <c r="X4242" s="289"/>
    </row>
    <row r="4243" spans="20:24">
      <c r="T4243" s="288"/>
      <c r="U4243" s="287"/>
      <c r="X4243" s="289"/>
    </row>
    <row r="4244" spans="20:24">
      <c r="T4244" s="288"/>
      <c r="U4244" s="287"/>
      <c r="X4244" s="289"/>
    </row>
    <row r="4245" spans="20:24">
      <c r="T4245" s="288"/>
      <c r="U4245" s="287"/>
      <c r="X4245" s="289"/>
    </row>
    <row r="4246" spans="20:24">
      <c r="T4246" s="288"/>
      <c r="U4246" s="287"/>
      <c r="X4246" s="289"/>
    </row>
    <row r="4247" spans="20:24">
      <c r="T4247" s="288"/>
      <c r="U4247" s="287"/>
      <c r="X4247" s="289"/>
    </row>
    <row r="4248" spans="20:24">
      <c r="T4248" s="288"/>
      <c r="U4248" s="287"/>
      <c r="X4248" s="289"/>
    </row>
    <row r="4249" spans="20:24">
      <c r="T4249" s="288"/>
      <c r="U4249" s="287"/>
      <c r="X4249" s="289"/>
    </row>
    <row r="4250" spans="20:24">
      <c r="T4250" s="288"/>
      <c r="U4250" s="287"/>
      <c r="X4250" s="289"/>
    </row>
    <row r="4251" spans="20:24">
      <c r="T4251" s="288"/>
      <c r="U4251" s="287"/>
      <c r="X4251" s="289"/>
    </row>
    <row r="4252" spans="20:24">
      <c r="T4252" s="288"/>
      <c r="U4252" s="287"/>
      <c r="X4252" s="289"/>
    </row>
    <row r="4253" spans="20:24">
      <c r="T4253" s="288"/>
      <c r="U4253" s="287"/>
      <c r="X4253" s="289"/>
    </row>
    <row r="4254" spans="20:24">
      <c r="T4254" s="288"/>
      <c r="U4254" s="287"/>
      <c r="X4254" s="289"/>
    </row>
    <row r="4255" spans="20:24">
      <c r="T4255" s="288"/>
      <c r="U4255" s="287"/>
      <c r="X4255" s="289"/>
    </row>
    <row r="4256" spans="20:24">
      <c r="T4256" s="288"/>
      <c r="U4256" s="287"/>
      <c r="X4256" s="289"/>
    </row>
    <row r="4257" spans="20:24">
      <c r="T4257" s="288"/>
      <c r="U4257" s="287"/>
      <c r="X4257" s="289"/>
    </row>
    <row r="4258" spans="20:24">
      <c r="T4258" s="288"/>
      <c r="U4258" s="287"/>
      <c r="X4258" s="289"/>
    </row>
    <row r="4259" spans="20:24">
      <c r="T4259" s="288"/>
      <c r="U4259" s="287"/>
      <c r="X4259" s="289"/>
    </row>
    <row r="4260" spans="20:24">
      <c r="T4260" s="288"/>
      <c r="U4260" s="287"/>
      <c r="X4260" s="289"/>
    </row>
    <row r="4261" spans="20:24">
      <c r="T4261" s="288"/>
      <c r="U4261" s="287"/>
      <c r="X4261" s="289"/>
    </row>
    <row r="4262" spans="20:24">
      <c r="T4262" s="288"/>
      <c r="U4262" s="287"/>
      <c r="X4262" s="289"/>
    </row>
    <row r="4263" spans="20:24">
      <c r="T4263" s="288"/>
      <c r="U4263" s="287"/>
      <c r="X4263" s="289"/>
    </row>
    <row r="4264" spans="20:24">
      <c r="T4264" s="288"/>
      <c r="U4264" s="287"/>
      <c r="X4264" s="289"/>
    </row>
    <row r="4265" spans="20:24">
      <c r="T4265" s="288"/>
      <c r="U4265" s="287"/>
      <c r="X4265" s="289"/>
    </row>
    <row r="4266" spans="20:24">
      <c r="T4266" s="288"/>
      <c r="U4266" s="287"/>
      <c r="X4266" s="289"/>
    </row>
    <row r="4267" spans="20:24">
      <c r="T4267" s="288"/>
      <c r="U4267" s="287"/>
      <c r="X4267" s="289"/>
    </row>
    <row r="4268" spans="20:24">
      <c r="T4268" s="288"/>
      <c r="U4268" s="287"/>
      <c r="X4268" s="289"/>
    </row>
    <row r="4269" spans="20:24">
      <c r="T4269" s="288"/>
      <c r="U4269" s="287"/>
      <c r="X4269" s="289"/>
    </row>
    <row r="4270" spans="20:24">
      <c r="T4270" s="288"/>
      <c r="U4270" s="287"/>
      <c r="X4270" s="289"/>
    </row>
    <row r="4271" spans="20:24">
      <c r="T4271" s="288"/>
      <c r="U4271" s="287"/>
      <c r="X4271" s="289"/>
    </row>
    <row r="4272" spans="20:24">
      <c r="T4272" s="288"/>
      <c r="U4272" s="287"/>
      <c r="X4272" s="289"/>
    </row>
    <row r="4273" spans="20:24">
      <c r="T4273" s="288"/>
      <c r="U4273" s="287"/>
      <c r="X4273" s="289"/>
    </row>
    <row r="4274" spans="20:24">
      <c r="T4274" s="288"/>
      <c r="U4274" s="287"/>
      <c r="X4274" s="289"/>
    </row>
    <row r="4275" spans="20:24">
      <c r="T4275" s="288"/>
      <c r="U4275" s="287"/>
      <c r="X4275" s="289"/>
    </row>
    <row r="4276" spans="20:24">
      <c r="T4276" s="288"/>
      <c r="U4276" s="287"/>
      <c r="X4276" s="289"/>
    </row>
    <row r="4277" spans="20:24">
      <c r="T4277" s="288"/>
      <c r="U4277" s="287"/>
      <c r="X4277" s="289"/>
    </row>
    <row r="4278" spans="20:24">
      <c r="T4278" s="288"/>
      <c r="U4278" s="287"/>
      <c r="X4278" s="289"/>
    </row>
    <row r="4279" spans="20:24">
      <c r="T4279" s="288"/>
      <c r="U4279" s="287"/>
      <c r="X4279" s="289"/>
    </row>
    <row r="4280" spans="20:24">
      <c r="T4280" s="288"/>
      <c r="U4280" s="287"/>
      <c r="X4280" s="289"/>
    </row>
    <row r="4281" spans="20:24">
      <c r="T4281" s="288"/>
      <c r="U4281" s="287"/>
      <c r="X4281" s="289"/>
    </row>
    <row r="4282" spans="20:24">
      <c r="T4282" s="288"/>
      <c r="U4282" s="287"/>
      <c r="X4282" s="289"/>
    </row>
    <row r="4283" spans="20:24">
      <c r="T4283" s="288"/>
      <c r="U4283" s="287"/>
      <c r="X4283" s="289"/>
    </row>
    <row r="4284" spans="20:24">
      <c r="T4284" s="288"/>
      <c r="U4284" s="287"/>
      <c r="X4284" s="289"/>
    </row>
    <row r="4285" spans="20:24">
      <c r="T4285" s="288"/>
      <c r="U4285" s="287"/>
      <c r="X4285" s="289"/>
    </row>
    <row r="4286" spans="20:24">
      <c r="T4286" s="288"/>
      <c r="U4286" s="287"/>
      <c r="X4286" s="289"/>
    </row>
    <row r="4287" spans="20:24">
      <c r="T4287" s="288"/>
      <c r="U4287" s="287"/>
      <c r="X4287" s="289"/>
    </row>
    <row r="4288" spans="20:24">
      <c r="T4288" s="288"/>
      <c r="U4288" s="287"/>
      <c r="X4288" s="289"/>
    </row>
    <row r="4289" spans="20:24">
      <c r="T4289" s="288"/>
      <c r="U4289" s="287"/>
      <c r="X4289" s="289"/>
    </row>
    <row r="4290" spans="20:24">
      <c r="T4290" s="288"/>
      <c r="U4290" s="287"/>
      <c r="X4290" s="289"/>
    </row>
    <row r="4291" spans="20:24">
      <c r="T4291" s="288"/>
      <c r="U4291" s="287"/>
      <c r="X4291" s="289"/>
    </row>
    <row r="4292" spans="20:24">
      <c r="T4292" s="288"/>
      <c r="U4292" s="287"/>
      <c r="X4292" s="289"/>
    </row>
    <row r="4293" spans="20:24">
      <c r="T4293" s="288"/>
      <c r="U4293" s="287"/>
      <c r="X4293" s="289"/>
    </row>
    <row r="4294" spans="20:24">
      <c r="T4294" s="288"/>
      <c r="U4294" s="287"/>
      <c r="X4294" s="289"/>
    </row>
    <row r="4295" spans="20:24">
      <c r="T4295" s="288"/>
      <c r="U4295" s="287"/>
      <c r="X4295" s="289"/>
    </row>
    <row r="4296" spans="20:24">
      <c r="T4296" s="288"/>
      <c r="U4296" s="287"/>
      <c r="X4296" s="289"/>
    </row>
    <row r="4297" spans="20:24">
      <c r="T4297" s="288"/>
      <c r="U4297" s="287"/>
      <c r="X4297" s="289"/>
    </row>
    <row r="4298" spans="20:24">
      <c r="T4298" s="288"/>
      <c r="U4298" s="287"/>
      <c r="X4298" s="289"/>
    </row>
    <row r="4299" spans="20:24">
      <c r="T4299" s="288"/>
      <c r="U4299" s="287"/>
      <c r="X4299" s="289"/>
    </row>
    <row r="4300" spans="20:24">
      <c r="T4300" s="288"/>
      <c r="U4300" s="287"/>
      <c r="X4300" s="289"/>
    </row>
    <row r="4301" spans="20:24">
      <c r="T4301" s="288"/>
      <c r="U4301" s="287"/>
      <c r="X4301" s="289"/>
    </row>
    <row r="4302" spans="20:24">
      <c r="T4302" s="288"/>
      <c r="U4302" s="287"/>
      <c r="X4302" s="289"/>
    </row>
    <row r="4303" spans="20:24">
      <c r="T4303" s="288"/>
      <c r="U4303" s="287"/>
      <c r="X4303" s="289"/>
    </row>
    <row r="4304" spans="20:24">
      <c r="T4304" s="288"/>
      <c r="U4304" s="287"/>
      <c r="X4304" s="289"/>
    </row>
    <row r="4305" spans="20:24">
      <c r="T4305" s="288"/>
      <c r="U4305" s="287"/>
      <c r="X4305" s="289"/>
    </row>
    <row r="4306" spans="20:24">
      <c r="T4306" s="288"/>
      <c r="U4306" s="287"/>
      <c r="X4306" s="289"/>
    </row>
    <row r="4307" spans="20:24">
      <c r="T4307" s="288"/>
      <c r="U4307" s="287"/>
      <c r="X4307" s="289"/>
    </row>
    <row r="4308" spans="20:24">
      <c r="T4308" s="288"/>
      <c r="U4308" s="287"/>
      <c r="X4308" s="289"/>
    </row>
    <row r="4309" spans="20:24">
      <c r="T4309" s="288"/>
      <c r="U4309" s="287"/>
      <c r="X4309" s="289"/>
    </row>
    <row r="4310" spans="20:24">
      <c r="T4310" s="288"/>
      <c r="U4310" s="287"/>
      <c r="X4310" s="289"/>
    </row>
    <row r="4311" spans="20:24">
      <c r="T4311" s="288"/>
      <c r="U4311" s="287"/>
      <c r="X4311" s="289"/>
    </row>
    <row r="4312" spans="20:24">
      <c r="T4312" s="288"/>
      <c r="U4312" s="287"/>
      <c r="X4312" s="289"/>
    </row>
    <row r="4313" spans="20:24">
      <c r="T4313" s="288"/>
      <c r="U4313" s="287"/>
      <c r="X4313" s="289"/>
    </row>
    <row r="4314" spans="20:24">
      <c r="T4314" s="288"/>
      <c r="U4314" s="287"/>
      <c r="X4314" s="289"/>
    </row>
    <row r="4315" spans="20:24">
      <c r="T4315" s="288"/>
      <c r="U4315" s="287"/>
      <c r="X4315" s="289"/>
    </row>
    <row r="4316" spans="20:24">
      <c r="T4316" s="288"/>
      <c r="U4316" s="287"/>
      <c r="X4316" s="289"/>
    </row>
    <row r="4317" spans="20:24">
      <c r="T4317" s="288"/>
      <c r="U4317" s="287"/>
      <c r="X4317" s="289"/>
    </row>
    <row r="4318" spans="20:24">
      <c r="T4318" s="288"/>
      <c r="U4318" s="287"/>
      <c r="X4318" s="289"/>
    </row>
    <row r="4319" spans="20:24">
      <c r="T4319" s="288"/>
      <c r="U4319" s="287"/>
      <c r="X4319" s="289"/>
    </row>
    <row r="4320" spans="20:24">
      <c r="T4320" s="288"/>
      <c r="U4320" s="287"/>
      <c r="X4320" s="289"/>
    </row>
    <row r="4321" spans="20:24">
      <c r="T4321" s="288"/>
      <c r="U4321" s="287"/>
      <c r="X4321" s="289"/>
    </row>
    <row r="4322" spans="20:24">
      <c r="T4322" s="288"/>
      <c r="U4322" s="287"/>
      <c r="X4322" s="289"/>
    </row>
    <row r="4323" spans="20:24">
      <c r="T4323" s="288"/>
      <c r="U4323" s="287"/>
      <c r="X4323" s="289"/>
    </row>
    <row r="4324" spans="20:24">
      <c r="T4324" s="288"/>
      <c r="U4324" s="287"/>
      <c r="X4324" s="289"/>
    </row>
    <row r="4325" spans="20:24">
      <c r="T4325" s="288"/>
      <c r="U4325" s="287"/>
      <c r="X4325" s="289"/>
    </row>
    <row r="4326" spans="20:24">
      <c r="T4326" s="288"/>
      <c r="U4326" s="287"/>
      <c r="X4326" s="289"/>
    </row>
    <row r="4327" spans="20:24">
      <c r="T4327" s="288"/>
      <c r="U4327" s="287"/>
      <c r="X4327" s="289"/>
    </row>
    <row r="4328" spans="20:24">
      <c r="T4328" s="288"/>
      <c r="U4328" s="287"/>
      <c r="X4328" s="289"/>
    </row>
    <row r="4329" spans="20:24">
      <c r="T4329" s="288"/>
      <c r="U4329" s="287"/>
      <c r="X4329" s="289"/>
    </row>
    <row r="4330" spans="20:24">
      <c r="T4330" s="288"/>
      <c r="U4330" s="287"/>
      <c r="X4330" s="289"/>
    </row>
    <row r="4331" spans="20:24">
      <c r="T4331" s="288"/>
      <c r="U4331" s="287"/>
      <c r="X4331" s="289"/>
    </row>
    <row r="4332" spans="20:24">
      <c r="T4332" s="288"/>
      <c r="U4332" s="287"/>
      <c r="X4332" s="289"/>
    </row>
    <row r="4333" spans="20:24">
      <c r="T4333" s="288"/>
      <c r="U4333" s="287"/>
      <c r="X4333" s="289"/>
    </row>
    <row r="4334" spans="20:24">
      <c r="T4334" s="288"/>
      <c r="U4334" s="287"/>
      <c r="X4334" s="289"/>
    </row>
    <row r="4335" spans="20:24">
      <c r="T4335" s="288"/>
      <c r="U4335" s="287"/>
      <c r="X4335" s="289"/>
    </row>
    <row r="4336" spans="20:24">
      <c r="T4336" s="288"/>
      <c r="U4336" s="287"/>
      <c r="X4336" s="289"/>
    </row>
    <row r="4337" spans="20:24">
      <c r="T4337" s="288"/>
      <c r="U4337" s="287"/>
      <c r="X4337" s="289"/>
    </row>
    <row r="4338" spans="20:24">
      <c r="T4338" s="288"/>
      <c r="U4338" s="287"/>
      <c r="X4338" s="289"/>
    </row>
    <row r="4339" spans="20:24">
      <c r="T4339" s="288"/>
      <c r="U4339" s="287"/>
      <c r="X4339" s="289"/>
    </row>
    <row r="4340" spans="20:24">
      <c r="T4340" s="288"/>
      <c r="U4340" s="287"/>
      <c r="X4340" s="289"/>
    </row>
    <row r="4341" spans="20:24">
      <c r="T4341" s="288"/>
      <c r="U4341" s="287"/>
      <c r="X4341" s="289"/>
    </row>
    <row r="4342" spans="20:24">
      <c r="T4342" s="288"/>
      <c r="U4342" s="287"/>
      <c r="X4342" s="289"/>
    </row>
    <row r="4343" spans="20:24">
      <c r="T4343" s="288"/>
      <c r="U4343" s="287"/>
      <c r="X4343" s="289"/>
    </row>
    <row r="4344" spans="20:24">
      <c r="T4344" s="288"/>
      <c r="U4344" s="287"/>
      <c r="X4344" s="289"/>
    </row>
    <row r="4345" spans="20:24">
      <c r="T4345" s="288"/>
      <c r="U4345" s="287"/>
      <c r="X4345" s="289"/>
    </row>
    <row r="4346" spans="20:24">
      <c r="T4346" s="288"/>
      <c r="U4346" s="287"/>
      <c r="X4346" s="289"/>
    </row>
    <row r="4347" spans="20:24">
      <c r="T4347" s="288"/>
      <c r="U4347" s="287"/>
      <c r="X4347" s="289"/>
    </row>
    <row r="4348" spans="20:24">
      <c r="T4348" s="288"/>
      <c r="U4348" s="287"/>
      <c r="X4348" s="289"/>
    </row>
    <row r="4349" spans="20:24">
      <c r="T4349" s="288"/>
      <c r="U4349" s="287"/>
      <c r="X4349" s="289"/>
    </row>
    <row r="4350" spans="20:24">
      <c r="T4350" s="288"/>
      <c r="U4350" s="287"/>
      <c r="X4350" s="289"/>
    </row>
    <row r="4351" spans="20:24">
      <c r="T4351" s="288"/>
      <c r="U4351" s="287"/>
      <c r="X4351" s="289"/>
    </row>
    <row r="4352" spans="20:24">
      <c r="T4352" s="288"/>
      <c r="U4352" s="287"/>
      <c r="X4352" s="289"/>
    </row>
    <row r="4353" spans="20:24">
      <c r="T4353" s="288"/>
      <c r="U4353" s="287"/>
      <c r="X4353" s="289"/>
    </row>
    <row r="4354" spans="20:24">
      <c r="T4354" s="288"/>
      <c r="U4354" s="287"/>
      <c r="X4354" s="289"/>
    </row>
    <row r="4355" spans="20:24">
      <c r="T4355" s="288"/>
      <c r="U4355" s="287"/>
      <c r="X4355" s="289"/>
    </row>
    <row r="4356" spans="20:24">
      <c r="T4356" s="288"/>
      <c r="U4356" s="287"/>
      <c r="X4356" s="289"/>
    </row>
    <row r="4357" spans="20:24">
      <c r="T4357" s="288"/>
      <c r="U4357" s="287"/>
      <c r="X4357" s="289"/>
    </row>
    <row r="4358" spans="20:24">
      <c r="T4358" s="288"/>
      <c r="U4358" s="287"/>
      <c r="X4358" s="289"/>
    </row>
    <row r="4359" spans="20:24">
      <c r="T4359" s="288"/>
      <c r="U4359" s="287"/>
      <c r="X4359" s="289"/>
    </row>
    <row r="4360" spans="20:24">
      <c r="T4360" s="288"/>
      <c r="U4360" s="287"/>
      <c r="X4360" s="289"/>
    </row>
    <row r="4361" spans="20:24">
      <c r="T4361" s="288"/>
      <c r="U4361" s="287"/>
      <c r="X4361" s="289"/>
    </row>
    <row r="4362" spans="20:24">
      <c r="T4362" s="288"/>
      <c r="U4362" s="287"/>
      <c r="X4362" s="289"/>
    </row>
    <row r="4363" spans="20:24">
      <c r="T4363" s="288"/>
      <c r="U4363" s="287"/>
      <c r="X4363" s="289"/>
    </row>
    <row r="4364" spans="20:24">
      <c r="T4364" s="288"/>
      <c r="U4364" s="287"/>
      <c r="X4364" s="289"/>
    </row>
    <row r="4365" spans="20:24">
      <c r="T4365" s="288"/>
      <c r="U4365" s="287"/>
      <c r="X4365" s="289"/>
    </row>
    <row r="4366" spans="20:24">
      <c r="T4366" s="288"/>
      <c r="U4366" s="287"/>
      <c r="X4366" s="289"/>
    </row>
    <row r="4367" spans="20:24">
      <c r="T4367" s="288"/>
      <c r="U4367" s="287"/>
      <c r="X4367" s="289"/>
    </row>
    <row r="4368" spans="20:24">
      <c r="T4368" s="288"/>
      <c r="U4368" s="287"/>
      <c r="X4368" s="289"/>
    </row>
    <row r="4369" spans="20:24">
      <c r="T4369" s="288"/>
      <c r="U4369" s="287"/>
      <c r="X4369" s="289"/>
    </row>
    <row r="4370" spans="20:24">
      <c r="T4370" s="288"/>
      <c r="U4370" s="287"/>
      <c r="X4370" s="289"/>
    </row>
    <row r="4371" spans="20:24">
      <c r="T4371" s="288"/>
      <c r="U4371" s="287"/>
      <c r="X4371" s="289"/>
    </row>
    <row r="4372" spans="20:24">
      <c r="T4372" s="288"/>
      <c r="U4372" s="287"/>
      <c r="X4372" s="289"/>
    </row>
    <row r="4373" spans="20:24">
      <c r="T4373" s="288"/>
      <c r="U4373" s="287"/>
      <c r="X4373" s="289"/>
    </row>
    <row r="4374" spans="20:24">
      <c r="T4374" s="288"/>
      <c r="U4374" s="287"/>
      <c r="X4374" s="289"/>
    </row>
    <row r="4375" spans="20:24">
      <c r="T4375" s="288"/>
      <c r="U4375" s="287"/>
      <c r="X4375" s="289"/>
    </row>
    <row r="4376" spans="20:24">
      <c r="T4376" s="288"/>
      <c r="U4376" s="287"/>
      <c r="X4376" s="289"/>
    </row>
    <row r="4377" spans="20:24">
      <c r="T4377" s="288"/>
      <c r="U4377" s="287"/>
      <c r="X4377" s="289"/>
    </row>
    <row r="4378" spans="20:24">
      <c r="T4378" s="288"/>
      <c r="U4378" s="287"/>
      <c r="X4378" s="289"/>
    </row>
    <row r="4379" spans="20:24">
      <c r="T4379" s="288"/>
      <c r="U4379" s="287"/>
      <c r="X4379" s="289"/>
    </row>
    <row r="4380" spans="20:24">
      <c r="T4380" s="288"/>
      <c r="U4380" s="287"/>
      <c r="X4380" s="289"/>
    </row>
    <row r="4381" spans="20:24">
      <c r="T4381" s="288"/>
      <c r="U4381" s="287"/>
      <c r="X4381" s="289"/>
    </row>
    <row r="4382" spans="20:24">
      <c r="T4382" s="288"/>
      <c r="U4382" s="287"/>
      <c r="X4382" s="289"/>
    </row>
    <row r="4383" spans="20:24">
      <c r="T4383" s="288"/>
      <c r="U4383" s="287"/>
      <c r="X4383" s="289"/>
    </row>
    <row r="4384" spans="20:24">
      <c r="T4384" s="288"/>
      <c r="U4384" s="287"/>
      <c r="X4384" s="289"/>
    </row>
    <row r="4385" spans="20:24">
      <c r="T4385" s="288"/>
      <c r="U4385" s="287"/>
      <c r="X4385" s="289"/>
    </row>
    <row r="4386" spans="20:24">
      <c r="T4386" s="288"/>
      <c r="U4386" s="287"/>
      <c r="X4386" s="289"/>
    </row>
    <row r="4387" spans="20:24">
      <c r="T4387" s="288"/>
      <c r="U4387" s="287"/>
      <c r="X4387" s="289"/>
    </row>
    <row r="4388" spans="20:24">
      <c r="T4388" s="288"/>
      <c r="U4388" s="287"/>
      <c r="X4388" s="289"/>
    </row>
    <row r="4389" spans="20:24">
      <c r="T4389" s="288"/>
      <c r="U4389" s="287"/>
      <c r="X4389" s="289"/>
    </row>
    <row r="4390" spans="20:24">
      <c r="T4390" s="288"/>
      <c r="U4390" s="287"/>
      <c r="X4390" s="289"/>
    </row>
    <row r="4391" spans="20:24">
      <c r="T4391" s="288"/>
      <c r="U4391" s="287"/>
      <c r="X4391" s="289"/>
    </row>
    <row r="4392" spans="20:24">
      <c r="T4392" s="288"/>
      <c r="U4392" s="287"/>
      <c r="X4392" s="289"/>
    </row>
    <row r="4393" spans="20:24">
      <c r="T4393" s="288"/>
      <c r="U4393" s="287"/>
      <c r="X4393" s="289"/>
    </row>
    <row r="4394" spans="20:24">
      <c r="T4394" s="288"/>
      <c r="U4394" s="287"/>
      <c r="X4394" s="289"/>
    </row>
    <row r="4395" spans="20:24">
      <c r="T4395" s="288"/>
      <c r="U4395" s="287"/>
      <c r="X4395" s="289"/>
    </row>
    <row r="4396" spans="20:24">
      <c r="T4396" s="288"/>
      <c r="U4396" s="287"/>
      <c r="X4396" s="289"/>
    </row>
    <row r="4397" spans="20:24">
      <c r="T4397" s="288"/>
      <c r="U4397" s="287"/>
      <c r="X4397" s="289"/>
    </row>
    <row r="4398" spans="20:24">
      <c r="T4398" s="288"/>
      <c r="U4398" s="287"/>
      <c r="X4398" s="289"/>
    </row>
    <row r="4399" spans="20:24">
      <c r="T4399" s="288"/>
      <c r="U4399" s="287"/>
      <c r="X4399" s="289"/>
    </row>
    <row r="4400" spans="20:24">
      <c r="T4400" s="288"/>
      <c r="U4400" s="287"/>
      <c r="X4400" s="289"/>
    </row>
    <row r="4401" spans="20:24">
      <c r="T4401" s="288"/>
      <c r="U4401" s="287"/>
      <c r="X4401" s="289"/>
    </row>
    <row r="4402" spans="20:24">
      <c r="T4402" s="288"/>
      <c r="U4402" s="287"/>
      <c r="X4402" s="289"/>
    </row>
    <row r="4403" spans="20:24">
      <c r="T4403" s="288"/>
      <c r="U4403" s="287"/>
      <c r="X4403" s="289"/>
    </row>
    <row r="4404" spans="20:24">
      <c r="T4404" s="288"/>
      <c r="U4404" s="287"/>
      <c r="X4404" s="289"/>
    </row>
    <row r="4405" spans="20:24">
      <c r="T4405" s="288"/>
      <c r="U4405" s="287"/>
      <c r="X4405" s="289"/>
    </row>
    <row r="4406" spans="20:24">
      <c r="T4406" s="288"/>
      <c r="U4406" s="287"/>
      <c r="X4406" s="289"/>
    </row>
    <row r="4407" spans="20:24">
      <c r="T4407" s="288"/>
      <c r="U4407" s="287"/>
      <c r="X4407" s="289"/>
    </row>
    <row r="4408" spans="20:24">
      <c r="T4408" s="288"/>
      <c r="U4408" s="287"/>
      <c r="X4408" s="289"/>
    </row>
    <row r="4409" spans="20:24">
      <c r="T4409" s="288"/>
      <c r="U4409" s="287"/>
      <c r="X4409" s="289"/>
    </row>
    <row r="4410" spans="20:24">
      <c r="T4410" s="288"/>
      <c r="U4410" s="287"/>
      <c r="X4410" s="289"/>
    </row>
    <row r="4411" spans="20:24">
      <c r="T4411" s="288"/>
      <c r="U4411" s="287"/>
      <c r="X4411" s="289"/>
    </row>
    <row r="4412" spans="20:24">
      <c r="T4412" s="288"/>
      <c r="U4412" s="287"/>
      <c r="X4412" s="289"/>
    </row>
    <row r="4413" spans="20:24">
      <c r="T4413" s="288"/>
      <c r="U4413" s="287"/>
      <c r="X4413" s="289"/>
    </row>
    <row r="4414" spans="20:24">
      <c r="T4414" s="288"/>
      <c r="U4414" s="287"/>
      <c r="X4414" s="289"/>
    </row>
    <row r="4415" spans="20:24">
      <c r="T4415" s="288"/>
      <c r="U4415" s="287"/>
      <c r="X4415" s="289"/>
    </row>
    <row r="4416" spans="20:24">
      <c r="T4416" s="288"/>
      <c r="U4416" s="287"/>
      <c r="X4416" s="289"/>
    </row>
    <row r="4417" spans="20:24">
      <c r="T4417" s="288"/>
      <c r="U4417" s="287"/>
      <c r="X4417" s="289"/>
    </row>
    <row r="4418" spans="20:24">
      <c r="T4418" s="288"/>
      <c r="U4418" s="287"/>
      <c r="X4418" s="289"/>
    </row>
    <row r="4419" spans="20:24">
      <c r="T4419" s="288"/>
      <c r="U4419" s="287"/>
      <c r="X4419" s="289"/>
    </row>
    <row r="4420" spans="20:24">
      <c r="T4420" s="288"/>
      <c r="U4420" s="287"/>
      <c r="X4420" s="289"/>
    </row>
    <row r="4421" spans="20:24">
      <c r="T4421" s="288"/>
      <c r="U4421" s="287"/>
      <c r="X4421" s="289"/>
    </row>
    <row r="4422" spans="20:24">
      <c r="T4422" s="288"/>
      <c r="U4422" s="287"/>
      <c r="X4422" s="289"/>
    </row>
    <row r="4423" spans="20:24">
      <c r="T4423" s="288"/>
      <c r="U4423" s="287"/>
      <c r="X4423" s="289"/>
    </row>
    <row r="4424" spans="20:24">
      <c r="T4424" s="288"/>
      <c r="U4424" s="287"/>
      <c r="X4424" s="289"/>
    </row>
    <row r="4425" spans="20:24">
      <c r="T4425" s="288"/>
      <c r="U4425" s="287"/>
      <c r="X4425" s="289"/>
    </row>
    <row r="4426" spans="20:24">
      <c r="T4426" s="288"/>
      <c r="U4426" s="287"/>
      <c r="X4426" s="289"/>
    </row>
    <row r="4427" spans="20:24">
      <c r="T4427" s="288"/>
      <c r="U4427" s="287"/>
      <c r="X4427" s="289"/>
    </row>
    <row r="4428" spans="20:24">
      <c r="T4428" s="288"/>
      <c r="U4428" s="287"/>
      <c r="X4428" s="289"/>
    </row>
    <row r="4429" spans="20:24">
      <c r="T4429" s="288"/>
      <c r="U4429" s="287"/>
      <c r="X4429" s="289"/>
    </row>
    <row r="4430" spans="20:24">
      <c r="T4430" s="288"/>
      <c r="U4430" s="287"/>
      <c r="X4430" s="289"/>
    </row>
    <row r="4431" spans="20:24">
      <c r="T4431" s="288"/>
      <c r="U4431" s="287"/>
      <c r="X4431" s="289"/>
    </row>
    <row r="4432" spans="20:24">
      <c r="T4432" s="288"/>
      <c r="U4432" s="287"/>
      <c r="X4432" s="289"/>
    </row>
    <row r="4433" spans="20:24">
      <c r="T4433" s="288"/>
      <c r="U4433" s="287"/>
      <c r="X4433" s="289"/>
    </row>
    <row r="4434" spans="20:24">
      <c r="T4434" s="288"/>
      <c r="U4434" s="287"/>
      <c r="X4434" s="289"/>
    </row>
    <row r="4435" spans="20:24">
      <c r="T4435" s="288"/>
      <c r="U4435" s="287"/>
      <c r="X4435" s="289"/>
    </row>
    <row r="4436" spans="20:24">
      <c r="T4436" s="288"/>
      <c r="U4436" s="287"/>
      <c r="X4436" s="289"/>
    </row>
    <row r="4437" spans="20:24">
      <c r="T4437" s="288"/>
      <c r="U4437" s="287"/>
      <c r="X4437" s="289"/>
    </row>
    <row r="4438" spans="20:24">
      <c r="T4438" s="288"/>
      <c r="U4438" s="287"/>
      <c r="X4438" s="289"/>
    </row>
    <row r="4439" spans="20:24">
      <c r="T4439" s="288"/>
      <c r="U4439" s="287"/>
      <c r="X4439" s="289"/>
    </row>
    <row r="4440" spans="20:24">
      <c r="T4440" s="288"/>
      <c r="U4440" s="287"/>
      <c r="X4440" s="289"/>
    </row>
    <row r="4441" spans="20:24">
      <c r="T4441" s="288"/>
      <c r="U4441" s="287"/>
      <c r="X4441" s="289"/>
    </row>
    <row r="4442" spans="20:24">
      <c r="T4442" s="288"/>
      <c r="U4442" s="287"/>
      <c r="X4442" s="289"/>
    </row>
    <row r="4443" spans="20:24">
      <c r="T4443" s="288"/>
      <c r="U4443" s="287"/>
      <c r="X4443" s="289"/>
    </row>
    <row r="4444" spans="20:24">
      <c r="T4444" s="288"/>
      <c r="U4444" s="287"/>
      <c r="X4444" s="289"/>
    </row>
    <row r="4445" spans="20:24">
      <c r="T4445" s="288"/>
      <c r="U4445" s="287"/>
      <c r="X4445" s="289"/>
    </row>
    <row r="4446" spans="20:24">
      <c r="T4446" s="288"/>
      <c r="U4446" s="287"/>
      <c r="X4446" s="289"/>
    </row>
    <row r="4447" spans="20:24">
      <c r="T4447" s="288"/>
      <c r="U4447" s="287"/>
      <c r="X4447" s="289"/>
    </row>
    <row r="4448" spans="20:24">
      <c r="T4448" s="288"/>
      <c r="U4448" s="287"/>
      <c r="X4448" s="289"/>
    </row>
    <row r="4449" spans="20:24">
      <c r="T4449" s="288"/>
      <c r="U4449" s="287"/>
      <c r="X4449" s="289"/>
    </row>
    <row r="4450" spans="20:24">
      <c r="T4450" s="288"/>
      <c r="U4450" s="287"/>
      <c r="X4450" s="289"/>
    </row>
    <row r="4451" spans="20:24">
      <c r="T4451" s="288"/>
      <c r="U4451" s="287"/>
      <c r="X4451" s="289"/>
    </row>
    <row r="4452" spans="20:24">
      <c r="T4452" s="288"/>
      <c r="U4452" s="287"/>
      <c r="X4452" s="289"/>
    </row>
    <row r="4453" spans="20:24">
      <c r="T4453" s="288"/>
      <c r="U4453" s="287"/>
      <c r="X4453" s="289"/>
    </row>
    <row r="4454" spans="20:24">
      <c r="T4454" s="288"/>
      <c r="U4454" s="287"/>
      <c r="X4454" s="289"/>
    </row>
    <row r="4455" spans="20:24">
      <c r="T4455" s="288"/>
      <c r="U4455" s="287"/>
      <c r="X4455" s="289"/>
    </row>
    <row r="4456" spans="20:24">
      <c r="T4456" s="288"/>
      <c r="U4456" s="287"/>
      <c r="X4456" s="289"/>
    </row>
    <row r="4457" spans="20:24">
      <c r="T4457" s="288"/>
      <c r="U4457" s="287"/>
      <c r="X4457" s="289"/>
    </row>
    <row r="4458" spans="20:24">
      <c r="T4458" s="288"/>
      <c r="U4458" s="287"/>
      <c r="X4458" s="289"/>
    </row>
    <row r="4459" spans="20:24">
      <c r="T4459" s="288"/>
      <c r="U4459" s="287"/>
      <c r="X4459" s="289"/>
    </row>
    <row r="4460" spans="20:24">
      <c r="T4460" s="288"/>
      <c r="U4460" s="287"/>
      <c r="X4460" s="289"/>
    </row>
    <row r="4461" spans="20:24">
      <c r="T4461" s="288"/>
      <c r="U4461" s="287"/>
      <c r="X4461" s="289"/>
    </row>
    <row r="4462" spans="20:24">
      <c r="T4462" s="288"/>
      <c r="U4462" s="287"/>
      <c r="X4462" s="289"/>
    </row>
    <row r="4463" spans="20:24">
      <c r="T4463" s="288"/>
      <c r="U4463" s="287"/>
      <c r="X4463" s="289"/>
    </row>
    <row r="4464" spans="20:24">
      <c r="T4464" s="288"/>
      <c r="U4464" s="287"/>
      <c r="X4464" s="289"/>
    </row>
    <row r="4465" spans="20:24">
      <c r="T4465" s="288"/>
      <c r="U4465" s="287"/>
      <c r="X4465" s="289"/>
    </row>
    <row r="4466" spans="20:24">
      <c r="T4466" s="288"/>
      <c r="U4466" s="287"/>
      <c r="X4466" s="289"/>
    </row>
    <row r="4467" spans="20:24">
      <c r="T4467" s="288"/>
      <c r="U4467" s="287"/>
      <c r="X4467" s="289"/>
    </row>
    <row r="4468" spans="20:24">
      <c r="T4468" s="288"/>
      <c r="U4468" s="287"/>
      <c r="X4468" s="289"/>
    </row>
    <row r="4469" spans="20:24">
      <c r="T4469" s="288"/>
      <c r="U4469" s="287"/>
      <c r="X4469" s="289"/>
    </row>
    <row r="4470" spans="20:24">
      <c r="T4470" s="288"/>
      <c r="U4470" s="287"/>
      <c r="X4470" s="289"/>
    </row>
    <row r="4471" spans="20:24">
      <c r="T4471" s="288"/>
      <c r="U4471" s="287"/>
      <c r="X4471" s="289"/>
    </row>
    <row r="4472" spans="20:24">
      <c r="T4472" s="288"/>
      <c r="U4472" s="287"/>
      <c r="X4472" s="289"/>
    </row>
    <row r="4473" spans="20:24">
      <c r="T4473" s="288"/>
      <c r="U4473" s="287"/>
      <c r="X4473" s="289"/>
    </row>
    <row r="4474" spans="20:24">
      <c r="T4474" s="288"/>
      <c r="U4474" s="287"/>
      <c r="X4474" s="289"/>
    </row>
    <row r="4475" spans="20:24">
      <c r="T4475" s="288"/>
      <c r="U4475" s="287"/>
      <c r="X4475" s="289"/>
    </row>
    <row r="4476" spans="20:24">
      <c r="T4476" s="288"/>
      <c r="U4476" s="287"/>
      <c r="X4476" s="289"/>
    </row>
    <row r="4477" spans="20:24">
      <c r="T4477" s="288"/>
      <c r="U4477" s="287"/>
      <c r="X4477" s="289"/>
    </row>
    <row r="4478" spans="20:24">
      <c r="T4478" s="288"/>
      <c r="U4478" s="287"/>
      <c r="X4478" s="289"/>
    </row>
    <row r="4479" spans="20:24">
      <c r="T4479" s="288"/>
      <c r="U4479" s="287"/>
      <c r="X4479" s="289"/>
    </row>
    <row r="4480" spans="20:24">
      <c r="T4480" s="288"/>
      <c r="U4480" s="287"/>
      <c r="X4480" s="289"/>
    </row>
    <row r="4481" spans="20:24">
      <c r="T4481" s="288"/>
      <c r="U4481" s="287"/>
      <c r="X4481" s="289"/>
    </row>
    <row r="4482" spans="20:24">
      <c r="T4482" s="288"/>
      <c r="U4482" s="287"/>
      <c r="X4482" s="289"/>
    </row>
    <row r="4483" spans="20:24">
      <c r="T4483" s="288"/>
      <c r="U4483" s="287"/>
      <c r="X4483" s="289"/>
    </row>
    <row r="4484" spans="20:24">
      <c r="T4484" s="288"/>
      <c r="U4484" s="287"/>
      <c r="X4484" s="289"/>
    </row>
    <row r="4485" spans="20:24">
      <c r="T4485" s="288"/>
      <c r="U4485" s="287"/>
      <c r="X4485" s="289"/>
    </row>
    <row r="4486" spans="20:24">
      <c r="T4486" s="288"/>
      <c r="U4486" s="287"/>
      <c r="X4486" s="289"/>
    </row>
    <row r="4487" spans="20:24">
      <c r="T4487" s="288"/>
      <c r="U4487" s="287"/>
      <c r="X4487" s="289"/>
    </row>
    <row r="4488" spans="20:24">
      <c r="T4488" s="288"/>
      <c r="U4488" s="287"/>
      <c r="X4488" s="289"/>
    </row>
    <row r="4489" spans="20:24">
      <c r="T4489" s="288"/>
      <c r="U4489" s="287"/>
      <c r="X4489" s="289"/>
    </row>
    <row r="4490" spans="20:24">
      <c r="T4490" s="288"/>
      <c r="U4490" s="287"/>
      <c r="X4490" s="289"/>
    </row>
    <row r="4491" spans="20:24">
      <c r="T4491" s="288"/>
      <c r="U4491" s="287"/>
      <c r="X4491" s="289"/>
    </row>
    <row r="4492" spans="20:24">
      <c r="T4492" s="288"/>
      <c r="U4492" s="287"/>
      <c r="X4492" s="289"/>
    </row>
    <row r="4493" spans="20:24">
      <c r="T4493" s="288"/>
      <c r="U4493" s="287"/>
      <c r="X4493" s="289"/>
    </row>
    <row r="4494" spans="20:24">
      <c r="T4494" s="288"/>
      <c r="U4494" s="287"/>
      <c r="X4494" s="289"/>
    </row>
    <row r="4495" spans="20:24">
      <c r="T4495" s="288"/>
      <c r="U4495" s="287"/>
      <c r="X4495" s="289"/>
    </row>
    <row r="4496" spans="20:24">
      <c r="T4496" s="288"/>
      <c r="U4496" s="287"/>
      <c r="X4496" s="289"/>
    </row>
    <row r="4497" spans="20:24">
      <c r="T4497" s="288"/>
      <c r="U4497" s="287"/>
      <c r="X4497" s="289"/>
    </row>
    <row r="4498" spans="20:24">
      <c r="T4498" s="288"/>
      <c r="U4498" s="287"/>
      <c r="X4498" s="289"/>
    </row>
    <row r="4499" spans="20:24">
      <c r="T4499" s="288"/>
      <c r="U4499" s="287"/>
      <c r="X4499" s="289"/>
    </row>
    <row r="4500" spans="20:24">
      <c r="T4500" s="288"/>
      <c r="U4500" s="287"/>
      <c r="X4500" s="289"/>
    </row>
    <row r="4501" spans="20:24">
      <c r="T4501" s="288"/>
      <c r="U4501" s="287"/>
      <c r="X4501" s="289"/>
    </row>
    <row r="4502" spans="20:24">
      <c r="T4502" s="288"/>
      <c r="U4502" s="287"/>
      <c r="X4502" s="289"/>
    </row>
    <row r="4503" spans="20:24">
      <c r="T4503" s="288"/>
      <c r="U4503" s="287"/>
      <c r="X4503" s="289"/>
    </row>
    <row r="4504" spans="20:24">
      <c r="T4504" s="288"/>
      <c r="U4504" s="287"/>
      <c r="X4504" s="289"/>
    </row>
    <row r="4505" spans="20:24">
      <c r="T4505" s="288"/>
      <c r="U4505" s="287"/>
      <c r="X4505" s="289"/>
    </row>
    <row r="4506" spans="20:24">
      <c r="T4506" s="288"/>
      <c r="U4506" s="287"/>
      <c r="X4506" s="289"/>
    </row>
    <row r="4507" spans="20:24">
      <c r="T4507" s="288"/>
      <c r="U4507" s="287"/>
      <c r="X4507" s="289"/>
    </row>
    <row r="4508" spans="20:24">
      <c r="T4508" s="288"/>
      <c r="U4508" s="287"/>
      <c r="X4508" s="289"/>
    </row>
    <row r="4509" spans="20:24">
      <c r="T4509" s="288"/>
      <c r="U4509" s="287"/>
      <c r="X4509" s="289"/>
    </row>
    <row r="4510" spans="20:24">
      <c r="T4510" s="288"/>
      <c r="U4510" s="287"/>
      <c r="X4510" s="289"/>
    </row>
    <row r="4511" spans="20:24">
      <c r="T4511" s="288"/>
      <c r="U4511" s="287"/>
      <c r="X4511" s="289"/>
    </row>
    <row r="4512" spans="20:24">
      <c r="T4512" s="288"/>
      <c r="U4512" s="287"/>
      <c r="X4512" s="289"/>
    </row>
    <row r="4513" spans="20:24">
      <c r="T4513" s="288"/>
      <c r="U4513" s="287"/>
      <c r="X4513" s="289"/>
    </row>
    <row r="4514" spans="20:24">
      <c r="T4514" s="288"/>
      <c r="U4514" s="287"/>
      <c r="X4514" s="289"/>
    </row>
    <row r="4515" spans="20:24">
      <c r="T4515" s="288"/>
      <c r="U4515" s="287"/>
      <c r="X4515" s="289"/>
    </row>
    <row r="4516" spans="20:24">
      <c r="T4516" s="288"/>
      <c r="U4516" s="287"/>
      <c r="X4516" s="289"/>
    </row>
    <row r="4517" spans="20:24">
      <c r="T4517" s="288"/>
      <c r="U4517" s="287"/>
      <c r="X4517" s="289"/>
    </row>
    <row r="4518" spans="20:24">
      <c r="T4518" s="288"/>
      <c r="U4518" s="287"/>
      <c r="X4518" s="289"/>
    </row>
    <row r="4519" spans="20:24">
      <c r="T4519" s="288"/>
      <c r="U4519" s="287"/>
      <c r="X4519" s="289"/>
    </row>
    <row r="4520" spans="20:24">
      <c r="T4520" s="288"/>
      <c r="U4520" s="287"/>
      <c r="X4520" s="289"/>
    </row>
    <row r="4521" spans="20:24">
      <c r="T4521" s="288"/>
      <c r="U4521" s="287"/>
      <c r="X4521" s="289"/>
    </row>
    <row r="4522" spans="20:24">
      <c r="T4522" s="288"/>
      <c r="U4522" s="287"/>
      <c r="X4522" s="289"/>
    </row>
    <row r="4523" spans="20:24">
      <c r="T4523" s="288"/>
      <c r="U4523" s="287"/>
      <c r="X4523" s="289"/>
    </row>
    <row r="4524" spans="20:24">
      <c r="T4524" s="288"/>
      <c r="U4524" s="287"/>
      <c r="X4524" s="289"/>
    </row>
    <row r="4525" spans="20:24">
      <c r="T4525" s="288"/>
      <c r="U4525" s="287"/>
      <c r="X4525" s="289"/>
    </row>
    <row r="4526" spans="20:24">
      <c r="T4526" s="288"/>
      <c r="U4526" s="287"/>
      <c r="X4526" s="289"/>
    </row>
    <row r="4527" spans="20:24">
      <c r="T4527" s="288"/>
      <c r="U4527" s="287"/>
      <c r="X4527" s="289"/>
    </row>
    <row r="4528" spans="20:24">
      <c r="T4528" s="288"/>
      <c r="U4528" s="287"/>
      <c r="X4528" s="289"/>
    </row>
    <row r="4529" spans="20:24">
      <c r="T4529" s="288"/>
      <c r="U4529" s="287"/>
      <c r="X4529" s="289"/>
    </row>
    <row r="4530" spans="20:24">
      <c r="T4530" s="288"/>
      <c r="U4530" s="287"/>
      <c r="X4530" s="289"/>
    </row>
    <row r="4531" spans="20:24">
      <c r="T4531" s="288"/>
      <c r="U4531" s="287"/>
      <c r="X4531" s="289"/>
    </row>
    <row r="4532" spans="20:24">
      <c r="T4532" s="288"/>
      <c r="U4532" s="287"/>
      <c r="X4532" s="289"/>
    </row>
    <row r="4533" spans="20:24">
      <c r="T4533" s="288"/>
      <c r="U4533" s="287"/>
      <c r="X4533" s="289"/>
    </row>
    <row r="4534" spans="20:24">
      <c r="T4534" s="288"/>
      <c r="U4534" s="287"/>
      <c r="X4534" s="289"/>
    </row>
    <row r="4535" spans="20:24">
      <c r="T4535" s="288"/>
      <c r="U4535" s="287"/>
      <c r="X4535" s="289"/>
    </row>
    <row r="4536" spans="20:24">
      <c r="T4536" s="288"/>
      <c r="U4536" s="287"/>
      <c r="X4536" s="289"/>
    </row>
    <row r="4537" spans="20:24">
      <c r="T4537" s="288"/>
      <c r="U4537" s="287"/>
      <c r="X4537" s="289"/>
    </row>
    <row r="4538" spans="20:24">
      <c r="T4538" s="288"/>
      <c r="U4538" s="287"/>
      <c r="X4538" s="289"/>
    </row>
    <row r="4539" spans="20:24">
      <c r="T4539" s="288"/>
      <c r="U4539" s="287"/>
      <c r="X4539" s="289"/>
    </row>
    <row r="4540" spans="20:24">
      <c r="T4540" s="288"/>
      <c r="U4540" s="287"/>
      <c r="X4540" s="289"/>
    </row>
    <row r="4541" spans="20:24">
      <c r="T4541" s="288"/>
      <c r="U4541" s="287"/>
      <c r="X4541" s="289"/>
    </row>
    <row r="4542" spans="20:24">
      <c r="T4542" s="288"/>
      <c r="U4542" s="287"/>
      <c r="X4542" s="289"/>
    </row>
    <row r="4543" spans="20:24">
      <c r="T4543" s="288"/>
      <c r="U4543" s="287"/>
      <c r="X4543" s="289"/>
    </row>
    <row r="4544" spans="20:24">
      <c r="T4544" s="288"/>
      <c r="U4544" s="287"/>
      <c r="X4544" s="289"/>
    </row>
    <row r="4545" spans="20:24">
      <c r="T4545" s="288"/>
      <c r="U4545" s="287"/>
      <c r="X4545" s="289"/>
    </row>
    <row r="4546" spans="20:24">
      <c r="T4546" s="288"/>
      <c r="U4546" s="287"/>
      <c r="X4546" s="289"/>
    </row>
    <row r="4547" spans="20:24">
      <c r="T4547" s="288"/>
      <c r="U4547" s="287"/>
      <c r="X4547" s="289"/>
    </row>
    <row r="4548" spans="20:24">
      <c r="T4548" s="288"/>
      <c r="U4548" s="287"/>
      <c r="X4548" s="289"/>
    </row>
    <row r="4549" spans="20:24">
      <c r="T4549" s="288"/>
      <c r="U4549" s="287"/>
      <c r="X4549" s="289"/>
    </row>
    <row r="4550" spans="20:24">
      <c r="T4550" s="288"/>
      <c r="U4550" s="287"/>
      <c r="X4550" s="289"/>
    </row>
    <row r="4551" spans="20:24">
      <c r="T4551" s="288"/>
      <c r="U4551" s="287"/>
      <c r="X4551" s="289"/>
    </row>
    <row r="4552" spans="20:24">
      <c r="T4552" s="288"/>
      <c r="U4552" s="287"/>
      <c r="X4552" s="289"/>
    </row>
    <row r="4553" spans="20:24">
      <c r="T4553" s="288"/>
      <c r="U4553" s="287"/>
      <c r="X4553" s="289"/>
    </row>
    <row r="4554" spans="20:24">
      <c r="T4554" s="288"/>
      <c r="U4554" s="287"/>
      <c r="X4554" s="289"/>
    </row>
    <row r="4555" spans="20:24">
      <c r="T4555" s="288"/>
      <c r="U4555" s="287"/>
      <c r="X4555" s="289"/>
    </row>
    <row r="4556" spans="20:24">
      <c r="T4556" s="288"/>
      <c r="U4556" s="287"/>
      <c r="X4556" s="289"/>
    </row>
    <row r="4557" spans="20:24">
      <c r="T4557" s="288"/>
      <c r="U4557" s="287"/>
      <c r="X4557" s="289"/>
    </row>
    <row r="4558" spans="20:24">
      <c r="T4558" s="288"/>
      <c r="U4558" s="287"/>
      <c r="X4558" s="289"/>
    </row>
    <row r="4559" spans="20:24">
      <c r="T4559" s="288"/>
      <c r="U4559" s="287"/>
      <c r="X4559" s="289"/>
    </row>
    <row r="4560" spans="20:24">
      <c r="T4560" s="288"/>
      <c r="U4560" s="287"/>
      <c r="X4560" s="289"/>
    </row>
    <row r="4561" spans="20:24">
      <c r="T4561" s="288"/>
      <c r="U4561" s="287"/>
      <c r="X4561" s="289"/>
    </row>
    <row r="4562" spans="20:24">
      <c r="T4562" s="288"/>
      <c r="U4562" s="287"/>
      <c r="X4562" s="289"/>
    </row>
    <row r="4563" spans="20:24">
      <c r="T4563" s="288"/>
      <c r="U4563" s="287"/>
      <c r="X4563" s="289"/>
    </row>
    <row r="4564" spans="20:24">
      <c r="T4564" s="288"/>
      <c r="U4564" s="287"/>
      <c r="X4564" s="289"/>
    </row>
    <row r="4565" spans="20:24">
      <c r="T4565" s="288"/>
      <c r="U4565" s="287"/>
      <c r="X4565" s="289"/>
    </row>
    <row r="4566" spans="20:24">
      <c r="T4566" s="288"/>
      <c r="U4566" s="287"/>
      <c r="X4566" s="289"/>
    </row>
    <row r="4567" spans="20:24">
      <c r="T4567" s="288"/>
      <c r="U4567" s="287"/>
      <c r="X4567" s="289"/>
    </row>
    <row r="4568" spans="20:24">
      <c r="T4568" s="288"/>
      <c r="U4568" s="287"/>
      <c r="X4568" s="289"/>
    </row>
    <row r="4569" spans="20:24">
      <c r="T4569" s="288"/>
      <c r="U4569" s="287"/>
      <c r="X4569" s="289"/>
    </row>
    <row r="4570" spans="20:24">
      <c r="T4570" s="288"/>
      <c r="U4570" s="287"/>
      <c r="X4570" s="289"/>
    </row>
    <row r="4571" spans="20:24">
      <c r="T4571" s="288"/>
      <c r="U4571" s="287"/>
      <c r="X4571" s="289"/>
    </row>
    <row r="4572" spans="20:24">
      <c r="T4572" s="288"/>
      <c r="U4572" s="287"/>
      <c r="X4572" s="289"/>
    </row>
    <row r="4573" spans="20:24">
      <c r="T4573" s="288"/>
      <c r="U4573" s="287"/>
      <c r="X4573" s="289"/>
    </row>
    <row r="4574" spans="20:24">
      <c r="T4574" s="288"/>
      <c r="U4574" s="287"/>
      <c r="X4574" s="289"/>
    </row>
    <row r="4575" spans="20:24">
      <c r="T4575" s="288"/>
      <c r="U4575" s="287"/>
      <c r="X4575" s="289"/>
    </row>
    <row r="4576" spans="20:24">
      <c r="T4576" s="288"/>
      <c r="U4576" s="287"/>
      <c r="X4576" s="289"/>
    </row>
    <row r="4577" spans="20:24">
      <c r="T4577" s="288"/>
      <c r="U4577" s="287"/>
      <c r="X4577" s="289"/>
    </row>
    <row r="4578" spans="20:24">
      <c r="T4578" s="288"/>
      <c r="U4578" s="287"/>
      <c r="X4578" s="289"/>
    </row>
    <row r="4579" spans="20:24">
      <c r="T4579" s="288"/>
      <c r="U4579" s="287"/>
      <c r="X4579" s="289"/>
    </row>
    <row r="4580" spans="20:24">
      <c r="T4580" s="288"/>
      <c r="U4580" s="287"/>
      <c r="X4580" s="289"/>
    </row>
    <row r="4581" spans="20:24">
      <c r="T4581" s="288"/>
      <c r="U4581" s="287"/>
      <c r="X4581" s="289"/>
    </row>
    <row r="4582" spans="20:24">
      <c r="T4582" s="288"/>
      <c r="U4582" s="287"/>
      <c r="X4582" s="289"/>
    </row>
    <row r="4583" spans="20:24">
      <c r="T4583" s="288"/>
      <c r="U4583" s="287"/>
      <c r="X4583" s="289"/>
    </row>
    <row r="4584" spans="20:24">
      <c r="T4584" s="288"/>
      <c r="U4584" s="287"/>
      <c r="X4584" s="289"/>
    </row>
    <row r="4585" spans="20:24">
      <c r="T4585" s="288"/>
      <c r="U4585" s="287"/>
      <c r="X4585" s="289"/>
    </row>
    <row r="4586" spans="20:24">
      <c r="T4586" s="288"/>
      <c r="U4586" s="287"/>
      <c r="X4586" s="289"/>
    </row>
    <row r="4587" spans="20:24">
      <c r="T4587" s="288"/>
      <c r="U4587" s="287"/>
      <c r="X4587" s="289"/>
    </row>
    <row r="4588" spans="20:24">
      <c r="T4588" s="288"/>
      <c r="U4588" s="287"/>
      <c r="X4588" s="289"/>
    </row>
    <row r="4589" spans="20:24">
      <c r="T4589" s="288"/>
      <c r="U4589" s="287"/>
      <c r="X4589" s="289"/>
    </row>
    <row r="4590" spans="20:24">
      <c r="T4590" s="288"/>
      <c r="U4590" s="287"/>
      <c r="X4590" s="289"/>
    </row>
    <row r="4591" spans="20:24">
      <c r="T4591" s="288"/>
      <c r="U4591" s="287"/>
      <c r="X4591" s="289"/>
    </row>
    <row r="4592" spans="20:24">
      <c r="T4592" s="288"/>
      <c r="U4592" s="287"/>
      <c r="X4592" s="289"/>
    </row>
    <row r="4593" spans="20:24">
      <c r="T4593" s="288"/>
      <c r="U4593" s="287"/>
      <c r="X4593" s="289"/>
    </row>
    <row r="4594" spans="20:24">
      <c r="T4594" s="288"/>
      <c r="U4594" s="287"/>
      <c r="X4594" s="289"/>
    </row>
    <row r="4595" spans="20:24">
      <c r="T4595" s="288"/>
      <c r="U4595" s="287"/>
      <c r="X4595" s="289"/>
    </row>
    <row r="4596" spans="20:24">
      <c r="T4596" s="288"/>
      <c r="U4596" s="287"/>
      <c r="X4596" s="289"/>
    </row>
    <row r="4597" spans="20:24">
      <c r="T4597" s="288"/>
      <c r="U4597" s="287"/>
      <c r="X4597" s="289"/>
    </row>
    <row r="4598" spans="20:24">
      <c r="T4598" s="288"/>
      <c r="U4598" s="287"/>
      <c r="X4598" s="289"/>
    </row>
    <row r="4599" spans="20:24">
      <c r="T4599" s="288"/>
      <c r="U4599" s="287"/>
      <c r="X4599" s="289"/>
    </row>
    <row r="4600" spans="20:24">
      <c r="T4600" s="288"/>
      <c r="U4600" s="287"/>
      <c r="X4600" s="289"/>
    </row>
    <row r="4601" spans="20:24">
      <c r="T4601" s="288"/>
      <c r="U4601" s="287"/>
      <c r="X4601" s="289"/>
    </row>
    <row r="4602" spans="20:24">
      <c r="T4602" s="288"/>
      <c r="U4602" s="287"/>
      <c r="X4602" s="289"/>
    </row>
    <row r="4603" spans="20:24">
      <c r="T4603" s="288"/>
      <c r="U4603" s="287"/>
      <c r="X4603" s="289"/>
    </row>
    <row r="4604" spans="20:24">
      <c r="T4604" s="288"/>
      <c r="U4604" s="287"/>
      <c r="X4604" s="289"/>
    </row>
    <row r="4605" spans="20:24">
      <c r="T4605" s="288"/>
      <c r="U4605" s="287"/>
      <c r="X4605" s="289"/>
    </row>
    <row r="4606" spans="20:24">
      <c r="T4606" s="288"/>
      <c r="U4606" s="287"/>
      <c r="X4606" s="289"/>
    </row>
    <row r="4607" spans="20:24">
      <c r="T4607" s="288"/>
      <c r="U4607" s="287"/>
      <c r="X4607" s="289"/>
    </row>
    <row r="4608" spans="20:24">
      <c r="T4608" s="288"/>
      <c r="U4608" s="287"/>
      <c r="X4608" s="289"/>
    </row>
    <row r="4609" spans="20:24">
      <c r="T4609" s="288"/>
      <c r="U4609" s="287"/>
      <c r="X4609" s="289"/>
    </row>
    <row r="4610" spans="20:24">
      <c r="T4610" s="288"/>
      <c r="U4610" s="287"/>
      <c r="X4610" s="289"/>
    </row>
    <row r="4611" spans="20:24">
      <c r="T4611" s="288"/>
      <c r="U4611" s="287"/>
      <c r="X4611" s="289"/>
    </row>
    <row r="4612" spans="20:24">
      <c r="T4612" s="288"/>
      <c r="U4612" s="287"/>
      <c r="X4612" s="289"/>
    </row>
    <row r="4613" spans="20:24">
      <c r="T4613" s="288"/>
      <c r="U4613" s="287"/>
      <c r="X4613" s="289"/>
    </row>
    <row r="4614" spans="20:24">
      <c r="T4614" s="288"/>
      <c r="U4614" s="287"/>
      <c r="X4614" s="289"/>
    </row>
    <row r="4615" spans="20:24">
      <c r="T4615" s="288"/>
      <c r="U4615" s="287"/>
      <c r="X4615" s="289"/>
    </row>
    <row r="4616" spans="20:24">
      <c r="T4616" s="288"/>
      <c r="U4616" s="287"/>
      <c r="X4616" s="289"/>
    </row>
    <row r="4617" spans="20:24">
      <c r="T4617" s="288"/>
      <c r="U4617" s="287"/>
      <c r="X4617" s="289"/>
    </row>
    <row r="4618" spans="20:24">
      <c r="T4618" s="288"/>
      <c r="U4618" s="287"/>
      <c r="X4618" s="289"/>
    </row>
    <row r="4619" spans="20:24">
      <c r="T4619" s="288"/>
      <c r="U4619" s="287"/>
      <c r="X4619" s="289"/>
    </row>
    <row r="4620" spans="20:24">
      <c r="T4620" s="288"/>
      <c r="U4620" s="287"/>
      <c r="X4620" s="289"/>
    </row>
    <row r="4621" spans="20:24">
      <c r="T4621" s="288"/>
      <c r="U4621" s="287"/>
      <c r="X4621" s="289"/>
    </row>
    <row r="4622" spans="20:24">
      <c r="T4622" s="288"/>
      <c r="U4622" s="287"/>
      <c r="X4622" s="289"/>
    </row>
    <row r="4623" spans="20:24">
      <c r="T4623" s="288"/>
      <c r="U4623" s="287"/>
      <c r="X4623" s="289"/>
    </row>
    <row r="4624" spans="20:24">
      <c r="T4624" s="288"/>
      <c r="U4624" s="287"/>
      <c r="X4624" s="289"/>
    </row>
    <row r="4625" spans="20:24">
      <c r="T4625" s="288"/>
      <c r="U4625" s="287"/>
      <c r="X4625" s="289"/>
    </row>
    <row r="4626" spans="20:24">
      <c r="T4626" s="288"/>
      <c r="U4626" s="287"/>
      <c r="X4626" s="289"/>
    </row>
    <row r="4627" spans="20:24">
      <c r="T4627" s="288"/>
      <c r="U4627" s="287"/>
      <c r="X4627" s="289"/>
    </row>
    <row r="4628" spans="20:24">
      <c r="T4628" s="288"/>
      <c r="U4628" s="287"/>
      <c r="X4628" s="289"/>
    </row>
    <row r="4629" spans="20:24">
      <c r="T4629" s="288"/>
      <c r="U4629" s="287"/>
      <c r="X4629" s="289"/>
    </row>
    <row r="4630" spans="20:24">
      <c r="T4630" s="288"/>
      <c r="U4630" s="287"/>
      <c r="X4630" s="289"/>
    </row>
    <row r="4631" spans="20:24">
      <c r="T4631" s="288"/>
      <c r="U4631" s="287"/>
      <c r="X4631" s="289"/>
    </row>
    <row r="4632" spans="20:24">
      <c r="T4632" s="288"/>
      <c r="U4632" s="287"/>
      <c r="X4632" s="289"/>
    </row>
    <row r="4633" spans="20:24">
      <c r="T4633" s="288"/>
      <c r="U4633" s="287"/>
      <c r="X4633" s="289"/>
    </row>
    <row r="4634" spans="20:24">
      <c r="T4634" s="288"/>
      <c r="U4634" s="287"/>
      <c r="X4634" s="289"/>
    </row>
    <row r="4635" spans="20:24">
      <c r="T4635" s="288"/>
      <c r="U4635" s="287"/>
      <c r="X4635" s="289"/>
    </row>
    <row r="4636" spans="20:24">
      <c r="T4636" s="288"/>
      <c r="U4636" s="287"/>
      <c r="X4636" s="289"/>
    </row>
    <row r="4637" spans="20:24">
      <c r="T4637" s="288"/>
      <c r="U4637" s="287"/>
      <c r="X4637" s="289"/>
    </row>
    <row r="4638" spans="20:24">
      <c r="T4638" s="288"/>
      <c r="U4638" s="287"/>
      <c r="X4638" s="289"/>
    </row>
    <row r="4639" spans="20:24">
      <c r="T4639" s="288"/>
      <c r="U4639" s="287"/>
      <c r="X4639" s="289"/>
    </row>
    <row r="4640" spans="20:24">
      <c r="T4640" s="288"/>
      <c r="U4640" s="287"/>
      <c r="X4640" s="289"/>
    </row>
    <row r="4641" spans="20:24">
      <c r="T4641" s="288"/>
      <c r="U4641" s="287"/>
      <c r="X4641" s="289"/>
    </row>
    <row r="4642" spans="20:24">
      <c r="T4642" s="288"/>
      <c r="U4642" s="287"/>
      <c r="X4642" s="289"/>
    </row>
    <row r="4643" spans="20:24">
      <c r="T4643" s="288"/>
      <c r="U4643" s="287"/>
      <c r="X4643" s="289"/>
    </row>
    <row r="4644" spans="20:24">
      <c r="T4644" s="288"/>
      <c r="U4644" s="287"/>
      <c r="X4644" s="289"/>
    </row>
    <row r="4645" spans="20:24">
      <c r="T4645" s="288"/>
      <c r="U4645" s="287"/>
      <c r="X4645" s="289"/>
    </row>
    <row r="4646" spans="20:24">
      <c r="T4646" s="288"/>
      <c r="U4646" s="287"/>
      <c r="X4646" s="289"/>
    </row>
    <row r="4647" spans="20:24">
      <c r="T4647" s="288"/>
      <c r="U4647" s="287"/>
      <c r="X4647" s="289"/>
    </row>
    <row r="4648" spans="20:24">
      <c r="T4648" s="288"/>
      <c r="U4648" s="287"/>
      <c r="X4648" s="289"/>
    </row>
    <row r="4649" spans="20:24">
      <c r="T4649" s="288"/>
      <c r="U4649" s="287"/>
      <c r="X4649" s="289"/>
    </row>
    <row r="4650" spans="20:24">
      <c r="T4650" s="288"/>
      <c r="U4650" s="287"/>
      <c r="X4650" s="289"/>
    </row>
    <row r="4651" spans="20:24">
      <c r="T4651" s="288"/>
      <c r="U4651" s="287"/>
      <c r="X4651" s="289"/>
    </row>
    <row r="4652" spans="20:24">
      <c r="T4652" s="288"/>
      <c r="U4652" s="287"/>
      <c r="X4652" s="289"/>
    </row>
    <row r="4653" spans="20:24">
      <c r="T4653" s="288"/>
      <c r="U4653" s="287"/>
      <c r="X4653" s="289"/>
    </row>
    <row r="4654" spans="20:24">
      <c r="T4654" s="288"/>
      <c r="U4654" s="287"/>
      <c r="X4654" s="289"/>
    </row>
    <row r="4655" spans="20:24">
      <c r="T4655" s="288"/>
      <c r="U4655" s="287"/>
      <c r="X4655" s="289"/>
    </row>
    <row r="4656" spans="20:24">
      <c r="T4656" s="288"/>
      <c r="U4656" s="287"/>
      <c r="X4656" s="289"/>
    </row>
    <row r="4657" spans="20:24">
      <c r="T4657" s="288"/>
      <c r="U4657" s="287"/>
      <c r="X4657" s="289"/>
    </row>
    <row r="4658" spans="20:24">
      <c r="T4658" s="288"/>
      <c r="U4658" s="287"/>
      <c r="X4658" s="289"/>
    </row>
    <row r="4659" spans="20:24">
      <c r="T4659" s="288"/>
      <c r="U4659" s="287"/>
      <c r="X4659" s="289"/>
    </row>
    <row r="4660" spans="20:24">
      <c r="T4660" s="288"/>
      <c r="U4660" s="287"/>
      <c r="X4660" s="289"/>
    </row>
    <row r="4661" spans="20:24">
      <c r="T4661" s="288"/>
      <c r="U4661" s="287"/>
      <c r="X4661" s="289"/>
    </row>
    <row r="4662" spans="20:24">
      <c r="T4662" s="288"/>
      <c r="U4662" s="287"/>
      <c r="X4662" s="289"/>
    </row>
    <row r="4663" spans="20:24">
      <c r="T4663" s="288"/>
      <c r="U4663" s="287"/>
      <c r="X4663" s="289"/>
    </row>
    <row r="4664" spans="20:24">
      <c r="T4664" s="288"/>
      <c r="U4664" s="287"/>
      <c r="X4664" s="289"/>
    </row>
    <row r="4665" spans="20:24">
      <c r="T4665" s="288"/>
      <c r="U4665" s="287"/>
      <c r="X4665" s="289"/>
    </row>
    <row r="4666" spans="20:24">
      <c r="T4666" s="288"/>
      <c r="U4666" s="287"/>
      <c r="X4666" s="289"/>
    </row>
    <row r="4667" spans="20:24">
      <c r="T4667" s="288"/>
      <c r="U4667" s="287"/>
      <c r="X4667" s="289"/>
    </row>
    <row r="4668" spans="20:24">
      <c r="T4668" s="288"/>
      <c r="U4668" s="287"/>
      <c r="X4668" s="289"/>
    </row>
    <row r="4669" spans="20:24">
      <c r="T4669" s="288"/>
      <c r="U4669" s="287"/>
      <c r="X4669" s="289"/>
    </row>
    <row r="4670" spans="20:24">
      <c r="T4670" s="288"/>
      <c r="U4670" s="287"/>
      <c r="X4670" s="289"/>
    </row>
    <row r="4671" spans="20:24">
      <c r="T4671" s="288"/>
      <c r="U4671" s="287"/>
      <c r="X4671" s="289"/>
    </row>
    <row r="4672" spans="20:24">
      <c r="T4672" s="288"/>
      <c r="U4672" s="287"/>
      <c r="X4672" s="289"/>
    </row>
    <row r="4673" spans="20:24">
      <c r="T4673" s="288"/>
      <c r="U4673" s="287"/>
      <c r="X4673" s="289"/>
    </row>
    <row r="4674" spans="20:24">
      <c r="T4674" s="288"/>
      <c r="U4674" s="287"/>
      <c r="X4674" s="289"/>
    </row>
    <row r="4675" spans="20:24">
      <c r="T4675" s="288"/>
      <c r="U4675" s="287"/>
      <c r="X4675" s="289"/>
    </row>
    <row r="4676" spans="20:24">
      <c r="T4676" s="288"/>
      <c r="U4676" s="287"/>
      <c r="X4676" s="289"/>
    </row>
    <row r="4677" spans="20:24">
      <c r="T4677" s="288"/>
      <c r="U4677" s="287"/>
      <c r="X4677" s="289"/>
    </row>
    <row r="4678" spans="20:24">
      <c r="T4678" s="288"/>
      <c r="U4678" s="287"/>
      <c r="X4678" s="289"/>
    </row>
    <row r="4679" spans="20:24">
      <c r="T4679" s="288"/>
      <c r="U4679" s="287"/>
      <c r="X4679" s="289"/>
    </row>
    <row r="4680" spans="20:24">
      <c r="T4680" s="288"/>
      <c r="U4680" s="287"/>
      <c r="X4680" s="289"/>
    </row>
    <row r="4681" spans="20:24">
      <c r="T4681" s="288"/>
      <c r="U4681" s="287"/>
      <c r="X4681" s="289"/>
    </row>
    <row r="4682" spans="20:24">
      <c r="T4682" s="288"/>
      <c r="U4682" s="287"/>
      <c r="X4682" s="289"/>
    </row>
    <row r="4683" spans="20:24">
      <c r="T4683" s="288"/>
      <c r="U4683" s="287"/>
      <c r="X4683" s="289"/>
    </row>
    <row r="4684" spans="20:24">
      <c r="T4684" s="288"/>
      <c r="U4684" s="287"/>
      <c r="X4684" s="289"/>
    </row>
    <row r="4685" spans="20:24">
      <c r="T4685" s="288"/>
      <c r="U4685" s="287"/>
      <c r="X4685" s="289"/>
    </row>
    <row r="4686" spans="20:24">
      <c r="T4686" s="288"/>
      <c r="U4686" s="287"/>
      <c r="X4686" s="289"/>
    </row>
    <row r="4687" spans="20:24">
      <c r="T4687" s="288"/>
      <c r="U4687" s="287"/>
      <c r="X4687" s="289"/>
    </row>
    <row r="4688" spans="20:24">
      <c r="T4688" s="288"/>
      <c r="U4688" s="287"/>
      <c r="X4688" s="289"/>
    </row>
    <row r="4689" spans="20:24">
      <c r="T4689" s="288"/>
      <c r="U4689" s="287"/>
      <c r="X4689" s="289"/>
    </row>
    <row r="4690" spans="20:24">
      <c r="T4690" s="288"/>
      <c r="U4690" s="287"/>
      <c r="X4690" s="289"/>
    </row>
    <row r="4691" spans="20:24">
      <c r="T4691" s="288"/>
      <c r="U4691" s="287"/>
      <c r="X4691" s="289"/>
    </row>
    <row r="4692" spans="20:24">
      <c r="T4692" s="288"/>
      <c r="U4692" s="287"/>
      <c r="X4692" s="289"/>
    </row>
    <row r="4693" spans="20:24">
      <c r="T4693" s="288"/>
      <c r="U4693" s="287"/>
      <c r="X4693" s="289"/>
    </row>
    <row r="4694" spans="20:24">
      <c r="T4694" s="288"/>
      <c r="U4694" s="287"/>
      <c r="X4694" s="289"/>
    </row>
    <row r="4695" spans="20:24">
      <c r="T4695" s="288"/>
      <c r="U4695" s="287"/>
      <c r="X4695" s="289"/>
    </row>
    <row r="4696" spans="20:24">
      <c r="T4696" s="288"/>
      <c r="U4696" s="287"/>
      <c r="X4696" s="289"/>
    </row>
    <row r="4697" spans="20:24">
      <c r="T4697" s="288"/>
      <c r="U4697" s="287"/>
      <c r="X4697" s="289"/>
    </row>
    <row r="4698" spans="20:24">
      <c r="T4698" s="288"/>
      <c r="U4698" s="287"/>
      <c r="X4698" s="289"/>
    </row>
    <row r="4699" spans="20:24">
      <c r="T4699" s="288"/>
      <c r="U4699" s="287"/>
      <c r="X4699" s="289"/>
    </row>
    <row r="4700" spans="20:24">
      <c r="T4700" s="288"/>
      <c r="U4700" s="287"/>
      <c r="X4700" s="289"/>
    </row>
    <row r="4701" spans="20:24">
      <c r="T4701" s="288"/>
      <c r="U4701" s="287"/>
      <c r="X4701" s="289"/>
    </row>
    <row r="4702" spans="20:24">
      <c r="T4702" s="288"/>
      <c r="U4702" s="287"/>
      <c r="X4702" s="289"/>
    </row>
    <row r="4703" spans="20:24">
      <c r="T4703" s="288"/>
      <c r="U4703" s="287"/>
      <c r="X4703" s="289"/>
    </row>
    <row r="4704" spans="20:24">
      <c r="T4704" s="288"/>
      <c r="U4704" s="287"/>
      <c r="X4704" s="289"/>
    </row>
    <row r="4705" spans="20:24">
      <c r="T4705" s="288"/>
      <c r="U4705" s="287"/>
      <c r="X4705" s="289"/>
    </row>
    <row r="4706" spans="20:24">
      <c r="T4706" s="288"/>
      <c r="U4706" s="287"/>
      <c r="X4706" s="289"/>
    </row>
    <row r="4707" spans="20:24">
      <c r="T4707" s="288"/>
      <c r="U4707" s="287"/>
      <c r="X4707" s="289"/>
    </row>
    <row r="4708" spans="20:24">
      <c r="T4708" s="288"/>
      <c r="U4708" s="287"/>
      <c r="X4708" s="289"/>
    </row>
    <row r="4709" spans="20:24">
      <c r="T4709" s="288"/>
      <c r="U4709" s="287"/>
      <c r="X4709" s="289"/>
    </row>
    <row r="4710" spans="20:24">
      <c r="T4710" s="288"/>
      <c r="U4710" s="287"/>
      <c r="X4710" s="289"/>
    </row>
    <row r="4711" spans="20:24">
      <c r="T4711" s="288"/>
      <c r="U4711" s="287"/>
      <c r="X4711" s="289"/>
    </row>
    <row r="4712" spans="20:24">
      <c r="T4712" s="288"/>
      <c r="U4712" s="287"/>
      <c r="X4712" s="289"/>
    </row>
    <row r="4713" spans="20:24">
      <c r="T4713" s="288"/>
      <c r="U4713" s="287"/>
      <c r="X4713" s="289"/>
    </row>
    <row r="4714" spans="20:24">
      <c r="T4714" s="288"/>
      <c r="U4714" s="287"/>
      <c r="X4714" s="289"/>
    </row>
    <row r="4715" spans="20:24">
      <c r="T4715" s="288"/>
      <c r="U4715" s="287"/>
      <c r="X4715" s="289"/>
    </row>
    <row r="4716" spans="20:24">
      <c r="T4716" s="288"/>
      <c r="U4716" s="287"/>
      <c r="X4716" s="289"/>
    </row>
    <row r="4717" spans="20:24">
      <c r="T4717" s="288"/>
      <c r="U4717" s="287"/>
      <c r="X4717" s="289"/>
    </row>
    <row r="4718" spans="20:24">
      <c r="T4718" s="288"/>
      <c r="U4718" s="287"/>
      <c r="X4718" s="289"/>
    </row>
    <row r="4719" spans="20:24">
      <c r="T4719" s="288"/>
      <c r="U4719" s="287"/>
      <c r="X4719" s="289"/>
    </row>
    <row r="4720" spans="20:24">
      <c r="T4720" s="288"/>
      <c r="U4720" s="287"/>
      <c r="X4720" s="289"/>
    </row>
    <row r="4721" spans="20:24">
      <c r="T4721" s="288"/>
      <c r="U4721" s="287"/>
      <c r="X4721" s="289"/>
    </row>
    <row r="4722" spans="20:24">
      <c r="T4722" s="288"/>
      <c r="U4722" s="287"/>
      <c r="X4722" s="289"/>
    </row>
    <row r="4723" spans="20:24">
      <c r="T4723" s="288"/>
      <c r="U4723" s="287"/>
      <c r="X4723" s="289"/>
    </row>
    <row r="4724" spans="20:24">
      <c r="T4724" s="288"/>
      <c r="U4724" s="287"/>
      <c r="X4724" s="289"/>
    </row>
    <row r="4725" spans="20:24">
      <c r="T4725" s="288"/>
      <c r="U4725" s="287"/>
      <c r="X4725" s="289"/>
    </row>
    <row r="4726" spans="20:24">
      <c r="T4726" s="288"/>
      <c r="U4726" s="287"/>
      <c r="X4726" s="289"/>
    </row>
    <row r="4727" spans="20:24">
      <c r="T4727" s="288"/>
      <c r="U4727" s="287"/>
      <c r="X4727" s="289"/>
    </row>
    <row r="4728" spans="20:24">
      <c r="T4728" s="288"/>
      <c r="U4728" s="287"/>
      <c r="X4728" s="289"/>
    </row>
    <row r="4729" spans="20:24">
      <c r="T4729" s="288"/>
      <c r="U4729" s="287"/>
      <c r="X4729" s="289"/>
    </row>
    <row r="4730" spans="20:24">
      <c r="T4730" s="288"/>
      <c r="U4730" s="287"/>
      <c r="X4730" s="289"/>
    </row>
    <row r="4731" spans="20:24">
      <c r="T4731" s="288"/>
      <c r="U4731" s="287"/>
      <c r="X4731" s="289"/>
    </row>
    <row r="4732" spans="20:24">
      <c r="T4732" s="288"/>
      <c r="U4732" s="287"/>
      <c r="X4732" s="289"/>
    </row>
    <row r="4733" spans="20:24">
      <c r="T4733" s="288"/>
      <c r="U4733" s="287"/>
      <c r="X4733" s="289"/>
    </row>
    <row r="4734" spans="20:24">
      <c r="T4734" s="288"/>
      <c r="U4734" s="287"/>
      <c r="X4734" s="289"/>
    </row>
    <row r="4735" spans="20:24">
      <c r="T4735" s="288"/>
      <c r="U4735" s="287"/>
      <c r="X4735" s="289"/>
    </row>
    <row r="4736" spans="20:24">
      <c r="T4736" s="288"/>
      <c r="U4736" s="287"/>
      <c r="X4736" s="289"/>
    </row>
    <row r="4737" spans="20:24">
      <c r="T4737" s="288"/>
      <c r="U4737" s="287"/>
      <c r="X4737" s="289"/>
    </row>
    <row r="4738" spans="20:24">
      <c r="T4738" s="288"/>
      <c r="U4738" s="287"/>
      <c r="X4738" s="289"/>
    </row>
    <row r="4739" spans="20:24">
      <c r="T4739" s="288"/>
      <c r="U4739" s="287"/>
      <c r="X4739" s="289"/>
    </row>
    <row r="4740" spans="20:24">
      <c r="T4740" s="288"/>
      <c r="U4740" s="287"/>
      <c r="X4740" s="289"/>
    </row>
    <row r="4741" spans="20:24">
      <c r="T4741" s="288"/>
      <c r="U4741" s="287"/>
      <c r="X4741" s="289"/>
    </row>
    <row r="4742" spans="20:24">
      <c r="T4742" s="288"/>
      <c r="U4742" s="287"/>
      <c r="X4742" s="289"/>
    </row>
    <row r="4743" spans="20:24">
      <c r="T4743" s="288"/>
      <c r="U4743" s="287"/>
      <c r="X4743" s="289"/>
    </row>
    <row r="4744" spans="20:24">
      <c r="T4744" s="288"/>
      <c r="U4744" s="287"/>
      <c r="X4744" s="289"/>
    </row>
    <row r="4745" spans="20:24">
      <c r="T4745" s="288"/>
      <c r="U4745" s="287"/>
      <c r="X4745" s="289"/>
    </row>
    <row r="4746" spans="20:24">
      <c r="T4746" s="288"/>
      <c r="U4746" s="287"/>
      <c r="X4746" s="289"/>
    </row>
    <row r="4747" spans="20:24">
      <c r="T4747" s="288"/>
      <c r="U4747" s="287"/>
      <c r="X4747" s="289"/>
    </row>
    <row r="4748" spans="20:24">
      <c r="T4748" s="288"/>
      <c r="U4748" s="287"/>
      <c r="X4748" s="289"/>
    </row>
    <row r="4749" spans="20:24">
      <c r="T4749" s="288"/>
      <c r="U4749" s="287"/>
      <c r="X4749" s="289"/>
    </row>
    <row r="4750" spans="20:24">
      <c r="T4750" s="288"/>
      <c r="U4750" s="287"/>
      <c r="X4750" s="289"/>
    </row>
    <row r="4751" spans="20:24">
      <c r="T4751" s="288"/>
      <c r="U4751" s="287"/>
      <c r="X4751" s="289"/>
    </row>
    <row r="4752" spans="20:24">
      <c r="T4752" s="288"/>
      <c r="U4752" s="287"/>
      <c r="X4752" s="289"/>
    </row>
    <row r="4753" spans="20:24">
      <c r="T4753" s="288"/>
      <c r="U4753" s="287"/>
      <c r="X4753" s="289"/>
    </row>
    <row r="4754" spans="20:24">
      <c r="T4754" s="288"/>
      <c r="U4754" s="287"/>
      <c r="X4754" s="289"/>
    </row>
    <row r="4755" spans="20:24">
      <c r="T4755" s="288"/>
      <c r="U4755" s="287"/>
      <c r="X4755" s="289"/>
    </row>
    <row r="4756" spans="20:24">
      <c r="T4756" s="288"/>
      <c r="U4756" s="287"/>
      <c r="X4756" s="289"/>
    </row>
    <row r="4757" spans="20:24">
      <c r="T4757" s="288"/>
      <c r="U4757" s="287"/>
      <c r="X4757" s="289"/>
    </row>
    <row r="4758" spans="20:24">
      <c r="T4758" s="288"/>
      <c r="U4758" s="287"/>
      <c r="X4758" s="289"/>
    </row>
    <row r="4759" spans="20:24">
      <c r="T4759" s="288"/>
      <c r="U4759" s="287"/>
      <c r="X4759" s="289"/>
    </row>
    <row r="4760" spans="20:24">
      <c r="T4760" s="288"/>
      <c r="U4760" s="287"/>
      <c r="X4760" s="289"/>
    </row>
    <row r="4761" spans="20:24">
      <c r="T4761" s="288"/>
      <c r="U4761" s="287"/>
      <c r="X4761" s="289"/>
    </row>
    <row r="4762" spans="20:24">
      <c r="T4762" s="288"/>
      <c r="U4762" s="287"/>
      <c r="X4762" s="289"/>
    </row>
    <row r="4763" spans="20:24">
      <c r="T4763" s="288"/>
      <c r="U4763" s="287"/>
      <c r="X4763" s="289"/>
    </row>
    <row r="4764" spans="20:24">
      <c r="T4764" s="288"/>
      <c r="U4764" s="287"/>
      <c r="X4764" s="289"/>
    </row>
    <row r="4765" spans="20:24">
      <c r="T4765" s="288"/>
      <c r="U4765" s="287"/>
      <c r="X4765" s="289"/>
    </row>
    <row r="4766" spans="20:24">
      <c r="T4766" s="288"/>
      <c r="U4766" s="287"/>
      <c r="X4766" s="289"/>
    </row>
    <row r="4767" spans="20:24">
      <c r="T4767" s="288"/>
      <c r="U4767" s="287"/>
      <c r="X4767" s="289"/>
    </row>
    <row r="4768" spans="20:24">
      <c r="T4768" s="288"/>
      <c r="U4768" s="287"/>
      <c r="X4768" s="289"/>
    </row>
    <row r="4769" spans="20:24">
      <c r="T4769" s="288"/>
      <c r="U4769" s="287"/>
      <c r="X4769" s="289"/>
    </row>
    <row r="4770" spans="20:24">
      <c r="T4770" s="288"/>
      <c r="U4770" s="287"/>
      <c r="X4770" s="289"/>
    </row>
    <row r="4771" spans="20:24">
      <c r="T4771" s="288"/>
      <c r="U4771" s="287"/>
      <c r="X4771" s="289"/>
    </row>
    <row r="4772" spans="20:24">
      <c r="T4772" s="288"/>
      <c r="U4772" s="287"/>
      <c r="X4772" s="289"/>
    </row>
    <row r="4773" spans="20:24">
      <c r="T4773" s="288"/>
      <c r="U4773" s="287"/>
      <c r="X4773" s="289"/>
    </row>
    <row r="4774" spans="20:24">
      <c r="T4774" s="288"/>
      <c r="U4774" s="287"/>
      <c r="X4774" s="289"/>
    </row>
    <row r="4775" spans="20:24">
      <c r="T4775" s="288"/>
      <c r="U4775" s="287"/>
      <c r="X4775" s="289"/>
    </row>
    <row r="4776" spans="20:24">
      <c r="T4776" s="288"/>
      <c r="U4776" s="287"/>
      <c r="X4776" s="289"/>
    </row>
    <row r="4777" spans="20:24">
      <c r="T4777" s="288"/>
      <c r="U4777" s="287"/>
      <c r="X4777" s="289"/>
    </row>
    <row r="4778" spans="20:24">
      <c r="T4778" s="288"/>
      <c r="U4778" s="287"/>
      <c r="X4778" s="289"/>
    </row>
    <row r="4779" spans="20:24">
      <c r="T4779" s="288"/>
      <c r="U4779" s="287"/>
      <c r="X4779" s="289"/>
    </row>
    <row r="4780" spans="20:24">
      <c r="T4780" s="288"/>
      <c r="U4780" s="287"/>
      <c r="X4780" s="289"/>
    </row>
    <row r="4781" spans="20:24">
      <c r="T4781" s="288"/>
      <c r="U4781" s="287"/>
      <c r="X4781" s="289"/>
    </row>
    <row r="4782" spans="20:24">
      <c r="T4782" s="288"/>
      <c r="U4782" s="287"/>
      <c r="X4782" s="289"/>
    </row>
    <row r="4783" spans="20:24">
      <c r="T4783" s="288"/>
      <c r="U4783" s="287"/>
      <c r="X4783" s="289"/>
    </row>
    <row r="4784" spans="20:24">
      <c r="T4784" s="288"/>
      <c r="U4784" s="287"/>
      <c r="X4784" s="289"/>
    </row>
    <row r="4785" spans="20:24">
      <c r="T4785" s="288"/>
      <c r="U4785" s="287"/>
      <c r="X4785" s="289"/>
    </row>
    <row r="4786" spans="20:24">
      <c r="T4786" s="288"/>
      <c r="U4786" s="287"/>
      <c r="X4786" s="289"/>
    </row>
    <row r="4787" spans="20:24">
      <c r="T4787" s="288"/>
      <c r="U4787" s="287"/>
      <c r="X4787" s="289"/>
    </row>
    <row r="4788" spans="20:24">
      <c r="T4788" s="288"/>
      <c r="U4788" s="287"/>
      <c r="X4788" s="289"/>
    </row>
    <row r="4789" spans="20:24">
      <c r="T4789" s="288"/>
      <c r="U4789" s="287"/>
      <c r="X4789" s="289"/>
    </row>
    <row r="4790" spans="20:24">
      <c r="T4790" s="288"/>
      <c r="U4790" s="287"/>
      <c r="X4790" s="289"/>
    </row>
    <row r="4791" spans="20:24">
      <c r="T4791" s="288"/>
      <c r="U4791" s="287"/>
      <c r="X4791" s="289"/>
    </row>
    <row r="4792" spans="20:24">
      <c r="T4792" s="288"/>
      <c r="U4792" s="287"/>
      <c r="X4792" s="289"/>
    </row>
    <row r="4793" spans="20:24">
      <c r="T4793" s="288"/>
      <c r="U4793" s="287"/>
      <c r="X4793" s="289"/>
    </row>
    <row r="4794" spans="20:24">
      <c r="T4794" s="288"/>
      <c r="U4794" s="287"/>
      <c r="X4794" s="289"/>
    </row>
    <row r="4795" spans="20:24">
      <c r="T4795" s="288"/>
      <c r="U4795" s="287"/>
      <c r="X4795" s="289"/>
    </row>
    <row r="4796" spans="20:24">
      <c r="T4796" s="288"/>
      <c r="U4796" s="287"/>
      <c r="X4796" s="289"/>
    </row>
    <row r="4797" spans="20:24">
      <c r="T4797" s="288"/>
      <c r="U4797" s="287"/>
      <c r="X4797" s="289"/>
    </row>
    <row r="4798" spans="20:24">
      <c r="T4798" s="288"/>
      <c r="U4798" s="287"/>
      <c r="X4798" s="289"/>
    </row>
    <row r="4799" spans="20:24">
      <c r="T4799" s="288"/>
      <c r="U4799" s="287"/>
      <c r="X4799" s="289"/>
    </row>
    <row r="4800" spans="20:24">
      <c r="T4800" s="288"/>
      <c r="U4800" s="287"/>
      <c r="X4800" s="289"/>
    </row>
    <row r="4801" spans="20:24">
      <c r="T4801" s="288"/>
      <c r="U4801" s="287"/>
      <c r="X4801" s="289"/>
    </row>
    <row r="4802" spans="20:24">
      <c r="T4802" s="288"/>
      <c r="U4802" s="287"/>
      <c r="X4802" s="289"/>
    </row>
    <row r="4803" spans="20:24">
      <c r="T4803" s="288"/>
      <c r="U4803" s="287"/>
      <c r="X4803" s="289"/>
    </row>
    <row r="4804" spans="20:24">
      <c r="T4804" s="288"/>
      <c r="U4804" s="287"/>
      <c r="X4804" s="289"/>
    </row>
    <row r="4805" spans="20:24">
      <c r="T4805" s="288"/>
      <c r="U4805" s="287"/>
      <c r="X4805" s="289"/>
    </row>
    <row r="4806" spans="20:24">
      <c r="T4806" s="288"/>
      <c r="U4806" s="287"/>
      <c r="X4806" s="289"/>
    </row>
    <row r="4807" spans="20:24">
      <c r="T4807" s="288"/>
      <c r="U4807" s="287"/>
      <c r="X4807" s="289"/>
    </row>
    <row r="4808" spans="20:24">
      <c r="T4808" s="288"/>
      <c r="U4808" s="287"/>
      <c r="X4808" s="289"/>
    </row>
    <row r="4809" spans="20:24">
      <c r="T4809" s="288"/>
      <c r="U4809" s="287"/>
      <c r="X4809" s="289"/>
    </row>
    <row r="4810" spans="20:24">
      <c r="T4810" s="288"/>
      <c r="U4810" s="287"/>
      <c r="X4810" s="289"/>
    </row>
    <row r="4811" spans="20:24">
      <c r="T4811" s="288"/>
      <c r="U4811" s="287"/>
      <c r="X4811" s="289"/>
    </row>
    <row r="4812" spans="20:24">
      <c r="T4812" s="288"/>
      <c r="U4812" s="287"/>
      <c r="X4812" s="289"/>
    </row>
    <row r="4813" spans="20:24">
      <c r="T4813" s="288"/>
      <c r="U4813" s="287"/>
      <c r="X4813" s="289"/>
    </row>
    <row r="4814" spans="20:24">
      <c r="T4814" s="288"/>
      <c r="U4814" s="287"/>
      <c r="X4814" s="289"/>
    </row>
    <row r="4815" spans="20:24">
      <c r="T4815" s="288"/>
      <c r="U4815" s="287"/>
      <c r="X4815" s="289"/>
    </row>
    <row r="4816" spans="20:24">
      <c r="T4816" s="288"/>
      <c r="U4816" s="287"/>
      <c r="X4816" s="289"/>
    </row>
    <row r="4817" spans="20:24">
      <c r="T4817" s="288"/>
      <c r="U4817" s="287"/>
      <c r="X4817" s="289"/>
    </row>
    <row r="4818" spans="20:24">
      <c r="T4818" s="288"/>
      <c r="U4818" s="287"/>
      <c r="X4818" s="289"/>
    </row>
    <row r="4819" spans="20:24">
      <c r="T4819" s="288"/>
      <c r="U4819" s="287"/>
      <c r="X4819" s="289"/>
    </row>
    <row r="4820" spans="20:24">
      <c r="T4820" s="288"/>
      <c r="U4820" s="287"/>
      <c r="X4820" s="289"/>
    </row>
    <row r="4821" spans="20:24">
      <c r="T4821" s="288"/>
      <c r="U4821" s="287"/>
      <c r="X4821" s="289"/>
    </row>
    <row r="4822" spans="20:24">
      <c r="T4822" s="288"/>
      <c r="U4822" s="287"/>
      <c r="X4822" s="289"/>
    </row>
    <row r="4823" spans="20:24">
      <c r="T4823" s="288"/>
      <c r="U4823" s="287"/>
      <c r="X4823" s="289"/>
    </row>
    <row r="4824" spans="20:24">
      <c r="T4824" s="288"/>
      <c r="U4824" s="287"/>
      <c r="X4824" s="289"/>
    </row>
    <row r="4825" spans="20:24">
      <c r="T4825" s="288"/>
      <c r="U4825" s="287"/>
      <c r="X4825" s="289"/>
    </row>
    <row r="4826" spans="20:24">
      <c r="T4826" s="288"/>
      <c r="U4826" s="287"/>
      <c r="X4826" s="289"/>
    </row>
    <row r="4827" spans="20:24">
      <c r="T4827" s="288"/>
      <c r="U4827" s="287"/>
      <c r="X4827" s="289"/>
    </row>
    <row r="4828" spans="20:24">
      <c r="T4828" s="288"/>
      <c r="U4828" s="287"/>
      <c r="X4828" s="289"/>
    </row>
    <row r="4829" spans="20:24">
      <c r="T4829" s="288"/>
      <c r="U4829" s="287"/>
      <c r="X4829" s="289"/>
    </row>
    <row r="4830" spans="20:24">
      <c r="T4830" s="288"/>
      <c r="U4830" s="287"/>
      <c r="X4830" s="289"/>
    </row>
    <row r="4831" spans="20:24">
      <c r="T4831" s="288"/>
      <c r="U4831" s="287"/>
      <c r="X4831" s="289"/>
    </row>
    <row r="4832" spans="20:24">
      <c r="T4832" s="288"/>
      <c r="U4832" s="287"/>
      <c r="X4832" s="289"/>
    </row>
    <row r="4833" spans="20:24">
      <c r="T4833" s="288"/>
      <c r="U4833" s="287"/>
      <c r="X4833" s="289"/>
    </row>
    <row r="4834" spans="20:24">
      <c r="T4834" s="288"/>
      <c r="U4834" s="287"/>
      <c r="X4834" s="289"/>
    </row>
    <row r="4835" spans="20:24">
      <c r="T4835" s="288"/>
      <c r="U4835" s="287"/>
      <c r="X4835" s="289"/>
    </row>
    <row r="4836" spans="20:24">
      <c r="T4836" s="288"/>
      <c r="U4836" s="287"/>
      <c r="X4836" s="289"/>
    </row>
    <row r="4837" spans="20:24">
      <c r="T4837" s="288"/>
      <c r="U4837" s="287"/>
      <c r="X4837" s="289"/>
    </row>
    <row r="4838" spans="20:24">
      <c r="T4838" s="288"/>
      <c r="U4838" s="287"/>
      <c r="X4838" s="289"/>
    </row>
    <row r="4839" spans="20:24">
      <c r="T4839" s="288"/>
      <c r="U4839" s="287"/>
      <c r="X4839" s="289"/>
    </row>
    <row r="4840" spans="20:24">
      <c r="T4840" s="288"/>
      <c r="U4840" s="287"/>
      <c r="X4840" s="289"/>
    </row>
    <row r="4841" spans="20:24">
      <c r="T4841" s="288"/>
      <c r="U4841" s="287"/>
      <c r="X4841" s="289"/>
    </row>
    <row r="4842" spans="20:24">
      <c r="T4842" s="288"/>
      <c r="U4842" s="287"/>
      <c r="X4842" s="289"/>
    </row>
    <row r="4843" spans="20:24">
      <c r="T4843" s="288"/>
      <c r="U4843" s="287"/>
      <c r="X4843" s="289"/>
    </row>
    <row r="4844" spans="20:24">
      <c r="T4844" s="288"/>
      <c r="U4844" s="287"/>
      <c r="X4844" s="289"/>
    </row>
    <row r="4845" spans="20:24">
      <c r="T4845" s="288"/>
      <c r="U4845" s="287"/>
      <c r="X4845" s="289"/>
    </row>
    <row r="4846" spans="20:24">
      <c r="T4846" s="288"/>
      <c r="U4846" s="287"/>
      <c r="X4846" s="289"/>
    </row>
    <row r="4847" spans="20:24">
      <c r="T4847" s="288"/>
      <c r="U4847" s="287"/>
      <c r="X4847" s="289"/>
    </row>
    <row r="4848" spans="20:24">
      <c r="T4848" s="288"/>
      <c r="U4848" s="287"/>
      <c r="X4848" s="289"/>
    </row>
    <row r="4849" spans="20:24">
      <c r="T4849" s="288"/>
      <c r="U4849" s="287"/>
      <c r="X4849" s="289"/>
    </row>
    <row r="4850" spans="20:24">
      <c r="T4850" s="288"/>
      <c r="U4850" s="287"/>
      <c r="X4850" s="289"/>
    </row>
    <row r="4851" spans="20:24">
      <c r="T4851" s="288"/>
      <c r="U4851" s="287"/>
      <c r="X4851" s="289"/>
    </row>
    <row r="4852" spans="20:24">
      <c r="T4852" s="288"/>
      <c r="U4852" s="287"/>
      <c r="X4852" s="289"/>
    </row>
    <row r="4853" spans="20:24">
      <c r="T4853" s="288"/>
      <c r="U4853" s="287"/>
      <c r="X4853" s="289"/>
    </row>
    <row r="4854" spans="20:24">
      <c r="T4854" s="288"/>
      <c r="U4854" s="287"/>
      <c r="X4854" s="289"/>
    </row>
    <row r="4855" spans="20:24">
      <c r="T4855" s="288"/>
      <c r="U4855" s="287"/>
      <c r="X4855" s="289"/>
    </row>
    <row r="4856" spans="20:24">
      <c r="T4856" s="288"/>
      <c r="U4856" s="287"/>
      <c r="X4856" s="289"/>
    </row>
    <row r="4857" spans="20:24">
      <c r="T4857" s="288"/>
      <c r="U4857" s="287"/>
      <c r="X4857" s="289"/>
    </row>
    <row r="4858" spans="20:24">
      <c r="T4858" s="288"/>
      <c r="U4858" s="287"/>
      <c r="X4858" s="289"/>
    </row>
    <row r="4859" spans="20:24">
      <c r="T4859" s="288"/>
      <c r="U4859" s="287"/>
      <c r="X4859" s="289"/>
    </row>
    <row r="4860" spans="20:24">
      <c r="T4860" s="288"/>
      <c r="U4860" s="287"/>
      <c r="X4860" s="289"/>
    </row>
    <row r="4861" spans="20:24">
      <c r="T4861" s="288"/>
      <c r="U4861" s="287"/>
      <c r="X4861" s="289"/>
    </row>
    <row r="4862" spans="20:24">
      <c r="T4862" s="288"/>
      <c r="U4862" s="287"/>
      <c r="X4862" s="289"/>
    </row>
    <row r="4863" spans="20:24">
      <c r="T4863" s="288"/>
      <c r="U4863" s="287"/>
      <c r="X4863" s="289"/>
    </row>
    <row r="4864" spans="20:24">
      <c r="T4864" s="288"/>
      <c r="U4864" s="287"/>
      <c r="X4864" s="289"/>
    </row>
    <row r="4865" spans="20:24">
      <c r="T4865" s="288"/>
      <c r="U4865" s="287"/>
      <c r="X4865" s="289"/>
    </row>
    <row r="4866" spans="20:24">
      <c r="T4866" s="288"/>
      <c r="U4866" s="287"/>
      <c r="X4866" s="289"/>
    </row>
    <row r="4867" spans="20:24">
      <c r="T4867" s="288"/>
      <c r="U4867" s="287"/>
      <c r="X4867" s="289"/>
    </row>
    <row r="4868" spans="20:24">
      <c r="T4868" s="288"/>
      <c r="U4868" s="287"/>
      <c r="X4868" s="289"/>
    </row>
    <row r="4869" spans="20:24">
      <c r="T4869" s="288"/>
      <c r="U4869" s="287"/>
      <c r="X4869" s="289"/>
    </row>
    <row r="4870" spans="20:24">
      <c r="T4870" s="288"/>
      <c r="U4870" s="287"/>
      <c r="X4870" s="289"/>
    </row>
    <row r="4871" spans="20:24">
      <c r="T4871" s="288"/>
      <c r="U4871" s="287"/>
      <c r="X4871" s="289"/>
    </row>
    <row r="4872" spans="20:24">
      <c r="T4872" s="288"/>
      <c r="U4872" s="287"/>
      <c r="X4872" s="289"/>
    </row>
    <row r="4873" spans="20:24">
      <c r="T4873" s="288"/>
      <c r="U4873" s="287"/>
      <c r="X4873" s="289"/>
    </row>
    <row r="4874" spans="20:24">
      <c r="T4874" s="288"/>
      <c r="U4874" s="287"/>
      <c r="X4874" s="289"/>
    </row>
    <row r="4875" spans="20:24">
      <c r="T4875" s="288"/>
      <c r="U4875" s="287"/>
      <c r="X4875" s="289"/>
    </row>
    <row r="4876" spans="20:24">
      <c r="T4876" s="288"/>
      <c r="U4876" s="287"/>
      <c r="X4876" s="289"/>
    </row>
    <row r="4877" spans="20:24">
      <c r="T4877" s="288"/>
      <c r="U4877" s="287"/>
      <c r="X4877" s="289"/>
    </row>
    <row r="4878" spans="20:24">
      <c r="T4878" s="288"/>
      <c r="U4878" s="287"/>
      <c r="X4878" s="289"/>
    </row>
    <row r="4879" spans="20:24">
      <c r="T4879" s="288"/>
      <c r="U4879" s="287"/>
      <c r="X4879" s="289"/>
    </row>
    <row r="4880" spans="20:24">
      <c r="T4880" s="288"/>
      <c r="U4880" s="287"/>
      <c r="X4880" s="289"/>
    </row>
    <row r="4881" spans="20:24">
      <c r="T4881" s="288"/>
      <c r="U4881" s="287"/>
      <c r="X4881" s="289"/>
    </row>
    <row r="4882" spans="20:24">
      <c r="T4882" s="288"/>
      <c r="U4882" s="287"/>
      <c r="X4882" s="289"/>
    </row>
    <row r="4883" spans="20:24">
      <c r="T4883" s="288"/>
      <c r="U4883" s="287"/>
      <c r="X4883" s="289"/>
    </row>
    <row r="4884" spans="20:24">
      <c r="T4884" s="288"/>
      <c r="U4884" s="287"/>
      <c r="X4884" s="289"/>
    </row>
    <row r="4885" spans="20:24">
      <c r="T4885" s="288"/>
      <c r="U4885" s="287"/>
      <c r="X4885" s="289"/>
    </row>
    <row r="4886" spans="20:24">
      <c r="T4886" s="288"/>
      <c r="U4886" s="287"/>
      <c r="X4886" s="289"/>
    </row>
    <row r="4887" spans="20:24">
      <c r="T4887" s="288"/>
      <c r="U4887" s="287"/>
      <c r="X4887" s="289"/>
    </row>
    <row r="4888" spans="20:24">
      <c r="T4888" s="288"/>
      <c r="U4888" s="287"/>
      <c r="X4888" s="289"/>
    </row>
    <row r="4889" spans="20:24">
      <c r="T4889" s="288"/>
      <c r="U4889" s="287"/>
      <c r="X4889" s="289"/>
    </row>
    <row r="4890" spans="20:24">
      <c r="T4890" s="288"/>
      <c r="U4890" s="287"/>
      <c r="X4890" s="289"/>
    </row>
    <row r="4891" spans="20:24">
      <c r="T4891" s="288"/>
      <c r="U4891" s="287"/>
      <c r="X4891" s="289"/>
    </row>
    <row r="4892" spans="20:24">
      <c r="T4892" s="288"/>
      <c r="U4892" s="287"/>
      <c r="X4892" s="289"/>
    </row>
    <row r="4893" spans="20:24">
      <c r="T4893" s="288"/>
      <c r="U4893" s="287"/>
      <c r="X4893" s="289"/>
    </row>
    <row r="4894" spans="20:24">
      <c r="T4894" s="288"/>
      <c r="U4894" s="287"/>
      <c r="X4894" s="289"/>
    </row>
    <row r="4895" spans="20:24">
      <c r="T4895" s="288"/>
      <c r="U4895" s="287"/>
      <c r="X4895" s="289"/>
    </row>
    <row r="4896" spans="20:24">
      <c r="T4896" s="288"/>
      <c r="U4896" s="287"/>
      <c r="X4896" s="289"/>
    </row>
    <row r="4897" spans="20:24">
      <c r="T4897" s="288"/>
      <c r="U4897" s="287"/>
      <c r="X4897" s="289"/>
    </row>
    <row r="4898" spans="20:24">
      <c r="T4898" s="288"/>
      <c r="U4898" s="287"/>
      <c r="X4898" s="289"/>
    </row>
    <row r="4899" spans="20:24">
      <c r="T4899" s="288"/>
      <c r="U4899" s="287"/>
      <c r="X4899" s="289"/>
    </row>
    <row r="4900" spans="20:24">
      <c r="T4900" s="288"/>
      <c r="U4900" s="287"/>
      <c r="X4900" s="289"/>
    </row>
    <row r="4901" spans="20:24">
      <c r="T4901" s="288"/>
      <c r="U4901" s="287"/>
      <c r="X4901" s="289"/>
    </row>
    <row r="4902" spans="20:24">
      <c r="T4902" s="288"/>
      <c r="U4902" s="287"/>
      <c r="X4902" s="289"/>
    </row>
    <row r="4903" spans="20:24">
      <c r="T4903" s="288"/>
      <c r="U4903" s="287"/>
      <c r="X4903" s="289"/>
    </row>
    <row r="4904" spans="20:24">
      <c r="T4904" s="288"/>
      <c r="U4904" s="287"/>
      <c r="X4904" s="289"/>
    </row>
    <row r="4905" spans="20:24">
      <c r="T4905" s="288"/>
      <c r="U4905" s="287"/>
      <c r="X4905" s="289"/>
    </row>
    <row r="4906" spans="20:24">
      <c r="T4906" s="288"/>
      <c r="U4906" s="287"/>
      <c r="X4906" s="289"/>
    </row>
    <row r="4907" spans="20:24">
      <c r="T4907" s="288"/>
      <c r="U4907" s="287"/>
      <c r="X4907" s="289"/>
    </row>
    <row r="4908" spans="20:24">
      <c r="T4908" s="288"/>
      <c r="U4908" s="287"/>
      <c r="X4908" s="289"/>
    </row>
    <row r="4909" spans="20:24">
      <c r="T4909" s="288"/>
      <c r="U4909" s="287"/>
      <c r="X4909" s="289"/>
    </row>
    <row r="4910" spans="20:24">
      <c r="T4910" s="288"/>
      <c r="U4910" s="287"/>
      <c r="X4910" s="289"/>
    </row>
    <row r="4911" spans="20:24">
      <c r="T4911" s="288"/>
      <c r="U4911" s="287"/>
      <c r="X4911" s="289"/>
    </row>
    <row r="4912" spans="20:24">
      <c r="T4912" s="288"/>
      <c r="U4912" s="287"/>
      <c r="X4912" s="289"/>
    </row>
    <row r="4913" spans="20:24">
      <c r="T4913" s="288"/>
      <c r="U4913" s="287"/>
      <c r="X4913" s="289"/>
    </row>
    <row r="4914" spans="20:24">
      <c r="T4914" s="288"/>
      <c r="U4914" s="287"/>
      <c r="X4914" s="289"/>
    </row>
    <row r="4915" spans="20:24">
      <c r="T4915" s="288"/>
      <c r="U4915" s="287"/>
      <c r="X4915" s="289"/>
    </row>
    <row r="4916" spans="20:24">
      <c r="T4916" s="288"/>
      <c r="U4916" s="287"/>
      <c r="X4916" s="289"/>
    </row>
    <row r="4917" spans="20:24">
      <c r="T4917" s="288"/>
      <c r="U4917" s="287"/>
      <c r="X4917" s="289"/>
    </row>
    <row r="4918" spans="20:24">
      <c r="T4918" s="288"/>
      <c r="U4918" s="287"/>
      <c r="X4918" s="289"/>
    </row>
    <row r="4919" spans="20:24">
      <c r="T4919" s="288"/>
      <c r="U4919" s="287"/>
      <c r="X4919" s="289"/>
    </row>
    <row r="4920" spans="20:24">
      <c r="T4920" s="288"/>
      <c r="U4920" s="287"/>
      <c r="X4920" s="289"/>
    </row>
    <row r="4921" spans="20:24">
      <c r="T4921" s="288"/>
      <c r="U4921" s="287"/>
      <c r="X4921" s="289"/>
    </row>
    <row r="4922" spans="20:24">
      <c r="T4922" s="288"/>
      <c r="U4922" s="287"/>
      <c r="X4922" s="289"/>
    </row>
    <row r="4923" spans="20:24">
      <c r="T4923" s="288"/>
      <c r="U4923" s="287"/>
      <c r="X4923" s="289"/>
    </row>
    <row r="4924" spans="20:24">
      <c r="T4924" s="288"/>
      <c r="U4924" s="287"/>
      <c r="X4924" s="289"/>
    </row>
    <row r="4925" spans="20:24">
      <c r="T4925" s="288"/>
      <c r="U4925" s="287"/>
      <c r="X4925" s="289"/>
    </row>
    <row r="4926" spans="20:24">
      <c r="T4926" s="288"/>
      <c r="U4926" s="287"/>
      <c r="X4926" s="289"/>
    </row>
    <row r="4927" spans="20:24">
      <c r="T4927" s="288"/>
      <c r="U4927" s="287"/>
      <c r="X4927" s="289"/>
    </row>
    <row r="4928" spans="20:24">
      <c r="T4928" s="288"/>
      <c r="U4928" s="287"/>
      <c r="X4928" s="289"/>
    </row>
    <row r="4929" spans="20:24">
      <c r="T4929" s="288"/>
      <c r="U4929" s="287"/>
      <c r="X4929" s="289"/>
    </row>
    <row r="4930" spans="20:24">
      <c r="T4930" s="288"/>
      <c r="U4930" s="287"/>
      <c r="X4930" s="289"/>
    </row>
    <row r="4931" spans="20:24">
      <c r="T4931" s="288"/>
      <c r="U4931" s="287"/>
      <c r="X4931" s="289"/>
    </row>
    <row r="4932" spans="20:24">
      <c r="T4932" s="288"/>
      <c r="U4932" s="287"/>
      <c r="X4932" s="289"/>
    </row>
    <row r="4933" spans="20:24">
      <c r="T4933" s="288"/>
      <c r="U4933" s="287"/>
      <c r="X4933" s="289"/>
    </row>
    <row r="4934" spans="20:24">
      <c r="T4934" s="288"/>
      <c r="U4934" s="287"/>
      <c r="X4934" s="289"/>
    </row>
    <row r="4935" spans="20:24">
      <c r="T4935" s="288"/>
      <c r="U4935" s="287"/>
      <c r="X4935" s="289"/>
    </row>
    <row r="4936" spans="20:24">
      <c r="T4936" s="288"/>
      <c r="U4936" s="287"/>
      <c r="X4936" s="289"/>
    </row>
    <row r="4937" spans="20:24">
      <c r="T4937" s="288"/>
      <c r="U4937" s="287"/>
      <c r="X4937" s="289"/>
    </row>
    <row r="4938" spans="20:24">
      <c r="T4938" s="288"/>
      <c r="U4938" s="287"/>
      <c r="X4938" s="289"/>
    </row>
    <row r="4939" spans="20:24">
      <c r="T4939" s="288"/>
      <c r="U4939" s="287"/>
      <c r="X4939" s="289"/>
    </row>
    <row r="4940" spans="20:24">
      <c r="T4940" s="288"/>
      <c r="U4940" s="287"/>
      <c r="X4940" s="289"/>
    </row>
    <row r="4941" spans="20:24">
      <c r="T4941" s="288"/>
      <c r="U4941" s="287"/>
      <c r="X4941" s="289"/>
    </row>
    <row r="4942" spans="20:24">
      <c r="T4942" s="288"/>
      <c r="U4942" s="287"/>
      <c r="X4942" s="289"/>
    </row>
    <row r="4943" spans="20:24">
      <c r="T4943" s="288"/>
      <c r="U4943" s="287"/>
      <c r="X4943" s="289"/>
    </row>
    <row r="4944" spans="20:24">
      <c r="T4944" s="288"/>
      <c r="U4944" s="287"/>
      <c r="X4944" s="289"/>
    </row>
    <row r="4945" spans="20:24">
      <c r="T4945" s="288"/>
      <c r="U4945" s="287"/>
      <c r="X4945" s="289"/>
    </row>
    <row r="4946" spans="20:24">
      <c r="T4946" s="288"/>
      <c r="U4946" s="287"/>
      <c r="X4946" s="289"/>
    </row>
    <row r="4947" spans="20:24">
      <c r="T4947" s="288"/>
      <c r="U4947" s="287"/>
      <c r="X4947" s="289"/>
    </row>
    <row r="4948" spans="20:24">
      <c r="T4948" s="288"/>
      <c r="U4948" s="287"/>
      <c r="X4948" s="289"/>
    </row>
    <row r="4949" spans="20:24">
      <c r="T4949" s="288"/>
      <c r="U4949" s="287"/>
      <c r="X4949" s="289"/>
    </row>
    <row r="4950" spans="20:24">
      <c r="T4950" s="288"/>
      <c r="U4950" s="287"/>
      <c r="X4950" s="289"/>
    </row>
    <row r="4951" spans="20:24">
      <c r="T4951" s="288"/>
      <c r="U4951" s="287"/>
      <c r="X4951" s="289"/>
    </row>
    <row r="4952" spans="20:24">
      <c r="T4952" s="288"/>
      <c r="U4952" s="287"/>
      <c r="X4952" s="289"/>
    </row>
    <row r="4953" spans="20:24">
      <c r="T4953" s="288"/>
      <c r="U4953" s="287"/>
      <c r="X4953" s="289"/>
    </row>
    <row r="4954" spans="20:24">
      <c r="T4954" s="288"/>
      <c r="U4954" s="287"/>
      <c r="X4954" s="289"/>
    </row>
    <row r="4955" spans="20:24">
      <c r="T4955" s="288"/>
      <c r="U4955" s="287"/>
      <c r="X4955" s="289"/>
    </row>
    <row r="4956" spans="20:24">
      <c r="T4956" s="288"/>
      <c r="U4956" s="287"/>
      <c r="X4956" s="289"/>
    </row>
    <row r="4957" spans="20:24">
      <c r="T4957" s="288"/>
      <c r="U4957" s="287"/>
      <c r="X4957" s="289"/>
    </row>
    <row r="4958" spans="20:24">
      <c r="T4958" s="288"/>
      <c r="U4958" s="287"/>
      <c r="X4958" s="289"/>
    </row>
    <row r="4959" spans="20:24">
      <c r="T4959" s="288"/>
      <c r="U4959" s="287"/>
      <c r="X4959" s="289"/>
    </row>
    <row r="4960" spans="20:24">
      <c r="T4960" s="288"/>
      <c r="U4960" s="287"/>
      <c r="X4960" s="289"/>
    </row>
    <row r="4961" spans="20:24">
      <c r="T4961" s="288"/>
      <c r="U4961" s="287"/>
      <c r="X4961" s="289"/>
    </row>
    <row r="4962" spans="20:24">
      <c r="T4962" s="288"/>
      <c r="U4962" s="287"/>
      <c r="X4962" s="289"/>
    </row>
    <row r="4963" spans="20:24">
      <c r="T4963" s="288"/>
      <c r="U4963" s="287"/>
      <c r="X4963" s="289"/>
    </row>
    <row r="4964" spans="20:24">
      <c r="T4964" s="288"/>
      <c r="U4964" s="287"/>
      <c r="X4964" s="289"/>
    </row>
    <row r="4965" spans="20:24">
      <c r="T4965" s="288"/>
      <c r="U4965" s="287"/>
      <c r="X4965" s="289"/>
    </row>
    <row r="4966" spans="20:24">
      <c r="T4966" s="288"/>
      <c r="U4966" s="287"/>
      <c r="X4966" s="289"/>
    </row>
    <row r="4967" spans="20:24">
      <c r="T4967" s="288"/>
      <c r="U4967" s="287"/>
      <c r="X4967" s="289"/>
    </row>
    <row r="4968" spans="20:24">
      <c r="T4968" s="288"/>
      <c r="U4968" s="287"/>
      <c r="X4968" s="289"/>
    </row>
    <row r="4969" spans="20:24">
      <c r="T4969" s="288"/>
      <c r="U4969" s="287"/>
      <c r="X4969" s="289"/>
    </row>
    <row r="4970" spans="20:24">
      <c r="T4970" s="288"/>
      <c r="U4970" s="287"/>
      <c r="X4970" s="289"/>
    </row>
    <row r="4971" spans="20:24">
      <c r="T4971" s="288"/>
      <c r="U4971" s="287"/>
      <c r="X4971" s="289"/>
    </row>
    <row r="4972" spans="20:24">
      <c r="T4972" s="288"/>
      <c r="U4972" s="287"/>
      <c r="X4972" s="289"/>
    </row>
    <row r="4973" spans="20:24">
      <c r="T4973" s="288"/>
      <c r="U4973" s="287"/>
      <c r="X4973" s="289"/>
    </row>
    <row r="4974" spans="20:24">
      <c r="T4974" s="288"/>
      <c r="U4974" s="287"/>
      <c r="X4974" s="289"/>
    </row>
    <row r="4975" spans="20:24">
      <c r="T4975" s="288"/>
      <c r="U4975" s="287"/>
      <c r="X4975" s="289"/>
    </row>
    <row r="4976" spans="20:24">
      <c r="T4976" s="288"/>
      <c r="U4976" s="287"/>
      <c r="X4976" s="289"/>
    </row>
    <row r="4977" spans="20:24">
      <c r="T4977" s="288"/>
      <c r="U4977" s="287"/>
      <c r="X4977" s="289"/>
    </row>
    <row r="4978" spans="20:24">
      <c r="T4978" s="288"/>
      <c r="U4978" s="287"/>
      <c r="X4978" s="289"/>
    </row>
    <row r="4979" spans="20:24">
      <c r="T4979" s="288"/>
      <c r="U4979" s="287"/>
      <c r="X4979" s="289"/>
    </row>
    <row r="4980" spans="20:24">
      <c r="T4980" s="288"/>
      <c r="U4980" s="287"/>
      <c r="X4980" s="289"/>
    </row>
    <row r="4981" spans="20:24">
      <c r="T4981" s="288"/>
      <c r="U4981" s="287"/>
      <c r="X4981" s="289"/>
    </row>
    <row r="4982" spans="20:24">
      <c r="T4982" s="288"/>
      <c r="U4982" s="287"/>
      <c r="X4982" s="289"/>
    </row>
    <row r="4983" spans="20:24">
      <c r="T4983" s="288"/>
      <c r="U4983" s="287"/>
      <c r="X4983" s="289"/>
    </row>
    <row r="4984" spans="20:24">
      <c r="T4984" s="288"/>
      <c r="U4984" s="287"/>
      <c r="X4984" s="289"/>
    </row>
    <row r="4985" spans="20:24">
      <c r="T4985" s="288"/>
      <c r="U4985" s="287"/>
      <c r="X4985" s="289"/>
    </row>
    <row r="4986" spans="20:24">
      <c r="T4986" s="288"/>
      <c r="U4986" s="287"/>
      <c r="X4986" s="289"/>
    </row>
    <row r="4987" spans="20:24">
      <c r="T4987" s="288"/>
      <c r="U4987" s="287"/>
      <c r="X4987" s="289"/>
    </row>
    <row r="4988" spans="20:24">
      <c r="T4988" s="288"/>
      <c r="U4988" s="287"/>
      <c r="X4988" s="289"/>
    </row>
    <row r="4989" spans="20:24">
      <c r="T4989" s="288"/>
      <c r="U4989" s="287"/>
      <c r="X4989" s="289"/>
    </row>
    <row r="4990" spans="20:24">
      <c r="T4990" s="288"/>
      <c r="U4990" s="287"/>
      <c r="X4990" s="289"/>
    </row>
    <row r="4991" spans="20:24">
      <c r="T4991" s="288"/>
      <c r="U4991" s="287"/>
      <c r="X4991" s="289"/>
    </row>
    <row r="4992" spans="20:24">
      <c r="T4992" s="288"/>
      <c r="U4992" s="287"/>
      <c r="X4992" s="289"/>
    </row>
    <row r="4993" spans="20:24">
      <c r="T4993" s="288"/>
      <c r="U4993" s="287"/>
      <c r="X4993" s="289"/>
    </row>
    <row r="4994" spans="20:24">
      <c r="T4994" s="288"/>
      <c r="U4994" s="287"/>
      <c r="X4994" s="289"/>
    </row>
    <row r="4995" spans="20:24">
      <c r="T4995" s="288"/>
      <c r="U4995" s="287"/>
      <c r="X4995" s="289"/>
    </row>
    <row r="4996" spans="20:24">
      <c r="T4996" s="288"/>
      <c r="U4996" s="287"/>
      <c r="X4996" s="289"/>
    </row>
    <row r="4997" spans="20:24">
      <c r="T4997" s="288"/>
      <c r="U4997" s="287"/>
      <c r="X4997" s="289"/>
    </row>
    <row r="4998" spans="20:24">
      <c r="T4998" s="288"/>
      <c r="U4998" s="287"/>
      <c r="X4998" s="289"/>
    </row>
    <row r="4999" spans="20:24">
      <c r="T4999" s="288"/>
      <c r="U4999" s="287"/>
      <c r="X4999" s="289"/>
    </row>
    <row r="5000" spans="20:24">
      <c r="T5000" s="288"/>
      <c r="U5000" s="287"/>
      <c r="X5000" s="289"/>
    </row>
    <row r="5001" spans="20:24">
      <c r="T5001" s="288"/>
      <c r="U5001" s="287"/>
      <c r="X5001" s="289"/>
    </row>
    <row r="5002" spans="20:24">
      <c r="T5002" s="288"/>
      <c r="U5002" s="287"/>
      <c r="X5002" s="289"/>
    </row>
    <row r="5003" spans="20:24">
      <c r="T5003" s="288"/>
      <c r="U5003" s="287"/>
      <c r="X5003" s="289"/>
    </row>
    <row r="5004" spans="20:24">
      <c r="T5004" s="288"/>
      <c r="U5004" s="287"/>
      <c r="X5004" s="289"/>
    </row>
    <row r="5005" spans="20:24">
      <c r="T5005" s="288"/>
      <c r="U5005" s="287"/>
      <c r="X5005" s="289"/>
    </row>
    <row r="5006" spans="20:24">
      <c r="T5006" s="288"/>
      <c r="U5006" s="287"/>
      <c r="X5006" s="289"/>
    </row>
    <row r="5007" spans="20:24">
      <c r="T5007" s="288"/>
      <c r="U5007" s="287"/>
      <c r="X5007" s="289"/>
    </row>
    <row r="5008" spans="20:24">
      <c r="T5008" s="288"/>
      <c r="U5008" s="287"/>
      <c r="X5008" s="289"/>
    </row>
    <row r="5009" spans="20:24">
      <c r="T5009" s="288"/>
      <c r="U5009" s="287"/>
      <c r="X5009" s="289"/>
    </row>
    <row r="5010" spans="20:24">
      <c r="T5010" s="288"/>
      <c r="U5010" s="287"/>
      <c r="X5010" s="289"/>
    </row>
    <row r="5011" spans="20:24">
      <c r="T5011" s="288"/>
      <c r="U5011" s="287"/>
      <c r="X5011" s="289"/>
    </row>
    <row r="5012" spans="20:24">
      <c r="T5012" s="288"/>
      <c r="U5012" s="287"/>
      <c r="X5012" s="289"/>
    </row>
    <row r="5013" spans="20:24">
      <c r="T5013" s="288"/>
      <c r="U5013" s="287"/>
      <c r="X5013" s="289"/>
    </row>
    <row r="5014" spans="20:24">
      <c r="T5014" s="288"/>
      <c r="U5014" s="287"/>
      <c r="X5014" s="289"/>
    </row>
    <row r="5015" spans="20:24">
      <c r="T5015" s="288"/>
      <c r="U5015" s="287"/>
      <c r="X5015" s="289"/>
    </row>
    <row r="5016" spans="20:24">
      <c r="T5016" s="288"/>
      <c r="U5016" s="287"/>
      <c r="X5016" s="289"/>
    </row>
    <row r="5017" spans="20:24">
      <c r="T5017" s="288"/>
      <c r="U5017" s="287"/>
      <c r="X5017" s="289"/>
    </row>
    <row r="5018" spans="20:24">
      <c r="T5018" s="288"/>
      <c r="U5018" s="287"/>
      <c r="X5018" s="289"/>
    </row>
    <row r="5019" spans="20:24">
      <c r="T5019" s="288"/>
      <c r="U5019" s="287"/>
      <c r="X5019" s="289"/>
    </row>
    <row r="5020" spans="20:24">
      <c r="T5020" s="288"/>
      <c r="U5020" s="287"/>
      <c r="X5020" s="289"/>
    </row>
    <row r="5021" spans="20:24">
      <c r="T5021" s="288"/>
      <c r="U5021" s="287"/>
      <c r="X5021" s="289"/>
    </row>
    <row r="5022" spans="20:24">
      <c r="T5022" s="288"/>
      <c r="U5022" s="287"/>
      <c r="X5022" s="289"/>
    </row>
    <row r="5023" spans="20:24">
      <c r="T5023" s="288"/>
      <c r="U5023" s="287"/>
      <c r="X5023" s="289"/>
    </row>
    <row r="5024" spans="20:24">
      <c r="T5024" s="288"/>
      <c r="U5024" s="287"/>
      <c r="X5024" s="289"/>
    </row>
    <row r="5025" spans="20:24">
      <c r="T5025" s="288"/>
      <c r="U5025" s="287"/>
      <c r="X5025" s="289"/>
    </row>
    <row r="5026" spans="20:24">
      <c r="T5026" s="288"/>
      <c r="U5026" s="287"/>
      <c r="X5026" s="289"/>
    </row>
    <row r="5027" spans="20:24">
      <c r="T5027" s="288"/>
      <c r="U5027" s="287"/>
      <c r="X5027" s="289"/>
    </row>
    <row r="5028" spans="20:24">
      <c r="T5028" s="288"/>
      <c r="U5028" s="287"/>
      <c r="X5028" s="289"/>
    </row>
    <row r="5029" spans="20:24">
      <c r="T5029" s="288"/>
      <c r="U5029" s="287"/>
      <c r="X5029" s="289"/>
    </row>
    <row r="5030" spans="20:24">
      <c r="T5030" s="288"/>
      <c r="U5030" s="287"/>
      <c r="X5030" s="289"/>
    </row>
    <row r="5031" spans="20:24">
      <c r="T5031" s="288"/>
      <c r="U5031" s="287"/>
      <c r="X5031" s="289"/>
    </row>
    <row r="5032" spans="20:24">
      <c r="T5032" s="288"/>
      <c r="U5032" s="287"/>
      <c r="X5032" s="289"/>
    </row>
    <row r="5033" spans="20:24">
      <c r="T5033" s="288"/>
      <c r="U5033" s="287"/>
      <c r="X5033" s="289"/>
    </row>
    <row r="5034" spans="20:24">
      <c r="T5034" s="288"/>
      <c r="U5034" s="287"/>
      <c r="X5034" s="289"/>
    </row>
    <row r="5035" spans="20:24">
      <c r="T5035" s="288"/>
      <c r="U5035" s="287"/>
      <c r="X5035" s="289"/>
    </row>
    <row r="5036" spans="20:24">
      <c r="T5036" s="288"/>
      <c r="U5036" s="287"/>
      <c r="X5036" s="289"/>
    </row>
    <row r="5037" spans="20:24">
      <c r="T5037" s="288"/>
      <c r="U5037" s="287"/>
      <c r="X5037" s="289"/>
    </row>
    <row r="5038" spans="20:24">
      <c r="T5038" s="288"/>
      <c r="U5038" s="287"/>
      <c r="X5038" s="289"/>
    </row>
    <row r="5039" spans="20:24">
      <c r="T5039" s="288"/>
      <c r="U5039" s="287"/>
      <c r="X5039" s="289"/>
    </row>
    <row r="5040" spans="20:24">
      <c r="T5040" s="288"/>
      <c r="U5040" s="287"/>
      <c r="X5040" s="289"/>
    </row>
    <row r="5041" spans="20:24">
      <c r="T5041" s="288"/>
      <c r="U5041" s="287"/>
      <c r="X5041" s="289"/>
    </row>
    <row r="5042" spans="20:24">
      <c r="T5042" s="288"/>
      <c r="U5042" s="287"/>
      <c r="X5042" s="289"/>
    </row>
    <row r="5043" spans="20:24">
      <c r="T5043" s="288"/>
      <c r="U5043" s="287"/>
      <c r="X5043" s="289"/>
    </row>
    <row r="5044" spans="20:24">
      <c r="T5044" s="288"/>
      <c r="U5044" s="287"/>
      <c r="X5044" s="289"/>
    </row>
    <row r="5045" spans="20:24">
      <c r="T5045" s="288"/>
      <c r="U5045" s="287"/>
      <c r="X5045" s="289"/>
    </row>
    <row r="5046" spans="20:24">
      <c r="T5046" s="288"/>
      <c r="U5046" s="287"/>
      <c r="X5046" s="289"/>
    </row>
    <row r="5047" spans="20:24">
      <c r="T5047" s="288"/>
      <c r="U5047" s="287"/>
      <c r="X5047" s="289"/>
    </row>
    <row r="5048" spans="20:24">
      <c r="T5048" s="288"/>
      <c r="U5048" s="287"/>
      <c r="X5048" s="289"/>
    </row>
    <row r="5049" spans="20:24">
      <c r="T5049" s="288"/>
      <c r="U5049" s="287"/>
      <c r="X5049" s="289"/>
    </row>
    <row r="5050" spans="20:24">
      <c r="T5050" s="288"/>
      <c r="U5050" s="287"/>
      <c r="X5050" s="289"/>
    </row>
    <row r="5051" spans="20:24">
      <c r="T5051" s="288"/>
      <c r="U5051" s="287"/>
      <c r="X5051" s="289"/>
    </row>
    <row r="5052" spans="20:24">
      <c r="T5052" s="288"/>
      <c r="U5052" s="287"/>
      <c r="X5052" s="289"/>
    </row>
    <row r="5053" spans="20:24">
      <c r="T5053" s="288"/>
      <c r="U5053" s="287"/>
      <c r="X5053" s="289"/>
    </row>
    <row r="5054" spans="20:24">
      <c r="T5054" s="288"/>
      <c r="U5054" s="287"/>
      <c r="X5054" s="289"/>
    </row>
    <row r="5055" spans="20:24">
      <c r="T5055" s="288"/>
      <c r="U5055" s="287"/>
      <c r="X5055" s="289"/>
    </row>
    <row r="5056" spans="20:24">
      <c r="T5056" s="288"/>
      <c r="U5056" s="287"/>
      <c r="X5056" s="289"/>
    </row>
    <row r="5057" spans="20:24">
      <c r="T5057" s="288"/>
      <c r="U5057" s="287"/>
      <c r="X5057" s="289"/>
    </row>
    <row r="5058" spans="20:24">
      <c r="T5058" s="288"/>
      <c r="U5058" s="287"/>
      <c r="X5058" s="289"/>
    </row>
    <row r="5059" spans="20:24">
      <c r="T5059" s="288"/>
      <c r="U5059" s="287"/>
      <c r="X5059" s="289"/>
    </row>
    <row r="5060" spans="20:24">
      <c r="T5060" s="288"/>
      <c r="U5060" s="287"/>
      <c r="X5060" s="289"/>
    </row>
    <row r="5061" spans="20:24">
      <c r="T5061" s="288"/>
      <c r="U5061" s="287"/>
      <c r="X5061" s="289"/>
    </row>
    <row r="5062" spans="20:24">
      <c r="T5062" s="288"/>
      <c r="U5062" s="287"/>
      <c r="X5062" s="289"/>
    </row>
    <row r="5063" spans="20:24">
      <c r="T5063" s="288"/>
      <c r="U5063" s="287"/>
      <c r="X5063" s="289"/>
    </row>
    <row r="5064" spans="20:24">
      <c r="T5064" s="288"/>
      <c r="U5064" s="287"/>
      <c r="X5064" s="289"/>
    </row>
    <row r="5065" spans="20:24">
      <c r="T5065" s="288"/>
      <c r="U5065" s="287"/>
      <c r="X5065" s="289"/>
    </row>
    <row r="5066" spans="20:24">
      <c r="T5066" s="288"/>
      <c r="U5066" s="287"/>
      <c r="X5066" s="289"/>
    </row>
    <row r="5067" spans="20:24">
      <c r="T5067" s="288"/>
      <c r="U5067" s="287"/>
      <c r="X5067" s="289"/>
    </row>
    <row r="5068" spans="20:24">
      <c r="T5068" s="288"/>
      <c r="U5068" s="287"/>
      <c r="X5068" s="289"/>
    </row>
    <row r="5069" spans="20:24">
      <c r="T5069" s="288"/>
      <c r="U5069" s="287"/>
      <c r="X5069" s="289"/>
    </row>
    <row r="5070" spans="20:24">
      <c r="T5070" s="288"/>
      <c r="U5070" s="287"/>
      <c r="X5070" s="289"/>
    </row>
    <row r="5071" spans="20:24">
      <c r="T5071" s="288"/>
      <c r="U5071" s="287"/>
      <c r="X5071" s="289"/>
    </row>
    <row r="5072" spans="20:24">
      <c r="T5072" s="288"/>
      <c r="U5072" s="287"/>
      <c r="X5072" s="289"/>
    </row>
    <row r="5073" spans="20:24">
      <c r="T5073" s="288"/>
      <c r="U5073" s="287"/>
      <c r="X5073" s="289"/>
    </row>
    <row r="5074" spans="20:24">
      <c r="T5074" s="288"/>
      <c r="U5074" s="287"/>
      <c r="X5074" s="289"/>
    </row>
    <row r="5075" spans="20:24">
      <c r="T5075" s="288"/>
      <c r="U5075" s="287"/>
      <c r="X5075" s="289"/>
    </row>
    <row r="5076" spans="20:24">
      <c r="T5076" s="288"/>
      <c r="U5076" s="287"/>
      <c r="X5076" s="289"/>
    </row>
    <row r="5077" spans="20:24">
      <c r="T5077" s="288"/>
      <c r="U5077" s="287"/>
      <c r="X5077" s="289"/>
    </row>
    <row r="5078" spans="20:24">
      <c r="T5078" s="288"/>
      <c r="U5078" s="287"/>
      <c r="X5078" s="289"/>
    </row>
    <row r="5079" spans="20:24">
      <c r="T5079" s="288"/>
      <c r="U5079" s="287"/>
      <c r="X5079" s="289"/>
    </row>
    <row r="5080" spans="20:24">
      <c r="T5080" s="288"/>
      <c r="U5080" s="287"/>
      <c r="X5080" s="289"/>
    </row>
    <row r="5081" spans="20:24">
      <c r="T5081" s="288"/>
      <c r="U5081" s="287"/>
      <c r="X5081" s="289"/>
    </row>
    <row r="5082" spans="20:24">
      <c r="T5082" s="288"/>
      <c r="U5082" s="287"/>
      <c r="X5082" s="289"/>
    </row>
    <row r="5083" spans="20:24">
      <c r="T5083" s="288"/>
      <c r="U5083" s="287"/>
      <c r="X5083" s="289"/>
    </row>
    <row r="5084" spans="20:24">
      <c r="T5084" s="288"/>
      <c r="U5084" s="287"/>
      <c r="X5084" s="289"/>
    </row>
    <row r="5085" spans="20:24">
      <c r="T5085" s="288"/>
      <c r="U5085" s="287"/>
      <c r="X5085" s="289"/>
    </row>
    <row r="5086" spans="20:24">
      <c r="T5086" s="288"/>
      <c r="U5086" s="287"/>
      <c r="X5086" s="289"/>
    </row>
    <row r="5087" spans="20:24">
      <c r="T5087" s="288"/>
      <c r="U5087" s="287"/>
      <c r="X5087" s="289"/>
    </row>
    <row r="5088" spans="20:24">
      <c r="T5088" s="288"/>
      <c r="U5088" s="287"/>
      <c r="X5088" s="289"/>
    </row>
    <row r="5089" spans="20:24">
      <c r="T5089" s="288"/>
      <c r="U5089" s="287"/>
      <c r="X5089" s="289"/>
    </row>
    <row r="5090" spans="20:24">
      <c r="T5090" s="288"/>
      <c r="U5090" s="287"/>
      <c r="X5090" s="289"/>
    </row>
    <row r="5091" spans="20:24">
      <c r="T5091" s="288"/>
      <c r="U5091" s="287"/>
      <c r="X5091" s="289"/>
    </row>
    <row r="5092" spans="20:24">
      <c r="T5092" s="288"/>
      <c r="U5092" s="287"/>
      <c r="X5092" s="289"/>
    </row>
    <row r="5093" spans="20:24">
      <c r="T5093" s="288"/>
      <c r="U5093" s="287"/>
      <c r="X5093" s="289"/>
    </row>
    <row r="5094" spans="20:24">
      <c r="T5094" s="288"/>
      <c r="U5094" s="287"/>
      <c r="X5094" s="289"/>
    </row>
    <row r="5095" spans="20:24">
      <c r="T5095" s="288"/>
      <c r="U5095" s="287"/>
      <c r="X5095" s="289"/>
    </row>
    <row r="5096" spans="20:24">
      <c r="T5096" s="288"/>
      <c r="U5096" s="287"/>
      <c r="X5096" s="289"/>
    </row>
    <row r="5097" spans="20:24">
      <c r="T5097" s="288"/>
      <c r="U5097" s="287"/>
      <c r="X5097" s="289"/>
    </row>
    <row r="5098" spans="20:24">
      <c r="T5098" s="288"/>
      <c r="U5098" s="287"/>
      <c r="X5098" s="289"/>
    </row>
    <row r="5099" spans="20:24">
      <c r="T5099" s="288"/>
      <c r="U5099" s="287"/>
      <c r="X5099" s="289"/>
    </row>
    <row r="5100" spans="20:24">
      <c r="T5100" s="288"/>
      <c r="U5100" s="287"/>
      <c r="X5100" s="289"/>
    </row>
    <row r="5101" spans="20:24">
      <c r="T5101" s="288"/>
      <c r="U5101" s="287"/>
      <c r="X5101" s="289"/>
    </row>
    <row r="5102" spans="20:24">
      <c r="T5102" s="288"/>
      <c r="U5102" s="287"/>
      <c r="X5102" s="289"/>
    </row>
    <row r="5103" spans="20:24">
      <c r="T5103" s="288"/>
      <c r="U5103" s="287"/>
      <c r="X5103" s="289"/>
    </row>
    <row r="5104" spans="20:24">
      <c r="T5104" s="288"/>
      <c r="U5104" s="287"/>
      <c r="X5104" s="289"/>
    </row>
    <row r="5105" spans="20:24">
      <c r="T5105" s="288"/>
      <c r="U5105" s="287"/>
      <c r="X5105" s="289"/>
    </row>
    <row r="5106" spans="20:24">
      <c r="T5106" s="288"/>
      <c r="U5106" s="287"/>
      <c r="X5106" s="289"/>
    </row>
    <row r="5107" spans="20:24">
      <c r="T5107" s="288"/>
      <c r="U5107" s="287"/>
      <c r="X5107" s="289"/>
    </row>
    <row r="5108" spans="20:24">
      <c r="T5108" s="288"/>
      <c r="U5108" s="287"/>
      <c r="X5108" s="289"/>
    </row>
    <row r="5109" spans="20:24">
      <c r="T5109" s="288"/>
      <c r="U5109" s="287"/>
      <c r="X5109" s="289"/>
    </row>
    <row r="5110" spans="20:24">
      <c r="T5110" s="288"/>
      <c r="U5110" s="287"/>
      <c r="X5110" s="289"/>
    </row>
    <row r="5111" spans="20:24">
      <c r="T5111" s="288"/>
      <c r="U5111" s="287"/>
      <c r="X5111" s="289"/>
    </row>
    <row r="5112" spans="20:24">
      <c r="T5112" s="288"/>
      <c r="U5112" s="287"/>
      <c r="X5112" s="289"/>
    </row>
    <row r="5113" spans="20:24">
      <c r="T5113" s="288"/>
      <c r="U5113" s="287"/>
      <c r="X5113" s="289"/>
    </row>
    <row r="5114" spans="20:24">
      <c r="T5114" s="288"/>
      <c r="U5114" s="287"/>
      <c r="X5114" s="289"/>
    </row>
    <row r="5115" spans="20:24">
      <c r="T5115" s="288"/>
      <c r="U5115" s="287"/>
      <c r="X5115" s="289"/>
    </row>
    <row r="5116" spans="20:24">
      <c r="T5116" s="288"/>
      <c r="U5116" s="287"/>
      <c r="X5116" s="289"/>
    </row>
    <row r="5117" spans="20:24">
      <c r="T5117" s="288"/>
      <c r="U5117" s="287"/>
      <c r="X5117" s="289"/>
    </row>
    <row r="5118" spans="20:24">
      <c r="T5118" s="288"/>
      <c r="U5118" s="287"/>
      <c r="X5118" s="289"/>
    </row>
    <row r="5119" spans="20:24">
      <c r="T5119" s="288"/>
      <c r="U5119" s="287"/>
      <c r="X5119" s="289"/>
    </row>
    <row r="5120" spans="20:24">
      <c r="T5120" s="288"/>
      <c r="U5120" s="287"/>
      <c r="X5120" s="289"/>
    </row>
    <row r="5121" spans="20:24">
      <c r="T5121" s="288"/>
      <c r="U5121" s="287"/>
      <c r="X5121" s="289"/>
    </row>
    <row r="5122" spans="20:24">
      <c r="T5122" s="288"/>
      <c r="U5122" s="287"/>
      <c r="X5122" s="289"/>
    </row>
    <row r="5123" spans="20:24">
      <c r="T5123" s="288"/>
      <c r="U5123" s="287"/>
      <c r="X5123" s="289"/>
    </row>
    <row r="5124" spans="20:24">
      <c r="T5124" s="288"/>
      <c r="U5124" s="287"/>
      <c r="X5124" s="289"/>
    </row>
    <row r="5125" spans="20:24">
      <c r="T5125" s="288"/>
      <c r="U5125" s="287"/>
      <c r="X5125" s="289"/>
    </row>
    <row r="5126" spans="20:24">
      <c r="T5126" s="288"/>
      <c r="U5126" s="287"/>
      <c r="X5126" s="289"/>
    </row>
    <row r="5127" spans="20:24">
      <c r="T5127" s="288"/>
      <c r="U5127" s="287"/>
      <c r="X5127" s="289"/>
    </row>
    <row r="5128" spans="20:24">
      <c r="T5128" s="288"/>
      <c r="U5128" s="287"/>
      <c r="X5128" s="289"/>
    </row>
    <row r="5129" spans="20:24">
      <c r="T5129" s="288"/>
      <c r="U5129" s="287"/>
      <c r="X5129" s="289"/>
    </row>
    <row r="5130" spans="20:24">
      <c r="T5130" s="288"/>
      <c r="U5130" s="287"/>
      <c r="X5130" s="289"/>
    </row>
    <row r="5131" spans="20:24">
      <c r="T5131" s="288"/>
      <c r="U5131" s="287"/>
      <c r="X5131" s="289"/>
    </row>
    <row r="5132" spans="20:24">
      <c r="T5132" s="288"/>
      <c r="U5132" s="287"/>
      <c r="X5132" s="289"/>
    </row>
    <row r="5133" spans="20:24">
      <c r="T5133" s="288"/>
      <c r="U5133" s="287"/>
      <c r="X5133" s="289"/>
    </row>
    <row r="5134" spans="20:24">
      <c r="T5134" s="288"/>
      <c r="U5134" s="287"/>
      <c r="X5134" s="289"/>
    </row>
    <row r="5135" spans="20:24">
      <c r="T5135" s="288"/>
      <c r="U5135" s="287"/>
      <c r="X5135" s="289"/>
    </row>
    <row r="5136" spans="20:24">
      <c r="T5136" s="288"/>
      <c r="U5136" s="287"/>
      <c r="X5136" s="289"/>
    </row>
    <row r="5137" spans="20:24">
      <c r="T5137" s="288"/>
      <c r="U5137" s="287"/>
      <c r="X5137" s="289"/>
    </row>
    <row r="5138" spans="20:24">
      <c r="T5138" s="288"/>
      <c r="U5138" s="287"/>
      <c r="X5138" s="289"/>
    </row>
    <row r="5139" spans="20:24">
      <c r="T5139" s="288"/>
      <c r="U5139" s="287"/>
      <c r="X5139" s="289"/>
    </row>
    <row r="5140" spans="20:24">
      <c r="T5140" s="288"/>
      <c r="U5140" s="287"/>
      <c r="X5140" s="289"/>
    </row>
    <row r="5141" spans="20:24">
      <c r="T5141" s="288"/>
      <c r="U5141" s="287"/>
      <c r="X5141" s="289"/>
    </row>
    <row r="5142" spans="20:24">
      <c r="T5142" s="288"/>
      <c r="U5142" s="287"/>
      <c r="X5142" s="289"/>
    </row>
    <row r="5143" spans="20:24">
      <c r="T5143" s="288"/>
      <c r="U5143" s="287"/>
      <c r="X5143" s="289"/>
    </row>
    <row r="5144" spans="20:24">
      <c r="T5144" s="288"/>
      <c r="U5144" s="287"/>
      <c r="X5144" s="289"/>
    </row>
    <row r="5145" spans="20:24">
      <c r="T5145" s="288"/>
      <c r="U5145" s="287"/>
      <c r="X5145" s="289"/>
    </row>
    <row r="5146" spans="20:24">
      <c r="T5146" s="288"/>
      <c r="U5146" s="287"/>
      <c r="X5146" s="289"/>
    </row>
    <row r="5147" spans="20:24">
      <c r="T5147" s="288"/>
      <c r="U5147" s="287"/>
      <c r="X5147" s="289"/>
    </row>
    <row r="5148" spans="20:24">
      <c r="T5148" s="288"/>
      <c r="U5148" s="287"/>
      <c r="X5148" s="289"/>
    </row>
    <row r="5149" spans="20:24">
      <c r="T5149" s="288"/>
      <c r="U5149" s="287"/>
      <c r="X5149" s="289"/>
    </row>
    <row r="5150" spans="20:24">
      <c r="T5150" s="288"/>
      <c r="U5150" s="287"/>
      <c r="X5150" s="289"/>
    </row>
    <row r="5151" spans="20:24">
      <c r="T5151" s="288"/>
      <c r="U5151" s="287"/>
      <c r="X5151" s="289"/>
    </row>
    <row r="5152" spans="20:24">
      <c r="T5152" s="288"/>
      <c r="U5152" s="287"/>
      <c r="X5152" s="289"/>
    </row>
    <row r="5153" spans="20:24">
      <c r="T5153" s="288"/>
      <c r="U5153" s="287"/>
      <c r="X5153" s="289"/>
    </row>
    <row r="5154" spans="20:24">
      <c r="T5154" s="288"/>
      <c r="U5154" s="287"/>
      <c r="X5154" s="289"/>
    </row>
    <row r="5155" spans="20:24">
      <c r="T5155" s="288"/>
      <c r="U5155" s="287"/>
      <c r="X5155" s="289"/>
    </row>
    <row r="5156" spans="20:24">
      <c r="T5156" s="288"/>
      <c r="U5156" s="287"/>
      <c r="X5156" s="289"/>
    </row>
    <row r="5157" spans="20:24">
      <c r="T5157" s="288"/>
      <c r="U5157" s="287"/>
      <c r="X5157" s="289"/>
    </row>
    <row r="5158" spans="20:24">
      <c r="T5158" s="288"/>
      <c r="U5158" s="287"/>
      <c r="X5158" s="289"/>
    </row>
    <row r="5159" spans="20:24">
      <c r="T5159" s="288"/>
      <c r="U5159" s="287"/>
      <c r="X5159" s="289"/>
    </row>
    <row r="5160" spans="20:24">
      <c r="T5160" s="288"/>
      <c r="U5160" s="287"/>
      <c r="X5160" s="289"/>
    </row>
    <row r="5161" spans="20:24">
      <c r="T5161" s="288"/>
      <c r="U5161" s="287"/>
      <c r="X5161" s="289"/>
    </row>
    <row r="5162" spans="20:24">
      <c r="T5162" s="288"/>
      <c r="U5162" s="287"/>
      <c r="X5162" s="289"/>
    </row>
    <row r="5163" spans="20:24">
      <c r="T5163" s="288"/>
      <c r="U5163" s="287"/>
      <c r="X5163" s="289"/>
    </row>
    <row r="5164" spans="20:24">
      <c r="T5164" s="288"/>
      <c r="U5164" s="287"/>
      <c r="X5164" s="289"/>
    </row>
    <row r="5165" spans="20:24">
      <c r="T5165" s="288"/>
      <c r="U5165" s="287"/>
      <c r="X5165" s="289"/>
    </row>
    <row r="5166" spans="20:24">
      <c r="T5166" s="288"/>
      <c r="U5166" s="287"/>
      <c r="X5166" s="289"/>
    </row>
    <row r="5167" spans="20:24">
      <c r="T5167" s="288"/>
      <c r="U5167" s="287"/>
      <c r="X5167" s="289"/>
    </row>
    <row r="5168" spans="20:24">
      <c r="T5168" s="288"/>
      <c r="U5168" s="287"/>
      <c r="X5168" s="289"/>
    </row>
    <row r="5169" spans="20:24">
      <c r="T5169" s="288"/>
      <c r="U5169" s="287"/>
      <c r="X5169" s="289"/>
    </row>
    <row r="5170" spans="20:24">
      <c r="T5170" s="288"/>
      <c r="U5170" s="287"/>
      <c r="X5170" s="289"/>
    </row>
    <row r="5171" spans="20:24">
      <c r="T5171" s="288"/>
      <c r="U5171" s="287"/>
      <c r="X5171" s="289"/>
    </row>
    <row r="5172" spans="20:24">
      <c r="T5172" s="288"/>
      <c r="U5172" s="287"/>
      <c r="X5172" s="289"/>
    </row>
    <row r="5173" spans="20:24">
      <c r="T5173" s="288"/>
      <c r="U5173" s="287"/>
      <c r="X5173" s="289"/>
    </row>
    <row r="5174" spans="20:24">
      <c r="T5174" s="288"/>
      <c r="U5174" s="287"/>
      <c r="X5174" s="289"/>
    </row>
    <row r="5175" spans="20:24">
      <c r="T5175" s="288"/>
      <c r="U5175" s="287"/>
      <c r="X5175" s="289"/>
    </row>
    <row r="5176" spans="20:24">
      <c r="T5176" s="288"/>
      <c r="U5176" s="287"/>
      <c r="X5176" s="289"/>
    </row>
    <row r="5177" spans="20:24">
      <c r="T5177" s="288"/>
      <c r="U5177" s="287"/>
      <c r="X5177" s="289"/>
    </row>
    <row r="5178" spans="20:24">
      <c r="T5178" s="288"/>
      <c r="U5178" s="287"/>
      <c r="X5178" s="289"/>
    </row>
    <row r="5179" spans="20:24">
      <c r="T5179" s="288"/>
      <c r="U5179" s="287"/>
      <c r="X5179" s="289"/>
    </row>
    <row r="5180" spans="20:24">
      <c r="T5180" s="288"/>
      <c r="U5180" s="287"/>
      <c r="X5180" s="289"/>
    </row>
    <row r="5181" spans="20:24">
      <c r="T5181" s="288"/>
      <c r="U5181" s="287"/>
      <c r="X5181" s="289"/>
    </row>
    <row r="5182" spans="20:24">
      <c r="T5182" s="288"/>
      <c r="U5182" s="287"/>
      <c r="X5182" s="289"/>
    </row>
    <row r="5183" spans="20:24">
      <c r="T5183" s="288"/>
      <c r="U5183" s="287"/>
      <c r="X5183" s="289"/>
    </row>
    <row r="5184" spans="20:24">
      <c r="T5184" s="288"/>
      <c r="U5184" s="287"/>
      <c r="X5184" s="289"/>
    </row>
    <row r="5185" spans="20:24">
      <c r="T5185" s="288"/>
      <c r="U5185" s="287"/>
      <c r="X5185" s="289"/>
    </row>
    <row r="5186" spans="20:24">
      <c r="T5186" s="288"/>
      <c r="U5186" s="287"/>
      <c r="X5186" s="289"/>
    </row>
    <row r="5187" spans="20:24">
      <c r="T5187" s="288"/>
      <c r="U5187" s="287"/>
      <c r="X5187" s="289"/>
    </row>
    <row r="5188" spans="20:24">
      <c r="T5188" s="288"/>
      <c r="U5188" s="287"/>
      <c r="X5188" s="289"/>
    </row>
    <row r="5189" spans="20:24">
      <c r="T5189" s="288"/>
      <c r="U5189" s="287"/>
      <c r="X5189" s="289"/>
    </row>
    <row r="5190" spans="20:24">
      <c r="T5190" s="288"/>
      <c r="U5190" s="287"/>
      <c r="X5190" s="289"/>
    </row>
    <row r="5191" spans="20:24">
      <c r="T5191" s="288"/>
      <c r="U5191" s="287"/>
      <c r="X5191" s="289"/>
    </row>
    <row r="5192" spans="20:24">
      <c r="T5192" s="288"/>
      <c r="U5192" s="287"/>
      <c r="X5192" s="289"/>
    </row>
    <row r="5193" spans="20:24">
      <c r="T5193" s="288"/>
      <c r="U5193" s="287"/>
      <c r="X5193" s="289"/>
    </row>
    <row r="5194" spans="20:24">
      <c r="T5194" s="288"/>
      <c r="U5194" s="287"/>
      <c r="X5194" s="289"/>
    </row>
    <row r="5195" spans="20:24">
      <c r="T5195" s="288"/>
      <c r="U5195" s="287"/>
      <c r="X5195" s="289"/>
    </row>
    <row r="5196" spans="20:24">
      <c r="T5196" s="288"/>
      <c r="U5196" s="287"/>
      <c r="X5196" s="289"/>
    </row>
    <row r="5197" spans="20:24">
      <c r="T5197" s="288"/>
      <c r="U5197" s="287"/>
      <c r="X5197" s="289"/>
    </row>
    <row r="5198" spans="20:24">
      <c r="T5198" s="288"/>
      <c r="U5198" s="287"/>
      <c r="X5198" s="289"/>
    </row>
    <row r="5199" spans="20:24">
      <c r="T5199" s="288"/>
      <c r="U5199" s="287"/>
      <c r="X5199" s="289"/>
    </row>
    <row r="5200" spans="20:24">
      <c r="T5200" s="288"/>
      <c r="U5200" s="287"/>
      <c r="X5200" s="289"/>
    </row>
    <row r="5201" spans="20:24">
      <c r="T5201" s="288"/>
      <c r="U5201" s="287"/>
      <c r="X5201" s="289"/>
    </row>
    <row r="5202" spans="20:24">
      <c r="T5202" s="288"/>
      <c r="U5202" s="287"/>
      <c r="X5202" s="289"/>
    </row>
    <row r="5203" spans="20:24">
      <c r="T5203" s="288"/>
      <c r="U5203" s="287"/>
      <c r="X5203" s="289"/>
    </row>
    <row r="5204" spans="20:24">
      <c r="T5204" s="288"/>
      <c r="U5204" s="287"/>
      <c r="X5204" s="289"/>
    </row>
    <row r="5205" spans="20:24">
      <c r="T5205" s="288"/>
      <c r="U5205" s="287"/>
      <c r="X5205" s="289"/>
    </row>
    <row r="5206" spans="20:24">
      <c r="T5206" s="288"/>
      <c r="U5206" s="287"/>
      <c r="X5206" s="289"/>
    </row>
    <row r="5207" spans="20:24">
      <c r="T5207" s="288"/>
      <c r="U5207" s="287"/>
      <c r="X5207" s="289"/>
    </row>
    <row r="5208" spans="20:24">
      <c r="T5208" s="288"/>
      <c r="U5208" s="287"/>
      <c r="X5208" s="289"/>
    </row>
    <row r="5209" spans="20:24">
      <c r="T5209" s="288"/>
      <c r="U5209" s="287"/>
      <c r="X5209" s="289"/>
    </row>
    <row r="5210" spans="20:24">
      <c r="T5210" s="288"/>
      <c r="U5210" s="287"/>
      <c r="X5210" s="289"/>
    </row>
    <row r="5211" spans="20:24">
      <c r="T5211" s="288"/>
      <c r="U5211" s="287"/>
      <c r="X5211" s="289"/>
    </row>
    <row r="5212" spans="20:24">
      <c r="T5212" s="288"/>
      <c r="U5212" s="287"/>
      <c r="X5212" s="289"/>
    </row>
    <row r="5213" spans="20:24">
      <c r="T5213" s="288"/>
      <c r="U5213" s="287"/>
      <c r="X5213" s="289"/>
    </row>
    <row r="5214" spans="20:24">
      <c r="T5214" s="288"/>
      <c r="U5214" s="287"/>
      <c r="X5214" s="289"/>
    </row>
    <row r="5215" spans="20:24">
      <c r="T5215" s="288"/>
      <c r="U5215" s="287"/>
      <c r="X5215" s="289"/>
    </row>
    <row r="5216" spans="20:24">
      <c r="T5216" s="288"/>
      <c r="U5216" s="287"/>
      <c r="X5216" s="289"/>
    </row>
    <row r="5217" spans="20:24">
      <c r="T5217" s="288"/>
      <c r="U5217" s="287"/>
      <c r="X5217" s="289"/>
    </row>
    <row r="5218" spans="20:24">
      <c r="T5218" s="288"/>
      <c r="U5218" s="287"/>
      <c r="X5218" s="289"/>
    </row>
    <row r="5219" spans="20:24">
      <c r="T5219" s="288"/>
      <c r="U5219" s="287"/>
      <c r="X5219" s="289"/>
    </row>
    <row r="5220" spans="20:24">
      <c r="T5220" s="288"/>
      <c r="U5220" s="287"/>
      <c r="X5220" s="289"/>
    </row>
    <row r="5221" spans="20:24">
      <c r="T5221" s="288"/>
      <c r="U5221" s="287"/>
      <c r="X5221" s="289"/>
    </row>
    <row r="5222" spans="20:24">
      <c r="T5222" s="288"/>
      <c r="U5222" s="287"/>
      <c r="X5222" s="289"/>
    </row>
    <row r="5223" spans="20:24">
      <c r="T5223" s="288"/>
      <c r="U5223" s="287"/>
      <c r="X5223" s="289"/>
    </row>
    <row r="5224" spans="20:24">
      <c r="T5224" s="288"/>
      <c r="U5224" s="287"/>
      <c r="X5224" s="289"/>
    </row>
    <row r="5225" spans="20:24">
      <c r="T5225" s="288"/>
      <c r="U5225" s="287"/>
      <c r="X5225" s="289"/>
    </row>
    <row r="5226" spans="20:24">
      <c r="T5226" s="288"/>
      <c r="U5226" s="287"/>
      <c r="X5226" s="289"/>
    </row>
    <row r="5227" spans="20:24">
      <c r="T5227" s="288"/>
      <c r="U5227" s="287"/>
      <c r="X5227" s="289"/>
    </row>
    <row r="5228" spans="20:24">
      <c r="T5228" s="288"/>
      <c r="U5228" s="287"/>
      <c r="X5228" s="289"/>
    </row>
    <row r="5229" spans="20:24">
      <c r="T5229" s="288"/>
      <c r="U5229" s="287"/>
      <c r="X5229" s="289"/>
    </row>
    <row r="5230" spans="20:24">
      <c r="T5230" s="288"/>
      <c r="U5230" s="287"/>
      <c r="X5230" s="289"/>
    </row>
    <row r="5231" spans="20:24">
      <c r="T5231" s="288"/>
      <c r="U5231" s="287"/>
      <c r="X5231" s="289"/>
    </row>
    <row r="5232" spans="20:24">
      <c r="T5232" s="288"/>
      <c r="U5232" s="287"/>
      <c r="X5232" s="289"/>
    </row>
    <row r="5233" spans="20:24">
      <c r="T5233" s="288"/>
      <c r="U5233" s="287"/>
      <c r="X5233" s="289"/>
    </row>
    <row r="5234" spans="20:24">
      <c r="T5234" s="288"/>
      <c r="U5234" s="287"/>
      <c r="X5234" s="289"/>
    </row>
    <row r="5235" spans="20:24">
      <c r="T5235" s="288"/>
      <c r="U5235" s="287"/>
      <c r="X5235" s="289"/>
    </row>
    <row r="5236" spans="20:24">
      <c r="T5236" s="288"/>
      <c r="U5236" s="287"/>
      <c r="X5236" s="289"/>
    </row>
    <row r="5237" spans="20:24">
      <c r="T5237" s="288"/>
      <c r="U5237" s="287"/>
      <c r="X5237" s="289"/>
    </row>
    <row r="5238" spans="20:24">
      <c r="T5238" s="288"/>
      <c r="U5238" s="287"/>
      <c r="X5238" s="289"/>
    </row>
    <row r="5239" spans="20:24">
      <c r="T5239" s="288"/>
      <c r="U5239" s="287"/>
      <c r="X5239" s="289"/>
    </row>
    <row r="5240" spans="20:24">
      <c r="T5240" s="288"/>
      <c r="U5240" s="287"/>
      <c r="X5240" s="289"/>
    </row>
    <row r="5241" spans="20:24">
      <c r="T5241" s="288"/>
      <c r="U5241" s="287"/>
      <c r="X5241" s="289"/>
    </row>
    <row r="5242" spans="20:24">
      <c r="T5242" s="288"/>
      <c r="U5242" s="287"/>
      <c r="X5242" s="289"/>
    </row>
    <row r="5243" spans="20:24">
      <c r="T5243" s="288"/>
      <c r="U5243" s="287"/>
      <c r="X5243" s="289"/>
    </row>
    <row r="5244" spans="20:24">
      <c r="T5244" s="288"/>
      <c r="U5244" s="287"/>
      <c r="X5244" s="289"/>
    </row>
    <row r="5245" spans="20:24">
      <c r="T5245" s="288"/>
      <c r="U5245" s="287"/>
      <c r="X5245" s="289"/>
    </row>
    <row r="5246" spans="20:24">
      <c r="T5246" s="288"/>
      <c r="U5246" s="287"/>
      <c r="X5246" s="289"/>
    </row>
    <row r="5247" spans="20:24">
      <c r="T5247" s="288"/>
      <c r="U5247" s="287"/>
      <c r="X5247" s="289"/>
    </row>
    <row r="5248" spans="20:24">
      <c r="T5248" s="288"/>
      <c r="U5248" s="287"/>
      <c r="X5248" s="289"/>
    </row>
    <row r="5249" spans="20:24">
      <c r="T5249" s="288"/>
      <c r="U5249" s="287"/>
      <c r="X5249" s="289"/>
    </row>
    <row r="5250" spans="20:24">
      <c r="T5250" s="288"/>
      <c r="U5250" s="287"/>
      <c r="X5250" s="289"/>
    </row>
    <row r="5251" spans="20:24">
      <c r="T5251" s="288"/>
      <c r="U5251" s="287"/>
      <c r="X5251" s="289"/>
    </row>
    <row r="5252" spans="20:24">
      <c r="T5252" s="288"/>
      <c r="U5252" s="287"/>
      <c r="X5252" s="289"/>
    </row>
    <row r="5253" spans="20:24">
      <c r="T5253" s="288"/>
      <c r="U5253" s="287"/>
      <c r="X5253" s="289"/>
    </row>
    <row r="5254" spans="20:24">
      <c r="T5254" s="288"/>
      <c r="U5254" s="287"/>
      <c r="X5254" s="289"/>
    </row>
    <row r="5255" spans="20:24">
      <c r="T5255" s="288"/>
      <c r="U5255" s="287"/>
      <c r="X5255" s="289"/>
    </row>
    <row r="5256" spans="20:24">
      <c r="T5256" s="288"/>
      <c r="U5256" s="287"/>
      <c r="X5256" s="289"/>
    </row>
    <row r="5257" spans="20:24">
      <c r="T5257" s="288"/>
      <c r="U5257" s="287"/>
      <c r="X5257" s="289"/>
    </row>
    <row r="5258" spans="20:24">
      <c r="T5258" s="288"/>
      <c r="U5258" s="287"/>
      <c r="X5258" s="289"/>
    </row>
    <row r="5259" spans="20:24">
      <c r="T5259" s="288"/>
      <c r="U5259" s="287"/>
      <c r="X5259" s="289"/>
    </row>
    <row r="5260" spans="20:24">
      <c r="T5260" s="288"/>
      <c r="U5260" s="287"/>
      <c r="X5260" s="289"/>
    </row>
    <row r="5261" spans="20:24">
      <c r="T5261" s="288"/>
      <c r="U5261" s="287"/>
      <c r="X5261" s="289"/>
    </row>
    <row r="5262" spans="20:24">
      <c r="T5262" s="288"/>
      <c r="U5262" s="287"/>
      <c r="X5262" s="289"/>
    </row>
    <row r="5263" spans="20:24">
      <c r="T5263" s="288"/>
      <c r="U5263" s="287"/>
      <c r="X5263" s="289"/>
    </row>
    <row r="5264" spans="20:24">
      <c r="T5264" s="288"/>
      <c r="U5264" s="287"/>
      <c r="X5264" s="289"/>
    </row>
    <row r="5265" spans="20:24">
      <c r="T5265" s="288"/>
      <c r="U5265" s="287"/>
      <c r="X5265" s="289"/>
    </row>
    <row r="5266" spans="20:24">
      <c r="T5266" s="288"/>
      <c r="U5266" s="287"/>
      <c r="X5266" s="289"/>
    </row>
    <row r="5267" spans="20:24">
      <c r="T5267" s="288"/>
      <c r="U5267" s="287"/>
      <c r="X5267" s="289"/>
    </row>
    <row r="5268" spans="20:24">
      <c r="T5268" s="288"/>
      <c r="U5268" s="287"/>
      <c r="X5268" s="289"/>
    </row>
    <row r="5269" spans="20:24">
      <c r="T5269" s="288"/>
      <c r="U5269" s="287"/>
      <c r="X5269" s="289"/>
    </row>
    <row r="5270" spans="20:24">
      <c r="T5270" s="288"/>
      <c r="U5270" s="287"/>
      <c r="X5270" s="289"/>
    </row>
    <row r="5271" spans="20:24">
      <c r="T5271" s="288"/>
      <c r="U5271" s="287"/>
      <c r="X5271" s="289"/>
    </row>
    <row r="5272" spans="20:24">
      <c r="T5272" s="288"/>
      <c r="U5272" s="287"/>
      <c r="X5272" s="289"/>
    </row>
    <row r="5273" spans="20:24">
      <c r="T5273" s="288"/>
      <c r="U5273" s="287"/>
      <c r="X5273" s="289"/>
    </row>
    <row r="5274" spans="20:24">
      <c r="T5274" s="288"/>
      <c r="U5274" s="287"/>
      <c r="X5274" s="289"/>
    </row>
    <row r="5275" spans="20:24">
      <c r="T5275" s="288"/>
      <c r="U5275" s="287"/>
      <c r="X5275" s="289"/>
    </row>
    <row r="5276" spans="20:24">
      <c r="T5276" s="288"/>
      <c r="U5276" s="287"/>
      <c r="X5276" s="289"/>
    </row>
    <row r="5277" spans="20:24">
      <c r="T5277" s="288"/>
      <c r="U5277" s="287"/>
      <c r="X5277" s="289"/>
    </row>
    <row r="5278" spans="20:24">
      <c r="T5278" s="288"/>
      <c r="U5278" s="287"/>
      <c r="X5278" s="289"/>
    </row>
    <row r="5279" spans="20:24">
      <c r="T5279" s="288"/>
      <c r="U5279" s="287"/>
      <c r="X5279" s="289"/>
    </row>
    <row r="5280" spans="20:24">
      <c r="T5280" s="288"/>
      <c r="U5280" s="287"/>
      <c r="X5280" s="289"/>
    </row>
    <row r="5281" spans="20:24">
      <c r="T5281" s="288"/>
      <c r="U5281" s="287"/>
      <c r="X5281" s="289"/>
    </row>
    <row r="5282" spans="20:24">
      <c r="T5282" s="288"/>
      <c r="U5282" s="287"/>
      <c r="X5282" s="289"/>
    </row>
    <row r="5283" spans="20:24">
      <c r="T5283" s="288"/>
      <c r="U5283" s="287"/>
      <c r="X5283" s="289"/>
    </row>
    <row r="5284" spans="20:24">
      <c r="T5284" s="288"/>
      <c r="U5284" s="287"/>
      <c r="X5284" s="289"/>
    </row>
    <row r="5285" spans="20:24">
      <c r="T5285" s="288"/>
      <c r="U5285" s="287"/>
      <c r="X5285" s="289"/>
    </row>
    <row r="5286" spans="20:24">
      <c r="T5286" s="288"/>
      <c r="U5286" s="287"/>
      <c r="X5286" s="289"/>
    </row>
    <row r="5287" spans="20:24">
      <c r="T5287" s="288"/>
      <c r="U5287" s="287"/>
      <c r="X5287" s="289"/>
    </row>
    <row r="5288" spans="20:24">
      <c r="T5288" s="288"/>
      <c r="U5288" s="287"/>
      <c r="X5288" s="289"/>
    </row>
    <row r="5289" spans="20:24">
      <c r="T5289" s="288"/>
      <c r="U5289" s="287"/>
      <c r="X5289" s="289"/>
    </row>
    <row r="5290" spans="20:24">
      <c r="T5290" s="288"/>
      <c r="U5290" s="287"/>
      <c r="X5290" s="289"/>
    </row>
    <row r="5291" spans="20:24">
      <c r="T5291" s="288"/>
      <c r="U5291" s="287"/>
      <c r="X5291" s="289"/>
    </row>
    <row r="5292" spans="20:24">
      <c r="T5292" s="288"/>
      <c r="U5292" s="287"/>
      <c r="X5292" s="289"/>
    </row>
    <row r="5293" spans="20:24">
      <c r="T5293" s="288"/>
      <c r="U5293" s="287"/>
      <c r="X5293" s="289"/>
    </row>
    <row r="5294" spans="20:24">
      <c r="T5294" s="288"/>
      <c r="U5294" s="287"/>
      <c r="X5294" s="289"/>
    </row>
    <row r="5295" spans="20:24">
      <c r="T5295" s="288"/>
      <c r="U5295" s="287"/>
      <c r="X5295" s="289"/>
    </row>
    <row r="5296" spans="20:24">
      <c r="T5296" s="288"/>
      <c r="U5296" s="287"/>
      <c r="X5296" s="289"/>
    </row>
    <row r="5297" spans="20:24">
      <c r="T5297" s="288"/>
      <c r="U5297" s="287"/>
      <c r="X5297" s="289"/>
    </row>
    <row r="5298" spans="20:24">
      <c r="T5298" s="288"/>
      <c r="U5298" s="287"/>
      <c r="X5298" s="289"/>
    </row>
    <row r="5299" spans="20:24">
      <c r="T5299" s="288"/>
      <c r="U5299" s="287"/>
      <c r="X5299" s="289"/>
    </row>
    <row r="5300" spans="20:24">
      <c r="T5300" s="288"/>
      <c r="U5300" s="287"/>
      <c r="X5300" s="289"/>
    </row>
    <row r="5301" spans="20:24">
      <c r="T5301" s="288"/>
      <c r="U5301" s="287"/>
      <c r="X5301" s="289"/>
    </row>
    <row r="5302" spans="20:24">
      <c r="T5302" s="288"/>
      <c r="U5302" s="287"/>
      <c r="X5302" s="289"/>
    </row>
    <row r="5303" spans="20:24">
      <c r="T5303" s="288"/>
      <c r="U5303" s="287"/>
      <c r="X5303" s="289"/>
    </row>
    <row r="5304" spans="20:24">
      <c r="T5304" s="288"/>
      <c r="U5304" s="287"/>
      <c r="X5304" s="289"/>
    </row>
    <row r="5305" spans="20:24">
      <c r="T5305" s="288"/>
      <c r="U5305" s="287"/>
      <c r="X5305" s="289"/>
    </row>
    <row r="5306" spans="20:24">
      <c r="T5306" s="288"/>
      <c r="U5306" s="287"/>
      <c r="X5306" s="289"/>
    </row>
    <row r="5307" spans="20:24">
      <c r="T5307" s="288"/>
      <c r="U5307" s="287"/>
      <c r="X5307" s="289"/>
    </row>
    <row r="5308" spans="20:24">
      <c r="T5308" s="288"/>
      <c r="U5308" s="287"/>
      <c r="X5308" s="289"/>
    </row>
    <row r="5309" spans="20:24">
      <c r="T5309" s="288"/>
      <c r="U5309" s="287"/>
      <c r="X5309" s="289"/>
    </row>
    <row r="5310" spans="20:24">
      <c r="T5310" s="288"/>
      <c r="U5310" s="287"/>
      <c r="X5310" s="289"/>
    </row>
    <row r="5311" spans="20:24">
      <c r="T5311" s="288"/>
      <c r="U5311" s="287"/>
      <c r="X5311" s="289"/>
    </row>
    <row r="5312" spans="20:24">
      <c r="T5312" s="288"/>
      <c r="U5312" s="287"/>
      <c r="X5312" s="289"/>
    </row>
    <row r="5313" spans="20:24">
      <c r="T5313" s="288"/>
      <c r="U5313" s="287"/>
      <c r="X5313" s="289"/>
    </row>
    <row r="5314" spans="20:24">
      <c r="T5314" s="288"/>
      <c r="U5314" s="287"/>
      <c r="X5314" s="289"/>
    </row>
    <row r="5315" spans="20:24">
      <c r="T5315" s="288"/>
      <c r="U5315" s="287"/>
      <c r="X5315" s="289"/>
    </row>
    <row r="5316" spans="20:24">
      <c r="T5316" s="288"/>
      <c r="U5316" s="287"/>
      <c r="X5316" s="289"/>
    </row>
    <row r="5317" spans="20:24">
      <c r="T5317" s="288"/>
      <c r="U5317" s="287"/>
      <c r="X5317" s="289"/>
    </row>
    <row r="5318" spans="20:24">
      <c r="T5318" s="288"/>
      <c r="U5318" s="287"/>
      <c r="X5318" s="289"/>
    </row>
    <row r="5319" spans="20:24">
      <c r="T5319" s="288"/>
      <c r="U5319" s="287"/>
      <c r="X5319" s="289"/>
    </row>
    <row r="5320" spans="20:24">
      <c r="T5320" s="288"/>
      <c r="U5320" s="287"/>
      <c r="X5320" s="289"/>
    </row>
    <row r="5321" spans="20:24">
      <c r="T5321" s="288"/>
      <c r="U5321" s="287"/>
      <c r="X5321" s="289"/>
    </row>
    <row r="5322" spans="20:24">
      <c r="T5322" s="288"/>
      <c r="U5322" s="287"/>
      <c r="X5322" s="289"/>
    </row>
    <row r="5323" spans="20:24">
      <c r="T5323" s="288"/>
      <c r="U5323" s="287"/>
      <c r="X5323" s="289"/>
    </row>
    <row r="5324" spans="20:24">
      <c r="T5324" s="288"/>
      <c r="U5324" s="287"/>
      <c r="X5324" s="289"/>
    </row>
    <row r="5325" spans="20:24">
      <c r="T5325" s="288"/>
      <c r="U5325" s="287"/>
      <c r="X5325" s="289"/>
    </row>
    <row r="5326" spans="20:24">
      <c r="T5326" s="288"/>
      <c r="U5326" s="287"/>
      <c r="X5326" s="289"/>
    </row>
    <row r="5327" spans="20:24">
      <c r="T5327" s="288"/>
      <c r="U5327" s="287"/>
      <c r="X5327" s="289"/>
    </row>
    <row r="5328" spans="20:24">
      <c r="T5328" s="288"/>
      <c r="U5328" s="287"/>
      <c r="X5328" s="289"/>
    </row>
    <row r="5329" spans="20:24">
      <c r="T5329" s="288"/>
      <c r="U5329" s="287"/>
      <c r="X5329" s="289"/>
    </row>
    <row r="5330" spans="20:24">
      <c r="T5330" s="288"/>
      <c r="U5330" s="287"/>
      <c r="X5330" s="289"/>
    </row>
    <row r="5331" spans="20:24">
      <c r="T5331" s="288"/>
      <c r="U5331" s="287"/>
      <c r="X5331" s="289"/>
    </row>
    <row r="5332" spans="20:24">
      <c r="T5332" s="288"/>
      <c r="U5332" s="287"/>
      <c r="X5332" s="289"/>
    </row>
    <row r="5333" spans="20:24">
      <c r="T5333" s="288"/>
      <c r="U5333" s="287"/>
      <c r="X5333" s="289"/>
    </row>
    <row r="5334" spans="20:24">
      <c r="T5334" s="288"/>
      <c r="U5334" s="287"/>
      <c r="X5334" s="289"/>
    </row>
    <row r="5335" spans="20:24">
      <c r="T5335" s="288"/>
      <c r="U5335" s="287"/>
      <c r="X5335" s="289"/>
    </row>
    <row r="5336" spans="20:24">
      <c r="T5336" s="288"/>
      <c r="U5336" s="287"/>
      <c r="X5336" s="289"/>
    </row>
    <row r="5337" spans="20:24">
      <c r="T5337" s="288"/>
      <c r="U5337" s="287"/>
      <c r="X5337" s="289"/>
    </row>
    <row r="5338" spans="20:24">
      <c r="T5338" s="288"/>
      <c r="U5338" s="287"/>
      <c r="X5338" s="289"/>
    </row>
    <row r="5339" spans="20:24">
      <c r="T5339" s="288"/>
      <c r="U5339" s="287"/>
      <c r="X5339" s="289"/>
    </row>
    <row r="5340" spans="20:24">
      <c r="T5340" s="288"/>
      <c r="U5340" s="287"/>
      <c r="X5340" s="289"/>
    </row>
    <row r="5341" spans="20:24">
      <c r="T5341" s="288"/>
      <c r="U5341" s="287"/>
      <c r="X5341" s="289"/>
    </row>
    <row r="5342" spans="20:24">
      <c r="T5342" s="288"/>
      <c r="U5342" s="287"/>
      <c r="X5342" s="289"/>
    </row>
    <row r="5343" spans="20:24">
      <c r="T5343" s="288"/>
      <c r="U5343" s="287"/>
      <c r="X5343" s="289"/>
    </row>
    <row r="5344" spans="20:24">
      <c r="T5344" s="288"/>
      <c r="U5344" s="287"/>
      <c r="X5344" s="289"/>
    </row>
    <row r="5345" spans="20:24">
      <c r="T5345" s="288"/>
      <c r="U5345" s="287"/>
      <c r="X5345" s="289"/>
    </row>
    <row r="5346" spans="20:24">
      <c r="T5346" s="288"/>
      <c r="U5346" s="287"/>
      <c r="X5346" s="289"/>
    </row>
    <row r="5347" spans="20:24">
      <c r="T5347" s="288"/>
      <c r="U5347" s="287"/>
      <c r="X5347" s="289"/>
    </row>
    <row r="5348" spans="20:24">
      <c r="T5348" s="288"/>
      <c r="U5348" s="287"/>
      <c r="X5348" s="289"/>
    </row>
    <row r="5349" spans="20:24">
      <c r="T5349" s="288"/>
      <c r="U5349" s="287"/>
      <c r="X5349" s="289"/>
    </row>
    <row r="5350" spans="20:24">
      <c r="T5350" s="288"/>
      <c r="U5350" s="287"/>
      <c r="X5350" s="289"/>
    </row>
    <row r="5351" spans="20:24">
      <c r="T5351" s="288"/>
      <c r="U5351" s="287"/>
      <c r="X5351" s="289"/>
    </row>
    <row r="5352" spans="20:24">
      <c r="T5352" s="288"/>
      <c r="U5352" s="287"/>
      <c r="X5352" s="289"/>
    </row>
    <row r="5353" spans="20:24">
      <c r="T5353" s="288"/>
      <c r="U5353" s="287"/>
      <c r="X5353" s="289"/>
    </row>
    <row r="5354" spans="20:24">
      <c r="T5354" s="288"/>
      <c r="U5354" s="287"/>
      <c r="X5354" s="289"/>
    </row>
    <row r="5355" spans="20:24">
      <c r="T5355" s="288"/>
      <c r="U5355" s="287"/>
      <c r="X5355" s="289"/>
    </row>
    <row r="5356" spans="20:24">
      <c r="T5356" s="288"/>
      <c r="U5356" s="287"/>
      <c r="X5356" s="289"/>
    </row>
    <row r="5357" spans="20:24">
      <c r="T5357" s="288"/>
      <c r="U5357" s="287"/>
      <c r="X5357" s="289"/>
    </row>
    <row r="5358" spans="20:24">
      <c r="T5358" s="288"/>
      <c r="U5358" s="287"/>
      <c r="X5358" s="289"/>
    </row>
    <row r="5359" spans="20:24">
      <c r="T5359" s="288"/>
      <c r="U5359" s="287"/>
      <c r="X5359" s="289"/>
    </row>
    <row r="5360" spans="20:24">
      <c r="T5360" s="288"/>
      <c r="U5360" s="287"/>
      <c r="X5360" s="289"/>
    </row>
    <row r="5361" spans="20:24">
      <c r="T5361" s="288"/>
      <c r="U5361" s="287"/>
      <c r="X5361" s="289"/>
    </row>
    <row r="5362" spans="20:24">
      <c r="T5362" s="288"/>
      <c r="U5362" s="287"/>
      <c r="X5362" s="289"/>
    </row>
    <row r="5363" spans="20:24">
      <c r="T5363" s="288"/>
      <c r="U5363" s="287"/>
      <c r="X5363" s="289"/>
    </row>
    <row r="5364" spans="20:24">
      <c r="T5364" s="288"/>
      <c r="U5364" s="287"/>
      <c r="X5364" s="289"/>
    </row>
    <row r="5365" spans="20:24">
      <c r="T5365" s="288"/>
      <c r="U5365" s="287"/>
      <c r="X5365" s="289"/>
    </row>
    <row r="5366" spans="20:24">
      <c r="T5366" s="288"/>
      <c r="U5366" s="287"/>
      <c r="X5366" s="289"/>
    </row>
    <row r="5367" spans="20:24">
      <c r="T5367" s="288"/>
      <c r="U5367" s="287"/>
      <c r="X5367" s="289"/>
    </row>
    <row r="5368" spans="20:24">
      <c r="T5368" s="288"/>
      <c r="U5368" s="287"/>
      <c r="X5368" s="289"/>
    </row>
    <row r="5369" spans="20:24">
      <c r="T5369" s="288"/>
      <c r="U5369" s="287"/>
      <c r="X5369" s="289"/>
    </row>
    <row r="5370" spans="20:24">
      <c r="T5370" s="288"/>
      <c r="U5370" s="287"/>
      <c r="X5370" s="289"/>
    </row>
    <row r="5371" spans="20:24">
      <c r="T5371" s="288"/>
      <c r="U5371" s="287"/>
      <c r="X5371" s="289"/>
    </row>
    <row r="5372" spans="20:24">
      <c r="T5372" s="288"/>
      <c r="U5372" s="287"/>
      <c r="X5372" s="289"/>
    </row>
    <row r="5373" spans="20:24">
      <c r="T5373" s="288"/>
      <c r="U5373" s="287"/>
      <c r="X5373" s="289"/>
    </row>
    <row r="5374" spans="20:24">
      <c r="T5374" s="288"/>
      <c r="U5374" s="287"/>
      <c r="X5374" s="289"/>
    </row>
    <row r="5375" spans="20:24">
      <c r="T5375" s="288"/>
      <c r="U5375" s="287"/>
      <c r="X5375" s="289"/>
    </row>
    <row r="5376" spans="20:24">
      <c r="T5376" s="288"/>
      <c r="U5376" s="287"/>
      <c r="X5376" s="289"/>
    </row>
    <row r="5377" spans="20:24">
      <c r="T5377" s="288"/>
      <c r="U5377" s="287"/>
      <c r="X5377" s="289"/>
    </row>
    <row r="5378" spans="20:24">
      <c r="T5378" s="288"/>
      <c r="U5378" s="287"/>
      <c r="X5378" s="289"/>
    </row>
    <row r="5379" spans="20:24">
      <c r="T5379" s="288"/>
      <c r="U5379" s="287"/>
      <c r="X5379" s="289"/>
    </row>
    <row r="5380" spans="20:24">
      <c r="T5380" s="288"/>
      <c r="U5380" s="287"/>
      <c r="X5380" s="289"/>
    </row>
    <row r="5381" spans="20:24">
      <c r="T5381" s="288"/>
      <c r="U5381" s="287"/>
      <c r="X5381" s="289"/>
    </row>
    <row r="5382" spans="20:24">
      <c r="T5382" s="288"/>
      <c r="U5382" s="287"/>
      <c r="X5382" s="289"/>
    </row>
    <row r="5383" spans="20:24">
      <c r="T5383" s="288"/>
      <c r="U5383" s="287"/>
      <c r="X5383" s="289"/>
    </row>
    <row r="5384" spans="20:24">
      <c r="T5384" s="288"/>
      <c r="U5384" s="287"/>
      <c r="X5384" s="289"/>
    </row>
    <row r="5385" spans="20:24">
      <c r="T5385" s="288"/>
      <c r="U5385" s="287"/>
      <c r="X5385" s="289"/>
    </row>
    <row r="5386" spans="20:24">
      <c r="T5386" s="288"/>
      <c r="U5386" s="287"/>
      <c r="X5386" s="289"/>
    </row>
    <row r="5387" spans="20:24">
      <c r="T5387" s="288"/>
      <c r="U5387" s="287"/>
      <c r="X5387" s="289"/>
    </row>
    <row r="5388" spans="20:24">
      <c r="T5388" s="288"/>
      <c r="U5388" s="287"/>
      <c r="X5388" s="289"/>
    </row>
    <row r="5389" spans="20:24">
      <c r="T5389" s="288"/>
      <c r="U5389" s="287"/>
      <c r="X5389" s="289"/>
    </row>
    <row r="5390" spans="20:24">
      <c r="T5390" s="288"/>
      <c r="U5390" s="287"/>
      <c r="X5390" s="289"/>
    </row>
    <row r="5391" spans="20:24">
      <c r="T5391" s="288"/>
      <c r="U5391" s="287"/>
      <c r="X5391" s="289"/>
    </row>
    <row r="5392" spans="20:24">
      <c r="T5392" s="288"/>
      <c r="U5392" s="287"/>
      <c r="X5392" s="289"/>
    </row>
    <row r="5393" spans="20:24">
      <c r="T5393" s="288"/>
      <c r="U5393" s="287"/>
      <c r="X5393" s="289"/>
    </row>
    <row r="5394" spans="20:24">
      <c r="T5394" s="288"/>
      <c r="U5394" s="287"/>
      <c r="X5394" s="289"/>
    </row>
    <row r="5395" spans="20:24">
      <c r="T5395" s="288"/>
      <c r="U5395" s="287"/>
      <c r="X5395" s="289"/>
    </row>
    <row r="5396" spans="20:24">
      <c r="T5396" s="288"/>
      <c r="U5396" s="287"/>
      <c r="X5396" s="289"/>
    </row>
    <row r="5397" spans="20:24">
      <c r="T5397" s="288"/>
      <c r="U5397" s="287"/>
      <c r="X5397" s="289"/>
    </row>
    <row r="5398" spans="20:24">
      <c r="T5398" s="288"/>
      <c r="U5398" s="287"/>
      <c r="X5398" s="289"/>
    </row>
    <row r="5399" spans="20:24">
      <c r="T5399" s="288"/>
      <c r="U5399" s="287"/>
      <c r="X5399" s="289"/>
    </row>
    <row r="5400" spans="20:24">
      <c r="T5400" s="288"/>
      <c r="U5400" s="287"/>
      <c r="X5400" s="289"/>
    </row>
    <row r="5401" spans="20:24">
      <c r="T5401" s="288"/>
      <c r="U5401" s="287"/>
      <c r="X5401" s="289"/>
    </row>
    <row r="5402" spans="20:24">
      <c r="T5402" s="288"/>
      <c r="U5402" s="287"/>
      <c r="X5402" s="289"/>
    </row>
    <row r="5403" spans="20:24">
      <c r="T5403" s="288"/>
      <c r="U5403" s="287"/>
      <c r="X5403" s="289"/>
    </row>
    <row r="5404" spans="20:24">
      <c r="T5404" s="288"/>
      <c r="U5404" s="287"/>
      <c r="X5404" s="289"/>
    </row>
    <row r="5405" spans="20:24">
      <c r="T5405" s="288"/>
      <c r="U5405" s="287"/>
      <c r="X5405" s="289"/>
    </row>
    <row r="5406" spans="20:24">
      <c r="T5406" s="288"/>
      <c r="U5406" s="287"/>
      <c r="X5406" s="289"/>
    </row>
    <row r="5407" spans="20:24">
      <c r="T5407" s="288"/>
      <c r="U5407" s="287"/>
      <c r="X5407" s="289"/>
    </row>
    <row r="5408" spans="20:24">
      <c r="T5408" s="288"/>
      <c r="U5408" s="287"/>
      <c r="X5408" s="289"/>
    </row>
    <row r="5409" spans="20:24">
      <c r="T5409" s="288"/>
      <c r="U5409" s="287"/>
      <c r="X5409" s="289"/>
    </row>
    <row r="5410" spans="20:24">
      <c r="T5410" s="288"/>
      <c r="U5410" s="287"/>
      <c r="X5410" s="289"/>
    </row>
    <row r="5411" spans="20:24">
      <c r="T5411" s="288"/>
      <c r="U5411" s="287"/>
      <c r="X5411" s="289"/>
    </row>
    <row r="5412" spans="20:24">
      <c r="T5412" s="288"/>
      <c r="U5412" s="287"/>
      <c r="X5412" s="289"/>
    </row>
    <row r="5413" spans="20:24">
      <c r="T5413" s="288"/>
      <c r="U5413" s="287"/>
      <c r="X5413" s="289"/>
    </row>
    <row r="5414" spans="20:24">
      <c r="T5414" s="288"/>
      <c r="U5414" s="287"/>
      <c r="X5414" s="289"/>
    </row>
    <row r="5415" spans="20:24">
      <c r="T5415" s="288"/>
      <c r="U5415" s="287"/>
      <c r="X5415" s="289"/>
    </row>
    <row r="5416" spans="20:24">
      <c r="T5416" s="288"/>
      <c r="U5416" s="287"/>
      <c r="X5416" s="289"/>
    </row>
    <row r="5417" spans="20:24">
      <c r="T5417" s="288"/>
      <c r="U5417" s="287"/>
      <c r="X5417" s="289"/>
    </row>
    <row r="5418" spans="20:24">
      <c r="T5418" s="288"/>
      <c r="U5418" s="287"/>
      <c r="X5418" s="289"/>
    </row>
    <row r="5419" spans="20:24">
      <c r="T5419" s="288"/>
      <c r="U5419" s="287"/>
      <c r="X5419" s="289"/>
    </row>
    <row r="5420" spans="20:24">
      <c r="T5420" s="288"/>
      <c r="U5420" s="287"/>
      <c r="X5420" s="289"/>
    </row>
    <row r="5421" spans="20:24">
      <c r="T5421" s="288"/>
      <c r="U5421" s="287"/>
      <c r="X5421" s="289"/>
    </row>
    <row r="5422" spans="20:24">
      <c r="T5422" s="288"/>
      <c r="U5422" s="287"/>
      <c r="X5422" s="289"/>
    </row>
    <row r="5423" spans="20:24">
      <c r="T5423" s="288"/>
      <c r="U5423" s="287"/>
      <c r="X5423" s="289"/>
    </row>
    <row r="5424" spans="20:24">
      <c r="T5424" s="288"/>
      <c r="U5424" s="287"/>
      <c r="X5424" s="289"/>
    </row>
    <row r="5425" spans="20:24">
      <c r="T5425" s="288"/>
      <c r="U5425" s="287"/>
      <c r="X5425" s="289"/>
    </row>
    <row r="5426" spans="20:24">
      <c r="T5426" s="288"/>
      <c r="U5426" s="287"/>
      <c r="X5426" s="289"/>
    </row>
    <row r="5427" spans="20:24">
      <c r="T5427" s="288"/>
      <c r="U5427" s="287"/>
      <c r="X5427" s="289"/>
    </row>
    <row r="5428" spans="20:24">
      <c r="T5428" s="288"/>
      <c r="U5428" s="287"/>
      <c r="X5428" s="289"/>
    </row>
    <row r="5429" spans="20:24">
      <c r="T5429" s="288"/>
      <c r="U5429" s="287"/>
      <c r="X5429" s="289"/>
    </row>
    <row r="5430" spans="20:24">
      <c r="T5430" s="288"/>
      <c r="U5430" s="287"/>
      <c r="X5430" s="289"/>
    </row>
    <row r="5431" spans="20:24">
      <c r="T5431" s="288"/>
      <c r="U5431" s="287"/>
      <c r="X5431" s="289"/>
    </row>
    <row r="5432" spans="20:24">
      <c r="T5432" s="288"/>
      <c r="U5432" s="287"/>
      <c r="X5432" s="289"/>
    </row>
    <row r="5433" spans="20:24">
      <c r="T5433" s="288"/>
      <c r="U5433" s="287"/>
      <c r="X5433" s="289"/>
    </row>
    <row r="5434" spans="20:24">
      <c r="T5434" s="288"/>
      <c r="U5434" s="287"/>
      <c r="X5434" s="289"/>
    </row>
    <row r="5435" spans="20:24">
      <c r="T5435" s="288"/>
      <c r="U5435" s="287"/>
      <c r="X5435" s="289"/>
    </row>
    <row r="5436" spans="20:24">
      <c r="T5436" s="288"/>
      <c r="U5436" s="287"/>
      <c r="X5436" s="289"/>
    </row>
    <row r="5437" spans="20:24">
      <c r="T5437" s="288"/>
      <c r="U5437" s="287"/>
      <c r="X5437" s="289"/>
    </row>
    <row r="5438" spans="20:24">
      <c r="T5438" s="288"/>
      <c r="U5438" s="287"/>
      <c r="X5438" s="289"/>
    </row>
    <row r="5439" spans="20:24">
      <c r="T5439" s="288"/>
      <c r="U5439" s="287"/>
      <c r="X5439" s="289"/>
    </row>
    <row r="5440" spans="20:24">
      <c r="T5440" s="288"/>
      <c r="U5440" s="287"/>
      <c r="X5440" s="289"/>
    </row>
    <row r="5441" spans="20:24">
      <c r="T5441" s="288"/>
      <c r="U5441" s="287"/>
      <c r="X5441" s="289"/>
    </row>
    <row r="5442" spans="20:24">
      <c r="T5442" s="288"/>
      <c r="U5442" s="287"/>
      <c r="X5442" s="289"/>
    </row>
    <row r="5443" spans="20:24">
      <c r="T5443" s="288"/>
      <c r="U5443" s="287"/>
      <c r="X5443" s="289"/>
    </row>
    <row r="5444" spans="20:24">
      <c r="T5444" s="288"/>
      <c r="U5444" s="287"/>
      <c r="X5444" s="289"/>
    </row>
    <row r="5445" spans="20:24">
      <c r="T5445" s="288"/>
      <c r="U5445" s="287"/>
      <c r="X5445" s="289"/>
    </row>
    <row r="5446" spans="20:24">
      <c r="T5446" s="288"/>
      <c r="U5446" s="287"/>
      <c r="X5446" s="289"/>
    </row>
    <row r="5447" spans="20:24">
      <c r="T5447" s="288"/>
      <c r="U5447" s="287"/>
      <c r="X5447" s="289"/>
    </row>
    <row r="5448" spans="20:24">
      <c r="T5448" s="288"/>
      <c r="U5448" s="287"/>
      <c r="X5448" s="289"/>
    </row>
    <row r="5449" spans="20:24">
      <c r="T5449" s="288"/>
      <c r="U5449" s="287"/>
      <c r="X5449" s="289"/>
    </row>
    <row r="5450" spans="20:24">
      <c r="T5450" s="288"/>
      <c r="U5450" s="287"/>
      <c r="X5450" s="289"/>
    </row>
    <row r="5451" spans="20:24">
      <c r="T5451" s="288"/>
      <c r="U5451" s="287"/>
      <c r="X5451" s="289"/>
    </row>
    <row r="5452" spans="20:24">
      <c r="T5452" s="288"/>
      <c r="U5452" s="287"/>
      <c r="X5452" s="289"/>
    </row>
    <row r="5453" spans="20:24">
      <c r="T5453" s="288"/>
      <c r="U5453" s="287"/>
      <c r="X5453" s="289"/>
    </row>
    <row r="5454" spans="20:24">
      <c r="T5454" s="288"/>
      <c r="U5454" s="287"/>
      <c r="X5454" s="289"/>
    </row>
    <row r="5455" spans="20:24">
      <c r="T5455" s="288"/>
      <c r="U5455" s="287"/>
      <c r="X5455" s="289"/>
    </row>
    <row r="5456" spans="20:24">
      <c r="T5456" s="288"/>
      <c r="U5456" s="287"/>
      <c r="X5456" s="289"/>
    </row>
    <row r="5457" spans="20:24">
      <c r="T5457" s="288"/>
      <c r="U5457" s="287"/>
      <c r="X5457" s="289"/>
    </row>
    <row r="5458" spans="20:24">
      <c r="T5458" s="288"/>
      <c r="U5458" s="287"/>
      <c r="X5458" s="289"/>
    </row>
    <row r="5459" spans="20:24">
      <c r="T5459" s="288"/>
      <c r="U5459" s="287"/>
      <c r="X5459" s="289"/>
    </row>
    <row r="5460" spans="20:24">
      <c r="T5460" s="288"/>
      <c r="U5460" s="287"/>
      <c r="X5460" s="289"/>
    </row>
    <row r="5461" spans="20:24">
      <c r="T5461" s="288"/>
      <c r="U5461" s="287"/>
      <c r="X5461" s="289"/>
    </row>
    <row r="5462" spans="20:24">
      <c r="T5462" s="288"/>
      <c r="U5462" s="287"/>
      <c r="X5462" s="289"/>
    </row>
    <row r="5463" spans="20:24">
      <c r="T5463" s="288"/>
      <c r="U5463" s="287"/>
      <c r="X5463" s="289"/>
    </row>
    <row r="5464" spans="20:24">
      <c r="T5464" s="288"/>
      <c r="U5464" s="287"/>
      <c r="X5464" s="289"/>
    </row>
    <row r="5465" spans="20:24">
      <c r="T5465" s="288"/>
      <c r="U5465" s="287"/>
      <c r="X5465" s="289"/>
    </row>
    <row r="5466" spans="20:24">
      <c r="T5466" s="288"/>
      <c r="U5466" s="287"/>
      <c r="X5466" s="289"/>
    </row>
    <row r="5467" spans="20:24">
      <c r="T5467" s="288"/>
      <c r="U5467" s="287"/>
      <c r="X5467" s="289"/>
    </row>
    <row r="5468" spans="20:24">
      <c r="T5468" s="288"/>
      <c r="U5468" s="287"/>
      <c r="X5468" s="289"/>
    </row>
    <row r="5469" spans="20:24">
      <c r="T5469" s="288"/>
      <c r="U5469" s="287"/>
      <c r="X5469" s="289"/>
    </row>
    <row r="5470" spans="20:24">
      <c r="T5470" s="288"/>
      <c r="U5470" s="287"/>
      <c r="X5470" s="289"/>
    </row>
    <row r="5471" spans="20:24">
      <c r="T5471" s="288"/>
      <c r="U5471" s="287"/>
      <c r="X5471" s="289"/>
    </row>
    <row r="5472" spans="20:24">
      <c r="T5472" s="288"/>
      <c r="U5472" s="287"/>
      <c r="X5472" s="289"/>
    </row>
    <row r="5473" spans="20:24">
      <c r="T5473" s="288"/>
      <c r="U5473" s="287"/>
      <c r="X5473" s="289"/>
    </row>
    <row r="5474" spans="20:24">
      <c r="T5474" s="288"/>
      <c r="U5474" s="287"/>
      <c r="X5474" s="289"/>
    </row>
    <row r="5475" spans="20:24">
      <c r="T5475" s="288"/>
      <c r="U5475" s="287"/>
      <c r="X5475" s="289"/>
    </row>
    <row r="5476" spans="20:24">
      <c r="T5476" s="288"/>
      <c r="U5476" s="287"/>
      <c r="X5476" s="289"/>
    </row>
    <row r="5477" spans="20:24">
      <c r="T5477" s="288"/>
      <c r="U5477" s="287"/>
      <c r="X5477" s="289"/>
    </row>
    <row r="5478" spans="20:24">
      <c r="T5478" s="288"/>
      <c r="U5478" s="287"/>
      <c r="X5478" s="289"/>
    </row>
    <row r="5479" spans="20:24">
      <c r="T5479" s="288"/>
      <c r="U5479" s="287"/>
      <c r="X5479" s="289"/>
    </row>
    <row r="5480" spans="20:24">
      <c r="T5480" s="288"/>
      <c r="U5480" s="287"/>
      <c r="X5480" s="289"/>
    </row>
    <row r="5481" spans="20:24">
      <c r="T5481" s="288"/>
      <c r="U5481" s="287"/>
      <c r="X5481" s="289"/>
    </row>
    <row r="5482" spans="20:24">
      <c r="T5482" s="288"/>
      <c r="U5482" s="287"/>
      <c r="X5482" s="289"/>
    </row>
    <row r="5483" spans="20:24">
      <c r="T5483" s="288"/>
      <c r="U5483" s="287"/>
      <c r="X5483" s="289"/>
    </row>
    <row r="5484" spans="20:24">
      <c r="T5484" s="288"/>
      <c r="U5484" s="287"/>
      <c r="X5484" s="289"/>
    </row>
    <row r="5485" spans="20:24">
      <c r="T5485" s="288"/>
      <c r="U5485" s="287"/>
      <c r="X5485" s="289"/>
    </row>
    <row r="5486" spans="20:24">
      <c r="T5486" s="288"/>
      <c r="U5486" s="287"/>
      <c r="X5486" s="289"/>
    </row>
    <row r="5487" spans="20:24">
      <c r="T5487" s="288"/>
      <c r="U5487" s="287"/>
      <c r="X5487" s="289"/>
    </row>
    <row r="5488" spans="20:24">
      <c r="T5488" s="288"/>
      <c r="U5488" s="287"/>
      <c r="X5488" s="289"/>
    </row>
    <row r="5489" spans="20:24">
      <c r="T5489" s="288"/>
      <c r="U5489" s="287"/>
      <c r="X5489" s="289"/>
    </row>
    <row r="5490" spans="20:24">
      <c r="T5490" s="288"/>
      <c r="U5490" s="287"/>
      <c r="X5490" s="289"/>
    </row>
    <row r="5491" spans="20:24">
      <c r="T5491" s="288"/>
      <c r="U5491" s="287"/>
      <c r="X5491" s="289"/>
    </row>
    <row r="5492" spans="20:24">
      <c r="T5492" s="288"/>
      <c r="U5492" s="287"/>
      <c r="X5492" s="289"/>
    </row>
    <row r="5493" spans="20:24">
      <c r="T5493" s="288"/>
      <c r="U5493" s="287"/>
      <c r="X5493" s="289"/>
    </row>
    <row r="5494" spans="20:24">
      <c r="T5494" s="288"/>
      <c r="U5494" s="287"/>
      <c r="X5494" s="289"/>
    </row>
    <row r="5495" spans="20:24">
      <c r="T5495" s="288"/>
      <c r="U5495" s="287"/>
      <c r="X5495" s="289"/>
    </row>
    <row r="5496" spans="20:24">
      <c r="T5496" s="288"/>
      <c r="U5496" s="287"/>
      <c r="X5496" s="289"/>
    </row>
    <row r="5497" spans="20:24">
      <c r="T5497" s="288"/>
      <c r="U5497" s="287"/>
      <c r="X5497" s="289"/>
    </row>
    <row r="5498" spans="20:24">
      <c r="T5498" s="288"/>
      <c r="U5498" s="287"/>
      <c r="X5498" s="289"/>
    </row>
    <row r="5499" spans="20:24">
      <c r="T5499" s="288"/>
      <c r="U5499" s="287"/>
      <c r="X5499" s="289"/>
    </row>
    <row r="5500" spans="20:24">
      <c r="T5500" s="288"/>
      <c r="U5500" s="287"/>
      <c r="X5500" s="289"/>
    </row>
    <row r="5501" spans="20:24">
      <c r="T5501" s="288"/>
      <c r="U5501" s="287"/>
      <c r="X5501" s="289"/>
    </row>
    <row r="5502" spans="20:24">
      <c r="T5502" s="288"/>
      <c r="U5502" s="287"/>
      <c r="X5502" s="289"/>
    </row>
    <row r="5503" spans="20:24">
      <c r="T5503" s="288"/>
      <c r="U5503" s="287"/>
      <c r="X5503" s="289"/>
    </row>
    <row r="5504" spans="20:24">
      <c r="T5504" s="288"/>
      <c r="U5504" s="287"/>
      <c r="X5504" s="289"/>
    </row>
    <row r="5505" spans="20:24">
      <c r="T5505" s="288"/>
      <c r="U5505" s="287"/>
      <c r="X5505" s="289"/>
    </row>
    <row r="5506" spans="20:24">
      <c r="T5506" s="288"/>
      <c r="U5506" s="287"/>
      <c r="X5506" s="289"/>
    </row>
    <row r="5507" spans="20:24">
      <c r="T5507" s="288"/>
      <c r="U5507" s="287"/>
      <c r="X5507" s="289"/>
    </row>
    <row r="5508" spans="20:24">
      <c r="T5508" s="288"/>
      <c r="U5508" s="287"/>
      <c r="X5508" s="289"/>
    </row>
    <row r="5509" spans="20:24">
      <c r="T5509" s="288"/>
      <c r="U5509" s="287"/>
      <c r="X5509" s="289"/>
    </row>
    <row r="5510" spans="20:24">
      <c r="T5510" s="288"/>
      <c r="U5510" s="287"/>
      <c r="X5510" s="289"/>
    </row>
    <row r="5511" spans="20:24">
      <c r="T5511" s="288"/>
      <c r="U5511" s="287"/>
      <c r="X5511" s="289"/>
    </row>
    <row r="5512" spans="20:24">
      <c r="T5512" s="288"/>
      <c r="U5512" s="287"/>
      <c r="X5512" s="289"/>
    </row>
    <row r="5513" spans="20:24">
      <c r="T5513" s="288"/>
      <c r="U5513" s="287"/>
      <c r="X5513" s="289"/>
    </row>
    <row r="5514" spans="20:24">
      <c r="T5514" s="288"/>
      <c r="U5514" s="287"/>
      <c r="X5514" s="289"/>
    </row>
    <row r="5515" spans="20:24">
      <c r="T5515" s="288"/>
      <c r="U5515" s="287"/>
      <c r="X5515" s="289"/>
    </row>
    <row r="5516" spans="20:24">
      <c r="T5516" s="288"/>
      <c r="U5516" s="287"/>
      <c r="X5516" s="289"/>
    </row>
    <row r="5517" spans="20:24">
      <c r="T5517" s="288"/>
      <c r="U5517" s="287"/>
      <c r="X5517" s="289"/>
    </row>
    <row r="5518" spans="20:24">
      <c r="T5518" s="288"/>
      <c r="U5518" s="287"/>
      <c r="X5518" s="289"/>
    </row>
    <row r="5519" spans="20:24">
      <c r="T5519" s="288"/>
      <c r="U5519" s="287"/>
      <c r="X5519" s="289"/>
    </row>
    <row r="5520" spans="20:24">
      <c r="T5520" s="288"/>
      <c r="U5520" s="287"/>
      <c r="X5520" s="289"/>
    </row>
    <row r="5521" spans="20:24">
      <c r="T5521" s="288"/>
      <c r="U5521" s="287"/>
      <c r="X5521" s="289"/>
    </row>
    <row r="5522" spans="20:24">
      <c r="T5522" s="288"/>
      <c r="U5522" s="287"/>
      <c r="X5522" s="289"/>
    </row>
    <row r="5523" spans="20:24">
      <c r="T5523" s="288"/>
      <c r="U5523" s="287"/>
      <c r="X5523" s="289"/>
    </row>
    <row r="5524" spans="20:24">
      <c r="T5524" s="288"/>
      <c r="U5524" s="287"/>
      <c r="X5524" s="289"/>
    </row>
    <row r="5525" spans="20:24">
      <c r="T5525" s="288"/>
      <c r="U5525" s="287"/>
      <c r="X5525" s="289"/>
    </row>
    <row r="5526" spans="20:24">
      <c r="T5526" s="288"/>
      <c r="U5526" s="287"/>
      <c r="X5526" s="289"/>
    </row>
    <row r="5527" spans="20:24">
      <c r="T5527" s="288"/>
      <c r="U5527" s="287"/>
      <c r="X5527" s="289"/>
    </row>
    <row r="5528" spans="20:24">
      <c r="T5528" s="288"/>
      <c r="U5528" s="287"/>
      <c r="X5528" s="289"/>
    </row>
    <row r="5529" spans="20:24">
      <c r="T5529" s="288"/>
      <c r="U5529" s="287"/>
      <c r="X5529" s="289"/>
    </row>
    <row r="5530" spans="20:24">
      <c r="T5530" s="288"/>
      <c r="U5530" s="287"/>
      <c r="X5530" s="289"/>
    </row>
    <row r="5531" spans="20:24">
      <c r="T5531" s="288"/>
      <c r="U5531" s="287"/>
      <c r="X5531" s="289"/>
    </row>
    <row r="5532" spans="20:24">
      <c r="T5532" s="288"/>
      <c r="U5532" s="287"/>
      <c r="X5532" s="289"/>
    </row>
    <row r="5533" spans="20:24">
      <c r="T5533" s="288"/>
      <c r="U5533" s="287"/>
      <c r="X5533" s="289"/>
    </row>
    <row r="5534" spans="20:24">
      <c r="T5534" s="288"/>
      <c r="U5534" s="287"/>
      <c r="X5534" s="289"/>
    </row>
    <row r="5535" spans="20:24">
      <c r="T5535" s="288"/>
      <c r="U5535" s="287"/>
      <c r="X5535" s="289"/>
    </row>
    <row r="5536" spans="20:24">
      <c r="T5536" s="288"/>
      <c r="U5536" s="287"/>
      <c r="X5536" s="289"/>
    </row>
    <row r="5537" spans="20:24">
      <c r="T5537" s="288"/>
      <c r="U5537" s="287"/>
      <c r="X5537" s="289"/>
    </row>
    <row r="5538" spans="20:24">
      <c r="T5538" s="288"/>
      <c r="U5538" s="287"/>
      <c r="X5538" s="289"/>
    </row>
    <row r="5539" spans="20:24">
      <c r="T5539" s="288"/>
      <c r="U5539" s="287"/>
      <c r="X5539" s="289"/>
    </row>
    <row r="5540" spans="20:24">
      <c r="T5540" s="288"/>
      <c r="U5540" s="287"/>
      <c r="X5540" s="289"/>
    </row>
    <row r="5541" spans="20:24">
      <c r="T5541" s="288"/>
      <c r="U5541" s="287"/>
      <c r="X5541" s="289"/>
    </row>
    <row r="5542" spans="20:24">
      <c r="T5542" s="288"/>
      <c r="U5542" s="287"/>
      <c r="X5542" s="289"/>
    </row>
    <row r="5543" spans="20:24">
      <c r="T5543" s="288"/>
      <c r="U5543" s="287"/>
      <c r="X5543" s="289"/>
    </row>
    <row r="5544" spans="20:24">
      <c r="T5544" s="288"/>
      <c r="U5544" s="287"/>
      <c r="X5544" s="289"/>
    </row>
    <row r="5545" spans="20:24">
      <c r="T5545" s="288"/>
      <c r="U5545" s="287"/>
      <c r="X5545" s="289"/>
    </row>
    <row r="5546" spans="20:24">
      <c r="T5546" s="288"/>
      <c r="U5546" s="287"/>
      <c r="X5546" s="289"/>
    </row>
    <row r="5547" spans="20:24">
      <c r="T5547" s="288"/>
      <c r="U5547" s="287"/>
      <c r="X5547" s="289"/>
    </row>
    <row r="5548" spans="20:24">
      <c r="T5548" s="288"/>
      <c r="U5548" s="287"/>
      <c r="X5548" s="289"/>
    </row>
    <row r="5549" spans="20:24">
      <c r="T5549" s="288"/>
      <c r="U5549" s="287"/>
      <c r="X5549" s="289"/>
    </row>
    <row r="5550" spans="20:24">
      <c r="T5550" s="288"/>
      <c r="U5550" s="287"/>
      <c r="X5550" s="289"/>
    </row>
    <row r="5551" spans="20:24">
      <c r="T5551" s="288"/>
      <c r="U5551" s="287"/>
      <c r="X5551" s="289"/>
    </row>
    <row r="5552" spans="20:24">
      <c r="T5552" s="288"/>
      <c r="U5552" s="287"/>
      <c r="X5552" s="289"/>
    </row>
    <row r="5553" spans="20:24">
      <c r="T5553" s="288"/>
      <c r="U5553" s="287"/>
      <c r="X5553" s="289"/>
    </row>
    <row r="5554" spans="20:24">
      <c r="T5554" s="288"/>
      <c r="U5554" s="287"/>
      <c r="X5554" s="289"/>
    </row>
    <row r="5555" spans="20:24">
      <c r="T5555" s="288"/>
      <c r="U5555" s="287"/>
      <c r="X5555" s="289"/>
    </row>
    <row r="5556" spans="20:24">
      <c r="T5556" s="288"/>
      <c r="U5556" s="287"/>
      <c r="X5556" s="289"/>
    </row>
    <row r="5557" spans="20:24">
      <c r="T5557" s="288"/>
      <c r="U5557" s="287"/>
      <c r="X5557" s="289"/>
    </row>
    <row r="5558" spans="20:24">
      <c r="T5558" s="288"/>
      <c r="U5558" s="287"/>
      <c r="X5558" s="289"/>
    </row>
    <row r="5559" spans="20:24">
      <c r="T5559" s="288"/>
      <c r="U5559" s="287"/>
      <c r="X5559" s="289"/>
    </row>
    <row r="5560" spans="20:24">
      <c r="T5560" s="288"/>
      <c r="U5560" s="287"/>
      <c r="X5560" s="289"/>
    </row>
    <row r="5561" spans="20:24">
      <c r="T5561" s="288"/>
      <c r="U5561" s="287"/>
      <c r="X5561" s="289"/>
    </row>
    <row r="5562" spans="20:24">
      <c r="T5562" s="288"/>
      <c r="U5562" s="287"/>
      <c r="X5562" s="289"/>
    </row>
    <row r="5563" spans="20:24">
      <c r="T5563" s="288"/>
      <c r="U5563" s="287"/>
      <c r="X5563" s="289"/>
    </row>
    <row r="5564" spans="20:24">
      <c r="T5564" s="288"/>
      <c r="U5564" s="287"/>
      <c r="X5564" s="289"/>
    </row>
    <row r="5565" spans="20:24">
      <c r="T5565" s="288"/>
      <c r="U5565" s="287"/>
      <c r="X5565" s="289"/>
    </row>
    <row r="5566" spans="20:24">
      <c r="T5566" s="288"/>
      <c r="U5566" s="287"/>
      <c r="X5566" s="289"/>
    </row>
    <row r="5567" spans="20:24">
      <c r="T5567" s="288"/>
      <c r="U5567" s="287"/>
      <c r="X5567" s="289"/>
    </row>
    <row r="5568" spans="20:24">
      <c r="T5568" s="288"/>
      <c r="U5568" s="287"/>
      <c r="X5568" s="289"/>
    </row>
    <row r="5569" spans="20:24">
      <c r="T5569" s="288"/>
      <c r="U5569" s="287"/>
      <c r="X5569" s="289"/>
    </row>
    <row r="5570" spans="20:24">
      <c r="T5570" s="288"/>
      <c r="U5570" s="287"/>
      <c r="X5570" s="289"/>
    </row>
    <row r="5571" spans="20:24">
      <c r="T5571" s="288"/>
      <c r="U5571" s="287"/>
      <c r="X5571" s="289"/>
    </row>
    <row r="5572" spans="20:24">
      <c r="T5572" s="288"/>
      <c r="U5572" s="287"/>
      <c r="X5572" s="289"/>
    </row>
    <row r="5573" spans="20:24">
      <c r="T5573" s="288"/>
      <c r="U5573" s="287"/>
      <c r="X5573" s="289"/>
    </row>
    <row r="5574" spans="20:24">
      <c r="T5574" s="288"/>
      <c r="U5574" s="287"/>
      <c r="X5574" s="289"/>
    </row>
    <row r="5575" spans="20:24">
      <c r="T5575" s="288"/>
      <c r="U5575" s="287"/>
      <c r="X5575" s="289"/>
    </row>
    <row r="5576" spans="20:24">
      <c r="T5576" s="288"/>
      <c r="U5576" s="287"/>
      <c r="X5576" s="289"/>
    </row>
    <row r="5577" spans="20:24">
      <c r="T5577" s="288"/>
      <c r="U5577" s="287"/>
      <c r="X5577" s="289"/>
    </row>
    <row r="5578" spans="20:24">
      <c r="T5578" s="288"/>
      <c r="U5578" s="287"/>
      <c r="X5578" s="289"/>
    </row>
    <row r="5579" spans="20:24">
      <c r="T5579" s="288"/>
      <c r="U5579" s="287"/>
      <c r="X5579" s="289"/>
    </row>
    <row r="5580" spans="20:24">
      <c r="T5580" s="288"/>
      <c r="U5580" s="287"/>
      <c r="X5580" s="289"/>
    </row>
    <row r="5581" spans="20:24">
      <c r="T5581" s="288"/>
      <c r="U5581" s="287"/>
      <c r="X5581" s="289"/>
    </row>
    <row r="5582" spans="20:24">
      <c r="T5582" s="288"/>
      <c r="U5582" s="287"/>
      <c r="X5582" s="289"/>
    </row>
    <row r="5583" spans="20:24">
      <c r="T5583" s="288"/>
      <c r="U5583" s="287"/>
      <c r="X5583" s="289"/>
    </row>
    <row r="5584" spans="20:24">
      <c r="T5584" s="288"/>
      <c r="U5584" s="287"/>
      <c r="X5584" s="289"/>
    </row>
    <row r="5585" spans="20:24">
      <c r="T5585" s="288"/>
      <c r="U5585" s="287"/>
      <c r="X5585" s="289"/>
    </row>
    <row r="5586" spans="20:24">
      <c r="T5586" s="288"/>
      <c r="U5586" s="287"/>
      <c r="X5586" s="289"/>
    </row>
    <row r="5587" spans="20:24">
      <c r="T5587" s="288"/>
      <c r="U5587" s="287"/>
      <c r="X5587" s="289"/>
    </row>
    <row r="5588" spans="20:24">
      <c r="T5588" s="288"/>
      <c r="U5588" s="287"/>
      <c r="X5588" s="289"/>
    </row>
    <row r="5589" spans="20:24">
      <c r="T5589" s="288"/>
      <c r="U5589" s="287"/>
      <c r="X5589" s="289"/>
    </row>
    <row r="5590" spans="20:24">
      <c r="T5590" s="288"/>
      <c r="U5590" s="287"/>
      <c r="X5590" s="289"/>
    </row>
    <row r="5591" spans="20:24">
      <c r="T5591" s="288"/>
      <c r="U5591" s="287"/>
      <c r="X5591" s="289"/>
    </row>
    <row r="5592" spans="20:24">
      <c r="T5592" s="288"/>
      <c r="U5592" s="287"/>
      <c r="X5592" s="289"/>
    </row>
    <row r="5593" spans="20:24">
      <c r="T5593" s="288"/>
      <c r="U5593" s="287"/>
      <c r="X5593" s="289"/>
    </row>
    <row r="5594" spans="20:24">
      <c r="T5594" s="288"/>
      <c r="U5594" s="287"/>
      <c r="X5594" s="289"/>
    </row>
    <row r="5595" spans="20:24">
      <c r="T5595" s="288"/>
      <c r="U5595" s="287"/>
      <c r="X5595" s="289"/>
    </row>
    <row r="5596" spans="20:24">
      <c r="T5596" s="288"/>
      <c r="U5596" s="287"/>
      <c r="X5596" s="289"/>
    </row>
    <row r="5597" spans="20:24">
      <c r="T5597" s="288"/>
      <c r="U5597" s="287"/>
      <c r="X5597" s="289"/>
    </row>
    <row r="5598" spans="20:24">
      <c r="T5598" s="288"/>
      <c r="U5598" s="287"/>
      <c r="X5598" s="289"/>
    </row>
    <row r="5599" spans="20:24">
      <c r="T5599" s="288"/>
      <c r="U5599" s="287"/>
      <c r="X5599" s="289"/>
    </row>
    <row r="5600" spans="20:24">
      <c r="T5600" s="288"/>
      <c r="U5600" s="287"/>
      <c r="X5600" s="289"/>
    </row>
    <row r="5601" spans="20:24">
      <c r="T5601" s="288"/>
      <c r="U5601" s="287"/>
      <c r="X5601" s="289"/>
    </row>
    <row r="5602" spans="20:24">
      <c r="T5602" s="288"/>
      <c r="U5602" s="287"/>
      <c r="X5602" s="289"/>
    </row>
    <row r="5603" spans="20:24">
      <c r="T5603" s="288"/>
      <c r="U5603" s="287"/>
      <c r="X5603" s="289"/>
    </row>
    <row r="5604" spans="20:24">
      <c r="T5604" s="288"/>
      <c r="U5604" s="287"/>
      <c r="X5604" s="289"/>
    </row>
    <row r="5605" spans="20:24">
      <c r="T5605" s="288"/>
      <c r="U5605" s="287"/>
      <c r="X5605" s="289"/>
    </row>
    <row r="5606" spans="20:24">
      <c r="T5606" s="288"/>
      <c r="U5606" s="287"/>
      <c r="X5606" s="289"/>
    </row>
    <row r="5607" spans="20:24">
      <c r="T5607" s="288"/>
      <c r="U5607" s="287"/>
      <c r="X5607" s="289"/>
    </row>
    <row r="5608" spans="20:24">
      <c r="T5608" s="288"/>
      <c r="U5608" s="287"/>
      <c r="X5608" s="289"/>
    </row>
    <row r="5609" spans="20:24">
      <c r="T5609" s="288"/>
      <c r="U5609" s="287"/>
      <c r="X5609" s="289"/>
    </row>
    <row r="5610" spans="20:24">
      <c r="T5610" s="288"/>
      <c r="U5610" s="287"/>
      <c r="X5610" s="289"/>
    </row>
    <row r="5611" spans="20:24">
      <c r="T5611" s="288"/>
      <c r="U5611" s="287"/>
      <c r="X5611" s="289"/>
    </row>
    <row r="5612" spans="20:24">
      <c r="T5612" s="288"/>
      <c r="U5612" s="287"/>
      <c r="X5612" s="289"/>
    </row>
    <row r="5613" spans="20:24">
      <c r="T5613" s="288"/>
      <c r="U5613" s="287"/>
      <c r="X5613" s="289"/>
    </row>
    <row r="5614" spans="20:24">
      <c r="T5614" s="288"/>
      <c r="U5614" s="287"/>
      <c r="X5614" s="289"/>
    </row>
    <row r="5615" spans="20:24">
      <c r="T5615" s="288"/>
      <c r="U5615" s="287"/>
      <c r="X5615" s="289"/>
    </row>
    <row r="5616" spans="20:24">
      <c r="T5616" s="288"/>
      <c r="U5616" s="287"/>
      <c r="X5616" s="289"/>
    </row>
    <row r="5617" spans="20:24">
      <c r="T5617" s="288"/>
      <c r="U5617" s="287"/>
      <c r="X5617" s="289"/>
    </row>
    <row r="5618" spans="20:24">
      <c r="T5618" s="288"/>
      <c r="U5618" s="287"/>
      <c r="X5618" s="289"/>
    </row>
    <row r="5619" spans="20:24">
      <c r="T5619" s="288"/>
      <c r="U5619" s="287"/>
      <c r="X5619" s="289"/>
    </row>
    <row r="5620" spans="20:24">
      <c r="T5620" s="288"/>
      <c r="U5620" s="287"/>
      <c r="X5620" s="289"/>
    </row>
    <row r="5621" spans="20:24">
      <c r="T5621" s="288"/>
      <c r="U5621" s="287"/>
      <c r="X5621" s="289"/>
    </row>
    <row r="5622" spans="20:24">
      <c r="T5622" s="288"/>
      <c r="U5622" s="287"/>
      <c r="X5622" s="289"/>
    </row>
    <row r="5623" spans="20:24">
      <c r="T5623" s="288"/>
      <c r="U5623" s="287"/>
      <c r="X5623" s="289"/>
    </row>
    <row r="5624" spans="20:24">
      <c r="T5624" s="288"/>
      <c r="U5624" s="287"/>
      <c r="X5624" s="289"/>
    </row>
    <row r="5625" spans="20:24">
      <c r="T5625" s="288"/>
      <c r="U5625" s="287"/>
      <c r="X5625" s="289"/>
    </row>
    <row r="5626" spans="20:24">
      <c r="T5626" s="288"/>
      <c r="U5626" s="287"/>
      <c r="X5626" s="289"/>
    </row>
    <row r="5627" spans="20:24">
      <c r="T5627" s="288"/>
      <c r="U5627" s="287"/>
      <c r="X5627" s="289"/>
    </row>
    <row r="5628" spans="20:24">
      <c r="T5628" s="288"/>
      <c r="U5628" s="287"/>
      <c r="X5628" s="289"/>
    </row>
    <row r="5629" spans="20:24">
      <c r="T5629" s="288"/>
      <c r="U5629" s="287"/>
      <c r="X5629" s="289"/>
    </row>
    <row r="5630" spans="20:24">
      <c r="T5630" s="288"/>
      <c r="U5630" s="287"/>
      <c r="X5630" s="289"/>
    </row>
    <row r="5631" spans="20:24">
      <c r="T5631" s="288"/>
      <c r="U5631" s="287"/>
      <c r="X5631" s="289"/>
    </row>
    <row r="5632" spans="20:24">
      <c r="T5632" s="288"/>
      <c r="U5632" s="287"/>
      <c r="X5632" s="289"/>
    </row>
    <row r="5633" spans="20:24">
      <c r="T5633" s="288"/>
      <c r="U5633" s="287"/>
      <c r="X5633" s="289"/>
    </row>
    <row r="5634" spans="20:24">
      <c r="T5634" s="288"/>
      <c r="U5634" s="287"/>
      <c r="X5634" s="289"/>
    </row>
    <row r="5635" spans="20:24">
      <c r="T5635" s="288"/>
      <c r="U5635" s="287"/>
      <c r="X5635" s="289"/>
    </row>
    <row r="5636" spans="20:24">
      <c r="T5636" s="288"/>
      <c r="U5636" s="287"/>
      <c r="X5636" s="289"/>
    </row>
    <row r="5637" spans="20:24">
      <c r="T5637" s="288"/>
      <c r="U5637" s="287"/>
      <c r="X5637" s="289"/>
    </row>
    <row r="5638" spans="20:24">
      <c r="T5638" s="288"/>
      <c r="U5638" s="287"/>
      <c r="X5638" s="289"/>
    </row>
    <row r="5639" spans="20:24">
      <c r="T5639" s="288"/>
      <c r="U5639" s="287"/>
      <c r="X5639" s="289"/>
    </row>
    <row r="5640" spans="20:24">
      <c r="T5640" s="288"/>
      <c r="U5640" s="287"/>
      <c r="X5640" s="289"/>
    </row>
    <row r="5641" spans="20:24">
      <c r="T5641" s="288"/>
      <c r="U5641" s="287"/>
      <c r="X5641" s="289"/>
    </row>
    <row r="5642" spans="20:24">
      <c r="T5642" s="288"/>
      <c r="U5642" s="287"/>
      <c r="X5642" s="289"/>
    </row>
    <row r="5643" spans="20:24">
      <c r="T5643" s="288"/>
      <c r="U5643" s="287"/>
      <c r="X5643" s="289"/>
    </row>
    <row r="5644" spans="20:24">
      <c r="T5644" s="288"/>
      <c r="U5644" s="287"/>
      <c r="X5644" s="289"/>
    </row>
    <row r="5645" spans="20:24">
      <c r="T5645" s="288"/>
      <c r="U5645" s="287"/>
      <c r="X5645" s="289"/>
    </row>
    <row r="5646" spans="20:24">
      <c r="T5646" s="288"/>
      <c r="U5646" s="287"/>
      <c r="X5646" s="289"/>
    </row>
    <row r="5647" spans="20:24">
      <c r="T5647" s="288"/>
      <c r="U5647" s="287"/>
      <c r="X5647" s="289"/>
    </row>
    <row r="5648" spans="20:24">
      <c r="T5648" s="288"/>
      <c r="U5648" s="287"/>
      <c r="X5648" s="289"/>
    </row>
    <row r="5649" spans="20:24">
      <c r="T5649" s="288"/>
      <c r="U5649" s="287"/>
      <c r="X5649" s="289"/>
    </row>
    <row r="5650" spans="20:24">
      <c r="T5650" s="288"/>
      <c r="U5650" s="287"/>
      <c r="X5650" s="289"/>
    </row>
    <row r="5651" spans="20:24">
      <c r="T5651" s="288"/>
      <c r="U5651" s="287"/>
      <c r="X5651" s="289"/>
    </row>
    <row r="5652" spans="20:24">
      <c r="T5652" s="288"/>
      <c r="U5652" s="287"/>
      <c r="X5652" s="289"/>
    </row>
    <row r="5653" spans="20:24">
      <c r="T5653" s="288"/>
      <c r="U5653" s="287"/>
      <c r="X5653" s="289"/>
    </row>
    <row r="5654" spans="20:24">
      <c r="T5654" s="288"/>
      <c r="U5654" s="287"/>
      <c r="X5654" s="289"/>
    </row>
    <row r="5655" spans="20:24">
      <c r="T5655" s="288"/>
      <c r="U5655" s="287"/>
      <c r="X5655" s="289"/>
    </row>
    <row r="5656" spans="20:24">
      <c r="T5656" s="288"/>
      <c r="U5656" s="287"/>
      <c r="X5656" s="289"/>
    </row>
    <row r="5657" spans="20:24">
      <c r="T5657" s="288"/>
      <c r="U5657" s="287"/>
      <c r="X5657" s="289"/>
    </row>
    <row r="5658" spans="20:24">
      <c r="T5658" s="288"/>
      <c r="U5658" s="287"/>
      <c r="X5658" s="289"/>
    </row>
    <row r="5659" spans="20:24">
      <c r="T5659" s="288"/>
      <c r="U5659" s="287"/>
      <c r="X5659" s="289"/>
    </row>
    <row r="5660" spans="20:24">
      <c r="T5660" s="288"/>
      <c r="U5660" s="287"/>
      <c r="X5660" s="289"/>
    </row>
    <row r="5661" spans="20:24">
      <c r="T5661" s="288"/>
      <c r="U5661" s="287"/>
      <c r="X5661" s="289"/>
    </row>
    <row r="5662" spans="20:24">
      <c r="T5662" s="288"/>
      <c r="U5662" s="287"/>
      <c r="X5662" s="289"/>
    </row>
    <row r="5663" spans="20:24">
      <c r="T5663" s="288"/>
      <c r="U5663" s="287"/>
      <c r="X5663" s="289"/>
    </row>
    <row r="5664" spans="20:24">
      <c r="T5664" s="288"/>
      <c r="U5664" s="287"/>
      <c r="X5664" s="289"/>
    </row>
    <row r="5665" spans="20:24">
      <c r="T5665" s="288"/>
      <c r="U5665" s="287"/>
      <c r="X5665" s="289"/>
    </row>
    <row r="5666" spans="20:24">
      <c r="T5666" s="288"/>
      <c r="U5666" s="287"/>
      <c r="X5666" s="289"/>
    </row>
    <row r="5667" spans="20:24">
      <c r="T5667" s="288"/>
      <c r="U5667" s="287"/>
      <c r="X5667" s="289"/>
    </row>
    <row r="5668" spans="20:24">
      <c r="T5668" s="288"/>
      <c r="U5668" s="287"/>
      <c r="X5668" s="289"/>
    </row>
    <row r="5669" spans="20:24">
      <c r="T5669" s="288"/>
      <c r="U5669" s="287"/>
      <c r="X5669" s="289"/>
    </row>
    <row r="5670" spans="20:24">
      <c r="T5670" s="288"/>
      <c r="U5670" s="287"/>
      <c r="X5670" s="289"/>
    </row>
    <row r="5671" spans="20:24">
      <c r="T5671" s="288"/>
      <c r="U5671" s="287"/>
      <c r="X5671" s="289"/>
    </row>
    <row r="5672" spans="20:24">
      <c r="T5672" s="288"/>
      <c r="U5672" s="287"/>
      <c r="X5672" s="289"/>
    </row>
    <row r="5673" spans="20:24">
      <c r="T5673" s="288"/>
      <c r="U5673" s="287"/>
      <c r="X5673" s="289"/>
    </row>
    <row r="5674" spans="20:24">
      <c r="T5674" s="288"/>
      <c r="U5674" s="287"/>
      <c r="X5674" s="289"/>
    </row>
    <row r="5675" spans="20:24">
      <c r="T5675" s="288"/>
      <c r="U5675" s="287"/>
      <c r="X5675" s="289"/>
    </row>
    <row r="5676" spans="20:24">
      <c r="T5676" s="288"/>
      <c r="U5676" s="287"/>
      <c r="X5676" s="289"/>
    </row>
    <row r="5677" spans="20:24">
      <c r="T5677" s="288"/>
      <c r="U5677" s="287"/>
      <c r="X5677" s="289"/>
    </row>
    <row r="5678" spans="20:24">
      <c r="T5678" s="288"/>
      <c r="U5678" s="287"/>
      <c r="X5678" s="289"/>
    </row>
    <row r="5679" spans="20:24">
      <c r="T5679" s="288"/>
      <c r="U5679" s="287"/>
      <c r="X5679" s="289"/>
    </row>
    <row r="5680" spans="20:24">
      <c r="T5680" s="288"/>
      <c r="U5680" s="287"/>
      <c r="X5680" s="289"/>
    </row>
    <row r="5681" spans="20:24">
      <c r="T5681" s="288"/>
      <c r="U5681" s="287"/>
      <c r="X5681" s="289"/>
    </row>
    <row r="5682" spans="20:24">
      <c r="T5682" s="288"/>
      <c r="U5682" s="287"/>
      <c r="X5682" s="289"/>
    </row>
    <row r="5683" spans="20:24">
      <c r="T5683" s="288"/>
      <c r="U5683" s="287"/>
      <c r="X5683" s="289"/>
    </row>
    <row r="5684" spans="20:24">
      <c r="T5684" s="288"/>
      <c r="U5684" s="287"/>
      <c r="X5684" s="289"/>
    </row>
    <row r="5685" spans="20:24">
      <c r="T5685" s="288"/>
      <c r="U5685" s="287"/>
      <c r="X5685" s="289"/>
    </row>
    <row r="5686" spans="20:24">
      <c r="T5686" s="288"/>
      <c r="U5686" s="287"/>
      <c r="X5686" s="289"/>
    </row>
    <row r="5687" spans="20:24">
      <c r="T5687" s="288"/>
      <c r="U5687" s="287"/>
      <c r="X5687" s="289"/>
    </row>
    <row r="5688" spans="20:24">
      <c r="T5688" s="288"/>
      <c r="U5688" s="287"/>
      <c r="X5688" s="289"/>
    </row>
    <row r="5689" spans="20:24">
      <c r="T5689" s="288"/>
      <c r="U5689" s="287"/>
      <c r="X5689" s="289"/>
    </row>
    <row r="5690" spans="20:24">
      <c r="T5690" s="288"/>
      <c r="U5690" s="287"/>
      <c r="X5690" s="289"/>
    </row>
    <row r="5691" spans="20:24">
      <c r="T5691" s="288"/>
      <c r="U5691" s="287"/>
      <c r="X5691" s="289"/>
    </row>
    <row r="5692" spans="20:24">
      <c r="T5692" s="288"/>
      <c r="U5692" s="287"/>
      <c r="X5692" s="289"/>
    </row>
    <row r="5693" spans="20:24">
      <c r="T5693" s="288"/>
      <c r="U5693" s="287"/>
      <c r="X5693" s="289"/>
    </row>
    <row r="5694" spans="20:24">
      <c r="T5694" s="288"/>
      <c r="U5694" s="287"/>
      <c r="X5694" s="289"/>
    </row>
    <row r="5695" spans="20:24">
      <c r="T5695" s="288"/>
      <c r="U5695" s="287"/>
      <c r="X5695" s="289"/>
    </row>
    <row r="5696" spans="20:24">
      <c r="T5696" s="288"/>
      <c r="U5696" s="287"/>
      <c r="X5696" s="289"/>
    </row>
    <row r="5697" spans="20:24">
      <c r="T5697" s="288"/>
      <c r="U5697" s="287"/>
      <c r="X5697" s="289"/>
    </row>
    <row r="5698" spans="20:24">
      <c r="T5698" s="288"/>
      <c r="U5698" s="287"/>
      <c r="X5698" s="289"/>
    </row>
    <row r="5699" spans="20:24">
      <c r="T5699" s="288"/>
      <c r="U5699" s="287"/>
      <c r="X5699" s="289"/>
    </row>
    <row r="5700" spans="20:24">
      <c r="T5700" s="288"/>
      <c r="U5700" s="287"/>
      <c r="X5700" s="289"/>
    </row>
    <row r="5701" spans="20:24">
      <c r="T5701" s="288"/>
      <c r="U5701" s="287"/>
      <c r="X5701" s="289"/>
    </row>
    <row r="5702" spans="20:24">
      <c r="T5702" s="288"/>
      <c r="U5702" s="287"/>
      <c r="X5702" s="289"/>
    </row>
    <row r="5703" spans="20:24">
      <c r="T5703" s="288"/>
      <c r="U5703" s="287"/>
      <c r="X5703" s="289"/>
    </row>
    <row r="5704" spans="20:24">
      <c r="T5704" s="288"/>
      <c r="U5704" s="287"/>
      <c r="X5704" s="289"/>
    </row>
    <row r="5705" spans="20:24">
      <c r="T5705" s="288"/>
      <c r="U5705" s="287"/>
      <c r="X5705" s="289"/>
    </row>
    <row r="5706" spans="20:24">
      <c r="T5706" s="288"/>
      <c r="U5706" s="287"/>
      <c r="X5706" s="289"/>
    </row>
    <row r="5707" spans="20:24">
      <c r="T5707" s="288"/>
      <c r="U5707" s="287"/>
      <c r="X5707" s="289"/>
    </row>
    <row r="5708" spans="20:24">
      <c r="T5708" s="288"/>
      <c r="U5708" s="287"/>
      <c r="X5708" s="289"/>
    </row>
    <row r="5709" spans="20:24">
      <c r="T5709" s="288"/>
      <c r="U5709" s="287"/>
      <c r="X5709" s="289"/>
    </row>
    <row r="5710" spans="20:24">
      <c r="T5710" s="288"/>
      <c r="U5710" s="287"/>
      <c r="X5710" s="289"/>
    </row>
    <row r="5711" spans="20:24">
      <c r="T5711" s="288"/>
      <c r="U5711" s="287"/>
      <c r="X5711" s="289"/>
    </row>
    <row r="5712" spans="20:24">
      <c r="T5712" s="288"/>
      <c r="U5712" s="287"/>
      <c r="X5712" s="289"/>
    </row>
    <row r="5713" spans="20:24">
      <c r="T5713" s="288"/>
      <c r="U5713" s="287"/>
      <c r="X5713" s="289"/>
    </row>
    <row r="5714" spans="20:24">
      <c r="T5714" s="288"/>
      <c r="U5714" s="287"/>
      <c r="X5714" s="289"/>
    </row>
    <row r="5715" spans="20:24">
      <c r="T5715" s="288"/>
      <c r="U5715" s="287"/>
      <c r="X5715" s="289"/>
    </row>
    <row r="5716" spans="20:24">
      <c r="T5716" s="288"/>
      <c r="U5716" s="287"/>
      <c r="X5716" s="289"/>
    </row>
    <row r="5717" spans="20:24">
      <c r="T5717" s="288"/>
      <c r="U5717" s="287"/>
      <c r="X5717" s="289"/>
    </row>
    <row r="5718" spans="20:24">
      <c r="T5718" s="288"/>
      <c r="U5718" s="287"/>
      <c r="X5718" s="289"/>
    </row>
    <row r="5719" spans="20:24">
      <c r="T5719" s="288"/>
      <c r="U5719" s="287"/>
      <c r="X5719" s="289"/>
    </row>
    <row r="5720" spans="20:24">
      <c r="T5720" s="288"/>
      <c r="U5720" s="287"/>
      <c r="X5720" s="289"/>
    </row>
    <row r="5721" spans="20:24">
      <c r="T5721" s="288"/>
      <c r="U5721" s="287"/>
      <c r="X5721" s="289"/>
    </row>
    <row r="5722" spans="20:24">
      <c r="T5722" s="288"/>
      <c r="U5722" s="287"/>
      <c r="X5722" s="289"/>
    </row>
    <row r="5723" spans="20:24">
      <c r="T5723" s="288"/>
      <c r="U5723" s="287"/>
      <c r="X5723" s="289"/>
    </row>
    <row r="5724" spans="20:24">
      <c r="T5724" s="288"/>
      <c r="U5724" s="287"/>
      <c r="X5724" s="289"/>
    </row>
    <row r="5725" spans="20:24">
      <c r="T5725" s="288"/>
      <c r="U5725" s="287"/>
      <c r="X5725" s="289"/>
    </row>
    <row r="5726" spans="20:24">
      <c r="T5726" s="288"/>
      <c r="U5726" s="287"/>
      <c r="X5726" s="289"/>
    </row>
    <row r="5727" spans="20:24">
      <c r="T5727" s="288"/>
      <c r="U5727" s="287"/>
      <c r="X5727" s="289"/>
    </row>
    <row r="5728" spans="20:24">
      <c r="T5728" s="288"/>
      <c r="U5728" s="287"/>
      <c r="X5728" s="289"/>
    </row>
    <row r="5729" spans="20:24">
      <c r="T5729" s="288"/>
      <c r="U5729" s="287"/>
      <c r="X5729" s="289"/>
    </row>
    <row r="5730" spans="20:24">
      <c r="T5730" s="288"/>
      <c r="U5730" s="287"/>
      <c r="X5730" s="289"/>
    </row>
    <row r="5731" spans="20:24">
      <c r="T5731" s="288"/>
      <c r="U5731" s="287"/>
      <c r="X5731" s="289"/>
    </row>
    <row r="5732" spans="20:24">
      <c r="T5732" s="288"/>
      <c r="U5732" s="287"/>
      <c r="X5732" s="289"/>
    </row>
    <row r="5733" spans="20:24">
      <c r="T5733" s="288"/>
      <c r="U5733" s="287"/>
      <c r="X5733" s="289"/>
    </row>
    <row r="5734" spans="20:24">
      <c r="T5734" s="288"/>
      <c r="U5734" s="287"/>
      <c r="X5734" s="289"/>
    </row>
    <row r="5735" spans="20:24">
      <c r="T5735" s="288"/>
      <c r="U5735" s="287"/>
      <c r="X5735" s="289"/>
    </row>
    <row r="5736" spans="20:24">
      <c r="T5736" s="288"/>
      <c r="U5736" s="287"/>
      <c r="X5736" s="289"/>
    </row>
    <row r="5737" spans="20:24">
      <c r="T5737" s="288"/>
      <c r="U5737" s="287"/>
      <c r="X5737" s="289"/>
    </row>
    <row r="5738" spans="20:24">
      <c r="T5738" s="288"/>
      <c r="U5738" s="287"/>
      <c r="X5738" s="289"/>
    </row>
    <row r="5739" spans="20:24">
      <c r="T5739" s="288"/>
      <c r="U5739" s="287"/>
      <c r="X5739" s="289"/>
    </row>
    <row r="5740" spans="20:24">
      <c r="T5740" s="288"/>
      <c r="U5740" s="287"/>
      <c r="X5740" s="289"/>
    </row>
    <row r="5741" spans="20:24">
      <c r="T5741" s="288"/>
      <c r="U5741" s="287"/>
      <c r="X5741" s="289"/>
    </row>
    <row r="5742" spans="20:24">
      <c r="T5742" s="288"/>
      <c r="U5742" s="287"/>
      <c r="X5742" s="289"/>
    </row>
    <row r="5743" spans="20:24">
      <c r="T5743" s="288"/>
      <c r="U5743" s="287"/>
      <c r="X5743" s="289"/>
    </row>
    <row r="5744" spans="20:24">
      <c r="T5744" s="288"/>
      <c r="U5744" s="287"/>
      <c r="X5744" s="289"/>
    </row>
    <row r="5745" spans="20:24">
      <c r="T5745" s="288"/>
      <c r="U5745" s="287"/>
      <c r="X5745" s="289"/>
    </row>
    <row r="5746" spans="20:24">
      <c r="T5746" s="288"/>
      <c r="U5746" s="287"/>
      <c r="X5746" s="289"/>
    </row>
    <row r="5747" spans="20:24">
      <c r="T5747" s="288"/>
      <c r="U5747" s="287"/>
      <c r="X5747" s="289"/>
    </row>
    <row r="5748" spans="20:24">
      <c r="T5748" s="288"/>
      <c r="U5748" s="287"/>
      <c r="X5748" s="289"/>
    </row>
    <row r="5749" spans="20:24">
      <c r="T5749" s="288"/>
      <c r="U5749" s="287"/>
      <c r="X5749" s="289"/>
    </row>
    <row r="5750" spans="20:24">
      <c r="T5750" s="288"/>
      <c r="U5750" s="287"/>
      <c r="X5750" s="289"/>
    </row>
    <row r="5751" spans="20:24">
      <c r="T5751" s="288"/>
      <c r="U5751" s="287"/>
      <c r="X5751" s="289"/>
    </row>
    <row r="5752" spans="20:24">
      <c r="T5752" s="288"/>
      <c r="U5752" s="287"/>
      <c r="X5752" s="289"/>
    </row>
    <row r="5753" spans="20:24">
      <c r="T5753" s="288"/>
      <c r="U5753" s="287"/>
      <c r="X5753" s="289"/>
    </row>
    <row r="5754" spans="20:24">
      <c r="T5754" s="288"/>
      <c r="U5754" s="287"/>
      <c r="X5754" s="289"/>
    </row>
    <row r="5755" spans="20:24">
      <c r="T5755" s="288"/>
      <c r="U5755" s="287"/>
      <c r="X5755" s="289"/>
    </row>
    <row r="5756" spans="20:24">
      <c r="T5756" s="288"/>
      <c r="U5756" s="287"/>
      <c r="X5756" s="289"/>
    </row>
    <row r="5757" spans="20:24">
      <c r="T5757" s="288"/>
      <c r="U5757" s="287"/>
      <c r="X5757" s="289"/>
    </row>
    <row r="5758" spans="20:24">
      <c r="T5758" s="288"/>
      <c r="U5758" s="287"/>
      <c r="X5758" s="289"/>
    </row>
    <row r="5759" spans="20:24">
      <c r="T5759" s="288"/>
      <c r="U5759" s="287"/>
      <c r="X5759" s="289"/>
    </row>
    <row r="5760" spans="20:24">
      <c r="T5760" s="288"/>
      <c r="U5760" s="287"/>
      <c r="X5760" s="289"/>
    </row>
    <row r="5761" spans="20:24">
      <c r="T5761" s="288"/>
      <c r="U5761" s="287"/>
      <c r="X5761" s="289"/>
    </row>
    <row r="5762" spans="20:24">
      <c r="T5762" s="288"/>
      <c r="U5762" s="287"/>
      <c r="X5762" s="289"/>
    </row>
    <row r="5763" spans="20:24">
      <c r="T5763" s="288"/>
      <c r="U5763" s="287"/>
      <c r="X5763" s="289"/>
    </row>
    <row r="5764" spans="20:24">
      <c r="T5764" s="288"/>
      <c r="U5764" s="287"/>
      <c r="X5764" s="289"/>
    </row>
    <row r="5765" spans="20:24">
      <c r="T5765" s="288"/>
      <c r="U5765" s="287"/>
      <c r="X5765" s="289"/>
    </row>
    <row r="5766" spans="20:24">
      <c r="T5766" s="288"/>
      <c r="U5766" s="287"/>
      <c r="X5766" s="289"/>
    </row>
    <row r="5767" spans="20:24">
      <c r="T5767" s="288"/>
      <c r="U5767" s="287"/>
      <c r="X5767" s="289"/>
    </row>
    <row r="5768" spans="20:24">
      <c r="T5768" s="288"/>
      <c r="U5768" s="287"/>
      <c r="X5768" s="289"/>
    </row>
    <row r="5769" spans="20:24">
      <c r="T5769" s="288"/>
      <c r="U5769" s="287"/>
      <c r="X5769" s="289"/>
    </row>
    <row r="5770" spans="20:24">
      <c r="T5770" s="288"/>
      <c r="U5770" s="287"/>
      <c r="X5770" s="289"/>
    </row>
    <row r="5771" spans="20:24">
      <c r="T5771" s="288"/>
      <c r="U5771" s="287"/>
      <c r="X5771" s="289"/>
    </row>
    <row r="5772" spans="20:24">
      <c r="T5772" s="288"/>
      <c r="U5772" s="287"/>
      <c r="X5772" s="289"/>
    </row>
    <row r="5773" spans="20:24">
      <c r="T5773" s="288"/>
      <c r="U5773" s="287"/>
      <c r="X5773" s="289"/>
    </row>
    <row r="5774" spans="20:24">
      <c r="T5774" s="288"/>
      <c r="U5774" s="287"/>
      <c r="X5774" s="289"/>
    </row>
    <row r="5775" spans="20:24">
      <c r="T5775" s="288"/>
      <c r="U5775" s="287"/>
      <c r="X5775" s="289"/>
    </row>
    <row r="5776" spans="20:24">
      <c r="T5776" s="288"/>
      <c r="U5776" s="287"/>
      <c r="X5776" s="289"/>
    </row>
    <row r="5777" spans="20:24">
      <c r="T5777" s="288"/>
      <c r="U5777" s="287"/>
      <c r="X5777" s="289"/>
    </row>
    <row r="5778" spans="20:24">
      <c r="T5778" s="288"/>
      <c r="U5778" s="287"/>
      <c r="X5778" s="289"/>
    </row>
    <row r="5779" spans="20:24">
      <c r="T5779" s="288"/>
      <c r="U5779" s="287"/>
      <c r="X5779" s="289"/>
    </row>
    <row r="5780" spans="20:24">
      <c r="T5780" s="288"/>
      <c r="U5780" s="287"/>
      <c r="X5780" s="289"/>
    </row>
    <row r="5781" spans="20:24">
      <c r="T5781" s="288"/>
      <c r="U5781" s="287"/>
      <c r="X5781" s="289"/>
    </row>
    <row r="5782" spans="20:24">
      <c r="T5782" s="288"/>
      <c r="U5782" s="287"/>
      <c r="X5782" s="289"/>
    </row>
    <row r="5783" spans="20:24">
      <c r="T5783" s="288"/>
      <c r="U5783" s="287"/>
      <c r="X5783" s="289"/>
    </row>
    <row r="5784" spans="20:24">
      <c r="T5784" s="288"/>
      <c r="U5784" s="287"/>
      <c r="X5784" s="289"/>
    </row>
    <row r="5785" spans="20:24">
      <c r="T5785" s="288"/>
      <c r="U5785" s="287"/>
      <c r="X5785" s="289"/>
    </row>
    <row r="5786" spans="20:24">
      <c r="T5786" s="288"/>
      <c r="U5786" s="287"/>
      <c r="X5786" s="289"/>
    </row>
    <row r="5787" spans="20:24">
      <c r="T5787" s="288"/>
      <c r="U5787" s="287"/>
      <c r="X5787" s="289"/>
    </row>
    <row r="5788" spans="20:24">
      <c r="T5788" s="288"/>
      <c r="U5788" s="287"/>
      <c r="X5788" s="289"/>
    </row>
    <row r="5789" spans="20:24">
      <c r="T5789" s="288"/>
      <c r="U5789" s="287"/>
      <c r="X5789" s="289"/>
    </row>
    <row r="5790" spans="20:24">
      <c r="T5790" s="288"/>
      <c r="U5790" s="287"/>
      <c r="X5790" s="289"/>
    </row>
    <row r="5791" spans="20:24">
      <c r="T5791" s="288"/>
      <c r="U5791" s="287"/>
      <c r="X5791" s="289"/>
    </row>
    <row r="5792" spans="20:24">
      <c r="T5792" s="288"/>
      <c r="U5792" s="287"/>
      <c r="X5792" s="289"/>
    </row>
    <row r="5793" spans="20:24">
      <c r="T5793" s="288"/>
      <c r="U5793" s="287"/>
      <c r="X5793" s="289"/>
    </row>
    <row r="5794" spans="20:24">
      <c r="T5794" s="288"/>
      <c r="U5794" s="287"/>
      <c r="X5794" s="289"/>
    </row>
    <row r="5795" spans="20:24">
      <c r="T5795" s="288"/>
      <c r="U5795" s="287"/>
      <c r="X5795" s="289"/>
    </row>
    <row r="5796" spans="20:24">
      <c r="T5796" s="288"/>
      <c r="U5796" s="287"/>
      <c r="X5796" s="289"/>
    </row>
    <row r="5797" spans="20:24">
      <c r="T5797" s="288"/>
      <c r="U5797" s="287"/>
      <c r="X5797" s="289"/>
    </row>
    <row r="5798" spans="20:24">
      <c r="T5798" s="288"/>
      <c r="U5798" s="287"/>
      <c r="X5798" s="289"/>
    </row>
    <row r="5799" spans="20:24">
      <c r="T5799" s="288"/>
      <c r="U5799" s="287"/>
      <c r="X5799" s="289"/>
    </row>
    <row r="5800" spans="20:24">
      <c r="T5800" s="288"/>
      <c r="U5800" s="287"/>
      <c r="X5800" s="289"/>
    </row>
    <row r="5801" spans="20:24">
      <c r="T5801" s="288"/>
      <c r="U5801" s="287"/>
      <c r="X5801" s="289"/>
    </row>
    <row r="5802" spans="20:24">
      <c r="T5802" s="288"/>
      <c r="U5802" s="287"/>
      <c r="X5802" s="289"/>
    </row>
    <row r="5803" spans="20:24">
      <c r="T5803" s="288"/>
      <c r="U5803" s="287"/>
      <c r="X5803" s="289"/>
    </row>
    <row r="5804" spans="20:24">
      <c r="T5804" s="288"/>
      <c r="U5804" s="287"/>
      <c r="X5804" s="289"/>
    </row>
    <row r="5805" spans="20:24">
      <c r="T5805" s="288"/>
      <c r="U5805" s="287"/>
      <c r="X5805" s="289"/>
    </row>
    <row r="5806" spans="20:24">
      <c r="T5806" s="288"/>
      <c r="U5806" s="287"/>
      <c r="X5806" s="289"/>
    </row>
    <row r="5807" spans="20:24">
      <c r="T5807" s="288"/>
      <c r="U5807" s="287"/>
      <c r="X5807" s="289"/>
    </row>
    <row r="5808" spans="20:24">
      <c r="T5808" s="288"/>
      <c r="U5808" s="287"/>
      <c r="X5808" s="289"/>
    </row>
    <row r="5809" spans="20:24">
      <c r="T5809" s="288"/>
      <c r="U5809" s="287"/>
      <c r="X5809" s="289"/>
    </row>
    <row r="5810" spans="20:24">
      <c r="T5810" s="288"/>
      <c r="U5810" s="287"/>
      <c r="X5810" s="289"/>
    </row>
    <row r="5811" spans="20:24">
      <c r="T5811" s="288"/>
      <c r="U5811" s="287"/>
      <c r="X5811" s="289"/>
    </row>
    <row r="5812" spans="20:24">
      <c r="T5812" s="288"/>
      <c r="U5812" s="287"/>
      <c r="X5812" s="289"/>
    </row>
    <row r="5813" spans="20:24">
      <c r="T5813" s="288"/>
      <c r="U5813" s="287"/>
      <c r="X5813" s="289"/>
    </row>
    <row r="5814" spans="20:24">
      <c r="T5814" s="288"/>
      <c r="U5814" s="287"/>
      <c r="X5814" s="289"/>
    </row>
    <row r="5815" spans="20:24">
      <c r="T5815" s="288"/>
      <c r="U5815" s="287"/>
      <c r="X5815" s="289"/>
    </row>
    <row r="5816" spans="20:24">
      <c r="T5816" s="288"/>
      <c r="U5816" s="287"/>
      <c r="X5816" s="289"/>
    </row>
    <row r="5817" spans="20:24">
      <c r="T5817" s="288"/>
      <c r="U5817" s="287"/>
      <c r="X5817" s="289"/>
    </row>
    <row r="5818" spans="20:24">
      <c r="T5818" s="288"/>
      <c r="U5818" s="287"/>
      <c r="X5818" s="289"/>
    </row>
    <row r="5819" spans="20:24">
      <c r="T5819" s="288"/>
      <c r="U5819" s="287"/>
      <c r="X5819" s="289"/>
    </row>
    <row r="5820" spans="20:24">
      <c r="T5820" s="288"/>
      <c r="U5820" s="287"/>
      <c r="X5820" s="289"/>
    </row>
    <row r="5821" spans="20:24">
      <c r="T5821" s="288"/>
      <c r="U5821" s="287"/>
      <c r="X5821" s="289"/>
    </row>
    <row r="5822" spans="20:24">
      <c r="T5822" s="288"/>
      <c r="U5822" s="287"/>
      <c r="X5822" s="289"/>
    </row>
    <row r="5823" spans="20:24">
      <c r="T5823" s="288"/>
      <c r="U5823" s="287"/>
      <c r="X5823" s="289"/>
    </row>
    <row r="5824" spans="20:24">
      <c r="T5824" s="288"/>
      <c r="U5824" s="287"/>
      <c r="X5824" s="289"/>
    </row>
    <row r="5825" spans="20:24">
      <c r="T5825" s="288"/>
      <c r="U5825" s="287"/>
      <c r="X5825" s="289"/>
    </row>
    <row r="5826" spans="20:24">
      <c r="T5826" s="288"/>
      <c r="U5826" s="287"/>
      <c r="X5826" s="289"/>
    </row>
    <row r="5827" spans="20:24">
      <c r="T5827" s="288"/>
      <c r="U5827" s="287"/>
      <c r="X5827" s="289"/>
    </row>
    <row r="5828" spans="20:24">
      <c r="T5828" s="288"/>
      <c r="U5828" s="287"/>
      <c r="X5828" s="289"/>
    </row>
    <row r="5829" spans="20:24">
      <c r="T5829" s="288"/>
      <c r="U5829" s="287"/>
      <c r="X5829" s="289"/>
    </row>
    <row r="5830" spans="20:24">
      <c r="T5830" s="288"/>
      <c r="U5830" s="287"/>
      <c r="X5830" s="289"/>
    </row>
    <row r="5831" spans="20:24">
      <c r="T5831" s="288"/>
      <c r="U5831" s="287"/>
      <c r="X5831" s="289"/>
    </row>
    <row r="5832" spans="20:24">
      <c r="T5832" s="288"/>
      <c r="U5832" s="287"/>
      <c r="X5832" s="289"/>
    </row>
    <row r="5833" spans="20:24">
      <c r="T5833" s="288"/>
      <c r="U5833" s="287"/>
      <c r="X5833" s="289"/>
    </row>
    <row r="5834" spans="20:24">
      <c r="T5834" s="288"/>
      <c r="U5834" s="287"/>
      <c r="X5834" s="289"/>
    </row>
    <row r="5835" spans="20:24">
      <c r="T5835" s="288"/>
      <c r="U5835" s="287"/>
      <c r="X5835" s="289"/>
    </row>
    <row r="5836" spans="20:24">
      <c r="T5836" s="288"/>
      <c r="U5836" s="287"/>
      <c r="X5836" s="289"/>
    </row>
    <row r="5837" spans="20:24">
      <c r="T5837" s="288"/>
      <c r="U5837" s="287"/>
      <c r="X5837" s="289"/>
    </row>
    <row r="5838" spans="20:24">
      <c r="T5838" s="288"/>
      <c r="U5838" s="287"/>
      <c r="X5838" s="289"/>
    </row>
    <row r="5839" spans="20:24">
      <c r="T5839" s="288"/>
      <c r="U5839" s="287"/>
      <c r="X5839" s="289"/>
    </row>
    <row r="5840" spans="20:24">
      <c r="T5840" s="288"/>
      <c r="U5840" s="287"/>
      <c r="X5840" s="289"/>
    </row>
    <row r="5841" spans="20:24">
      <c r="T5841" s="288"/>
      <c r="U5841" s="287"/>
      <c r="X5841" s="289"/>
    </row>
    <row r="5842" spans="20:24">
      <c r="T5842" s="288"/>
      <c r="U5842" s="287"/>
      <c r="X5842" s="289"/>
    </row>
    <row r="5843" spans="20:24">
      <c r="T5843" s="288"/>
      <c r="U5843" s="287"/>
      <c r="X5843" s="289"/>
    </row>
    <row r="5844" spans="20:24">
      <c r="T5844" s="288"/>
      <c r="U5844" s="287"/>
      <c r="X5844" s="289"/>
    </row>
    <row r="5845" spans="20:24">
      <c r="T5845" s="288"/>
      <c r="U5845" s="287"/>
      <c r="X5845" s="289"/>
    </row>
    <row r="5846" spans="20:24">
      <c r="T5846" s="288"/>
      <c r="U5846" s="287"/>
      <c r="X5846" s="289"/>
    </row>
    <row r="5847" spans="20:24">
      <c r="T5847" s="288"/>
      <c r="U5847" s="287"/>
      <c r="X5847" s="289"/>
    </row>
    <row r="5848" spans="20:24">
      <c r="T5848" s="288"/>
      <c r="U5848" s="287"/>
      <c r="X5848" s="289"/>
    </row>
    <row r="5849" spans="20:24">
      <c r="T5849" s="288"/>
      <c r="U5849" s="287"/>
      <c r="X5849" s="289"/>
    </row>
    <row r="5850" spans="20:24">
      <c r="T5850" s="288"/>
      <c r="U5850" s="287"/>
      <c r="X5850" s="289"/>
    </row>
    <row r="5851" spans="20:24">
      <c r="T5851" s="288"/>
      <c r="U5851" s="287"/>
      <c r="X5851" s="289"/>
    </row>
    <row r="5852" spans="20:24">
      <c r="T5852" s="288"/>
      <c r="U5852" s="287"/>
      <c r="X5852" s="289"/>
    </row>
    <row r="5853" spans="20:24">
      <c r="T5853" s="288"/>
      <c r="U5853" s="287"/>
      <c r="X5853" s="289"/>
    </row>
    <row r="5854" spans="20:24">
      <c r="T5854" s="288"/>
      <c r="U5854" s="287"/>
      <c r="X5854" s="289"/>
    </row>
    <row r="5855" spans="20:24">
      <c r="T5855" s="288"/>
      <c r="U5855" s="287"/>
      <c r="X5855" s="289"/>
    </row>
    <row r="5856" spans="20:24">
      <c r="T5856" s="288"/>
      <c r="U5856" s="287"/>
      <c r="X5856" s="289"/>
    </row>
    <row r="5857" spans="20:24">
      <c r="T5857" s="288"/>
      <c r="U5857" s="287"/>
      <c r="X5857" s="289"/>
    </row>
    <row r="5858" spans="20:24">
      <c r="T5858" s="288"/>
      <c r="U5858" s="287"/>
      <c r="X5858" s="289"/>
    </row>
    <row r="5859" spans="20:24">
      <c r="T5859" s="288"/>
      <c r="U5859" s="287"/>
      <c r="X5859" s="289"/>
    </row>
    <row r="5860" spans="20:24">
      <c r="T5860" s="288"/>
      <c r="U5860" s="287"/>
      <c r="X5860" s="289"/>
    </row>
    <row r="5861" spans="20:24">
      <c r="T5861" s="288"/>
      <c r="U5861" s="287"/>
      <c r="X5861" s="289"/>
    </row>
    <row r="5862" spans="20:24">
      <c r="T5862" s="288"/>
      <c r="U5862" s="287"/>
      <c r="X5862" s="289"/>
    </row>
    <row r="5863" spans="20:24">
      <c r="T5863" s="288"/>
      <c r="U5863" s="287"/>
      <c r="X5863" s="289"/>
    </row>
    <row r="5864" spans="20:24">
      <c r="T5864" s="288"/>
      <c r="U5864" s="287"/>
      <c r="X5864" s="289"/>
    </row>
    <row r="5865" spans="20:24">
      <c r="T5865" s="288"/>
      <c r="U5865" s="287"/>
      <c r="X5865" s="289"/>
    </row>
    <row r="5866" spans="20:24">
      <c r="T5866" s="288"/>
      <c r="U5866" s="287"/>
      <c r="X5866" s="289"/>
    </row>
    <row r="5867" spans="20:24">
      <c r="T5867" s="288"/>
      <c r="U5867" s="287"/>
      <c r="X5867" s="289"/>
    </row>
    <row r="5868" spans="20:24">
      <c r="T5868" s="288"/>
      <c r="U5868" s="287"/>
      <c r="X5868" s="289"/>
    </row>
    <row r="5869" spans="20:24">
      <c r="T5869" s="288"/>
      <c r="U5869" s="287"/>
      <c r="X5869" s="289"/>
    </row>
    <row r="5870" spans="20:24">
      <c r="T5870" s="288"/>
      <c r="U5870" s="287"/>
      <c r="X5870" s="289"/>
    </row>
    <row r="5871" spans="20:24">
      <c r="T5871" s="288"/>
      <c r="U5871" s="287"/>
      <c r="X5871" s="289"/>
    </row>
    <row r="5872" spans="20:24">
      <c r="T5872" s="288"/>
      <c r="U5872" s="287"/>
      <c r="X5872" s="289"/>
    </row>
    <row r="5873" spans="20:24">
      <c r="T5873" s="288"/>
      <c r="U5873" s="287"/>
      <c r="X5873" s="289"/>
    </row>
    <row r="5874" spans="20:24">
      <c r="T5874" s="288"/>
      <c r="U5874" s="287"/>
      <c r="X5874" s="289"/>
    </row>
    <row r="5875" spans="20:24">
      <c r="T5875" s="288"/>
      <c r="U5875" s="287"/>
      <c r="X5875" s="289"/>
    </row>
    <row r="5876" spans="20:24">
      <c r="T5876" s="288"/>
      <c r="U5876" s="287"/>
      <c r="X5876" s="289"/>
    </row>
    <row r="5877" spans="20:24">
      <c r="T5877" s="288"/>
      <c r="U5877" s="287"/>
      <c r="X5877" s="289"/>
    </row>
    <row r="5878" spans="20:24">
      <c r="T5878" s="288"/>
      <c r="U5878" s="287"/>
      <c r="X5878" s="289"/>
    </row>
    <row r="5879" spans="20:24">
      <c r="T5879" s="288"/>
      <c r="U5879" s="287"/>
      <c r="X5879" s="289"/>
    </row>
    <row r="5880" spans="20:24">
      <c r="T5880" s="288"/>
      <c r="U5880" s="287"/>
      <c r="X5880" s="289"/>
    </row>
    <row r="5881" spans="20:24">
      <c r="T5881" s="288"/>
      <c r="U5881" s="287"/>
      <c r="X5881" s="289"/>
    </row>
    <row r="5882" spans="20:24">
      <c r="T5882" s="288"/>
      <c r="U5882" s="287"/>
      <c r="X5882" s="289"/>
    </row>
    <row r="5883" spans="20:24">
      <c r="T5883" s="288"/>
      <c r="U5883" s="287"/>
      <c r="X5883" s="289"/>
    </row>
    <row r="5884" spans="20:24">
      <c r="T5884" s="288"/>
      <c r="U5884" s="287"/>
      <c r="X5884" s="289"/>
    </row>
    <row r="5885" spans="20:24">
      <c r="T5885" s="288"/>
      <c r="U5885" s="287"/>
      <c r="X5885" s="289"/>
    </row>
    <row r="5886" spans="20:24">
      <c r="T5886" s="288"/>
      <c r="U5886" s="287"/>
      <c r="X5886" s="289"/>
    </row>
    <row r="5887" spans="20:24">
      <c r="T5887" s="288"/>
      <c r="U5887" s="287"/>
      <c r="X5887" s="289"/>
    </row>
    <row r="5888" spans="20:24">
      <c r="T5888" s="288"/>
      <c r="U5888" s="287"/>
      <c r="X5888" s="289"/>
    </row>
    <row r="5889" spans="20:24">
      <c r="T5889" s="288"/>
      <c r="U5889" s="287"/>
      <c r="X5889" s="289"/>
    </row>
    <row r="5890" spans="20:24">
      <c r="T5890" s="288"/>
      <c r="U5890" s="287"/>
      <c r="X5890" s="289"/>
    </row>
    <row r="5891" spans="20:24">
      <c r="T5891" s="288"/>
      <c r="U5891" s="287"/>
      <c r="X5891" s="289"/>
    </row>
    <row r="5892" spans="20:24">
      <c r="T5892" s="288"/>
      <c r="U5892" s="287"/>
      <c r="X5892" s="289"/>
    </row>
    <row r="5893" spans="20:24">
      <c r="T5893" s="288"/>
      <c r="U5893" s="287"/>
      <c r="X5893" s="289"/>
    </row>
    <row r="5894" spans="20:24">
      <c r="T5894" s="288"/>
      <c r="U5894" s="287"/>
      <c r="X5894" s="289"/>
    </row>
    <row r="5895" spans="20:24">
      <c r="T5895" s="288"/>
      <c r="U5895" s="287"/>
      <c r="X5895" s="289"/>
    </row>
    <row r="5896" spans="20:24">
      <c r="T5896" s="288"/>
      <c r="U5896" s="287"/>
      <c r="X5896" s="289"/>
    </row>
    <row r="5897" spans="20:24">
      <c r="T5897" s="288"/>
      <c r="U5897" s="287"/>
      <c r="X5897" s="289"/>
    </row>
    <row r="5898" spans="20:24">
      <c r="T5898" s="288"/>
      <c r="U5898" s="287"/>
      <c r="X5898" s="289"/>
    </row>
    <row r="5899" spans="20:24">
      <c r="T5899" s="288"/>
      <c r="U5899" s="287"/>
      <c r="X5899" s="289"/>
    </row>
    <row r="5900" spans="20:24">
      <c r="T5900" s="288"/>
      <c r="U5900" s="287"/>
      <c r="X5900" s="289"/>
    </row>
    <row r="5901" spans="20:24">
      <c r="T5901" s="288"/>
      <c r="U5901" s="287"/>
      <c r="X5901" s="289"/>
    </row>
    <row r="5902" spans="20:24">
      <c r="T5902" s="288"/>
      <c r="U5902" s="287"/>
      <c r="X5902" s="289"/>
    </row>
    <row r="5903" spans="20:24">
      <c r="T5903" s="288"/>
      <c r="U5903" s="287"/>
      <c r="X5903" s="289"/>
    </row>
    <row r="5904" spans="20:24">
      <c r="T5904" s="288"/>
      <c r="U5904" s="287"/>
      <c r="X5904" s="289"/>
    </row>
    <row r="5905" spans="20:24">
      <c r="T5905" s="288"/>
      <c r="U5905" s="287"/>
      <c r="X5905" s="289"/>
    </row>
    <row r="5906" spans="20:24">
      <c r="T5906" s="288"/>
      <c r="U5906" s="287"/>
      <c r="X5906" s="289"/>
    </row>
    <row r="5907" spans="20:24">
      <c r="T5907" s="288"/>
      <c r="U5907" s="287"/>
      <c r="X5907" s="289"/>
    </row>
    <row r="5908" spans="20:24">
      <c r="T5908" s="288"/>
      <c r="U5908" s="287"/>
      <c r="X5908" s="289"/>
    </row>
    <row r="5909" spans="20:24">
      <c r="T5909" s="288"/>
      <c r="U5909" s="287"/>
      <c r="X5909" s="289"/>
    </row>
    <row r="5910" spans="20:24">
      <c r="T5910" s="288"/>
      <c r="U5910" s="287"/>
      <c r="X5910" s="289"/>
    </row>
    <row r="5911" spans="20:24">
      <c r="T5911" s="288"/>
      <c r="U5911" s="287"/>
      <c r="X5911" s="289"/>
    </row>
    <row r="5912" spans="20:24">
      <c r="T5912" s="288"/>
      <c r="U5912" s="287"/>
      <c r="X5912" s="289"/>
    </row>
    <row r="5913" spans="20:24">
      <c r="T5913" s="288"/>
      <c r="U5913" s="287"/>
      <c r="X5913" s="289"/>
    </row>
    <row r="5914" spans="20:24">
      <c r="T5914" s="288"/>
      <c r="U5914" s="287"/>
      <c r="X5914" s="289"/>
    </row>
    <row r="5915" spans="20:24">
      <c r="T5915" s="288"/>
      <c r="U5915" s="287"/>
      <c r="X5915" s="289"/>
    </row>
    <row r="5916" spans="20:24">
      <c r="T5916" s="288"/>
      <c r="U5916" s="287"/>
      <c r="X5916" s="289"/>
    </row>
    <row r="5917" spans="20:24">
      <c r="T5917" s="288"/>
      <c r="U5917" s="287"/>
      <c r="X5917" s="289"/>
    </row>
    <row r="5918" spans="20:24">
      <c r="T5918" s="288"/>
      <c r="U5918" s="287"/>
      <c r="X5918" s="289"/>
    </row>
    <row r="5919" spans="20:24">
      <c r="T5919" s="288"/>
      <c r="U5919" s="287"/>
      <c r="X5919" s="289"/>
    </row>
    <row r="5920" spans="20:24">
      <c r="T5920" s="288"/>
      <c r="U5920" s="287"/>
      <c r="X5920" s="289"/>
    </row>
    <row r="5921" spans="20:24">
      <c r="T5921" s="288"/>
      <c r="U5921" s="287"/>
      <c r="X5921" s="289"/>
    </row>
    <row r="5922" spans="20:24">
      <c r="T5922" s="288"/>
      <c r="U5922" s="287"/>
      <c r="X5922" s="289"/>
    </row>
    <row r="5923" spans="20:24">
      <c r="T5923" s="288"/>
      <c r="U5923" s="287"/>
      <c r="X5923" s="289"/>
    </row>
    <row r="5924" spans="20:24">
      <c r="T5924" s="288"/>
      <c r="U5924" s="287"/>
      <c r="X5924" s="289"/>
    </row>
    <row r="5925" spans="20:24">
      <c r="T5925" s="288"/>
      <c r="U5925" s="287"/>
      <c r="X5925" s="289"/>
    </row>
    <row r="5926" spans="20:24">
      <c r="T5926" s="288"/>
      <c r="U5926" s="287"/>
      <c r="X5926" s="289"/>
    </row>
    <row r="5927" spans="20:24">
      <c r="T5927" s="288"/>
      <c r="U5927" s="287"/>
      <c r="X5927" s="289"/>
    </row>
    <row r="5928" spans="20:24">
      <c r="T5928" s="288"/>
      <c r="U5928" s="287"/>
      <c r="X5928" s="289"/>
    </row>
    <row r="5929" spans="20:24">
      <c r="T5929" s="288"/>
      <c r="U5929" s="287"/>
      <c r="X5929" s="289"/>
    </row>
    <row r="5930" spans="20:24">
      <c r="T5930" s="288"/>
      <c r="U5930" s="287"/>
      <c r="X5930" s="289"/>
    </row>
    <row r="5931" spans="20:24">
      <c r="T5931" s="288"/>
      <c r="U5931" s="287"/>
      <c r="X5931" s="289"/>
    </row>
    <row r="5932" spans="20:24">
      <c r="T5932" s="288"/>
      <c r="U5932" s="287"/>
      <c r="X5932" s="289"/>
    </row>
    <row r="5933" spans="20:24">
      <c r="T5933" s="288"/>
      <c r="U5933" s="287"/>
      <c r="X5933" s="289"/>
    </row>
    <row r="5934" spans="20:24">
      <c r="T5934" s="288"/>
      <c r="U5934" s="287"/>
      <c r="X5934" s="289"/>
    </row>
    <row r="5935" spans="20:24">
      <c r="T5935" s="288"/>
      <c r="U5935" s="287"/>
      <c r="X5935" s="289"/>
    </row>
    <row r="5936" spans="20:24">
      <c r="T5936" s="288"/>
      <c r="U5936" s="287"/>
      <c r="X5936" s="289"/>
    </row>
    <row r="5937" spans="20:24">
      <c r="T5937" s="288"/>
      <c r="U5937" s="287"/>
      <c r="X5937" s="289"/>
    </row>
    <row r="5938" spans="20:24">
      <c r="T5938" s="288"/>
      <c r="U5938" s="287"/>
      <c r="X5938" s="289"/>
    </row>
    <row r="5939" spans="20:24">
      <c r="T5939" s="288"/>
      <c r="U5939" s="287"/>
      <c r="X5939" s="289"/>
    </row>
    <row r="5940" spans="20:24">
      <c r="T5940" s="288"/>
      <c r="U5940" s="287"/>
      <c r="X5940" s="289"/>
    </row>
    <row r="5941" spans="20:24">
      <c r="T5941" s="288"/>
      <c r="U5941" s="287"/>
      <c r="X5941" s="289"/>
    </row>
    <row r="5942" spans="20:24">
      <c r="T5942" s="288"/>
      <c r="U5942" s="287"/>
      <c r="X5942" s="289"/>
    </row>
    <row r="5943" spans="20:24">
      <c r="T5943" s="288"/>
      <c r="U5943" s="287"/>
      <c r="X5943" s="289"/>
    </row>
    <row r="5944" spans="20:24">
      <c r="T5944" s="288"/>
      <c r="U5944" s="287"/>
      <c r="X5944" s="289"/>
    </row>
    <row r="5945" spans="20:24">
      <c r="T5945" s="288"/>
      <c r="U5945" s="287"/>
      <c r="X5945" s="289"/>
    </row>
    <row r="5946" spans="20:24">
      <c r="T5946" s="288"/>
      <c r="U5946" s="287"/>
      <c r="X5946" s="289"/>
    </row>
    <row r="5947" spans="20:24">
      <c r="T5947" s="288"/>
      <c r="U5947" s="287"/>
      <c r="X5947" s="289"/>
    </row>
    <row r="5948" spans="20:24">
      <c r="T5948" s="288"/>
      <c r="U5948" s="287"/>
      <c r="X5948" s="289"/>
    </row>
    <row r="5949" spans="20:24">
      <c r="T5949" s="288"/>
      <c r="U5949" s="287"/>
      <c r="X5949" s="289"/>
    </row>
    <row r="5950" spans="20:24">
      <c r="T5950" s="288"/>
      <c r="U5950" s="287"/>
      <c r="X5950" s="289"/>
    </row>
    <row r="5951" spans="20:24">
      <c r="T5951" s="288"/>
      <c r="U5951" s="287"/>
      <c r="X5951" s="289"/>
    </row>
    <row r="5952" spans="20:24">
      <c r="T5952" s="288"/>
      <c r="U5952" s="287"/>
      <c r="X5952" s="289"/>
    </row>
    <row r="5953" spans="20:24">
      <c r="T5953" s="288"/>
      <c r="U5953" s="287"/>
      <c r="X5953" s="289"/>
    </row>
    <row r="5954" spans="20:24">
      <c r="T5954" s="288"/>
      <c r="U5954" s="287"/>
      <c r="X5954" s="289"/>
    </row>
    <row r="5955" spans="20:24">
      <c r="T5955" s="288"/>
      <c r="U5955" s="287"/>
      <c r="X5955" s="289"/>
    </row>
    <row r="5956" spans="20:24">
      <c r="T5956" s="288"/>
      <c r="U5956" s="287"/>
      <c r="X5956" s="289"/>
    </row>
    <row r="5957" spans="20:24">
      <c r="T5957" s="288"/>
      <c r="U5957" s="287"/>
      <c r="X5957" s="289"/>
    </row>
    <row r="5958" spans="20:24">
      <c r="T5958" s="288"/>
      <c r="U5958" s="287"/>
      <c r="X5958" s="289"/>
    </row>
    <row r="5959" spans="20:24">
      <c r="T5959" s="288"/>
      <c r="U5959" s="287"/>
      <c r="X5959" s="289"/>
    </row>
    <row r="5960" spans="20:24">
      <c r="T5960" s="288"/>
      <c r="U5960" s="287"/>
      <c r="X5960" s="289"/>
    </row>
    <row r="5961" spans="20:24">
      <c r="T5961" s="288"/>
      <c r="U5961" s="287"/>
      <c r="X5961" s="289"/>
    </row>
    <row r="5962" spans="20:24">
      <c r="T5962" s="288"/>
      <c r="U5962" s="287"/>
      <c r="X5962" s="289"/>
    </row>
    <row r="5963" spans="20:24">
      <c r="T5963" s="288"/>
      <c r="U5963" s="287"/>
      <c r="X5963" s="289"/>
    </row>
    <row r="5964" spans="20:24">
      <c r="T5964" s="288"/>
      <c r="U5964" s="287"/>
      <c r="X5964" s="289"/>
    </row>
    <row r="5965" spans="20:24">
      <c r="T5965" s="288"/>
      <c r="U5965" s="287"/>
      <c r="X5965" s="289"/>
    </row>
    <row r="5966" spans="20:24">
      <c r="T5966" s="288"/>
      <c r="U5966" s="287"/>
      <c r="X5966" s="289"/>
    </row>
    <row r="5967" spans="20:24">
      <c r="T5967" s="288"/>
      <c r="U5967" s="287"/>
      <c r="X5967" s="289"/>
    </row>
    <row r="5968" spans="20:24">
      <c r="T5968" s="288"/>
      <c r="U5968" s="287"/>
      <c r="X5968" s="289"/>
    </row>
    <row r="5969" spans="20:24">
      <c r="T5969" s="288"/>
      <c r="U5969" s="287"/>
      <c r="X5969" s="289"/>
    </row>
    <row r="5970" spans="20:24">
      <c r="T5970" s="288"/>
      <c r="U5970" s="287"/>
      <c r="X5970" s="289"/>
    </row>
    <row r="5971" spans="20:24">
      <c r="T5971" s="288"/>
      <c r="U5971" s="287"/>
      <c r="X5971" s="289"/>
    </row>
    <row r="5972" spans="20:24">
      <c r="T5972" s="288"/>
      <c r="U5972" s="287"/>
      <c r="X5972" s="289"/>
    </row>
    <row r="5973" spans="20:24">
      <c r="T5973" s="288"/>
      <c r="U5973" s="287"/>
      <c r="X5973" s="289"/>
    </row>
    <row r="5974" spans="20:24">
      <c r="T5974" s="288"/>
      <c r="U5974" s="287"/>
      <c r="X5974" s="289"/>
    </row>
    <row r="5975" spans="20:24">
      <c r="T5975" s="288"/>
      <c r="U5975" s="287"/>
      <c r="X5975" s="289"/>
    </row>
    <row r="5976" spans="20:24">
      <c r="T5976" s="288"/>
      <c r="U5976" s="287"/>
      <c r="X5976" s="289"/>
    </row>
    <row r="5977" spans="20:24">
      <c r="T5977" s="288"/>
      <c r="U5977" s="287"/>
      <c r="X5977" s="289"/>
    </row>
    <row r="5978" spans="20:24">
      <c r="T5978" s="288"/>
      <c r="U5978" s="287"/>
      <c r="X5978" s="289"/>
    </row>
    <row r="5979" spans="20:24">
      <c r="T5979" s="288"/>
      <c r="U5979" s="287"/>
      <c r="X5979" s="289"/>
    </row>
    <row r="5980" spans="20:24">
      <c r="T5980" s="288"/>
      <c r="U5980" s="287"/>
      <c r="X5980" s="289"/>
    </row>
    <row r="5981" spans="20:24">
      <c r="T5981" s="288"/>
      <c r="U5981" s="287"/>
      <c r="X5981" s="289"/>
    </row>
    <row r="5982" spans="20:24">
      <c r="T5982" s="288"/>
      <c r="U5982" s="287"/>
      <c r="X5982" s="289"/>
    </row>
    <row r="5983" spans="20:24">
      <c r="T5983" s="288"/>
      <c r="U5983" s="287"/>
      <c r="X5983" s="289"/>
    </row>
    <row r="5984" spans="20:24">
      <c r="T5984" s="288"/>
      <c r="U5984" s="287"/>
      <c r="X5984" s="289"/>
    </row>
    <row r="5985" spans="20:24">
      <c r="T5985" s="288"/>
      <c r="U5985" s="287"/>
      <c r="X5985" s="289"/>
    </row>
    <row r="5986" spans="20:24">
      <c r="T5986" s="288"/>
      <c r="U5986" s="287"/>
      <c r="X5986" s="289"/>
    </row>
    <row r="5987" spans="20:24">
      <c r="T5987" s="288"/>
      <c r="U5987" s="287"/>
      <c r="X5987" s="289"/>
    </row>
    <row r="5988" spans="20:24">
      <c r="T5988" s="288"/>
      <c r="U5988" s="287"/>
      <c r="X5988" s="289"/>
    </row>
    <row r="5989" spans="20:24">
      <c r="T5989" s="288"/>
      <c r="U5989" s="287"/>
      <c r="X5989" s="289"/>
    </row>
    <row r="5990" spans="20:24">
      <c r="T5990" s="288"/>
      <c r="U5990" s="287"/>
      <c r="X5990" s="289"/>
    </row>
    <row r="5991" spans="20:24">
      <c r="T5991" s="288"/>
      <c r="U5991" s="287"/>
      <c r="X5991" s="289"/>
    </row>
    <row r="5992" spans="20:24">
      <c r="T5992" s="288"/>
      <c r="U5992" s="287"/>
      <c r="X5992" s="289"/>
    </row>
    <row r="5993" spans="20:24">
      <c r="T5993" s="288"/>
      <c r="U5993" s="287"/>
      <c r="X5993" s="289"/>
    </row>
    <row r="5994" spans="20:24">
      <c r="T5994" s="288"/>
      <c r="U5994" s="287"/>
      <c r="X5994" s="289"/>
    </row>
    <row r="5995" spans="20:24">
      <c r="T5995" s="288"/>
      <c r="U5995" s="287"/>
      <c r="X5995" s="289"/>
    </row>
    <row r="5996" spans="20:24">
      <c r="T5996" s="288"/>
      <c r="U5996" s="287"/>
      <c r="X5996" s="289"/>
    </row>
    <row r="5997" spans="20:24">
      <c r="T5997" s="288"/>
      <c r="U5997" s="287"/>
      <c r="X5997" s="289"/>
    </row>
    <row r="5998" spans="20:24">
      <c r="T5998" s="288"/>
      <c r="U5998" s="287"/>
      <c r="X5998" s="289"/>
    </row>
    <row r="5999" spans="20:24">
      <c r="T5999" s="288"/>
      <c r="U5999" s="287"/>
      <c r="X5999" s="289"/>
    </row>
    <row r="6000" spans="20:24">
      <c r="T6000" s="288"/>
      <c r="U6000" s="287"/>
      <c r="X6000" s="289"/>
    </row>
    <row r="6001" spans="20:24">
      <c r="T6001" s="288"/>
      <c r="U6001" s="287"/>
      <c r="X6001" s="289"/>
    </row>
    <row r="6002" spans="20:24">
      <c r="T6002" s="288"/>
      <c r="U6002" s="287"/>
      <c r="X6002" s="289"/>
    </row>
    <row r="6003" spans="20:24">
      <c r="T6003" s="288"/>
      <c r="U6003" s="287"/>
      <c r="X6003" s="289"/>
    </row>
    <row r="6004" spans="20:24">
      <c r="T6004" s="288"/>
      <c r="U6004" s="287"/>
      <c r="X6004" s="289"/>
    </row>
    <row r="6005" spans="20:24">
      <c r="T6005" s="288"/>
      <c r="U6005" s="287"/>
      <c r="X6005" s="289"/>
    </row>
    <row r="6006" spans="20:24">
      <c r="T6006" s="288"/>
      <c r="U6006" s="287"/>
      <c r="X6006" s="289"/>
    </row>
    <row r="6007" spans="20:24">
      <c r="T6007" s="288"/>
      <c r="U6007" s="287"/>
      <c r="X6007" s="289"/>
    </row>
    <row r="6008" spans="20:24">
      <c r="T6008" s="288"/>
      <c r="U6008" s="287"/>
      <c r="X6008" s="289"/>
    </row>
    <row r="6009" spans="20:24">
      <c r="T6009" s="288"/>
      <c r="U6009" s="287"/>
      <c r="X6009" s="289"/>
    </row>
    <row r="6010" spans="20:24">
      <c r="T6010" s="288"/>
      <c r="U6010" s="287"/>
      <c r="X6010" s="289"/>
    </row>
    <row r="6011" spans="20:24">
      <c r="T6011" s="288"/>
      <c r="U6011" s="287"/>
      <c r="X6011" s="289"/>
    </row>
    <row r="6012" spans="20:24">
      <c r="T6012" s="288"/>
      <c r="U6012" s="287"/>
      <c r="X6012" s="289"/>
    </row>
    <row r="6013" spans="20:24">
      <c r="T6013" s="288"/>
      <c r="U6013" s="287"/>
      <c r="X6013" s="289"/>
    </row>
    <row r="6014" spans="20:24">
      <c r="T6014" s="288"/>
      <c r="U6014" s="287"/>
      <c r="X6014" s="289"/>
    </row>
    <row r="6015" spans="20:24">
      <c r="T6015" s="288"/>
      <c r="U6015" s="287"/>
      <c r="X6015" s="289"/>
    </row>
    <row r="6016" spans="20:24">
      <c r="T6016" s="288"/>
      <c r="U6016" s="287"/>
      <c r="X6016" s="289"/>
    </row>
    <row r="6017" spans="20:24">
      <c r="T6017" s="288"/>
      <c r="U6017" s="287"/>
      <c r="X6017" s="289"/>
    </row>
    <row r="6018" spans="20:24">
      <c r="T6018" s="288"/>
      <c r="U6018" s="287"/>
      <c r="X6018" s="289"/>
    </row>
    <row r="6019" spans="20:24">
      <c r="T6019" s="288"/>
      <c r="U6019" s="287"/>
      <c r="X6019" s="289"/>
    </row>
    <row r="6020" spans="20:24">
      <c r="T6020" s="288"/>
      <c r="U6020" s="287"/>
      <c r="X6020" s="289"/>
    </row>
    <row r="6021" spans="20:24">
      <c r="T6021" s="288"/>
      <c r="U6021" s="287"/>
      <c r="X6021" s="289"/>
    </row>
    <row r="6022" spans="20:24">
      <c r="T6022" s="288"/>
      <c r="U6022" s="287"/>
      <c r="X6022" s="289"/>
    </row>
    <row r="6023" spans="20:24">
      <c r="T6023" s="288"/>
      <c r="U6023" s="287"/>
      <c r="X6023" s="289"/>
    </row>
    <row r="6024" spans="20:24">
      <c r="T6024" s="288"/>
      <c r="U6024" s="287"/>
      <c r="X6024" s="289"/>
    </row>
    <row r="6025" spans="20:24">
      <c r="T6025" s="288"/>
      <c r="U6025" s="287"/>
      <c r="X6025" s="289"/>
    </row>
    <row r="6026" spans="20:24">
      <c r="T6026" s="288"/>
      <c r="U6026" s="287"/>
      <c r="X6026" s="289"/>
    </row>
    <row r="6027" spans="20:24">
      <c r="T6027" s="288"/>
      <c r="U6027" s="287"/>
      <c r="X6027" s="289"/>
    </row>
    <row r="6028" spans="20:24">
      <c r="T6028" s="288"/>
      <c r="U6028" s="287"/>
      <c r="X6028" s="289"/>
    </row>
    <row r="6029" spans="20:24">
      <c r="T6029" s="288"/>
      <c r="U6029" s="287"/>
      <c r="X6029" s="289"/>
    </row>
    <row r="6030" spans="20:24">
      <c r="T6030" s="288"/>
      <c r="U6030" s="287"/>
      <c r="X6030" s="289"/>
    </row>
    <row r="6031" spans="20:24">
      <c r="T6031" s="288"/>
      <c r="U6031" s="287"/>
      <c r="X6031" s="289"/>
    </row>
    <row r="6032" spans="20:24">
      <c r="T6032" s="288"/>
      <c r="U6032" s="287"/>
      <c r="X6032" s="289"/>
    </row>
    <row r="6033" spans="20:24">
      <c r="T6033" s="288"/>
      <c r="U6033" s="287"/>
      <c r="X6033" s="289"/>
    </row>
    <row r="6034" spans="20:24">
      <c r="T6034" s="288"/>
      <c r="U6034" s="287"/>
      <c r="X6034" s="289"/>
    </row>
    <row r="6035" spans="20:24">
      <c r="T6035" s="288"/>
      <c r="U6035" s="287"/>
      <c r="X6035" s="289"/>
    </row>
    <row r="6036" spans="20:24">
      <c r="T6036" s="288"/>
      <c r="U6036" s="287"/>
      <c r="X6036" s="289"/>
    </row>
    <row r="6037" spans="20:24">
      <c r="T6037" s="288"/>
      <c r="U6037" s="287"/>
      <c r="X6037" s="289"/>
    </row>
    <row r="6038" spans="20:24">
      <c r="T6038" s="288"/>
      <c r="U6038" s="287"/>
      <c r="X6038" s="289"/>
    </row>
    <row r="6039" spans="20:24">
      <c r="T6039" s="288"/>
      <c r="U6039" s="287"/>
      <c r="X6039" s="289"/>
    </row>
    <row r="6040" spans="20:24">
      <c r="T6040" s="288"/>
      <c r="U6040" s="287"/>
      <c r="X6040" s="289"/>
    </row>
    <row r="6041" spans="20:24">
      <c r="T6041" s="288"/>
      <c r="U6041" s="287"/>
      <c r="X6041" s="289"/>
    </row>
    <row r="6042" spans="20:24">
      <c r="T6042" s="288"/>
      <c r="U6042" s="287"/>
      <c r="X6042" s="289"/>
    </row>
    <row r="6043" spans="20:24">
      <c r="T6043" s="288"/>
      <c r="U6043" s="287"/>
      <c r="X6043" s="289"/>
    </row>
    <row r="6044" spans="20:24">
      <c r="T6044" s="288"/>
      <c r="U6044" s="287"/>
      <c r="X6044" s="289"/>
    </row>
    <row r="6045" spans="20:24">
      <c r="T6045" s="288"/>
      <c r="U6045" s="287"/>
      <c r="X6045" s="289"/>
    </row>
    <row r="6046" spans="20:24">
      <c r="T6046" s="288"/>
      <c r="U6046" s="287"/>
      <c r="X6046" s="289"/>
    </row>
    <row r="6047" spans="20:24">
      <c r="T6047" s="288"/>
      <c r="U6047" s="287"/>
      <c r="X6047" s="289"/>
    </row>
    <row r="6048" spans="20:24">
      <c r="T6048" s="288"/>
      <c r="U6048" s="287"/>
      <c r="X6048" s="289"/>
    </row>
    <row r="6049" spans="20:24">
      <c r="T6049" s="288"/>
      <c r="U6049" s="287"/>
      <c r="X6049" s="289"/>
    </row>
    <row r="6050" spans="20:24">
      <c r="T6050" s="288"/>
      <c r="U6050" s="287"/>
      <c r="X6050" s="289"/>
    </row>
    <row r="6051" spans="20:24">
      <c r="T6051" s="288"/>
      <c r="U6051" s="287"/>
      <c r="X6051" s="289"/>
    </row>
    <row r="6052" spans="20:24">
      <c r="T6052" s="288"/>
      <c r="U6052" s="287"/>
      <c r="X6052" s="289"/>
    </row>
    <row r="6053" spans="20:24">
      <c r="T6053" s="288"/>
      <c r="U6053" s="287"/>
      <c r="X6053" s="289"/>
    </row>
    <row r="6054" spans="20:24">
      <c r="T6054" s="288"/>
      <c r="U6054" s="287"/>
      <c r="X6054" s="289"/>
    </row>
    <row r="6055" spans="20:24">
      <c r="T6055" s="288"/>
      <c r="U6055" s="287"/>
      <c r="X6055" s="289"/>
    </row>
    <row r="6056" spans="20:24">
      <c r="T6056" s="288"/>
      <c r="U6056" s="287"/>
      <c r="X6056" s="289"/>
    </row>
    <row r="6057" spans="20:24">
      <c r="T6057" s="288"/>
      <c r="U6057" s="287"/>
      <c r="X6057" s="289"/>
    </row>
    <row r="6058" spans="20:24">
      <c r="T6058" s="288"/>
      <c r="U6058" s="287"/>
      <c r="X6058" s="289"/>
    </row>
    <row r="6059" spans="20:24">
      <c r="T6059" s="288"/>
      <c r="U6059" s="287"/>
      <c r="X6059" s="289"/>
    </row>
    <row r="6060" spans="20:24">
      <c r="T6060" s="288"/>
      <c r="U6060" s="287"/>
      <c r="X6060" s="289"/>
    </row>
    <row r="6061" spans="20:24">
      <c r="T6061" s="288"/>
      <c r="U6061" s="287"/>
      <c r="X6061" s="289"/>
    </row>
    <row r="6062" spans="20:24">
      <c r="T6062" s="288"/>
      <c r="U6062" s="287"/>
      <c r="X6062" s="289"/>
    </row>
    <row r="6063" spans="20:24">
      <c r="T6063" s="288"/>
      <c r="U6063" s="287"/>
      <c r="X6063" s="289"/>
    </row>
    <row r="6064" spans="20:24">
      <c r="T6064" s="288"/>
      <c r="U6064" s="287"/>
      <c r="X6064" s="289"/>
    </row>
    <row r="6065" spans="20:24">
      <c r="T6065" s="288"/>
      <c r="U6065" s="287"/>
      <c r="X6065" s="289"/>
    </row>
    <row r="6066" spans="20:24">
      <c r="T6066" s="288"/>
      <c r="U6066" s="287"/>
      <c r="X6066" s="289"/>
    </row>
    <row r="6067" spans="20:24">
      <c r="T6067" s="288"/>
      <c r="U6067" s="287"/>
      <c r="X6067" s="289"/>
    </row>
    <row r="6068" spans="20:24">
      <c r="T6068" s="288"/>
      <c r="U6068" s="287"/>
      <c r="X6068" s="289"/>
    </row>
    <row r="6069" spans="20:24">
      <c r="T6069" s="288"/>
      <c r="U6069" s="287"/>
      <c r="X6069" s="289"/>
    </row>
    <row r="6070" spans="20:24">
      <c r="T6070" s="288"/>
      <c r="U6070" s="287"/>
      <c r="X6070" s="289"/>
    </row>
    <row r="6071" spans="20:24">
      <c r="T6071" s="288"/>
      <c r="U6071" s="287"/>
      <c r="X6071" s="289"/>
    </row>
    <row r="6072" spans="20:24">
      <c r="T6072" s="288"/>
      <c r="U6072" s="287"/>
      <c r="X6072" s="289"/>
    </row>
    <row r="6073" spans="20:24">
      <c r="T6073" s="288"/>
      <c r="U6073" s="287"/>
      <c r="X6073" s="289"/>
    </row>
    <row r="6074" spans="20:24">
      <c r="T6074" s="288"/>
      <c r="U6074" s="287"/>
      <c r="X6074" s="289"/>
    </row>
    <row r="6075" spans="20:24">
      <c r="T6075" s="288"/>
      <c r="U6075" s="287"/>
      <c r="X6075" s="289"/>
    </row>
    <row r="6076" spans="20:24">
      <c r="T6076" s="288"/>
      <c r="U6076" s="287"/>
      <c r="X6076" s="289"/>
    </row>
    <row r="6077" spans="20:24">
      <c r="T6077" s="288"/>
      <c r="U6077" s="287"/>
      <c r="X6077" s="289"/>
    </row>
    <row r="6078" spans="20:24">
      <c r="T6078" s="288"/>
      <c r="U6078" s="287"/>
      <c r="X6078" s="289"/>
    </row>
    <row r="6079" spans="20:24">
      <c r="T6079" s="288"/>
      <c r="U6079" s="287"/>
      <c r="X6079" s="289"/>
    </row>
    <row r="6080" spans="20:24">
      <c r="T6080" s="288"/>
      <c r="U6080" s="287"/>
      <c r="X6080" s="289"/>
    </row>
    <row r="6081" spans="20:24">
      <c r="T6081" s="288"/>
      <c r="U6081" s="287"/>
      <c r="X6081" s="289"/>
    </row>
    <row r="6082" spans="20:24">
      <c r="T6082" s="288"/>
      <c r="U6082" s="287"/>
      <c r="X6082" s="289"/>
    </row>
    <row r="6083" spans="20:24">
      <c r="T6083" s="288"/>
      <c r="U6083" s="287"/>
      <c r="X6083" s="289"/>
    </row>
    <row r="6084" spans="20:24">
      <c r="T6084" s="288"/>
      <c r="U6084" s="287"/>
      <c r="X6084" s="289"/>
    </row>
    <row r="6085" spans="20:24">
      <c r="T6085" s="288"/>
      <c r="U6085" s="287"/>
      <c r="X6085" s="289"/>
    </row>
    <row r="6086" spans="20:24">
      <c r="T6086" s="288"/>
      <c r="U6086" s="287"/>
      <c r="X6086" s="289"/>
    </row>
    <row r="6087" spans="20:24">
      <c r="T6087" s="288"/>
      <c r="U6087" s="287"/>
      <c r="X6087" s="289"/>
    </row>
    <row r="6088" spans="20:24">
      <c r="T6088" s="288"/>
      <c r="U6088" s="287"/>
      <c r="X6088" s="289"/>
    </row>
    <row r="6089" spans="20:24">
      <c r="T6089" s="288"/>
      <c r="U6089" s="287"/>
      <c r="X6089" s="289"/>
    </row>
    <row r="6090" spans="20:24">
      <c r="T6090" s="288"/>
      <c r="U6090" s="287"/>
      <c r="X6090" s="289"/>
    </row>
    <row r="6091" spans="20:24">
      <c r="T6091" s="288"/>
      <c r="U6091" s="287"/>
      <c r="X6091" s="289"/>
    </row>
    <row r="6092" spans="20:24">
      <c r="T6092" s="288"/>
      <c r="U6092" s="287"/>
      <c r="X6092" s="289"/>
    </row>
    <row r="6093" spans="20:24">
      <c r="T6093" s="288"/>
      <c r="U6093" s="287"/>
      <c r="X6093" s="289"/>
    </row>
    <row r="6094" spans="20:24">
      <c r="T6094" s="288"/>
      <c r="U6094" s="287"/>
      <c r="X6094" s="289"/>
    </row>
    <row r="6095" spans="20:24">
      <c r="T6095" s="288"/>
      <c r="U6095" s="287"/>
      <c r="X6095" s="289"/>
    </row>
    <row r="6096" spans="20:24">
      <c r="T6096" s="288"/>
      <c r="U6096" s="287"/>
      <c r="X6096" s="289"/>
    </row>
    <row r="6097" spans="20:24">
      <c r="T6097" s="288"/>
      <c r="U6097" s="287"/>
      <c r="X6097" s="289"/>
    </row>
    <row r="6098" spans="20:24">
      <c r="T6098" s="288"/>
      <c r="U6098" s="287"/>
      <c r="X6098" s="289"/>
    </row>
    <row r="6099" spans="20:24">
      <c r="T6099" s="288"/>
      <c r="U6099" s="287"/>
      <c r="X6099" s="289"/>
    </row>
    <row r="6100" spans="20:24">
      <c r="T6100" s="288"/>
      <c r="U6100" s="287"/>
      <c r="X6100" s="289"/>
    </row>
    <row r="6101" spans="20:24">
      <c r="T6101" s="288"/>
      <c r="U6101" s="287"/>
      <c r="X6101" s="289"/>
    </row>
    <row r="6102" spans="20:24">
      <c r="T6102" s="288"/>
      <c r="U6102" s="287"/>
      <c r="X6102" s="289"/>
    </row>
    <row r="6103" spans="20:24">
      <c r="T6103" s="288"/>
      <c r="U6103" s="287"/>
      <c r="X6103" s="289"/>
    </row>
    <row r="6104" spans="20:24">
      <c r="T6104" s="288"/>
      <c r="U6104" s="287"/>
      <c r="X6104" s="289"/>
    </row>
    <row r="6105" spans="20:24">
      <c r="T6105" s="288"/>
      <c r="U6105" s="287"/>
      <c r="X6105" s="289"/>
    </row>
    <row r="6106" spans="20:24">
      <c r="T6106" s="288"/>
      <c r="U6106" s="287"/>
      <c r="X6106" s="289"/>
    </row>
    <row r="6107" spans="20:24">
      <c r="T6107" s="288"/>
      <c r="U6107" s="287"/>
      <c r="X6107" s="289"/>
    </row>
    <row r="6108" spans="20:24">
      <c r="T6108" s="288"/>
      <c r="U6108" s="287"/>
      <c r="X6108" s="289"/>
    </row>
    <row r="6109" spans="20:24">
      <c r="T6109" s="288"/>
      <c r="U6109" s="287"/>
      <c r="X6109" s="289"/>
    </row>
    <row r="6110" spans="20:24">
      <c r="T6110" s="288"/>
      <c r="U6110" s="287"/>
      <c r="X6110" s="289"/>
    </row>
    <row r="6111" spans="20:24">
      <c r="T6111" s="288"/>
      <c r="U6111" s="287"/>
      <c r="X6111" s="289"/>
    </row>
    <row r="6112" spans="20:24">
      <c r="T6112" s="288"/>
      <c r="U6112" s="287"/>
      <c r="X6112" s="289"/>
    </row>
    <row r="6113" spans="20:24">
      <c r="T6113" s="288"/>
      <c r="U6113" s="287"/>
      <c r="X6113" s="289"/>
    </row>
    <row r="6114" spans="20:24">
      <c r="T6114" s="288"/>
      <c r="U6114" s="287"/>
      <c r="X6114" s="289"/>
    </row>
    <row r="6115" spans="20:24">
      <c r="T6115" s="288"/>
      <c r="U6115" s="287"/>
      <c r="X6115" s="289"/>
    </row>
    <row r="6116" spans="20:24">
      <c r="T6116" s="288"/>
      <c r="U6116" s="287"/>
      <c r="X6116" s="289"/>
    </row>
    <row r="6117" spans="20:24">
      <c r="T6117" s="288"/>
      <c r="U6117" s="287"/>
      <c r="X6117" s="289"/>
    </row>
    <row r="6118" spans="20:24">
      <c r="T6118" s="288"/>
      <c r="U6118" s="287"/>
      <c r="X6118" s="289"/>
    </row>
    <row r="6119" spans="20:24">
      <c r="T6119" s="288"/>
      <c r="U6119" s="287"/>
      <c r="X6119" s="289"/>
    </row>
    <row r="6120" spans="20:24">
      <c r="T6120" s="288"/>
      <c r="U6120" s="287"/>
      <c r="X6120" s="289"/>
    </row>
    <row r="6121" spans="20:24">
      <c r="T6121" s="288"/>
      <c r="U6121" s="287"/>
      <c r="X6121" s="289"/>
    </row>
    <row r="6122" spans="20:24">
      <c r="T6122" s="288"/>
      <c r="U6122" s="287"/>
      <c r="X6122" s="289"/>
    </row>
    <row r="6123" spans="20:24">
      <c r="T6123" s="288"/>
      <c r="U6123" s="287"/>
      <c r="X6123" s="289"/>
    </row>
    <row r="6124" spans="20:24">
      <c r="T6124" s="288"/>
      <c r="U6124" s="287"/>
      <c r="X6124" s="289"/>
    </row>
    <row r="6125" spans="20:24">
      <c r="T6125" s="288"/>
      <c r="U6125" s="287"/>
      <c r="X6125" s="289"/>
    </row>
    <row r="6126" spans="20:24">
      <c r="T6126" s="288"/>
      <c r="U6126" s="287"/>
      <c r="X6126" s="289"/>
    </row>
    <row r="6127" spans="20:24">
      <c r="T6127" s="288"/>
      <c r="U6127" s="287"/>
      <c r="X6127" s="289"/>
    </row>
    <row r="6128" spans="20:24">
      <c r="T6128" s="288"/>
      <c r="U6128" s="287"/>
      <c r="X6128" s="289"/>
    </row>
    <row r="6129" spans="20:24">
      <c r="T6129" s="288"/>
      <c r="U6129" s="287"/>
      <c r="X6129" s="289"/>
    </row>
    <row r="6130" spans="20:24">
      <c r="T6130" s="288"/>
      <c r="U6130" s="287"/>
      <c r="X6130" s="289"/>
    </row>
    <row r="6131" spans="20:24">
      <c r="T6131" s="288"/>
      <c r="U6131" s="287"/>
      <c r="X6131" s="289"/>
    </row>
    <row r="6132" spans="20:24">
      <c r="T6132" s="288"/>
      <c r="U6132" s="287"/>
      <c r="X6132" s="289"/>
    </row>
    <row r="6133" spans="20:24">
      <c r="T6133" s="288"/>
      <c r="U6133" s="287"/>
      <c r="X6133" s="289"/>
    </row>
    <row r="6134" spans="20:24">
      <c r="T6134" s="288"/>
      <c r="U6134" s="287"/>
      <c r="X6134" s="289"/>
    </row>
    <row r="6135" spans="20:24">
      <c r="T6135" s="288"/>
      <c r="U6135" s="287"/>
      <c r="X6135" s="289"/>
    </row>
    <row r="6136" spans="20:24">
      <c r="T6136" s="288"/>
      <c r="U6136" s="287"/>
      <c r="X6136" s="289"/>
    </row>
    <row r="6137" spans="20:24">
      <c r="T6137" s="288"/>
      <c r="U6137" s="287"/>
      <c r="X6137" s="289"/>
    </row>
    <row r="6138" spans="20:24">
      <c r="T6138" s="288"/>
      <c r="U6138" s="287"/>
      <c r="X6138" s="289"/>
    </row>
    <row r="6139" spans="20:24">
      <c r="T6139" s="288"/>
      <c r="U6139" s="287"/>
      <c r="X6139" s="289"/>
    </row>
    <row r="6140" spans="20:24">
      <c r="T6140" s="288"/>
      <c r="U6140" s="287"/>
      <c r="X6140" s="289"/>
    </row>
    <row r="6141" spans="20:24">
      <c r="T6141" s="288"/>
      <c r="U6141" s="287"/>
      <c r="X6141" s="289"/>
    </row>
    <row r="6142" spans="20:24">
      <c r="T6142" s="288"/>
      <c r="U6142" s="287"/>
      <c r="X6142" s="289"/>
    </row>
    <row r="6143" spans="20:24">
      <c r="T6143" s="288"/>
      <c r="U6143" s="287"/>
      <c r="X6143" s="289"/>
    </row>
    <row r="6144" spans="20:24">
      <c r="T6144" s="288"/>
      <c r="U6144" s="287"/>
      <c r="X6144" s="289"/>
    </row>
    <row r="6145" spans="20:24">
      <c r="T6145" s="288"/>
      <c r="U6145" s="287"/>
      <c r="X6145" s="289"/>
    </row>
    <row r="6146" spans="20:24">
      <c r="T6146" s="288"/>
      <c r="U6146" s="287"/>
      <c r="X6146" s="289"/>
    </row>
    <row r="6147" spans="20:24">
      <c r="T6147" s="288"/>
      <c r="U6147" s="287"/>
      <c r="X6147" s="289"/>
    </row>
    <row r="6148" spans="20:24">
      <c r="T6148" s="288"/>
      <c r="U6148" s="287"/>
      <c r="X6148" s="289"/>
    </row>
    <row r="6149" spans="20:24">
      <c r="T6149" s="288"/>
      <c r="U6149" s="287"/>
      <c r="X6149" s="289"/>
    </row>
    <row r="6150" spans="20:24">
      <c r="T6150" s="288"/>
      <c r="U6150" s="287"/>
      <c r="X6150" s="289"/>
    </row>
    <row r="6151" spans="20:24">
      <c r="T6151" s="288"/>
      <c r="U6151" s="287"/>
      <c r="X6151" s="289"/>
    </row>
    <row r="6152" spans="20:24">
      <c r="T6152" s="288"/>
      <c r="U6152" s="287"/>
      <c r="X6152" s="289"/>
    </row>
    <row r="6153" spans="20:24">
      <c r="T6153" s="288"/>
      <c r="U6153" s="287"/>
      <c r="X6153" s="289"/>
    </row>
    <row r="6154" spans="20:24">
      <c r="T6154" s="288"/>
      <c r="U6154" s="287"/>
      <c r="X6154" s="289"/>
    </row>
    <row r="6155" spans="20:24">
      <c r="T6155" s="288"/>
      <c r="U6155" s="287"/>
      <c r="X6155" s="289"/>
    </row>
    <row r="6156" spans="20:24">
      <c r="T6156" s="288"/>
      <c r="U6156" s="287"/>
      <c r="X6156" s="289"/>
    </row>
    <row r="6157" spans="20:24">
      <c r="T6157" s="288"/>
      <c r="U6157" s="287"/>
      <c r="X6157" s="289"/>
    </row>
    <row r="6158" spans="20:24">
      <c r="T6158" s="288"/>
      <c r="U6158" s="287"/>
      <c r="X6158" s="289"/>
    </row>
    <row r="6159" spans="20:24">
      <c r="T6159" s="288"/>
      <c r="U6159" s="287"/>
      <c r="X6159" s="289"/>
    </row>
    <row r="6160" spans="20:24">
      <c r="T6160" s="288"/>
      <c r="U6160" s="287"/>
      <c r="X6160" s="289"/>
    </row>
    <row r="6161" spans="20:24">
      <c r="T6161" s="288"/>
      <c r="U6161" s="287"/>
      <c r="X6161" s="289"/>
    </row>
    <row r="6162" spans="20:24">
      <c r="T6162" s="288"/>
      <c r="U6162" s="287"/>
      <c r="X6162" s="289"/>
    </row>
    <row r="6163" spans="20:24">
      <c r="T6163" s="288"/>
      <c r="U6163" s="287"/>
      <c r="X6163" s="289"/>
    </row>
    <row r="6164" spans="20:24">
      <c r="T6164" s="288"/>
      <c r="U6164" s="287"/>
      <c r="X6164" s="289"/>
    </row>
    <row r="6165" spans="20:24">
      <c r="T6165" s="288"/>
      <c r="U6165" s="287"/>
      <c r="X6165" s="289"/>
    </row>
    <row r="6166" spans="20:24">
      <c r="T6166" s="288"/>
      <c r="U6166" s="287"/>
      <c r="X6166" s="289"/>
    </row>
    <row r="6167" spans="20:24">
      <c r="T6167" s="288"/>
      <c r="U6167" s="287"/>
      <c r="X6167" s="289"/>
    </row>
    <row r="6168" spans="20:24">
      <c r="T6168" s="288"/>
      <c r="U6168" s="287"/>
      <c r="X6168" s="289"/>
    </row>
    <row r="6169" spans="20:24">
      <c r="T6169" s="288"/>
      <c r="U6169" s="287"/>
      <c r="X6169" s="289"/>
    </row>
    <row r="6170" spans="20:24">
      <c r="T6170" s="288"/>
      <c r="U6170" s="287"/>
      <c r="X6170" s="289"/>
    </row>
    <row r="6171" spans="20:24">
      <c r="T6171" s="288"/>
      <c r="U6171" s="287"/>
      <c r="X6171" s="289"/>
    </row>
    <row r="6172" spans="20:24">
      <c r="T6172" s="288"/>
      <c r="U6172" s="287"/>
      <c r="X6172" s="289"/>
    </row>
    <row r="6173" spans="20:24">
      <c r="T6173" s="288"/>
      <c r="U6173" s="287"/>
      <c r="X6173" s="289"/>
    </row>
    <row r="6174" spans="20:24">
      <c r="T6174" s="288"/>
      <c r="U6174" s="287"/>
      <c r="X6174" s="289"/>
    </row>
    <row r="6175" spans="20:24">
      <c r="T6175" s="288"/>
      <c r="U6175" s="287"/>
      <c r="X6175" s="289"/>
    </row>
    <row r="6176" spans="20:24">
      <c r="T6176" s="288"/>
      <c r="U6176" s="287"/>
      <c r="X6176" s="289"/>
    </row>
    <row r="6177" spans="20:24">
      <c r="T6177" s="288"/>
      <c r="U6177" s="287"/>
      <c r="X6177" s="289"/>
    </row>
    <row r="6178" spans="20:24">
      <c r="T6178" s="288"/>
      <c r="U6178" s="287"/>
      <c r="X6178" s="289"/>
    </row>
    <row r="6179" spans="20:24">
      <c r="T6179" s="288"/>
      <c r="U6179" s="287"/>
      <c r="X6179" s="289"/>
    </row>
    <row r="6180" spans="20:24">
      <c r="T6180" s="288"/>
      <c r="U6180" s="287"/>
      <c r="X6180" s="289"/>
    </row>
    <row r="6181" spans="20:24">
      <c r="T6181" s="288"/>
      <c r="U6181" s="287"/>
      <c r="X6181" s="289"/>
    </row>
    <row r="6182" spans="20:24">
      <c r="T6182" s="288"/>
      <c r="U6182" s="287"/>
      <c r="X6182" s="289"/>
    </row>
    <row r="6183" spans="20:24">
      <c r="T6183" s="288"/>
      <c r="U6183" s="287"/>
      <c r="X6183" s="289"/>
    </row>
    <row r="6184" spans="20:24">
      <c r="T6184" s="288"/>
      <c r="U6184" s="287"/>
      <c r="X6184" s="289"/>
    </row>
    <row r="6185" spans="20:24">
      <c r="T6185" s="288"/>
      <c r="U6185" s="287"/>
      <c r="X6185" s="289"/>
    </row>
    <row r="6186" spans="20:24">
      <c r="T6186" s="288"/>
      <c r="U6186" s="287"/>
      <c r="X6186" s="289"/>
    </row>
    <row r="6187" spans="20:24">
      <c r="T6187" s="288"/>
      <c r="U6187" s="287"/>
      <c r="X6187" s="289"/>
    </row>
    <row r="6188" spans="20:24">
      <c r="T6188" s="288"/>
      <c r="U6188" s="287"/>
      <c r="X6188" s="289"/>
    </row>
    <row r="6189" spans="20:24">
      <c r="T6189" s="288"/>
      <c r="U6189" s="287"/>
      <c r="X6189" s="289"/>
    </row>
    <row r="6190" spans="20:24">
      <c r="T6190" s="288"/>
      <c r="U6190" s="287"/>
      <c r="X6190" s="289"/>
    </row>
    <row r="6191" spans="20:24">
      <c r="T6191" s="288"/>
      <c r="U6191" s="287"/>
      <c r="X6191" s="289"/>
    </row>
    <row r="6192" spans="20:24">
      <c r="T6192" s="288"/>
      <c r="U6192" s="287"/>
      <c r="X6192" s="289"/>
    </row>
    <row r="6193" spans="20:24">
      <c r="T6193" s="288"/>
      <c r="U6193" s="287"/>
      <c r="X6193" s="289"/>
    </row>
    <row r="6194" spans="20:24">
      <c r="T6194" s="288"/>
      <c r="U6194" s="287"/>
      <c r="X6194" s="289"/>
    </row>
    <row r="6195" spans="20:24">
      <c r="T6195" s="288"/>
      <c r="U6195" s="287"/>
      <c r="X6195" s="289"/>
    </row>
    <row r="6196" spans="20:24">
      <c r="T6196" s="288"/>
      <c r="U6196" s="287"/>
      <c r="X6196" s="289"/>
    </row>
    <row r="6197" spans="20:24">
      <c r="T6197" s="288"/>
      <c r="U6197" s="287"/>
      <c r="X6197" s="289"/>
    </row>
    <row r="6198" spans="20:24">
      <c r="T6198" s="288"/>
      <c r="U6198" s="287"/>
      <c r="X6198" s="289"/>
    </row>
    <row r="6199" spans="20:24">
      <c r="T6199" s="288"/>
      <c r="U6199" s="287"/>
      <c r="X6199" s="289"/>
    </row>
    <row r="6200" spans="20:24">
      <c r="T6200" s="288"/>
      <c r="U6200" s="287"/>
      <c r="X6200" s="289"/>
    </row>
    <row r="6201" spans="20:24">
      <c r="T6201" s="288"/>
      <c r="U6201" s="287"/>
      <c r="X6201" s="289"/>
    </row>
    <row r="6202" spans="20:24">
      <c r="T6202" s="288"/>
      <c r="U6202" s="287"/>
      <c r="X6202" s="289"/>
    </row>
    <row r="6203" spans="20:24">
      <c r="T6203" s="288"/>
      <c r="U6203" s="287"/>
      <c r="X6203" s="289"/>
    </row>
    <row r="6204" spans="20:24">
      <c r="T6204" s="288"/>
      <c r="U6204" s="287"/>
      <c r="X6204" s="289"/>
    </row>
    <row r="6205" spans="20:24">
      <c r="T6205" s="288"/>
      <c r="U6205" s="287"/>
      <c r="X6205" s="289"/>
    </row>
    <row r="6206" spans="20:24">
      <c r="T6206" s="288"/>
      <c r="U6206" s="287"/>
      <c r="X6206" s="289"/>
    </row>
    <row r="6207" spans="20:24">
      <c r="T6207" s="288"/>
      <c r="U6207" s="287"/>
      <c r="X6207" s="289"/>
    </row>
    <row r="6208" spans="20:24">
      <c r="T6208" s="288"/>
      <c r="U6208" s="287"/>
      <c r="X6208" s="289"/>
    </row>
    <row r="6209" spans="20:24">
      <c r="T6209" s="288"/>
      <c r="U6209" s="287"/>
      <c r="X6209" s="289"/>
    </row>
    <row r="6210" spans="20:24">
      <c r="T6210" s="288"/>
      <c r="U6210" s="287"/>
      <c r="X6210" s="289"/>
    </row>
    <row r="6211" spans="20:24">
      <c r="T6211" s="288"/>
      <c r="U6211" s="287"/>
      <c r="X6211" s="289"/>
    </row>
    <row r="6212" spans="20:24">
      <c r="T6212" s="288"/>
      <c r="U6212" s="287"/>
      <c r="X6212" s="289"/>
    </row>
    <row r="6213" spans="20:24">
      <c r="T6213" s="288"/>
      <c r="U6213" s="287"/>
      <c r="X6213" s="289"/>
    </row>
    <row r="6214" spans="20:24">
      <c r="T6214" s="288"/>
      <c r="U6214" s="287"/>
      <c r="X6214" s="289"/>
    </row>
    <row r="6215" spans="20:24">
      <c r="T6215" s="288"/>
      <c r="U6215" s="287"/>
      <c r="X6215" s="289"/>
    </row>
    <row r="6216" spans="20:24">
      <c r="T6216" s="288"/>
      <c r="U6216" s="287"/>
      <c r="X6216" s="289"/>
    </row>
    <row r="6217" spans="20:24">
      <c r="T6217" s="288"/>
      <c r="U6217" s="287"/>
      <c r="X6217" s="289"/>
    </row>
    <row r="6218" spans="20:24">
      <c r="T6218" s="288"/>
      <c r="U6218" s="287"/>
      <c r="X6218" s="289"/>
    </row>
    <row r="6219" spans="20:24">
      <c r="T6219" s="288"/>
      <c r="U6219" s="287"/>
      <c r="X6219" s="289"/>
    </row>
    <row r="6220" spans="20:24">
      <c r="T6220" s="288"/>
      <c r="U6220" s="287"/>
      <c r="X6220" s="289"/>
    </row>
    <row r="6221" spans="20:24">
      <c r="T6221" s="288"/>
      <c r="U6221" s="287"/>
      <c r="X6221" s="289"/>
    </row>
    <row r="6222" spans="20:24">
      <c r="T6222" s="288"/>
      <c r="U6222" s="287"/>
      <c r="X6222" s="289"/>
    </row>
    <row r="6223" spans="20:24">
      <c r="T6223" s="288"/>
      <c r="U6223" s="287"/>
      <c r="X6223" s="289"/>
    </row>
    <row r="6224" spans="20:24">
      <c r="T6224" s="288"/>
      <c r="U6224" s="287"/>
      <c r="X6224" s="289"/>
    </row>
    <row r="6225" spans="20:24">
      <c r="T6225" s="288"/>
      <c r="U6225" s="287"/>
      <c r="X6225" s="289"/>
    </row>
    <row r="6226" spans="20:24">
      <c r="T6226" s="288"/>
      <c r="U6226" s="287"/>
      <c r="X6226" s="289"/>
    </row>
    <row r="6227" spans="20:24">
      <c r="T6227" s="288"/>
      <c r="U6227" s="287"/>
      <c r="X6227" s="289"/>
    </row>
    <row r="6228" spans="20:24">
      <c r="T6228" s="288"/>
      <c r="U6228" s="287"/>
      <c r="X6228" s="289"/>
    </row>
    <row r="6229" spans="20:24">
      <c r="T6229" s="288"/>
      <c r="U6229" s="287"/>
      <c r="X6229" s="289"/>
    </row>
    <row r="6230" spans="20:24">
      <c r="T6230" s="288"/>
      <c r="U6230" s="287"/>
      <c r="X6230" s="289"/>
    </row>
    <row r="6231" spans="20:24">
      <c r="T6231" s="288"/>
      <c r="U6231" s="287"/>
      <c r="X6231" s="289"/>
    </row>
    <row r="6232" spans="20:24">
      <c r="T6232" s="288"/>
      <c r="U6232" s="287"/>
      <c r="X6232" s="289"/>
    </row>
    <row r="6233" spans="20:24">
      <c r="T6233" s="288"/>
      <c r="U6233" s="287"/>
      <c r="X6233" s="289"/>
    </row>
    <row r="6234" spans="20:24">
      <c r="T6234" s="288"/>
      <c r="U6234" s="287"/>
      <c r="X6234" s="289"/>
    </row>
    <row r="6235" spans="20:24">
      <c r="T6235" s="288"/>
      <c r="U6235" s="287"/>
      <c r="X6235" s="289"/>
    </row>
    <row r="6236" spans="20:24">
      <c r="T6236" s="288"/>
      <c r="U6236" s="287"/>
      <c r="X6236" s="289"/>
    </row>
    <row r="6237" spans="20:24">
      <c r="T6237" s="288"/>
      <c r="U6237" s="287"/>
      <c r="X6237" s="289"/>
    </row>
    <row r="6238" spans="20:24">
      <c r="T6238" s="288"/>
      <c r="U6238" s="287"/>
      <c r="X6238" s="289"/>
    </row>
    <row r="6239" spans="20:24">
      <c r="T6239" s="288"/>
      <c r="U6239" s="287"/>
      <c r="X6239" s="289"/>
    </row>
    <row r="6240" spans="20:24">
      <c r="T6240" s="288"/>
      <c r="U6240" s="287"/>
      <c r="X6240" s="289"/>
    </row>
    <row r="6241" spans="20:24">
      <c r="T6241" s="288"/>
      <c r="U6241" s="287"/>
      <c r="X6241" s="289"/>
    </row>
    <row r="6242" spans="20:24">
      <c r="T6242" s="288"/>
      <c r="U6242" s="287"/>
      <c r="X6242" s="289"/>
    </row>
    <row r="6243" spans="20:24">
      <c r="T6243" s="288"/>
      <c r="U6243" s="287"/>
      <c r="X6243" s="289"/>
    </row>
    <row r="6244" spans="20:24">
      <c r="T6244" s="288"/>
      <c r="U6244" s="287"/>
      <c r="X6244" s="289"/>
    </row>
    <row r="6245" spans="20:24">
      <c r="T6245" s="288"/>
      <c r="U6245" s="287"/>
      <c r="X6245" s="289"/>
    </row>
    <row r="6246" spans="20:24">
      <c r="T6246" s="288"/>
      <c r="U6246" s="287"/>
      <c r="X6246" s="289"/>
    </row>
    <row r="6247" spans="20:24">
      <c r="T6247" s="288"/>
      <c r="U6247" s="287"/>
      <c r="X6247" s="289"/>
    </row>
    <row r="6248" spans="20:24">
      <c r="T6248" s="288"/>
      <c r="U6248" s="287"/>
      <c r="X6248" s="289"/>
    </row>
    <row r="6249" spans="20:24">
      <c r="T6249" s="288"/>
      <c r="U6249" s="287"/>
      <c r="X6249" s="289"/>
    </row>
    <row r="6250" spans="20:24">
      <c r="T6250" s="288"/>
      <c r="U6250" s="287"/>
      <c r="X6250" s="289"/>
    </row>
    <row r="6251" spans="20:24">
      <c r="T6251" s="288"/>
      <c r="U6251" s="287"/>
      <c r="X6251" s="289"/>
    </row>
    <row r="6252" spans="20:24">
      <c r="T6252" s="288"/>
      <c r="U6252" s="287"/>
      <c r="X6252" s="289"/>
    </row>
    <row r="6253" spans="20:24">
      <c r="T6253" s="288"/>
      <c r="U6253" s="287"/>
      <c r="X6253" s="289"/>
    </row>
    <row r="6254" spans="20:24">
      <c r="T6254" s="288"/>
      <c r="U6254" s="287"/>
      <c r="X6254" s="289"/>
    </row>
    <row r="6255" spans="20:24">
      <c r="T6255" s="288"/>
      <c r="U6255" s="287"/>
      <c r="X6255" s="289"/>
    </row>
    <row r="6256" spans="20:24">
      <c r="T6256" s="288"/>
      <c r="U6256" s="287"/>
      <c r="X6256" s="289"/>
    </row>
    <row r="6257" spans="20:24">
      <c r="T6257" s="288"/>
      <c r="U6257" s="287"/>
      <c r="X6257" s="289"/>
    </row>
    <row r="6258" spans="20:24">
      <c r="T6258" s="288"/>
      <c r="U6258" s="287"/>
      <c r="X6258" s="289"/>
    </row>
    <row r="6259" spans="20:24">
      <c r="T6259" s="288"/>
      <c r="U6259" s="287"/>
      <c r="X6259" s="289"/>
    </row>
    <row r="6260" spans="20:24">
      <c r="T6260" s="288"/>
      <c r="U6260" s="287"/>
      <c r="X6260" s="289"/>
    </row>
    <row r="6261" spans="20:24">
      <c r="T6261" s="288"/>
      <c r="U6261" s="287"/>
      <c r="X6261" s="289"/>
    </row>
    <row r="6262" spans="20:24">
      <c r="T6262" s="288"/>
      <c r="U6262" s="287"/>
      <c r="X6262" s="289"/>
    </row>
    <row r="6263" spans="20:24">
      <c r="T6263" s="288"/>
      <c r="U6263" s="287"/>
      <c r="X6263" s="289"/>
    </row>
    <row r="6264" spans="20:24">
      <c r="T6264" s="288"/>
      <c r="U6264" s="287"/>
      <c r="X6264" s="289"/>
    </row>
    <row r="6265" spans="20:24">
      <c r="T6265" s="288"/>
      <c r="U6265" s="287"/>
      <c r="X6265" s="289"/>
    </row>
    <row r="6266" spans="20:24">
      <c r="T6266" s="288"/>
      <c r="U6266" s="287"/>
      <c r="X6266" s="289"/>
    </row>
    <row r="6267" spans="20:24">
      <c r="T6267" s="288"/>
      <c r="U6267" s="287"/>
      <c r="X6267" s="289"/>
    </row>
    <row r="6268" spans="20:24">
      <c r="T6268" s="288"/>
      <c r="U6268" s="287"/>
      <c r="X6268" s="289"/>
    </row>
    <row r="6269" spans="20:24">
      <c r="T6269" s="288"/>
      <c r="U6269" s="287"/>
      <c r="X6269" s="289"/>
    </row>
    <row r="6270" spans="20:24">
      <c r="T6270" s="288"/>
      <c r="U6270" s="287"/>
      <c r="X6270" s="289"/>
    </row>
    <row r="6271" spans="20:24">
      <c r="T6271" s="288"/>
      <c r="U6271" s="287"/>
      <c r="X6271" s="289"/>
    </row>
    <row r="6272" spans="20:24">
      <c r="T6272" s="288"/>
      <c r="U6272" s="287"/>
      <c r="X6272" s="289"/>
    </row>
    <row r="6273" spans="20:24">
      <c r="T6273" s="288"/>
      <c r="U6273" s="287"/>
      <c r="X6273" s="289"/>
    </row>
    <row r="6274" spans="20:24">
      <c r="T6274" s="288"/>
      <c r="U6274" s="287"/>
      <c r="X6274" s="289"/>
    </row>
    <row r="6275" spans="20:24">
      <c r="T6275" s="288"/>
      <c r="U6275" s="287"/>
      <c r="X6275" s="289"/>
    </row>
    <row r="6276" spans="20:24">
      <c r="T6276" s="288"/>
      <c r="U6276" s="287"/>
      <c r="X6276" s="289"/>
    </row>
    <row r="6277" spans="20:24">
      <c r="T6277" s="288"/>
      <c r="U6277" s="287"/>
      <c r="X6277" s="289"/>
    </row>
    <row r="6278" spans="20:24">
      <c r="T6278" s="288"/>
      <c r="U6278" s="287"/>
      <c r="X6278" s="289"/>
    </row>
    <row r="6279" spans="20:24">
      <c r="T6279" s="288"/>
      <c r="U6279" s="287"/>
      <c r="X6279" s="289"/>
    </row>
    <row r="6280" spans="20:24">
      <c r="T6280" s="288"/>
      <c r="U6280" s="287"/>
      <c r="X6280" s="289"/>
    </row>
    <row r="6281" spans="20:24">
      <c r="T6281" s="288"/>
      <c r="U6281" s="287"/>
      <c r="X6281" s="289"/>
    </row>
    <row r="6282" spans="20:24">
      <c r="T6282" s="288"/>
      <c r="U6282" s="287"/>
      <c r="X6282" s="289"/>
    </row>
    <row r="6283" spans="20:24">
      <c r="T6283" s="288"/>
      <c r="U6283" s="287"/>
      <c r="X6283" s="289"/>
    </row>
    <row r="6284" spans="20:24">
      <c r="T6284" s="288"/>
      <c r="U6284" s="287"/>
      <c r="X6284" s="289"/>
    </row>
    <row r="6285" spans="20:24">
      <c r="T6285" s="288"/>
      <c r="U6285" s="287"/>
      <c r="X6285" s="289"/>
    </row>
    <row r="6286" spans="20:24">
      <c r="T6286" s="288"/>
      <c r="U6286" s="287"/>
      <c r="X6286" s="289"/>
    </row>
    <row r="6287" spans="20:24">
      <c r="T6287" s="288"/>
      <c r="U6287" s="287"/>
      <c r="X6287" s="289"/>
    </row>
    <row r="6288" spans="20:24">
      <c r="T6288" s="288"/>
      <c r="U6288" s="287"/>
      <c r="X6288" s="289"/>
    </row>
    <row r="6289" spans="20:24">
      <c r="T6289" s="288"/>
      <c r="U6289" s="287"/>
      <c r="X6289" s="289"/>
    </row>
    <row r="6290" spans="20:24">
      <c r="T6290" s="288"/>
      <c r="U6290" s="287"/>
      <c r="X6290" s="289"/>
    </row>
    <row r="6291" spans="20:24">
      <c r="T6291" s="288"/>
      <c r="U6291" s="287"/>
      <c r="X6291" s="289"/>
    </row>
    <row r="6292" spans="20:24">
      <c r="T6292" s="288"/>
      <c r="U6292" s="287"/>
      <c r="X6292" s="289"/>
    </row>
    <row r="6293" spans="20:24">
      <c r="T6293" s="288"/>
      <c r="U6293" s="287"/>
      <c r="X6293" s="289"/>
    </row>
    <row r="6294" spans="20:24">
      <c r="T6294" s="288"/>
      <c r="U6294" s="287"/>
      <c r="X6294" s="289"/>
    </row>
    <row r="6295" spans="20:24">
      <c r="T6295" s="288"/>
      <c r="U6295" s="287"/>
      <c r="X6295" s="289"/>
    </row>
    <row r="6296" spans="20:24">
      <c r="T6296" s="288"/>
      <c r="U6296" s="287"/>
      <c r="X6296" s="289"/>
    </row>
    <row r="6297" spans="20:24">
      <c r="T6297" s="288"/>
      <c r="U6297" s="287"/>
      <c r="X6297" s="289"/>
    </row>
    <row r="6298" spans="20:24">
      <c r="T6298" s="288"/>
      <c r="U6298" s="287"/>
      <c r="X6298" s="289"/>
    </row>
    <row r="6299" spans="20:24">
      <c r="T6299" s="288"/>
      <c r="U6299" s="287"/>
      <c r="X6299" s="289"/>
    </row>
    <row r="6300" spans="20:24">
      <c r="T6300" s="288"/>
      <c r="U6300" s="287"/>
      <c r="X6300" s="289"/>
    </row>
    <row r="6301" spans="20:24">
      <c r="T6301" s="288"/>
      <c r="U6301" s="287"/>
      <c r="X6301" s="289"/>
    </row>
    <row r="6302" spans="20:24">
      <c r="T6302" s="288"/>
      <c r="U6302" s="287"/>
      <c r="X6302" s="289"/>
    </row>
    <row r="6303" spans="20:24">
      <c r="T6303" s="288"/>
      <c r="U6303" s="287"/>
      <c r="X6303" s="289"/>
    </row>
    <row r="6304" spans="20:24">
      <c r="T6304" s="288"/>
      <c r="U6304" s="287"/>
      <c r="X6304" s="289"/>
    </row>
    <row r="6305" spans="20:24">
      <c r="T6305" s="288"/>
      <c r="U6305" s="287"/>
      <c r="X6305" s="289"/>
    </row>
    <row r="6306" spans="20:24">
      <c r="T6306" s="288"/>
      <c r="U6306" s="287"/>
      <c r="X6306" s="289"/>
    </row>
    <row r="6307" spans="20:24">
      <c r="T6307" s="288"/>
      <c r="U6307" s="287"/>
      <c r="X6307" s="289"/>
    </row>
    <row r="6308" spans="20:24">
      <c r="T6308" s="288"/>
      <c r="U6308" s="287"/>
      <c r="X6308" s="289"/>
    </row>
    <row r="6309" spans="20:24">
      <c r="T6309" s="288"/>
      <c r="U6309" s="287"/>
      <c r="X6309" s="289"/>
    </row>
    <row r="6310" spans="20:24">
      <c r="T6310" s="288"/>
      <c r="U6310" s="287"/>
      <c r="X6310" s="289"/>
    </row>
    <row r="6311" spans="20:24">
      <c r="T6311" s="288"/>
      <c r="U6311" s="287"/>
      <c r="X6311" s="289"/>
    </row>
    <row r="6312" spans="20:24">
      <c r="T6312" s="288"/>
      <c r="U6312" s="287"/>
      <c r="X6312" s="289"/>
    </row>
    <row r="6313" spans="20:24">
      <c r="T6313" s="288"/>
      <c r="U6313" s="287"/>
      <c r="X6313" s="289"/>
    </row>
    <row r="6314" spans="20:24">
      <c r="T6314" s="288"/>
      <c r="U6314" s="287"/>
      <c r="X6314" s="289"/>
    </row>
    <row r="6315" spans="20:24">
      <c r="T6315" s="288"/>
      <c r="U6315" s="287"/>
      <c r="X6315" s="289"/>
    </row>
    <row r="6316" spans="20:24">
      <c r="T6316" s="288"/>
      <c r="U6316" s="287"/>
      <c r="X6316" s="289"/>
    </row>
    <row r="6317" spans="20:24">
      <c r="T6317" s="288"/>
      <c r="U6317" s="287"/>
      <c r="X6317" s="289"/>
    </row>
    <row r="6318" spans="20:24">
      <c r="T6318" s="288"/>
      <c r="U6318" s="287"/>
      <c r="X6318" s="289"/>
    </row>
    <row r="6319" spans="20:24">
      <c r="T6319" s="288"/>
      <c r="U6319" s="287"/>
      <c r="X6319" s="289"/>
    </row>
    <row r="6320" spans="20:24">
      <c r="T6320" s="288"/>
      <c r="U6320" s="287"/>
      <c r="X6320" s="289"/>
    </row>
    <row r="6321" spans="20:24">
      <c r="T6321" s="288"/>
      <c r="U6321" s="287"/>
      <c r="X6321" s="289"/>
    </row>
    <row r="6322" spans="20:24">
      <c r="T6322" s="288"/>
      <c r="U6322" s="287"/>
      <c r="X6322" s="289"/>
    </row>
    <row r="6323" spans="20:24">
      <c r="T6323" s="288"/>
      <c r="U6323" s="287"/>
      <c r="X6323" s="289"/>
    </row>
    <row r="6324" spans="20:24">
      <c r="T6324" s="288"/>
      <c r="U6324" s="287"/>
      <c r="X6324" s="289"/>
    </row>
    <row r="6325" spans="20:24">
      <c r="T6325" s="288"/>
      <c r="U6325" s="287"/>
      <c r="X6325" s="289"/>
    </row>
    <row r="6326" spans="20:24">
      <c r="T6326" s="288"/>
      <c r="U6326" s="287"/>
      <c r="X6326" s="289"/>
    </row>
    <row r="6327" spans="20:24">
      <c r="T6327" s="288"/>
      <c r="U6327" s="287"/>
      <c r="X6327" s="289"/>
    </row>
    <row r="6328" spans="20:24">
      <c r="T6328" s="288"/>
      <c r="U6328" s="287"/>
      <c r="X6328" s="289"/>
    </row>
    <row r="6329" spans="20:24">
      <c r="T6329" s="288"/>
      <c r="U6329" s="287"/>
      <c r="X6329" s="289"/>
    </row>
    <row r="6330" spans="20:24">
      <c r="T6330" s="288"/>
      <c r="U6330" s="287"/>
      <c r="X6330" s="289"/>
    </row>
    <row r="6331" spans="20:24">
      <c r="T6331" s="288"/>
      <c r="U6331" s="287"/>
      <c r="X6331" s="289"/>
    </row>
    <row r="6332" spans="20:24">
      <c r="T6332" s="288"/>
      <c r="U6332" s="287"/>
      <c r="X6332" s="289"/>
    </row>
    <row r="6333" spans="20:24">
      <c r="T6333" s="288"/>
      <c r="U6333" s="287"/>
      <c r="X6333" s="289"/>
    </row>
    <row r="6334" spans="20:24">
      <c r="T6334" s="288"/>
      <c r="U6334" s="287"/>
      <c r="X6334" s="289"/>
    </row>
    <row r="6335" spans="20:24">
      <c r="T6335" s="288"/>
      <c r="U6335" s="287"/>
      <c r="X6335" s="289"/>
    </row>
    <row r="6336" spans="20:24">
      <c r="T6336" s="288"/>
      <c r="U6336" s="287"/>
      <c r="X6336" s="289"/>
    </row>
    <row r="6337" spans="20:24">
      <c r="T6337" s="288"/>
      <c r="U6337" s="287"/>
      <c r="X6337" s="289"/>
    </row>
    <row r="6338" spans="20:24">
      <c r="T6338" s="288"/>
      <c r="U6338" s="287"/>
      <c r="X6338" s="289"/>
    </row>
    <row r="6339" spans="20:24">
      <c r="T6339" s="288"/>
      <c r="U6339" s="287"/>
      <c r="X6339" s="289"/>
    </row>
    <row r="6340" spans="20:24">
      <c r="T6340" s="288"/>
      <c r="U6340" s="287"/>
      <c r="X6340" s="289"/>
    </row>
    <row r="6341" spans="20:24">
      <c r="T6341" s="288"/>
      <c r="U6341" s="287"/>
      <c r="X6341" s="289"/>
    </row>
    <row r="6342" spans="20:24">
      <c r="T6342" s="288"/>
      <c r="U6342" s="287"/>
      <c r="X6342" s="289"/>
    </row>
    <row r="6343" spans="20:24">
      <c r="T6343" s="288"/>
      <c r="U6343" s="287"/>
      <c r="X6343" s="289"/>
    </row>
    <row r="6344" spans="20:24">
      <c r="T6344" s="288"/>
      <c r="U6344" s="287"/>
      <c r="X6344" s="289"/>
    </row>
    <row r="6345" spans="20:24">
      <c r="T6345" s="288"/>
      <c r="U6345" s="287"/>
      <c r="X6345" s="289"/>
    </row>
    <row r="6346" spans="20:24">
      <c r="T6346" s="288"/>
      <c r="U6346" s="287"/>
      <c r="X6346" s="289"/>
    </row>
    <row r="6347" spans="20:24">
      <c r="T6347" s="288"/>
      <c r="U6347" s="287"/>
      <c r="X6347" s="289"/>
    </row>
    <row r="6348" spans="20:24">
      <c r="T6348" s="288"/>
      <c r="U6348" s="287"/>
      <c r="X6348" s="289"/>
    </row>
    <row r="6349" spans="20:24">
      <c r="T6349" s="288"/>
      <c r="U6349" s="287"/>
      <c r="X6349" s="289"/>
    </row>
    <row r="6350" spans="20:24">
      <c r="T6350" s="288"/>
      <c r="U6350" s="287"/>
      <c r="X6350" s="289"/>
    </row>
    <row r="6351" spans="20:24">
      <c r="T6351" s="288"/>
      <c r="U6351" s="287"/>
      <c r="X6351" s="289"/>
    </row>
    <row r="6352" spans="20:24">
      <c r="T6352" s="288"/>
      <c r="U6352" s="287"/>
      <c r="X6352" s="289"/>
    </row>
    <row r="6353" spans="20:24">
      <c r="T6353" s="288"/>
      <c r="U6353" s="287"/>
      <c r="X6353" s="289"/>
    </row>
    <row r="6354" spans="20:24">
      <c r="T6354" s="288"/>
      <c r="U6354" s="287"/>
      <c r="X6354" s="289"/>
    </row>
    <row r="6355" spans="20:24">
      <c r="T6355" s="288"/>
      <c r="U6355" s="287"/>
      <c r="X6355" s="289"/>
    </row>
    <row r="6356" spans="20:24">
      <c r="T6356" s="288"/>
      <c r="U6356" s="287"/>
      <c r="X6356" s="289"/>
    </row>
    <row r="6357" spans="20:24">
      <c r="T6357" s="288"/>
      <c r="U6357" s="287"/>
      <c r="X6357" s="289"/>
    </row>
    <row r="6358" spans="20:24">
      <c r="T6358" s="288"/>
      <c r="U6358" s="287"/>
      <c r="X6358" s="289"/>
    </row>
    <row r="6359" spans="20:24">
      <c r="T6359" s="288"/>
      <c r="U6359" s="287"/>
      <c r="X6359" s="289"/>
    </row>
    <row r="6360" spans="20:24">
      <c r="T6360" s="288"/>
      <c r="U6360" s="287"/>
      <c r="X6360" s="289"/>
    </row>
    <row r="6361" spans="20:24">
      <c r="T6361" s="288"/>
      <c r="U6361" s="287"/>
      <c r="X6361" s="289"/>
    </row>
    <row r="6362" spans="20:24">
      <c r="T6362" s="288"/>
      <c r="U6362" s="287"/>
      <c r="X6362" s="289"/>
    </row>
    <row r="6363" spans="20:24">
      <c r="T6363" s="288"/>
      <c r="U6363" s="287"/>
      <c r="X6363" s="289"/>
    </row>
    <row r="6364" spans="20:24">
      <c r="T6364" s="288"/>
      <c r="U6364" s="287"/>
      <c r="X6364" s="289"/>
    </row>
    <row r="6365" spans="20:24">
      <c r="T6365" s="288"/>
      <c r="U6365" s="287"/>
      <c r="X6365" s="289"/>
    </row>
    <row r="6366" spans="20:24">
      <c r="T6366" s="288"/>
      <c r="U6366" s="287"/>
      <c r="X6366" s="289"/>
    </row>
    <row r="6367" spans="20:24">
      <c r="T6367" s="288"/>
      <c r="U6367" s="287"/>
      <c r="X6367" s="289"/>
    </row>
    <row r="6368" spans="20:24">
      <c r="T6368" s="288"/>
      <c r="U6368" s="287"/>
      <c r="X6368" s="289"/>
    </row>
    <row r="6369" spans="20:24">
      <c r="T6369" s="288"/>
      <c r="U6369" s="287"/>
      <c r="X6369" s="289"/>
    </row>
    <row r="6370" spans="20:24">
      <c r="T6370" s="288"/>
      <c r="U6370" s="287"/>
      <c r="X6370" s="289"/>
    </row>
    <row r="6371" spans="20:24">
      <c r="T6371" s="288"/>
      <c r="U6371" s="287"/>
      <c r="X6371" s="289"/>
    </row>
    <row r="6372" spans="20:24">
      <c r="T6372" s="288"/>
      <c r="U6372" s="287"/>
      <c r="X6372" s="289"/>
    </row>
    <row r="6373" spans="20:24">
      <c r="T6373" s="288"/>
      <c r="U6373" s="287"/>
      <c r="X6373" s="289"/>
    </row>
    <row r="6374" spans="20:24">
      <c r="T6374" s="288"/>
      <c r="U6374" s="287"/>
      <c r="X6374" s="289"/>
    </row>
    <row r="6375" spans="20:24">
      <c r="T6375" s="288"/>
      <c r="U6375" s="287"/>
      <c r="X6375" s="289"/>
    </row>
    <row r="6376" spans="20:24">
      <c r="T6376" s="288"/>
      <c r="U6376" s="287"/>
      <c r="X6376" s="289"/>
    </row>
    <row r="6377" spans="20:24">
      <c r="T6377" s="288"/>
      <c r="U6377" s="287"/>
      <c r="X6377" s="289"/>
    </row>
    <row r="6378" spans="20:24">
      <c r="T6378" s="288"/>
      <c r="U6378" s="287"/>
      <c r="X6378" s="289"/>
    </row>
    <row r="6379" spans="20:24">
      <c r="T6379" s="288"/>
      <c r="U6379" s="287"/>
      <c r="X6379" s="289"/>
    </row>
    <row r="6380" spans="20:24">
      <c r="T6380" s="288"/>
      <c r="U6380" s="287"/>
      <c r="X6380" s="289"/>
    </row>
    <row r="6381" spans="20:24">
      <c r="T6381" s="288"/>
      <c r="U6381" s="287"/>
      <c r="X6381" s="289"/>
    </row>
    <row r="6382" spans="20:24">
      <c r="T6382" s="288"/>
      <c r="U6382" s="287"/>
      <c r="X6382" s="289"/>
    </row>
    <row r="6383" spans="20:24">
      <c r="T6383" s="288"/>
      <c r="U6383" s="287"/>
      <c r="X6383" s="289"/>
    </row>
    <row r="6384" spans="20:24">
      <c r="T6384" s="288"/>
      <c r="U6384" s="287"/>
      <c r="X6384" s="289"/>
    </row>
    <row r="6385" spans="20:24">
      <c r="T6385" s="288"/>
      <c r="U6385" s="287"/>
      <c r="X6385" s="289"/>
    </row>
    <row r="6386" spans="20:24">
      <c r="T6386" s="288"/>
      <c r="U6386" s="287"/>
      <c r="X6386" s="289"/>
    </row>
    <row r="6387" spans="20:24">
      <c r="T6387" s="288"/>
      <c r="U6387" s="287"/>
      <c r="X6387" s="289"/>
    </row>
    <row r="6388" spans="20:24">
      <c r="T6388" s="288"/>
      <c r="U6388" s="287"/>
      <c r="X6388" s="289"/>
    </row>
    <row r="6389" spans="20:24">
      <c r="T6389" s="288"/>
      <c r="U6389" s="287"/>
      <c r="X6389" s="289"/>
    </row>
    <row r="6390" spans="20:24">
      <c r="T6390" s="288"/>
      <c r="U6390" s="287"/>
      <c r="X6390" s="289"/>
    </row>
    <row r="6391" spans="20:24">
      <c r="T6391" s="288"/>
      <c r="U6391" s="287"/>
      <c r="X6391" s="289"/>
    </row>
    <row r="6392" spans="20:24">
      <c r="T6392" s="288"/>
      <c r="U6392" s="287"/>
      <c r="X6392" s="289"/>
    </row>
    <row r="6393" spans="20:24">
      <c r="T6393" s="288"/>
      <c r="U6393" s="287"/>
      <c r="X6393" s="289"/>
    </row>
    <row r="6394" spans="20:24">
      <c r="T6394" s="288"/>
      <c r="U6394" s="287"/>
      <c r="X6394" s="289"/>
    </row>
    <row r="6395" spans="20:24">
      <c r="T6395" s="288"/>
      <c r="U6395" s="287"/>
      <c r="X6395" s="289"/>
    </row>
    <row r="6396" spans="20:24">
      <c r="T6396" s="288"/>
      <c r="U6396" s="287"/>
      <c r="X6396" s="289"/>
    </row>
    <row r="6397" spans="20:24">
      <c r="T6397" s="288"/>
      <c r="U6397" s="287"/>
      <c r="X6397" s="289"/>
    </row>
    <row r="6398" spans="20:24">
      <c r="T6398" s="288"/>
      <c r="U6398" s="287"/>
      <c r="X6398" s="289"/>
    </row>
    <row r="6399" spans="20:24">
      <c r="T6399" s="288"/>
      <c r="U6399" s="287"/>
      <c r="X6399" s="289"/>
    </row>
    <row r="6400" spans="20:24">
      <c r="T6400" s="288"/>
      <c r="U6400" s="287"/>
      <c r="X6400" s="289"/>
    </row>
    <row r="6401" spans="20:24">
      <c r="T6401" s="288"/>
      <c r="U6401" s="287"/>
      <c r="X6401" s="289"/>
    </row>
    <row r="6402" spans="20:24">
      <c r="T6402" s="288"/>
      <c r="U6402" s="287"/>
      <c r="X6402" s="289"/>
    </row>
    <row r="6403" spans="20:24">
      <c r="T6403" s="288"/>
      <c r="U6403" s="287"/>
      <c r="X6403" s="289"/>
    </row>
    <row r="6404" spans="20:24">
      <c r="T6404" s="288"/>
      <c r="U6404" s="287"/>
      <c r="X6404" s="289"/>
    </row>
    <row r="6405" spans="20:24">
      <c r="T6405" s="288"/>
      <c r="U6405" s="287"/>
      <c r="X6405" s="289"/>
    </row>
    <row r="6406" spans="20:24">
      <c r="T6406" s="288"/>
      <c r="U6406" s="287"/>
      <c r="X6406" s="289"/>
    </row>
    <row r="6407" spans="20:24">
      <c r="T6407" s="288"/>
      <c r="U6407" s="287"/>
      <c r="X6407" s="289"/>
    </row>
    <row r="6408" spans="20:24">
      <c r="T6408" s="288"/>
      <c r="U6408" s="287"/>
      <c r="X6408" s="289"/>
    </row>
    <row r="6409" spans="20:24">
      <c r="T6409" s="288"/>
      <c r="U6409" s="287"/>
      <c r="X6409" s="289"/>
    </row>
    <row r="6410" spans="20:24">
      <c r="T6410" s="288"/>
      <c r="U6410" s="287"/>
      <c r="X6410" s="289"/>
    </row>
    <row r="6411" spans="20:24">
      <c r="T6411" s="288"/>
      <c r="U6411" s="287"/>
      <c r="X6411" s="289"/>
    </row>
    <row r="6412" spans="20:24">
      <c r="T6412" s="288"/>
      <c r="U6412" s="287"/>
      <c r="X6412" s="289"/>
    </row>
    <row r="6413" spans="20:24">
      <c r="T6413" s="288"/>
      <c r="U6413" s="287"/>
      <c r="X6413" s="289"/>
    </row>
    <row r="6414" spans="20:24">
      <c r="T6414" s="288"/>
      <c r="U6414" s="287"/>
      <c r="X6414" s="289"/>
    </row>
    <row r="6415" spans="20:24">
      <c r="T6415" s="288"/>
      <c r="U6415" s="287"/>
      <c r="X6415" s="289"/>
    </row>
    <row r="6416" spans="20:24">
      <c r="T6416" s="288"/>
      <c r="U6416" s="287"/>
      <c r="X6416" s="289"/>
    </row>
    <row r="6417" spans="20:24">
      <c r="T6417" s="288"/>
      <c r="U6417" s="287"/>
      <c r="X6417" s="289"/>
    </row>
    <row r="6418" spans="20:24">
      <c r="T6418" s="288"/>
      <c r="U6418" s="287"/>
      <c r="X6418" s="289"/>
    </row>
    <row r="6419" spans="20:24">
      <c r="T6419" s="288"/>
      <c r="U6419" s="287"/>
      <c r="X6419" s="289"/>
    </row>
    <row r="6420" spans="20:24">
      <c r="T6420" s="288"/>
      <c r="U6420" s="287"/>
      <c r="X6420" s="289"/>
    </row>
    <row r="6421" spans="20:24">
      <c r="T6421" s="288"/>
      <c r="U6421" s="287"/>
      <c r="X6421" s="289"/>
    </row>
    <row r="6422" spans="20:24">
      <c r="T6422" s="288"/>
      <c r="U6422" s="287"/>
      <c r="X6422" s="289"/>
    </row>
    <row r="6423" spans="20:24">
      <c r="T6423" s="288"/>
      <c r="U6423" s="287"/>
      <c r="X6423" s="289"/>
    </row>
    <row r="6424" spans="20:24">
      <c r="T6424" s="288"/>
      <c r="U6424" s="287"/>
      <c r="X6424" s="289"/>
    </row>
    <row r="6425" spans="20:24">
      <c r="T6425" s="288"/>
      <c r="U6425" s="287"/>
      <c r="X6425" s="289"/>
    </row>
    <row r="6426" spans="20:24">
      <c r="T6426" s="288"/>
      <c r="U6426" s="287"/>
      <c r="X6426" s="289"/>
    </row>
    <row r="6427" spans="20:24">
      <c r="T6427" s="288"/>
      <c r="U6427" s="287"/>
      <c r="X6427" s="289"/>
    </row>
    <row r="6428" spans="20:24">
      <c r="T6428" s="288"/>
      <c r="U6428" s="287"/>
      <c r="X6428" s="289"/>
    </row>
    <row r="6429" spans="20:24">
      <c r="T6429" s="288"/>
      <c r="U6429" s="287"/>
      <c r="X6429" s="289"/>
    </row>
    <row r="6430" spans="20:24">
      <c r="T6430" s="288"/>
      <c r="U6430" s="287"/>
      <c r="X6430" s="289"/>
    </row>
    <row r="6431" spans="20:24">
      <c r="T6431" s="288"/>
      <c r="U6431" s="287"/>
      <c r="X6431" s="289"/>
    </row>
    <row r="6432" spans="20:24">
      <c r="T6432" s="288"/>
      <c r="U6432" s="287"/>
      <c r="X6432" s="289"/>
    </row>
    <row r="6433" spans="20:24">
      <c r="T6433" s="288"/>
      <c r="U6433" s="287"/>
      <c r="X6433" s="289"/>
    </row>
    <row r="6434" spans="20:24">
      <c r="T6434" s="288"/>
      <c r="U6434" s="287"/>
      <c r="X6434" s="289"/>
    </row>
    <row r="6435" spans="20:24">
      <c r="T6435" s="288"/>
      <c r="U6435" s="287"/>
      <c r="X6435" s="289"/>
    </row>
    <row r="6436" spans="20:24">
      <c r="T6436" s="288"/>
      <c r="U6436" s="287"/>
      <c r="X6436" s="289"/>
    </row>
    <row r="6437" spans="20:24">
      <c r="T6437" s="288"/>
      <c r="U6437" s="287"/>
      <c r="X6437" s="289"/>
    </row>
    <row r="6438" spans="20:24">
      <c r="T6438" s="288"/>
      <c r="U6438" s="287"/>
      <c r="X6438" s="289"/>
    </row>
    <row r="6439" spans="20:24">
      <c r="T6439" s="288"/>
      <c r="U6439" s="287"/>
      <c r="X6439" s="289"/>
    </row>
    <row r="6440" spans="20:24">
      <c r="T6440" s="288"/>
      <c r="U6440" s="287"/>
      <c r="X6440" s="289"/>
    </row>
    <row r="6441" spans="20:24">
      <c r="T6441" s="288"/>
      <c r="U6441" s="287"/>
      <c r="X6441" s="289"/>
    </row>
    <row r="6442" spans="20:24">
      <c r="T6442" s="288"/>
      <c r="U6442" s="287"/>
      <c r="X6442" s="289"/>
    </row>
    <row r="6443" spans="20:24">
      <c r="T6443" s="288"/>
      <c r="U6443" s="287"/>
      <c r="X6443" s="289"/>
    </row>
    <row r="6444" spans="20:24">
      <c r="T6444" s="288"/>
      <c r="U6444" s="287"/>
      <c r="X6444" s="289"/>
    </row>
    <row r="6445" spans="20:24">
      <c r="T6445" s="288"/>
      <c r="U6445" s="287"/>
      <c r="X6445" s="289"/>
    </row>
    <row r="6446" spans="20:24">
      <c r="T6446" s="288"/>
      <c r="U6446" s="287"/>
      <c r="X6446" s="289"/>
    </row>
    <row r="6447" spans="20:24">
      <c r="T6447" s="288"/>
      <c r="U6447" s="287"/>
      <c r="X6447" s="289"/>
    </row>
    <row r="6448" spans="20:24">
      <c r="T6448" s="288"/>
      <c r="U6448" s="287"/>
      <c r="X6448" s="289"/>
    </row>
    <row r="6449" spans="20:24">
      <c r="T6449" s="288"/>
      <c r="U6449" s="287"/>
      <c r="X6449" s="289"/>
    </row>
    <row r="6450" spans="20:24">
      <c r="T6450" s="288"/>
      <c r="U6450" s="287"/>
      <c r="X6450" s="289"/>
    </row>
    <row r="6451" spans="20:24">
      <c r="T6451" s="288"/>
      <c r="U6451" s="287"/>
      <c r="X6451" s="289"/>
    </row>
    <row r="6452" spans="20:24">
      <c r="T6452" s="288"/>
      <c r="U6452" s="287"/>
      <c r="X6452" s="289"/>
    </row>
    <row r="6453" spans="20:24">
      <c r="T6453" s="288"/>
      <c r="U6453" s="287"/>
      <c r="X6453" s="289"/>
    </row>
    <row r="6454" spans="20:24">
      <c r="T6454" s="288"/>
      <c r="U6454" s="287"/>
      <c r="X6454" s="289"/>
    </row>
    <row r="6455" spans="20:24">
      <c r="T6455" s="288"/>
      <c r="U6455" s="287"/>
      <c r="X6455" s="289"/>
    </row>
    <row r="6456" spans="20:24">
      <c r="T6456" s="288"/>
      <c r="U6456" s="287"/>
      <c r="X6456" s="289"/>
    </row>
    <row r="6457" spans="20:24">
      <c r="T6457" s="288"/>
      <c r="U6457" s="287"/>
      <c r="X6457" s="289"/>
    </row>
    <row r="6458" spans="20:24">
      <c r="T6458" s="288"/>
      <c r="U6458" s="287"/>
      <c r="X6458" s="289"/>
    </row>
    <row r="6459" spans="20:24">
      <c r="T6459" s="288"/>
      <c r="U6459" s="287"/>
      <c r="X6459" s="289"/>
    </row>
    <row r="6460" spans="20:24">
      <c r="T6460" s="288"/>
      <c r="U6460" s="287"/>
      <c r="X6460" s="289"/>
    </row>
    <row r="6461" spans="20:24">
      <c r="T6461" s="288"/>
      <c r="U6461" s="287"/>
      <c r="X6461" s="289"/>
    </row>
    <row r="6462" spans="20:24">
      <c r="T6462" s="288"/>
      <c r="U6462" s="287"/>
      <c r="X6462" s="289"/>
    </row>
    <row r="6463" spans="20:24">
      <c r="T6463" s="288"/>
      <c r="U6463" s="287"/>
      <c r="X6463" s="289"/>
    </row>
    <row r="6464" spans="20:24">
      <c r="T6464" s="288"/>
      <c r="U6464" s="287"/>
      <c r="X6464" s="289"/>
    </row>
    <row r="6465" spans="20:24">
      <c r="T6465" s="288"/>
      <c r="U6465" s="287"/>
      <c r="X6465" s="289"/>
    </row>
    <row r="6466" spans="20:24">
      <c r="T6466" s="288"/>
      <c r="U6466" s="287"/>
      <c r="X6466" s="289"/>
    </row>
    <row r="6467" spans="20:24">
      <c r="T6467" s="288"/>
      <c r="U6467" s="287"/>
      <c r="X6467" s="289"/>
    </row>
    <row r="6468" spans="20:24">
      <c r="T6468" s="288"/>
      <c r="U6468" s="287"/>
      <c r="X6468" s="289"/>
    </row>
    <row r="6469" spans="20:24">
      <c r="T6469" s="288"/>
      <c r="U6469" s="287"/>
      <c r="X6469" s="289"/>
    </row>
    <row r="6470" spans="20:24">
      <c r="T6470" s="288"/>
      <c r="U6470" s="287"/>
      <c r="X6470" s="289"/>
    </row>
    <row r="6471" spans="20:24">
      <c r="T6471" s="288"/>
      <c r="U6471" s="287"/>
      <c r="X6471" s="289"/>
    </row>
    <row r="6472" spans="20:24">
      <c r="T6472" s="288"/>
      <c r="U6472" s="287"/>
      <c r="X6472" s="289"/>
    </row>
    <row r="6473" spans="20:24">
      <c r="T6473" s="288"/>
      <c r="U6473" s="287"/>
      <c r="X6473" s="289"/>
    </row>
    <row r="6474" spans="20:24">
      <c r="T6474" s="288"/>
      <c r="U6474" s="287"/>
      <c r="X6474" s="289"/>
    </row>
    <row r="6475" spans="20:24">
      <c r="T6475" s="288"/>
      <c r="U6475" s="287"/>
      <c r="X6475" s="289"/>
    </row>
    <row r="6476" spans="20:24">
      <c r="T6476" s="288"/>
      <c r="U6476" s="287"/>
      <c r="X6476" s="289"/>
    </row>
    <row r="6477" spans="20:24">
      <c r="T6477" s="288"/>
      <c r="U6477" s="287"/>
      <c r="X6477" s="289"/>
    </row>
    <row r="6478" spans="20:24">
      <c r="T6478" s="288"/>
      <c r="U6478" s="287"/>
      <c r="X6478" s="289"/>
    </row>
    <row r="6479" spans="20:24">
      <c r="T6479" s="288"/>
      <c r="U6479" s="287"/>
      <c r="X6479" s="289"/>
    </row>
    <row r="6480" spans="20:24">
      <c r="T6480" s="288"/>
      <c r="U6480" s="287"/>
      <c r="X6480" s="289"/>
    </row>
    <row r="6481" spans="20:24">
      <c r="T6481" s="288"/>
      <c r="U6481" s="287"/>
      <c r="X6481" s="289"/>
    </row>
    <row r="6482" spans="20:24">
      <c r="T6482" s="288"/>
      <c r="U6482" s="287"/>
      <c r="X6482" s="289"/>
    </row>
    <row r="6483" spans="20:24">
      <c r="T6483" s="288"/>
      <c r="U6483" s="287"/>
      <c r="X6483" s="289"/>
    </row>
    <row r="6484" spans="20:24">
      <c r="T6484" s="288"/>
      <c r="U6484" s="287"/>
      <c r="X6484" s="289"/>
    </row>
    <row r="6485" spans="20:24">
      <c r="T6485" s="288"/>
      <c r="U6485" s="287"/>
      <c r="X6485" s="289"/>
    </row>
    <row r="6486" spans="20:24">
      <c r="T6486" s="288"/>
      <c r="U6486" s="287"/>
      <c r="X6486" s="289"/>
    </row>
    <row r="6487" spans="20:24">
      <c r="T6487" s="288"/>
      <c r="U6487" s="287"/>
      <c r="X6487" s="289"/>
    </row>
    <row r="6488" spans="20:24">
      <c r="T6488" s="288"/>
      <c r="U6488" s="287"/>
      <c r="X6488" s="289"/>
    </row>
    <row r="6489" spans="20:24">
      <c r="T6489" s="288"/>
      <c r="U6489" s="287"/>
      <c r="X6489" s="289"/>
    </row>
    <row r="6490" spans="20:24">
      <c r="T6490" s="288"/>
      <c r="U6490" s="287"/>
      <c r="X6490" s="289"/>
    </row>
    <row r="6491" spans="20:24">
      <c r="T6491" s="288"/>
      <c r="U6491" s="287"/>
      <c r="X6491" s="289"/>
    </row>
    <row r="6492" spans="20:24">
      <c r="T6492" s="288"/>
      <c r="U6492" s="287"/>
      <c r="X6492" s="289"/>
    </row>
    <row r="6493" spans="20:24">
      <c r="T6493" s="288"/>
      <c r="U6493" s="287"/>
      <c r="X6493" s="289"/>
    </row>
    <row r="6494" spans="20:24">
      <c r="T6494" s="288"/>
      <c r="U6494" s="287"/>
      <c r="X6494" s="289"/>
    </row>
    <row r="6495" spans="20:24">
      <c r="T6495" s="288"/>
      <c r="U6495" s="287"/>
      <c r="X6495" s="289"/>
    </row>
    <row r="6496" spans="20:24">
      <c r="T6496" s="288"/>
      <c r="U6496" s="287"/>
      <c r="X6496" s="289"/>
    </row>
    <row r="6497" spans="20:24">
      <c r="T6497" s="288"/>
      <c r="U6497" s="287"/>
      <c r="X6497" s="289"/>
    </row>
    <row r="6498" spans="20:24">
      <c r="T6498" s="288"/>
      <c r="U6498" s="287"/>
      <c r="X6498" s="289"/>
    </row>
    <row r="6499" spans="20:24">
      <c r="T6499" s="288"/>
      <c r="U6499" s="287"/>
      <c r="X6499" s="289"/>
    </row>
    <row r="6500" spans="20:24">
      <c r="T6500" s="288"/>
      <c r="U6500" s="287"/>
      <c r="X6500" s="289"/>
    </row>
    <row r="6501" spans="20:24">
      <c r="T6501" s="288"/>
      <c r="U6501" s="287"/>
      <c r="X6501" s="289"/>
    </row>
    <row r="6502" spans="20:24">
      <c r="T6502" s="288"/>
      <c r="U6502" s="287"/>
      <c r="X6502" s="289"/>
    </row>
    <row r="6503" spans="20:24">
      <c r="T6503" s="288"/>
      <c r="U6503" s="287"/>
      <c r="X6503" s="289"/>
    </row>
    <row r="6504" spans="20:24">
      <c r="T6504" s="288"/>
      <c r="U6504" s="287"/>
      <c r="X6504" s="289"/>
    </row>
    <row r="6505" spans="20:24">
      <c r="T6505" s="288"/>
      <c r="U6505" s="287"/>
      <c r="X6505" s="289"/>
    </row>
    <row r="6506" spans="20:24">
      <c r="T6506" s="288"/>
      <c r="U6506" s="287"/>
      <c r="X6506" s="289"/>
    </row>
    <row r="6507" spans="20:24">
      <c r="T6507" s="288"/>
      <c r="U6507" s="287"/>
      <c r="X6507" s="289"/>
    </row>
    <row r="6508" spans="20:24">
      <c r="T6508" s="288"/>
      <c r="U6508" s="287"/>
      <c r="X6508" s="289"/>
    </row>
    <row r="6509" spans="20:24">
      <c r="T6509" s="288"/>
      <c r="U6509" s="287"/>
      <c r="X6509" s="289"/>
    </row>
    <row r="6510" spans="20:24">
      <c r="T6510" s="288"/>
      <c r="U6510" s="287"/>
      <c r="X6510" s="289"/>
    </row>
    <row r="6511" spans="20:24">
      <c r="T6511" s="288"/>
      <c r="U6511" s="287"/>
      <c r="X6511" s="289"/>
    </row>
    <row r="6512" spans="20:24">
      <c r="T6512" s="288"/>
      <c r="U6512" s="287"/>
      <c r="X6512" s="289"/>
    </row>
    <row r="6513" spans="20:24">
      <c r="T6513" s="288"/>
      <c r="U6513" s="287"/>
      <c r="X6513" s="289"/>
    </row>
    <row r="6514" spans="20:24">
      <c r="T6514" s="288"/>
      <c r="U6514" s="287"/>
      <c r="X6514" s="289"/>
    </row>
    <row r="6515" spans="20:24">
      <c r="T6515" s="288"/>
      <c r="U6515" s="287"/>
      <c r="X6515" s="289"/>
    </row>
    <row r="6516" spans="20:24">
      <c r="T6516" s="288"/>
      <c r="U6516" s="287"/>
      <c r="X6516" s="289"/>
    </row>
    <row r="6517" spans="20:24">
      <c r="T6517" s="288"/>
      <c r="U6517" s="287"/>
      <c r="X6517" s="289"/>
    </row>
    <row r="6518" spans="20:24">
      <c r="T6518" s="288"/>
      <c r="U6518" s="287"/>
      <c r="X6518" s="289"/>
    </row>
    <row r="6519" spans="20:24">
      <c r="T6519" s="288"/>
      <c r="U6519" s="287"/>
      <c r="X6519" s="289"/>
    </row>
    <row r="6520" spans="20:24">
      <c r="T6520" s="288"/>
      <c r="U6520" s="287"/>
      <c r="X6520" s="289"/>
    </row>
    <row r="6521" spans="20:24">
      <c r="T6521" s="288"/>
      <c r="U6521" s="287"/>
      <c r="X6521" s="289"/>
    </row>
    <row r="6522" spans="20:24">
      <c r="T6522" s="288"/>
      <c r="U6522" s="287"/>
      <c r="X6522" s="289"/>
    </row>
    <row r="6523" spans="20:24">
      <c r="T6523" s="288"/>
      <c r="U6523" s="287"/>
      <c r="X6523" s="289"/>
    </row>
    <row r="6524" spans="20:24">
      <c r="T6524" s="288"/>
      <c r="U6524" s="287"/>
      <c r="X6524" s="289"/>
    </row>
    <row r="6525" spans="20:24">
      <c r="T6525" s="288"/>
      <c r="U6525" s="287"/>
      <c r="X6525" s="289"/>
    </row>
    <row r="6526" spans="20:24">
      <c r="T6526" s="288"/>
      <c r="U6526" s="287"/>
      <c r="X6526" s="289"/>
    </row>
    <row r="6527" spans="20:24">
      <c r="T6527" s="288"/>
      <c r="U6527" s="287"/>
      <c r="X6527" s="289"/>
    </row>
    <row r="6528" spans="20:24">
      <c r="T6528" s="288"/>
      <c r="U6528" s="287"/>
      <c r="X6528" s="289"/>
    </row>
    <row r="6529" spans="20:24">
      <c r="T6529" s="288"/>
      <c r="U6529" s="287"/>
      <c r="X6529" s="289"/>
    </row>
    <row r="6530" spans="20:24">
      <c r="T6530" s="288"/>
      <c r="U6530" s="287"/>
      <c r="X6530" s="289"/>
    </row>
    <row r="6531" spans="20:24">
      <c r="T6531" s="288"/>
      <c r="U6531" s="287"/>
      <c r="X6531" s="289"/>
    </row>
    <row r="6532" spans="20:24">
      <c r="T6532" s="288"/>
      <c r="U6532" s="287"/>
      <c r="X6532" s="289"/>
    </row>
    <row r="6533" spans="20:24">
      <c r="T6533" s="288"/>
      <c r="U6533" s="287"/>
      <c r="X6533" s="289"/>
    </row>
    <row r="6534" spans="20:24">
      <c r="T6534" s="288"/>
      <c r="U6534" s="287"/>
      <c r="X6534" s="289"/>
    </row>
    <row r="6535" spans="20:24">
      <c r="T6535" s="288"/>
      <c r="U6535" s="287"/>
      <c r="X6535" s="289"/>
    </row>
    <row r="6536" spans="20:24">
      <c r="T6536" s="288"/>
      <c r="U6536" s="287"/>
      <c r="X6536" s="289"/>
    </row>
    <row r="6537" spans="20:24">
      <c r="T6537" s="288"/>
      <c r="U6537" s="287"/>
      <c r="X6537" s="289"/>
    </row>
    <row r="6538" spans="20:24">
      <c r="T6538" s="288"/>
      <c r="U6538" s="287"/>
      <c r="X6538" s="289"/>
    </row>
    <row r="6539" spans="20:24">
      <c r="T6539" s="288"/>
      <c r="U6539" s="287"/>
      <c r="X6539" s="289"/>
    </row>
    <row r="6540" spans="20:24">
      <c r="T6540" s="288"/>
      <c r="U6540" s="287"/>
      <c r="X6540" s="289"/>
    </row>
    <row r="6541" spans="20:24">
      <c r="T6541" s="288"/>
      <c r="U6541" s="287"/>
      <c r="X6541" s="289"/>
    </row>
    <row r="6542" spans="20:24">
      <c r="T6542" s="288"/>
      <c r="U6542" s="287"/>
      <c r="X6542" s="289"/>
    </row>
    <row r="6543" spans="20:24">
      <c r="T6543" s="288"/>
      <c r="U6543" s="287"/>
      <c r="X6543" s="289"/>
    </row>
    <row r="6544" spans="20:24">
      <c r="T6544" s="288"/>
      <c r="U6544" s="287"/>
      <c r="X6544" s="289"/>
    </row>
    <row r="6545" spans="20:24">
      <c r="T6545" s="288"/>
      <c r="U6545" s="287"/>
      <c r="X6545" s="289"/>
    </row>
    <row r="6546" spans="20:24">
      <c r="T6546" s="288"/>
      <c r="U6546" s="287"/>
      <c r="X6546" s="289"/>
    </row>
    <row r="6547" spans="20:24">
      <c r="T6547" s="288"/>
      <c r="U6547" s="287"/>
      <c r="X6547" s="289"/>
    </row>
    <row r="6548" spans="20:24">
      <c r="T6548" s="288"/>
      <c r="U6548" s="287"/>
      <c r="X6548" s="289"/>
    </row>
    <row r="6549" spans="20:24">
      <c r="T6549" s="288"/>
      <c r="U6549" s="287"/>
      <c r="X6549" s="289"/>
    </row>
    <row r="6550" spans="20:24">
      <c r="T6550" s="288"/>
      <c r="U6550" s="287"/>
      <c r="X6550" s="289"/>
    </row>
    <row r="6551" spans="20:24">
      <c r="T6551" s="288"/>
      <c r="U6551" s="287"/>
      <c r="X6551" s="289"/>
    </row>
    <row r="6552" spans="20:24">
      <c r="T6552" s="288"/>
      <c r="U6552" s="287"/>
      <c r="X6552" s="289"/>
    </row>
    <row r="6553" spans="20:24">
      <c r="T6553" s="288"/>
      <c r="U6553" s="287"/>
      <c r="X6553" s="289"/>
    </row>
    <row r="6554" spans="20:24">
      <c r="T6554" s="288"/>
      <c r="U6554" s="287"/>
      <c r="X6554" s="289"/>
    </row>
    <row r="6555" spans="20:24">
      <c r="T6555" s="288"/>
      <c r="U6555" s="287"/>
      <c r="X6555" s="289"/>
    </row>
    <row r="6556" spans="20:24">
      <c r="T6556" s="288"/>
      <c r="U6556" s="287"/>
      <c r="X6556" s="289"/>
    </row>
    <row r="6557" spans="20:24">
      <c r="T6557" s="288"/>
      <c r="U6557" s="287"/>
      <c r="X6557" s="289"/>
    </row>
    <row r="6558" spans="20:24">
      <c r="T6558" s="288"/>
      <c r="U6558" s="287"/>
      <c r="X6558" s="289"/>
    </row>
    <row r="6559" spans="20:24">
      <c r="T6559" s="288"/>
      <c r="U6559" s="287"/>
      <c r="X6559" s="289"/>
    </row>
    <row r="6560" spans="20:24">
      <c r="T6560" s="288"/>
      <c r="U6560" s="287"/>
      <c r="X6560" s="289"/>
    </row>
    <row r="6561" spans="20:24">
      <c r="T6561" s="288"/>
      <c r="U6561" s="287"/>
      <c r="X6561" s="289"/>
    </row>
    <row r="6562" spans="20:24">
      <c r="T6562" s="288"/>
      <c r="U6562" s="287"/>
      <c r="X6562" s="289"/>
    </row>
    <row r="6563" spans="20:24">
      <c r="T6563" s="288"/>
      <c r="U6563" s="287"/>
      <c r="X6563" s="289"/>
    </row>
    <row r="6564" spans="20:24">
      <c r="T6564" s="288"/>
      <c r="U6564" s="287"/>
      <c r="X6564" s="289"/>
    </row>
    <row r="6565" spans="20:24">
      <c r="T6565" s="288"/>
      <c r="U6565" s="287"/>
      <c r="X6565" s="289"/>
    </row>
    <row r="6566" spans="20:24">
      <c r="T6566" s="288"/>
      <c r="U6566" s="287"/>
      <c r="X6566" s="289"/>
    </row>
    <row r="6567" spans="20:24">
      <c r="T6567" s="288"/>
      <c r="U6567" s="287"/>
      <c r="X6567" s="289"/>
    </row>
    <row r="6568" spans="20:24">
      <c r="T6568" s="288"/>
      <c r="U6568" s="287"/>
      <c r="X6568" s="289"/>
    </row>
    <row r="6569" spans="20:24">
      <c r="T6569" s="288"/>
      <c r="U6569" s="287"/>
      <c r="X6569" s="289"/>
    </row>
    <row r="6570" spans="20:24">
      <c r="T6570" s="288"/>
      <c r="U6570" s="287"/>
      <c r="X6570" s="289"/>
    </row>
    <row r="6571" spans="20:24">
      <c r="T6571" s="288"/>
      <c r="U6571" s="287"/>
      <c r="X6571" s="289"/>
    </row>
    <row r="6572" spans="20:24">
      <c r="T6572" s="288"/>
      <c r="U6572" s="287"/>
      <c r="X6572" s="289"/>
    </row>
    <row r="6573" spans="20:24">
      <c r="T6573" s="288"/>
      <c r="U6573" s="287"/>
      <c r="X6573" s="289"/>
    </row>
    <row r="6574" spans="20:24">
      <c r="T6574" s="288"/>
      <c r="U6574" s="287"/>
      <c r="X6574" s="289"/>
    </row>
    <row r="6575" spans="20:24">
      <c r="T6575" s="288"/>
      <c r="U6575" s="287"/>
      <c r="X6575" s="289"/>
    </row>
    <row r="6576" spans="20:24">
      <c r="T6576" s="288"/>
      <c r="U6576" s="287"/>
      <c r="X6576" s="289"/>
    </row>
    <row r="6577" spans="20:24">
      <c r="T6577" s="288"/>
      <c r="U6577" s="287"/>
      <c r="X6577" s="289"/>
    </row>
    <row r="6578" spans="20:24">
      <c r="T6578" s="288"/>
      <c r="U6578" s="287"/>
      <c r="X6578" s="289"/>
    </row>
    <row r="6579" spans="20:24">
      <c r="T6579" s="288"/>
      <c r="U6579" s="287"/>
      <c r="X6579" s="289"/>
    </row>
    <row r="6580" spans="20:24">
      <c r="T6580" s="288"/>
      <c r="U6580" s="287"/>
      <c r="X6580" s="289"/>
    </row>
    <row r="6581" spans="20:24">
      <c r="T6581" s="288"/>
      <c r="U6581" s="287"/>
      <c r="X6581" s="289"/>
    </row>
    <row r="6582" spans="20:24">
      <c r="T6582" s="288"/>
      <c r="U6582" s="287"/>
      <c r="X6582" s="289"/>
    </row>
    <row r="6583" spans="20:24">
      <c r="T6583" s="288"/>
      <c r="U6583" s="287"/>
      <c r="X6583" s="289"/>
    </row>
    <row r="6584" spans="20:24">
      <c r="T6584" s="288"/>
      <c r="U6584" s="287"/>
      <c r="X6584" s="289"/>
    </row>
    <row r="6585" spans="20:24">
      <c r="T6585" s="288"/>
      <c r="U6585" s="287"/>
      <c r="X6585" s="289"/>
    </row>
    <row r="6586" spans="20:24">
      <c r="T6586" s="288"/>
      <c r="U6586" s="287"/>
      <c r="X6586" s="289"/>
    </row>
    <row r="6587" spans="20:24">
      <c r="T6587" s="288"/>
      <c r="U6587" s="287"/>
      <c r="X6587" s="289"/>
    </row>
    <row r="6588" spans="20:24">
      <c r="T6588" s="288"/>
      <c r="U6588" s="287"/>
      <c r="X6588" s="289"/>
    </row>
    <row r="6589" spans="20:24">
      <c r="T6589" s="288"/>
      <c r="U6589" s="287"/>
      <c r="X6589" s="289"/>
    </row>
    <row r="6590" spans="20:24">
      <c r="T6590" s="288"/>
      <c r="U6590" s="287"/>
      <c r="X6590" s="289"/>
    </row>
    <row r="6591" spans="20:24">
      <c r="T6591" s="288"/>
      <c r="U6591" s="287"/>
      <c r="X6591" s="289"/>
    </row>
    <row r="6592" spans="20:24">
      <c r="T6592" s="288"/>
      <c r="U6592" s="287"/>
      <c r="X6592" s="289"/>
    </row>
    <row r="6593" spans="20:24">
      <c r="T6593" s="288"/>
      <c r="U6593" s="287"/>
      <c r="X6593" s="289"/>
    </row>
    <row r="6594" spans="20:24">
      <c r="T6594" s="288"/>
      <c r="U6594" s="287"/>
      <c r="X6594" s="289"/>
    </row>
    <row r="6595" spans="20:24">
      <c r="T6595" s="288"/>
      <c r="U6595" s="287"/>
      <c r="X6595" s="289"/>
    </row>
    <row r="6596" spans="20:24">
      <c r="T6596" s="288"/>
      <c r="U6596" s="287"/>
      <c r="X6596" s="289"/>
    </row>
    <row r="6597" spans="20:24">
      <c r="T6597" s="288"/>
      <c r="U6597" s="287"/>
      <c r="X6597" s="289"/>
    </row>
    <row r="6598" spans="20:24">
      <c r="T6598" s="288"/>
      <c r="U6598" s="287"/>
      <c r="X6598" s="289"/>
    </row>
    <row r="6599" spans="20:24">
      <c r="T6599" s="288"/>
      <c r="U6599" s="287"/>
      <c r="X6599" s="289"/>
    </row>
    <row r="6600" spans="20:24">
      <c r="T6600" s="288"/>
      <c r="U6600" s="287"/>
      <c r="X6600" s="289"/>
    </row>
    <row r="6601" spans="20:24">
      <c r="T6601" s="288"/>
      <c r="U6601" s="287"/>
      <c r="X6601" s="289"/>
    </row>
    <row r="6602" spans="20:24">
      <c r="T6602" s="288"/>
      <c r="U6602" s="287"/>
      <c r="X6602" s="289"/>
    </row>
    <row r="6603" spans="20:24">
      <c r="T6603" s="288"/>
      <c r="U6603" s="287"/>
      <c r="X6603" s="289"/>
    </row>
    <row r="6604" spans="20:24">
      <c r="T6604" s="288"/>
      <c r="U6604" s="287"/>
      <c r="X6604" s="289"/>
    </row>
    <row r="6605" spans="20:24">
      <c r="T6605" s="288"/>
      <c r="U6605" s="287"/>
      <c r="X6605" s="289"/>
    </row>
    <row r="6606" spans="20:24">
      <c r="T6606" s="288"/>
      <c r="U6606" s="287"/>
      <c r="X6606" s="289"/>
    </row>
    <row r="6607" spans="20:24">
      <c r="T6607" s="288"/>
      <c r="U6607" s="287"/>
      <c r="X6607" s="289"/>
    </row>
    <row r="6608" spans="20:24">
      <c r="T6608" s="288"/>
      <c r="U6608" s="287"/>
      <c r="X6608" s="289"/>
    </row>
    <row r="6609" spans="20:24">
      <c r="T6609" s="288"/>
      <c r="U6609" s="287"/>
      <c r="X6609" s="289"/>
    </row>
    <row r="6610" spans="20:24">
      <c r="T6610" s="288"/>
      <c r="U6610" s="287"/>
      <c r="X6610" s="289"/>
    </row>
    <row r="6611" spans="20:24">
      <c r="T6611" s="288"/>
      <c r="U6611" s="287"/>
      <c r="X6611" s="289"/>
    </row>
    <row r="6612" spans="20:24">
      <c r="T6612" s="288"/>
      <c r="U6612" s="287"/>
      <c r="X6612" s="289"/>
    </row>
    <row r="6613" spans="20:24">
      <c r="T6613" s="288"/>
      <c r="U6613" s="287"/>
      <c r="X6613" s="289"/>
    </row>
    <row r="6614" spans="20:24">
      <c r="T6614" s="288"/>
      <c r="U6614" s="287"/>
      <c r="X6614" s="289"/>
    </row>
    <row r="6615" spans="20:24">
      <c r="T6615" s="288"/>
      <c r="U6615" s="287"/>
      <c r="X6615" s="289"/>
    </row>
    <row r="6616" spans="20:24">
      <c r="T6616" s="288"/>
      <c r="U6616" s="287"/>
      <c r="X6616" s="289"/>
    </row>
    <row r="6617" spans="20:24">
      <c r="T6617" s="288"/>
      <c r="U6617" s="287"/>
      <c r="X6617" s="289"/>
    </row>
    <row r="6618" spans="20:24">
      <c r="T6618" s="288"/>
      <c r="U6618" s="287"/>
      <c r="X6618" s="289"/>
    </row>
    <row r="6619" spans="20:24">
      <c r="T6619" s="288"/>
      <c r="U6619" s="287"/>
      <c r="X6619" s="289"/>
    </row>
    <row r="6620" spans="20:24">
      <c r="T6620" s="288"/>
      <c r="U6620" s="287"/>
      <c r="X6620" s="289"/>
    </row>
    <row r="6621" spans="20:24">
      <c r="T6621" s="288"/>
      <c r="U6621" s="287"/>
      <c r="X6621" s="289"/>
    </row>
    <row r="6622" spans="20:24">
      <c r="T6622" s="288"/>
      <c r="U6622" s="287"/>
      <c r="X6622" s="289"/>
    </row>
    <row r="6623" spans="20:24">
      <c r="T6623" s="288"/>
      <c r="U6623" s="287"/>
      <c r="X6623" s="289"/>
    </row>
    <row r="6624" spans="20:24">
      <c r="T6624" s="288"/>
      <c r="U6624" s="287"/>
      <c r="X6624" s="289"/>
    </row>
    <row r="6625" spans="20:24">
      <c r="T6625" s="288"/>
      <c r="U6625" s="287"/>
      <c r="X6625" s="289"/>
    </row>
    <row r="6626" spans="20:24">
      <c r="T6626" s="288"/>
      <c r="U6626" s="287"/>
      <c r="X6626" s="289"/>
    </row>
    <row r="6627" spans="20:24">
      <c r="T6627" s="288"/>
      <c r="U6627" s="287"/>
      <c r="X6627" s="289"/>
    </row>
    <row r="6628" spans="20:24">
      <c r="T6628" s="288"/>
      <c r="U6628" s="287"/>
      <c r="X6628" s="289"/>
    </row>
    <row r="6629" spans="20:24">
      <c r="T6629" s="288"/>
      <c r="U6629" s="287"/>
      <c r="X6629" s="289"/>
    </row>
    <row r="6630" spans="20:24">
      <c r="T6630" s="288"/>
      <c r="U6630" s="287"/>
      <c r="X6630" s="289"/>
    </row>
    <row r="6631" spans="20:24">
      <c r="T6631" s="288"/>
      <c r="U6631" s="287"/>
      <c r="X6631" s="289"/>
    </row>
    <row r="6632" spans="20:24">
      <c r="T6632" s="288"/>
      <c r="U6632" s="287"/>
      <c r="X6632" s="289"/>
    </row>
    <row r="6633" spans="20:24">
      <c r="T6633" s="288"/>
      <c r="U6633" s="287"/>
      <c r="X6633" s="289"/>
    </row>
    <row r="6634" spans="20:24">
      <c r="T6634" s="288"/>
      <c r="U6634" s="287"/>
      <c r="X6634" s="289"/>
    </row>
    <row r="6635" spans="20:24">
      <c r="T6635" s="288"/>
      <c r="U6635" s="287"/>
      <c r="X6635" s="289"/>
    </row>
    <row r="6636" spans="20:24">
      <c r="T6636" s="288"/>
      <c r="U6636" s="287"/>
      <c r="X6636" s="289"/>
    </row>
    <row r="6637" spans="20:24">
      <c r="T6637" s="288"/>
      <c r="U6637" s="287"/>
      <c r="X6637" s="289"/>
    </row>
    <row r="6638" spans="20:24">
      <c r="T6638" s="288"/>
      <c r="U6638" s="287"/>
      <c r="X6638" s="289"/>
    </row>
    <row r="6639" spans="20:24">
      <c r="T6639" s="288"/>
      <c r="U6639" s="287"/>
      <c r="X6639" s="289"/>
    </row>
    <row r="6640" spans="20:24">
      <c r="T6640" s="288"/>
      <c r="U6640" s="287"/>
      <c r="X6640" s="289"/>
    </row>
    <row r="6641" spans="20:24">
      <c r="T6641" s="288"/>
      <c r="U6641" s="287"/>
      <c r="X6641" s="289"/>
    </row>
    <row r="6642" spans="20:24">
      <c r="T6642" s="288"/>
      <c r="U6642" s="287"/>
      <c r="X6642" s="289"/>
    </row>
    <row r="6643" spans="20:24">
      <c r="T6643" s="288"/>
      <c r="U6643" s="287"/>
      <c r="X6643" s="289"/>
    </row>
    <row r="6644" spans="20:24">
      <c r="T6644" s="288"/>
      <c r="U6644" s="287"/>
      <c r="X6644" s="289"/>
    </row>
    <row r="6645" spans="20:24">
      <c r="T6645" s="288"/>
      <c r="U6645" s="287"/>
      <c r="X6645" s="289"/>
    </row>
    <row r="6646" spans="20:24">
      <c r="T6646" s="288"/>
      <c r="U6646" s="287"/>
      <c r="X6646" s="289"/>
    </row>
    <row r="6647" spans="20:24">
      <c r="T6647" s="288"/>
      <c r="U6647" s="287"/>
      <c r="X6647" s="289"/>
    </row>
    <row r="6648" spans="20:24">
      <c r="T6648" s="288"/>
      <c r="U6648" s="287"/>
      <c r="X6648" s="289"/>
    </row>
    <row r="6649" spans="20:24">
      <c r="T6649" s="288"/>
      <c r="U6649" s="287"/>
      <c r="X6649" s="289"/>
    </row>
    <row r="6650" spans="20:24">
      <c r="T6650" s="288"/>
      <c r="U6650" s="287"/>
      <c r="X6650" s="289"/>
    </row>
    <row r="6651" spans="20:24">
      <c r="T6651" s="288"/>
      <c r="U6651" s="287"/>
      <c r="X6651" s="289"/>
    </row>
    <row r="6652" spans="20:24">
      <c r="T6652" s="288"/>
      <c r="U6652" s="287"/>
      <c r="X6652" s="289"/>
    </row>
    <row r="6653" spans="20:24">
      <c r="T6653" s="288"/>
      <c r="U6653" s="287"/>
      <c r="X6653" s="289"/>
    </row>
    <row r="6654" spans="20:24">
      <c r="T6654" s="288"/>
      <c r="U6654" s="287"/>
      <c r="X6654" s="289"/>
    </row>
    <row r="6655" spans="20:24">
      <c r="T6655" s="288"/>
      <c r="U6655" s="287"/>
      <c r="X6655" s="289"/>
    </row>
    <row r="6656" spans="20:24">
      <c r="T6656" s="288"/>
      <c r="U6656" s="287"/>
      <c r="X6656" s="289"/>
    </row>
    <row r="6657" spans="20:24">
      <c r="T6657" s="288"/>
      <c r="U6657" s="287"/>
      <c r="X6657" s="289"/>
    </row>
    <row r="6658" spans="20:24">
      <c r="T6658" s="288"/>
      <c r="U6658" s="287"/>
      <c r="X6658" s="289"/>
    </row>
    <row r="6659" spans="20:24">
      <c r="T6659" s="288"/>
      <c r="U6659" s="287"/>
      <c r="X6659" s="289"/>
    </row>
    <row r="6660" spans="20:24">
      <c r="T6660" s="288"/>
      <c r="U6660" s="287"/>
      <c r="X6660" s="289"/>
    </row>
    <row r="6661" spans="20:24">
      <c r="T6661" s="288"/>
      <c r="U6661" s="287"/>
      <c r="X6661" s="289"/>
    </row>
    <row r="6662" spans="20:24">
      <c r="T6662" s="288"/>
      <c r="U6662" s="287"/>
      <c r="X6662" s="289"/>
    </row>
    <row r="6663" spans="20:24">
      <c r="T6663" s="288"/>
      <c r="U6663" s="287"/>
      <c r="X6663" s="289"/>
    </row>
    <row r="6664" spans="20:24">
      <c r="T6664" s="288"/>
      <c r="U6664" s="287"/>
      <c r="X6664" s="289"/>
    </row>
    <row r="6665" spans="20:24">
      <c r="T6665" s="288"/>
      <c r="U6665" s="287"/>
      <c r="X6665" s="289"/>
    </row>
    <row r="6666" spans="20:24">
      <c r="T6666" s="288"/>
      <c r="U6666" s="287"/>
      <c r="X6666" s="289"/>
    </row>
    <row r="6667" spans="20:24">
      <c r="T6667" s="288"/>
      <c r="U6667" s="287"/>
      <c r="X6667" s="289"/>
    </row>
    <row r="6668" spans="20:24">
      <c r="T6668" s="288"/>
      <c r="U6668" s="287"/>
      <c r="X6668" s="289"/>
    </row>
    <row r="6669" spans="20:24">
      <c r="T6669" s="288"/>
      <c r="U6669" s="287"/>
      <c r="X6669" s="289"/>
    </row>
    <row r="6670" spans="20:24">
      <c r="T6670" s="288"/>
      <c r="U6670" s="287"/>
      <c r="X6670" s="289"/>
    </row>
    <row r="6671" spans="20:24">
      <c r="T6671" s="288"/>
      <c r="U6671" s="287"/>
      <c r="X6671" s="289"/>
    </row>
    <row r="6672" spans="20:24">
      <c r="T6672" s="288"/>
      <c r="U6672" s="287"/>
      <c r="X6672" s="289"/>
    </row>
    <row r="6673" spans="20:24">
      <c r="T6673" s="288"/>
      <c r="U6673" s="287"/>
      <c r="X6673" s="289"/>
    </row>
    <row r="6674" spans="20:24">
      <c r="T6674" s="288"/>
      <c r="U6674" s="287"/>
      <c r="X6674" s="289"/>
    </row>
    <row r="6675" spans="20:24">
      <c r="T6675" s="288"/>
      <c r="U6675" s="287"/>
      <c r="X6675" s="289"/>
    </row>
    <row r="6676" spans="20:24">
      <c r="T6676" s="288"/>
      <c r="U6676" s="287"/>
      <c r="X6676" s="289"/>
    </row>
    <row r="6677" spans="20:24">
      <c r="T6677" s="288"/>
      <c r="U6677" s="287"/>
      <c r="X6677" s="289"/>
    </row>
    <row r="6678" spans="20:24">
      <c r="T6678" s="288"/>
      <c r="U6678" s="287"/>
      <c r="X6678" s="289"/>
    </row>
    <row r="6679" spans="20:24">
      <c r="T6679" s="288"/>
      <c r="U6679" s="287"/>
      <c r="X6679" s="289"/>
    </row>
    <row r="6680" spans="20:24">
      <c r="T6680" s="288"/>
      <c r="U6680" s="287"/>
      <c r="X6680" s="289"/>
    </row>
    <row r="6681" spans="20:24">
      <c r="T6681" s="288"/>
      <c r="U6681" s="287"/>
      <c r="X6681" s="289"/>
    </row>
    <row r="6682" spans="20:24">
      <c r="T6682" s="288"/>
      <c r="U6682" s="287"/>
      <c r="X6682" s="289"/>
    </row>
    <row r="6683" spans="20:24">
      <c r="T6683" s="288"/>
      <c r="U6683" s="287"/>
      <c r="X6683" s="289"/>
    </row>
    <row r="6684" spans="20:24">
      <c r="T6684" s="288"/>
      <c r="U6684" s="287"/>
      <c r="X6684" s="289"/>
    </row>
    <row r="6685" spans="20:24">
      <c r="T6685" s="288"/>
      <c r="U6685" s="287"/>
      <c r="X6685" s="289"/>
    </row>
    <row r="6686" spans="20:24">
      <c r="T6686" s="288"/>
      <c r="U6686" s="287"/>
      <c r="X6686" s="289"/>
    </row>
    <row r="6687" spans="20:24">
      <c r="T6687" s="288"/>
      <c r="U6687" s="287"/>
      <c r="X6687" s="289"/>
    </row>
    <row r="6688" spans="20:24">
      <c r="T6688" s="288"/>
      <c r="U6688" s="287"/>
      <c r="X6688" s="289"/>
    </row>
    <row r="6689" spans="20:24">
      <c r="T6689" s="288"/>
      <c r="U6689" s="287"/>
      <c r="X6689" s="289"/>
    </row>
    <row r="6690" spans="20:24">
      <c r="T6690" s="288"/>
      <c r="U6690" s="287"/>
      <c r="X6690" s="289"/>
    </row>
    <row r="6691" spans="20:24">
      <c r="T6691" s="288"/>
      <c r="U6691" s="287"/>
      <c r="X6691" s="289"/>
    </row>
    <row r="6692" spans="20:24">
      <c r="T6692" s="288"/>
      <c r="U6692" s="287"/>
      <c r="X6692" s="289"/>
    </row>
    <row r="6693" spans="20:24">
      <c r="T6693" s="288"/>
      <c r="U6693" s="287"/>
      <c r="X6693" s="289"/>
    </row>
    <row r="6694" spans="20:24">
      <c r="T6694" s="288"/>
      <c r="U6694" s="287"/>
      <c r="X6694" s="289"/>
    </row>
    <row r="6695" spans="20:24">
      <c r="T6695" s="288"/>
      <c r="U6695" s="287"/>
      <c r="X6695" s="289"/>
    </row>
    <row r="6696" spans="20:24">
      <c r="T6696" s="288"/>
      <c r="U6696" s="287"/>
      <c r="X6696" s="289"/>
    </row>
    <row r="6697" spans="20:24">
      <c r="T6697" s="288"/>
      <c r="U6697" s="287"/>
      <c r="X6697" s="289"/>
    </row>
    <row r="6698" spans="20:24">
      <c r="T6698" s="288"/>
      <c r="U6698" s="287"/>
      <c r="X6698" s="289"/>
    </row>
    <row r="6699" spans="20:24">
      <c r="T6699" s="288"/>
      <c r="U6699" s="287"/>
      <c r="X6699" s="289"/>
    </row>
    <row r="6700" spans="20:24">
      <c r="T6700" s="288"/>
      <c r="U6700" s="287"/>
      <c r="X6700" s="289"/>
    </row>
    <row r="6701" spans="20:24">
      <c r="T6701" s="288"/>
      <c r="U6701" s="287"/>
      <c r="X6701" s="289"/>
    </row>
    <row r="6702" spans="20:24">
      <c r="T6702" s="288"/>
      <c r="U6702" s="287"/>
      <c r="X6702" s="289"/>
    </row>
    <row r="6703" spans="20:24">
      <c r="T6703" s="288"/>
      <c r="U6703" s="287"/>
      <c r="X6703" s="289"/>
    </row>
    <row r="6704" spans="20:24">
      <c r="T6704" s="288"/>
      <c r="U6704" s="287"/>
      <c r="X6704" s="289"/>
    </row>
    <row r="6705" spans="20:24">
      <c r="T6705" s="288"/>
      <c r="U6705" s="287"/>
      <c r="X6705" s="289"/>
    </row>
    <row r="6706" spans="20:24">
      <c r="T6706" s="288"/>
      <c r="U6706" s="287"/>
      <c r="X6706" s="289"/>
    </row>
    <row r="6707" spans="20:24">
      <c r="T6707" s="288"/>
      <c r="U6707" s="287"/>
      <c r="X6707" s="289"/>
    </row>
    <row r="6708" spans="20:24">
      <c r="T6708" s="288"/>
      <c r="U6708" s="287"/>
      <c r="X6708" s="289"/>
    </row>
    <row r="6709" spans="20:24">
      <c r="T6709" s="288"/>
      <c r="U6709" s="287"/>
      <c r="X6709" s="289"/>
    </row>
    <row r="6710" spans="20:24">
      <c r="T6710" s="288"/>
      <c r="U6710" s="287"/>
      <c r="X6710" s="289"/>
    </row>
    <row r="6711" spans="20:24">
      <c r="T6711" s="288"/>
      <c r="U6711" s="287"/>
      <c r="X6711" s="289"/>
    </row>
    <row r="6712" spans="20:24">
      <c r="T6712" s="288"/>
      <c r="U6712" s="287"/>
      <c r="X6712" s="289"/>
    </row>
    <row r="6713" spans="20:24">
      <c r="T6713" s="288"/>
      <c r="U6713" s="287"/>
      <c r="X6713" s="289"/>
    </row>
    <row r="6714" spans="20:24">
      <c r="T6714" s="288"/>
      <c r="U6714" s="287"/>
      <c r="X6714" s="289"/>
    </row>
    <row r="6715" spans="20:24">
      <c r="T6715" s="288"/>
      <c r="U6715" s="287"/>
      <c r="X6715" s="289"/>
    </row>
    <row r="6716" spans="20:24">
      <c r="T6716" s="288"/>
      <c r="U6716" s="287"/>
      <c r="X6716" s="289"/>
    </row>
    <row r="6717" spans="20:24">
      <c r="T6717" s="288"/>
      <c r="U6717" s="287"/>
      <c r="X6717" s="289"/>
    </row>
    <row r="6718" spans="20:24">
      <c r="T6718" s="288"/>
      <c r="U6718" s="287"/>
      <c r="X6718" s="289"/>
    </row>
    <row r="6719" spans="20:24">
      <c r="T6719" s="288"/>
      <c r="U6719" s="287"/>
      <c r="X6719" s="289"/>
    </row>
    <row r="6720" spans="20:24">
      <c r="T6720" s="288"/>
      <c r="U6720" s="287"/>
      <c r="X6720" s="289"/>
    </row>
    <row r="6721" spans="20:24">
      <c r="T6721" s="288"/>
      <c r="U6721" s="287"/>
      <c r="X6721" s="289"/>
    </row>
    <row r="6722" spans="20:24">
      <c r="T6722" s="288"/>
      <c r="U6722" s="287"/>
      <c r="X6722" s="289"/>
    </row>
    <row r="6723" spans="20:24">
      <c r="T6723" s="288"/>
      <c r="U6723" s="287"/>
      <c r="X6723" s="289"/>
    </row>
    <row r="6724" spans="20:24">
      <c r="T6724" s="288"/>
      <c r="U6724" s="287"/>
      <c r="X6724" s="289"/>
    </row>
    <row r="6725" spans="20:24">
      <c r="T6725" s="288"/>
      <c r="U6725" s="287"/>
      <c r="X6725" s="289"/>
    </row>
    <row r="6726" spans="20:24">
      <c r="T6726" s="288"/>
      <c r="U6726" s="287"/>
      <c r="X6726" s="289"/>
    </row>
    <row r="6727" spans="20:24">
      <c r="T6727" s="288"/>
      <c r="U6727" s="287"/>
      <c r="X6727" s="289"/>
    </row>
    <row r="6728" spans="20:24">
      <c r="T6728" s="288"/>
      <c r="U6728" s="287"/>
      <c r="X6728" s="289"/>
    </row>
    <row r="6729" spans="20:24">
      <c r="T6729" s="288"/>
      <c r="U6729" s="287"/>
      <c r="X6729" s="289"/>
    </row>
    <row r="6730" spans="20:24">
      <c r="T6730" s="288"/>
      <c r="U6730" s="287"/>
      <c r="X6730" s="289"/>
    </row>
    <row r="6731" spans="20:24">
      <c r="T6731" s="288"/>
      <c r="U6731" s="287"/>
      <c r="X6731" s="289"/>
    </row>
    <row r="6732" spans="20:24">
      <c r="T6732" s="288"/>
      <c r="U6732" s="287"/>
      <c r="X6732" s="289"/>
    </row>
    <row r="6733" spans="20:24">
      <c r="T6733" s="288"/>
      <c r="U6733" s="287"/>
      <c r="X6733" s="289"/>
    </row>
    <row r="6734" spans="20:24">
      <c r="T6734" s="288"/>
      <c r="U6734" s="287"/>
      <c r="X6734" s="289"/>
    </row>
    <row r="6735" spans="20:24">
      <c r="T6735" s="288"/>
      <c r="U6735" s="287"/>
      <c r="X6735" s="289"/>
    </row>
    <row r="6736" spans="20:24">
      <c r="T6736" s="288"/>
      <c r="U6736" s="287"/>
      <c r="X6736" s="289"/>
    </row>
    <row r="6737" spans="20:24">
      <c r="T6737" s="288"/>
      <c r="U6737" s="287"/>
      <c r="X6737" s="289"/>
    </row>
    <row r="6738" spans="20:24">
      <c r="T6738" s="288"/>
      <c r="U6738" s="287"/>
      <c r="X6738" s="289"/>
    </row>
    <row r="6739" spans="20:24">
      <c r="T6739" s="288"/>
      <c r="U6739" s="287"/>
      <c r="X6739" s="289"/>
    </row>
    <row r="6740" spans="20:24">
      <c r="T6740" s="288"/>
      <c r="U6740" s="287"/>
      <c r="X6740" s="289"/>
    </row>
    <row r="6741" spans="20:24">
      <c r="T6741" s="288"/>
      <c r="U6741" s="287"/>
      <c r="X6741" s="289"/>
    </row>
    <row r="6742" spans="20:24">
      <c r="T6742" s="288"/>
      <c r="U6742" s="287"/>
      <c r="X6742" s="289"/>
    </row>
    <row r="6743" spans="20:24">
      <c r="T6743" s="288"/>
      <c r="U6743" s="287"/>
      <c r="X6743" s="289"/>
    </row>
    <row r="6744" spans="20:24">
      <c r="T6744" s="288"/>
      <c r="U6744" s="287"/>
      <c r="X6744" s="289"/>
    </row>
    <row r="6745" spans="20:24">
      <c r="T6745" s="288"/>
      <c r="U6745" s="287"/>
      <c r="X6745" s="289"/>
    </row>
    <row r="6746" spans="20:24">
      <c r="T6746" s="288"/>
      <c r="U6746" s="287"/>
      <c r="X6746" s="289"/>
    </row>
    <row r="6747" spans="20:24">
      <c r="T6747" s="288"/>
      <c r="U6747" s="287"/>
      <c r="X6747" s="289"/>
    </row>
    <row r="6748" spans="20:24">
      <c r="T6748" s="288"/>
      <c r="U6748" s="287"/>
      <c r="X6748" s="289"/>
    </row>
    <row r="6749" spans="20:24">
      <c r="T6749" s="288"/>
      <c r="U6749" s="287"/>
      <c r="X6749" s="289"/>
    </row>
    <row r="6750" spans="20:24">
      <c r="T6750" s="288"/>
      <c r="U6750" s="287"/>
      <c r="X6750" s="289"/>
    </row>
    <row r="6751" spans="20:24">
      <c r="T6751" s="288"/>
      <c r="U6751" s="287"/>
      <c r="X6751" s="289"/>
    </row>
    <row r="6752" spans="20:24">
      <c r="T6752" s="288"/>
      <c r="U6752" s="287"/>
      <c r="X6752" s="289"/>
    </row>
    <row r="6753" spans="20:24">
      <c r="T6753" s="288"/>
      <c r="U6753" s="287"/>
      <c r="X6753" s="289"/>
    </row>
    <row r="6754" spans="20:24">
      <c r="T6754" s="288"/>
      <c r="U6754" s="287"/>
      <c r="X6754" s="289"/>
    </row>
    <row r="6755" spans="20:24">
      <c r="T6755" s="288"/>
      <c r="U6755" s="287"/>
      <c r="X6755" s="289"/>
    </row>
    <row r="6756" spans="20:24">
      <c r="T6756" s="288"/>
      <c r="U6756" s="287"/>
      <c r="X6756" s="289"/>
    </row>
    <row r="6757" spans="20:24">
      <c r="T6757" s="288"/>
      <c r="U6757" s="287"/>
      <c r="X6757" s="289"/>
    </row>
    <row r="6758" spans="20:24">
      <c r="T6758" s="288"/>
      <c r="U6758" s="287"/>
      <c r="X6758" s="289"/>
    </row>
    <row r="6759" spans="20:24">
      <c r="T6759" s="288"/>
      <c r="U6759" s="287"/>
      <c r="X6759" s="289"/>
    </row>
    <row r="6760" spans="20:24">
      <c r="T6760" s="288"/>
      <c r="U6760" s="287"/>
      <c r="X6760" s="289"/>
    </row>
    <row r="6761" spans="20:24">
      <c r="T6761" s="288"/>
      <c r="U6761" s="287"/>
      <c r="X6761" s="289"/>
    </row>
    <row r="6762" spans="20:24">
      <c r="T6762" s="288"/>
      <c r="U6762" s="287"/>
      <c r="X6762" s="289"/>
    </row>
    <row r="6763" spans="20:24">
      <c r="T6763" s="288"/>
      <c r="U6763" s="287"/>
      <c r="X6763" s="289"/>
    </row>
    <row r="6764" spans="20:24">
      <c r="T6764" s="288"/>
      <c r="U6764" s="287"/>
      <c r="X6764" s="289"/>
    </row>
    <row r="6765" spans="20:24">
      <c r="T6765" s="288"/>
      <c r="U6765" s="287"/>
      <c r="X6765" s="289"/>
    </row>
    <row r="6766" spans="20:24">
      <c r="T6766" s="288"/>
      <c r="U6766" s="287"/>
      <c r="X6766" s="289"/>
    </row>
    <row r="6767" spans="20:24">
      <c r="T6767" s="288"/>
      <c r="U6767" s="287"/>
      <c r="X6767" s="289"/>
    </row>
    <row r="6768" spans="20:24">
      <c r="T6768" s="288"/>
      <c r="U6768" s="287"/>
      <c r="X6768" s="289"/>
    </row>
    <row r="6769" spans="20:24">
      <c r="T6769" s="288"/>
      <c r="U6769" s="287"/>
      <c r="X6769" s="289"/>
    </row>
    <row r="6770" spans="20:24">
      <c r="T6770" s="288"/>
      <c r="U6770" s="287"/>
      <c r="X6770" s="289"/>
    </row>
    <row r="6771" spans="20:24">
      <c r="T6771" s="288"/>
      <c r="U6771" s="287"/>
      <c r="X6771" s="289"/>
    </row>
    <row r="6772" spans="20:24">
      <c r="T6772" s="288"/>
      <c r="U6772" s="287"/>
      <c r="X6772" s="289"/>
    </row>
    <row r="6773" spans="20:24">
      <c r="T6773" s="288"/>
      <c r="U6773" s="287"/>
      <c r="X6773" s="289"/>
    </row>
    <row r="6774" spans="20:24">
      <c r="T6774" s="288"/>
      <c r="U6774" s="287"/>
      <c r="X6774" s="289"/>
    </row>
    <row r="6775" spans="20:24">
      <c r="T6775" s="288"/>
      <c r="U6775" s="287"/>
      <c r="X6775" s="289"/>
    </row>
    <row r="6776" spans="20:24">
      <c r="T6776" s="288"/>
      <c r="U6776" s="287"/>
      <c r="X6776" s="289"/>
    </row>
    <row r="6777" spans="20:24">
      <c r="T6777" s="288"/>
      <c r="U6777" s="287"/>
      <c r="X6777" s="289"/>
    </row>
    <row r="6778" spans="20:24">
      <c r="T6778" s="288"/>
      <c r="U6778" s="287"/>
      <c r="X6778" s="289"/>
    </row>
    <row r="6779" spans="20:24">
      <c r="T6779" s="288"/>
      <c r="U6779" s="287"/>
      <c r="X6779" s="289"/>
    </row>
    <row r="6780" spans="20:24">
      <c r="T6780" s="288"/>
      <c r="U6780" s="287"/>
      <c r="X6780" s="289"/>
    </row>
    <row r="6781" spans="20:24">
      <c r="T6781" s="288"/>
      <c r="U6781" s="287"/>
      <c r="X6781" s="289"/>
    </row>
    <row r="6782" spans="20:24">
      <c r="T6782" s="288"/>
      <c r="U6782" s="287"/>
      <c r="X6782" s="289"/>
    </row>
    <row r="6783" spans="20:24">
      <c r="T6783" s="288"/>
      <c r="U6783" s="287"/>
      <c r="X6783" s="289"/>
    </row>
    <row r="6784" spans="20:24">
      <c r="T6784" s="288"/>
      <c r="U6784" s="287"/>
      <c r="X6784" s="289"/>
    </row>
    <row r="6785" spans="20:24">
      <c r="T6785" s="288"/>
      <c r="U6785" s="287"/>
      <c r="X6785" s="289"/>
    </row>
    <row r="6786" spans="20:24">
      <c r="T6786" s="288"/>
      <c r="U6786" s="287"/>
      <c r="X6786" s="289"/>
    </row>
    <row r="6787" spans="20:24">
      <c r="T6787" s="288"/>
      <c r="U6787" s="287"/>
      <c r="X6787" s="289"/>
    </row>
    <row r="6788" spans="20:24">
      <c r="T6788" s="288"/>
      <c r="U6788" s="287"/>
      <c r="X6788" s="289"/>
    </row>
    <row r="6789" spans="20:24">
      <c r="T6789" s="288"/>
      <c r="U6789" s="287"/>
      <c r="X6789" s="289"/>
    </row>
    <row r="6790" spans="20:24">
      <c r="T6790" s="288"/>
      <c r="U6790" s="287"/>
      <c r="X6790" s="289"/>
    </row>
    <row r="6791" spans="20:24">
      <c r="T6791" s="288"/>
      <c r="U6791" s="287"/>
      <c r="X6791" s="289"/>
    </row>
    <row r="6792" spans="20:24">
      <c r="T6792" s="288"/>
      <c r="U6792" s="287"/>
      <c r="X6792" s="289"/>
    </row>
    <row r="6793" spans="20:24">
      <c r="T6793" s="288"/>
      <c r="U6793" s="287"/>
      <c r="X6793" s="289"/>
    </row>
    <row r="6794" spans="20:24">
      <c r="T6794" s="288"/>
      <c r="U6794" s="287"/>
      <c r="X6794" s="289"/>
    </row>
    <row r="6795" spans="20:24">
      <c r="T6795" s="288"/>
      <c r="U6795" s="287"/>
      <c r="X6795" s="289"/>
    </row>
    <row r="6796" spans="20:24">
      <c r="T6796" s="288"/>
      <c r="U6796" s="287"/>
      <c r="X6796" s="289"/>
    </row>
    <row r="6797" spans="20:24">
      <c r="T6797" s="288"/>
      <c r="U6797" s="287"/>
      <c r="X6797" s="289"/>
    </row>
    <row r="6798" spans="20:24">
      <c r="T6798" s="288"/>
      <c r="U6798" s="287"/>
      <c r="X6798" s="289"/>
    </row>
    <row r="6799" spans="20:24">
      <c r="T6799" s="288"/>
      <c r="U6799" s="287"/>
      <c r="X6799" s="289"/>
    </row>
    <row r="6800" spans="20:24">
      <c r="T6800" s="288"/>
      <c r="U6800" s="287"/>
      <c r="X6800" s="289"/>
    </row>
    <row r="6801" spans="20:24">
      <c r="T6801" s="288"/>
      <c r="U6801" s="287"/>
      <c r="X6801" s="289"/>
    </row>
    <row r="6802" spans="20:24">
      <c r="T6802" s="288"/>
      <c r="U6802" s="287"/>
      <c r="X6802" s="289"/>
    </row>
    <row r="6803" spans="20:24">
      <c r="T6803" s="288"/>
      <c r="U6803" s="287"/>
      <c r="X6803" s="289"/>
    </row>
    <row r="6804" spans="20:24">
      <c r="T6804" s="288"/>
      <c r="U6804" s="287"/>
      <c r="X6804" s="289"/>
    </row>
    <row r="6805" spans="20:24">
      <c r="T6805" s="288"/>
      <c r="U6805" s="287"/>
      <c r="X6805" s="289"/>
    </row>
    <row r="6806" spans="20:24">
      <c r="T6806" s="288"/>
      <c r="U6806" s="287"/>
      <c r="X6806" s="289"/>
    </row>
    <row r="6807" spans="20:24">
      <c r="T6807" s="288"/>
      <c r="U6807" s="287"/>
      <c r="X6807" s="289"/>
    </row>
    <row r="6808" spans="20:24">
      <c r="T6808" s="288"/>
      <c r="U6808" s="287"/>
      <c r="X6808" s="289"/>
    </row>
    <row r="6809" spans="20:24">
      <c r="T6809" s="288"/>
      <c r="U6809" s="287"/>
      <c r="X6809" s="289"/>
    </row>
    <row r="6810" spans="20:24">
      <c r="T6810" s="288"/>
      <c r="U6810" s="287"/>
      <c r="X6810" s="289"/>
    </row>
    <row r="6811" spans="20:24">
      <c r="T6811" s="288"/>
      <c r="U6811" s="287"/>
      <c r="X6811" s="289"/>
    </row>
    <row r="6812" spans="20:24">
      <c r="T6812" s="288"/>
      <c r="U6812" s="287"/>
      <c r="X6812" s="289"/>
    </row>
    <row r="6813" spans="20:24">
      <c r="T6813" s="288"/>
      <c r="U6813" s="287"/>
      <c r="X6813" s="289"/>
    </row>
    <row r="6814" spans="20:24">
      <c r="T6814" s="288"/>
      <c r="U6814" s="287"/>
      <c r="X6814" s="289"/>
    </row>
    <row r="6815" spans="20:24">
      <c r="T6815" s="288"/>
      <c r="U6815" s="287"/>
      <c r="X6815" s="289"/>
    </row>
    <row r="6816" spans="20:24">
      <c r="T6816" s="288"/>
      <c r="U6816" s="287"/>
      <c r="X6816" s="289"/>
    </row>
    <row r="6817" spans="20:24">
      <c r="T6817" s="288"/>
      <c r="U6817" s="287"/>
      <c r="X6817" s="289"/>
    </row>
    <row r="6818" spans="20:24">
      <c r="T6818" s="288"/>
      <c r="U6818" s="287"/>
      <c r="X6818" s="289"/>
    </row>
    <row r="6819" spans="20:24">
      <c r="T6819" s="288"/>
      <c r="U6819" s="287"/>
      <c r="X6819" s="289"/>
    </row>
    <row r="6820" spans="20:24">
      <c r="T6820" s="288"/>
      <c r="U6820" s="287"/>
      <c r="X6820" s="289"/>
    </row>
    <row r="6821" spans="20:24">
      <c r="T6821" s="288"/>
      <c r="U6821" s="287"/>
      <c r="X6821" s="289"/>
    </row>
    <row r="6822" spans="20:24">
      <c r="T6822" s="288"/>
      <c r="U6822" s="287"/>
      <c r="X6822" s="289"/>
    </row>
    <row r="6823" spans="20:24">
      <c r="T6823" s="288"/>
      <c r="U6823" s="287"/>
      <c r="X6823" s="289"/>
    </row>
    <row r="6824" spans="20:24">
      <c r="T6824" s="288"/>
      <c r="U6824" s="287"/>
      <c r="X6824" s="289"/>
    </row>
    <row r="6825" spans="20:24">
      <c r="T6825" s="288"/>
      <c r="U6825" s="287"/>
      <c r="X6825" s="289"/>
    </row>
    <row r="6826" spans="20:24">
      <c r="T6826" s="288"/>
      <c r="U6826" s="287"/>
      <c r="X6826" s="289"/>
    </row>
    <row r="6827" spans="20:24">
      <c r="T6827" s="288"/>
      <c r="U6827" s="287"/>
      <c r="X6827" s="289"/>
    </row>
    <row r="6828" spans="20:24">
      <c r="T6828" s="288"/>
      <c r="U6828" s="287"/>
      <c r="X6828" s="289"/>
    </row>
    <row r="6829" spans="20:24">
      <c r="T6829" s="288"/>
      <c r="U6829" s="287"/>
      <c r="X6829" s="289"/>
    </row>
    <row r="6830" spans="20:24">
      <c r="T6830" s="288"/>
      <c r="U6830" s="287"/>
      <c r="X6830" s="289"/>
    </row>
    <row r="6831" spans="20:24">
      <c r="T6831" s="288"/>
      <c r="U6831" s="287"/>
      <c r="X6831" s="289"/>
    </row>
    <row r="6832" spans="20:24">
      <c r="T6832" s="288"/>
      <c r="U6832" s="287"/>
      <c r="X6832" s="289"/>
    </row>
    <row r="6833" spans="20:24">
      <c r="T6833" s="288"/>
      <c r="U6833" s="287"/>
      <c r="X6833" s="289"/>
    </row>
    <row r="6834" spans="20:24">
      <c r="T6834" s="288"/>
      <c r="U6834" s="287"/>
      <c r="X6834" s="289"/>
    </row>
    <row r="6835" spans="20:24">
      <c r="T6835" s="288"/>
      <c r="U6835" s="287"/>
      <c r="X6835" s="289"/>
    </row>
    <row r="6836" spans="20:24">
      <c r="T6836" s="288"/>
      <c r="U6836" s="287"/>
      <c r="X6836" s="289"/>
    </row>
    <row r="6837" spans="20:24">
      <c r="T6837" s="288"/>
      <c r="U6837" s="287"/>
      <c r="X6837" s="289"/>
    </row>
    <row r="6838" spans="20:24">
      <c r="T6838" s="288"/>
      <c r="U6838" s="287"/>
      <c r="X6838" s="289"/>
    </row>
    <row r="6839" spans="20:24">
      <c r="T6839" s="288"/>
      <c r="U6839" s="287"/>
      <c r="X6839" s="289"/>
    </row>
    <row r="6840" spans="20:24">
      <c r="T6840" s="288"/>
      <c r="U6840" s="287"/>
      <c r="X6840" s="289"/>
    </row>
    <row r="6841" spans="20:24">
      <c r="T6841" s="288"/>
      <c r="U6841" s="287"/>
      <c r="X6841" s="289"/>
    </row>
    <row r="6842" spans="20:24">
      <c r="T6842" s="288"/>
      <c r="U6842" s="287"/>
      <c r="X6842" s="289"/>
    </row>
    <row r="6843" spans="20:24">
      <c r="T6843" s="288"/>
      <c r="U6843" s="287"/>
      <c r="X6843" s="289"/>
    </row>
    <row r="6844" spans="20:24">
      <c r="T6844" s="288"/>
      <c r="U6844" s="287"/>
      <c r="X6844" s="289"/>
    </row>
    <row r="6845" spans="20:24">
      <c r="T6845" s="288"/>
      <c r="U6845" s="287"/>
      <c r="X6845" s="289"/>
    </row>
    <row r="6846" spans="20:24">
      <c r="T6846" s="288"/>
      <c r="U6846" s="287"/>
      <c r="X6846" s="289"/>
    </row>
    <row r="6847" spans="20:24">
      <c r="T6847" s="288"/>
      <c r="U6847" s="287"/>
      <c r="X6847" s="289"/>
    </row>
    <row r="6848" spans="20:24">
      <c r="T6848" s="288"/>
      <c r="U6848" s="287"/>
      <c r="X6848" s="289"/>
    </row>
    <row r="6849" spans="20:24">
      <c r="T6849" s="288"/>
      <c r="U6849" s="287"/>
      <c r="X6849" s="289"/>
    </row>
    <row r="6850" spans="20:24">
      <c r="T6850" s="288"/>
      <c r="U6850" s="287"/>
      <c r="X6850" s="289"/>
    </row>
    <row r="6851" spans="20:24">
      <c r="T6851" s="288"/>
      <c r="U6851" s="287"/>
      <c r="X6851" s="289"/>
    </row>
    <row r="6852" spans="20:24">
      <c r="T6852" s="288"/>
      <c r="U6852" s="287"/>
      <c r="X6852" s="289"/>
    </row>
    <row r="6853" spans="20:24">
      <c r="T6853" s="288"/>
      <c r="U6853" s="287"/>
      <c r="X6853" s="289"/>
    </row>
    <row r="6854" spans="20:24">
      <c r="T6854" s="288"/>
      <c r="U6854" s="287"/>
      <c r="X6854" s="289"/>
    </row>
    <row r="6855" spans="20:24">
      <c r="T6855" s="288"/>
      <c r="U6855" s="287"/>
      <c r="X6855" s="289"/>
    </row>
    <row r="6856" spans="20:24">
      <c r="T6856" s="288"/>
      <c r="U6856" s="287"/>
      <c r="X6856" s="289"/>
    </row>
    <row r="6857" spans="20:24">
      <c r="T6857" s="288"/>
      <c r="U6857" s="287"/>
      <c r="X6857" s="289"/>
    </row>
    <row r="6858" spans="20:24">
      <c r="T6858" s="288"/>
      <c r="U6858" s="287"/>
      <c r="X6858" s="289"/>
    </row>
    <row r="6859" spans="20:24">
      <c r="T6859" s="288"/>
      <c r="U6859" s="287"/>
      <c r="X6859" s="289"/>
    </row>
    <row r="6860" spans="20:24">
      <c r="T6860" s="288"/>
      <c r="U6860" s="287"/>
      <c r="X6860" s="289"/>
    </row>
    <row r="6861" spans="20:24">
      <c r="T6861" s="288"/>
      <c r="U6861" s="287"/>
      <c r="X6861" s="289"/>
    </row>
    <row r="6862" spans="20:24">
      <c r="T6862" s="288"/>
      <c r="U6862" s="287"/>
      <c r="X6862" s="289"/>
    </row>
    <row r="6863" spans="20:24">
      <c r="T6863" s="288"/>
      <c r="U6863" s="287"/>
      <c r="X6863" s="289"/>
    </row>
    <row r="6864" spans="20:24">
      <c r="T6864" s="288"/>
      <c r="U6864" s="287"/>
      <c r="X6864" s="289"/>
    </row>
    <row r="6865" spans="20:24">
      <c r="T6865" s="288"/>
      <c r="U6865" s="287"/>
      <c r="X6865" s="289"/>
    </row>
    <row r="6866" spans="20:24">
      <c r="T6866" s="288"/>
      <c r="U6866" s="287"/>
      <c r="X6866" s="289"/>
    </row>
    <row r="6867" spans="20:24">
      <c r="T6867" s="288"/>
      <c r="U6867" s="287"/>
      <c r="X6867" s="289"/>
    </row>
    <row r="6868" spans="20:24">
      <c r="T6868" s="288"/>
      <c r="U6868" s="287"/>
      <c r="X6868" s="289"/>
    </row>
    <row r="6869" spans="20:24">
      <c r="T6869" s="288"/>
      <c r="U6869" s="287"/>
      <c r="X6869" s="289"/>
    </row>
    <row r="6870" spans="20:24">
      <c r="T6870" s="288"/>
      <c r="U6870" s="287"/>
      <c r="X6870" s="289"/>
    </row>
    <row r="6871" spans="20:24">
      <c r="T6871" s="288"/>
      <c r="U6871" s="287"/>
      <c r="X6871" s="289"/>
    </row>
    <row r="6872" spans="20:24">
      <c r="T6872" s="288"/>
      <c r="U6872" s="287"/>
      <c r="X6872" s="289"/>
    </row>
    <row r="6873" spans="20:24">
      <c r="T6873" s="288"/>
      <c r="U6873" s="287"/>
      <c r="X6873" s="289"/>
    </row>
    <row r="6874" spans="20:24">
      <c r="T6874" s="288"/>
      <c r="U6874" s="287"/>
      <c r="X6874" s="289"/>
    </row>
    <row r="6875" spans="20:24">
      <c r="T6875" s="288"/>
      <c r="U6875" s="287"/>
      <c r="X6875" s="289"/>
    </row>
    <row r="6876" spans="20:24">
      <c r="T6876" s="288"/>
      <c r="U6876" s="287"/>
      <c r="X6876" s="289"/>
    </row>
    <row r="6877" spans="20:24">
      <c r="T6877" s="288"/>
      <c r="U6877" s="287"/>
      <c r="X6877" s="289"/>
    </row>
    <row r="6878" spans="20:24">
      <c r="T6878" s="288"/>
      <c r="U6878" s="287"/>
      <c r="X6878" s="289"/>
    </row>
    <row r="6879" spans="20:24">
      <c r="T6879" s="288"/>
      <c r="U6879" s="287"/>
      <c r="X6879" s="289"/>
    </row>
    <row r="6880" spans="20:24">
      <c r="T6880" s="288"/>
      <c r="U6880" s="287"/>
      <c r="X6880" s="289"/>
    </row>
    <row r="6881" spans="20:24">
      <c r="T6881" s="288"/>
      <c r="U6881" s="287"/>
      <c r="X6881" s="289"/>
    </row>
    <row r="6882" spans="20:24">
      <c r="T6882" s="288"/>
      <c r="U6882" s="287"/>
      <c r="X6882" s="289"/>
    </row>
    <row r="6883" spans="20:24">
      <c r="T6883" s="288"/>
      <c r="U6883" s="287"/>
      <c r="X6883" s="289"/>
    </row>
    <row r="6884" spans="20:24">
      <c r="T6884" s="288"/>
      <c r="U6884" s="287"/>
      <c r="X6884" s="289"/>
    </row>
    <row r="6885" spans="20:24">
      <c r="T6885" s="288"/>
      <c r="U6885" s="287"/>
      <c r="X6885" s="289"/>
    </row>
    <row r="6886" spans="20:24">
      <c r="T6886" s="288"/>
      <c r="U6886" s="287"/>
      <c r="X6886" s="289"/>
    </row>
    <row r="6887" spans="20:24">
      <c r="T6887" s="288"/>
      <c r="U6887" s="287"/>
      <c r="X6887" s="289"/>
    </row>
    <row r="6888" spans="20:24">
      <c r="T6888" s="288"/>
      <c r="U6888" s="287"/>
      <c r="X6888" s="289"/>
    </row>
    <row r="6889" spans="20:24">
      <c r="T6889" s="288"/>
      <c r="U6889" s="287"/>
      <c r="X6889" s="289"/>
    </row>
    <row r="6890" spans="20:24">
      <c r="T6890" s="288"/>
      <c r="U6890" s="287"/>
      <c r="X6890" s="289"/>
    </row>
    <row r="6891" spans="20:24">
      <c r="T6891" s="288"/>
      <c r="U6891" s="287"/>
      <c r="X6891" s="289"/>
    </row>
    <row r="6892" spans="20:24">
      <c r="T6892" s="288"/>
      <c r="U6892" s="287"/>
      <c r="X6892" s="289"/>
    </row>
    <row r="6893" spans="20:24">
      <c r="T6893" s="288"/>
      <c r="U6893" s="287"/>
      <c r="X6893" s="289"/>
    </row>
    <row r="6894" spans="20:24">
      <c r="T6894" s="288"/>
      <c r="U6894" s="287"/>
      <c r="X6894" s="289"/>
    </row>
    <row r="6895" spans="20:24">
      <c r="T6895" s="288"/>
      <c r="U6895" s="287"/>
      <c r="X6895" s="289"/>
    </row>
    <row r="6896" spans="20:24">
      <c r="T6896" s="288"/>
      <c r="U6896" s="287"/>
      <c r="X6896" s="289"/>
    </row>
    <row r="6897" spans="20:24">
      <c r="T6897" s="288"/>
      <c r="U6897" s="287"/>
      <c r="X6897" s="289"/>
    </row>
    <row r="6898" spans="20:24">
      <c r="T6898" s="288"/>
      <c r="U6898" s="287"/>
      <c r="X6898" s="289"/>
    </row>
    <row r="6899" spans="20:24">
      <c r="T6899" s="288"/>
      <c r="U6899" s="287"/>
      <c r="X6899" s="289"/>
    </row>
    <row r="6900" spans="20:24">
      <c r="T6900" s="288"/>
      <c r="U6900" s="287"/>
      <c r="X6900" s="289"/>
    </row>
    <row r="6901" spans="20:24">
      <c r="T6901" s="288"/>
      <c r="U6901" s="287"/>
      <c r="X6901" s="289"/>
    </row>
    <row r="6902" spans="20:24">
      <c r="T6902" s="288"/>
      <c r="U6902" s="287"/>
      <c r="X6902" s="289"/>
    </row>
    <row r="6903" spans="20:24">
      <c r="T6903" s="288"/>
      <c r="U6903" s="287"/>
      <c r="X6903" s="289"/>
    </row>
    <row r="6904" spans="20:24">
      <c r="T6904" s="288"/>
      <c r="U6904" s="287"/>
      <c r="X6904" s="289"/>
    </row>
    <row r="6905" spans="20:24">
      <c r="T6905" s="288"/>
      <c r="U6905" s="287"/>
      <c r="X6905" s="289"/>
    </row>
    <row r="6906" spans="20:24">
      <c r="T6906" s="288"/>
      <c r="U6906" s="287"/>
      <c r="X6906" s="289"/>
    </row>
    <row r="6907" spans="20:24">
      <c r="T6907" s="288"/>
      <c r="U6907" s="287"/>
      <c r="X6907" s="289"/>
    </row>
    <row r="6908" spans="20:24">
      <c r="T6908" s="288"/>
      <c r="U6908" s="287"/>
      <c r="X6908" s="289"/>
    </row>
    <row r="6909" spans="20:24">
      <c r="T6909" s="288"/>
      <c r="U6909" s="287"/>
      <c r="X6909" s="289"/>
    </row>
    <row r="6910" spans="20:24">
      <c r="T6910" s="288"/>
      <c r="U6910" s="287"/>
      <c r="X6910" s="289"/>
    </row>
    <row r="6911" spans="20:24">
      <c r="T6911" s="288"/>
      <c r="U6911" s="287"/>
      <c r="X6911" s="289"/>
    </row>
    <row r="6912" spans="20:24">
      <c r="T6912" s="288"/>
      <c r="U6912" s="287"/>
      <c r="X6912" s="289"/>
    </row>
    <row r="6913" spans="20:24">
      <c r="T6913" s="288"/>
      <c r="U6913" s="287"/>
      <c r="X6913" s="289"/>
    </row>
    <row r="6914" spans="20:24">
      <c r="T6914" s="288"/>
      <c r="U6914" s="287"/>
      <c r="X6914" s="289"/>
    </row>
    <row r="6915" spans="20:24">
      <c r="T6915" s="288"/>
      <c r="U6915" s="287"/>
      <c r="X6915" s="289"/>
    </row>
    <row r="6916" spans="20:24">
      <c r="T6916" s="288"/>
      <c r="U6916" s="287"/>
      <c r="X6916" s="289"/>
    </row>
    <row r="6917" spans="20:24">
      <c r="T6917" s="288"/>
      <c r="U6917" s="287"/>
      <c r="X6917" s="289"/>
    </row>
    <row r="6918" spans="20:24">
      <c r="T6918" s="288"/>
      <c r="U6918" s="287"/>
      <c r="X6918" s="289"/>
    </row>
    <row r="6919" spans="20:24">
      <c r="T6919" s="288"/>
      <c r="U6919" s="287"/>
      <c r="X6919" s="289"/>
    </row>
    <row r="6920" spans="20:24">
      <c r="T6920" s="288"/>
      <c r="U6920" s="287"/>
      <c r="X6920" s="289"/>
    </row>
    <row r="6921" spans="20:24">
      <c r="T6921" s="288"/>
      <c r="U6921" s="287"/>
      <c r="X6921" s="289"/>
    </row>
    <row r="6922" spans="20:24">
      <c r="T6922" s="288"/>
      <c r="U6922" s="287"/>
      <c r="X6922" s="289"/>
    </row>
    <row r="6923" spans="20:24">
      <c r="T6923" s="288"/>
      <c r="U6923" s="287"/>
      <c r="X6923" s="289"/>
    </row>
    <row r="6924" spans="20:24">
      <c r="T6924" s="288"/>
      <c r="U6924" s="287"/>
      <c r="X6924" s="289"/>
    </row>
    <row r="6925" spans="20:24">
      <c r="T6925" s="288"/>
      <c r="U6925" s="287"/>
      <c r="X6925" s="289"/>
    </row>
    <row r="6926" spans="20:24">
      <c r="T6926" s="288"/>
      <c r="U6926" s="287"/>
      <c r="X6926" s="289"/>
    </row>
    <row r="6927" spans="20:24">
      <c r="T6927" s="288"/>
      <c r="U6927" s="287"/>
      <c r="X6927" s="289"/>
    </row>
    <row r="6928" spans="20:24">
      <c r="T6928" s="288"/>
      <c r="U6928" s="287"/>
      <c r="X6928" s="289"/>
    </row>
    <row r="6929" spans="20:24">
      <c r="T6929" s="288"/>
      <c r="U6929" s="287"/>
      <c r="X6929" s="289"/>
    </row>
    <row r="6930" spans="20:24">
      <c r="T6930" s="288"/>
      <c r="U6930" s="287"/>
      <c r="X6930" s="289"/>
    </row>
    <row r="6931" spans="20:24">
      <c r="T6931" s="288"/>
      <c r="U6931" s="287"/>
      <c r="X6931" s="289"/>
    </row>
    <row r="6932" spans="20:24">
      <c r="T6932" s="288"/>
      <c r="U6932" s="287"/>
      <c r="X6932" s="289"/>
    </row>
    <row r="6933" spans="20:24">
      <c r="T6933" s="288"/>
      <c r="U6933" s="287"/>
      <c r="X6933" s="289"/>
    </row>
    <row r="6934" spans="20:24">
      <c r="T6934" s="288"/>
      <c r="U6934" s="287"/>
      <c r="X6934" s="289"/>
    </row>
    <row r="6935" spans="20:24">
      <c r="T6935" s="288"/>
      <c r="U6935" s="287"/>
      <c r="X6935" s="289"/>
    </row>
    <row r="6936" spans="20:24">
      <c r="T6936" s="288"/>
      <c r="U6936" s="287"/>
      <c r="X6936" s="289"/>
    </row>
    <row r="6937" spans="20:24">
      <c r="T6937" s="288"/>
      <c r="U6937" s="287"/>
      <c r="X6937" s="289"/>
    </row>
    <row r="6938" spans="20:24">
      <c r="T6938" s="288"/>
      <c r="U6938" s="287"/>
      <c r="X6938" s="289"/>
    </row>
    <row r="6939" spans="20:24">
      <c r="T6939" s="288"/>
      <c r="U6939" s="287"/>
      <c r="X6939" s="289"/>
    </row>
    <row r="6940" spans="20:24">
      <c r="T6940" s="288"/>
      <c r="U6940" s="287"/>
      <c r="X6940" s="289"/>
    </row>
    <row r="6941" spans="20:24">
      <c r="T6941" s="288"/>
      <c r="U6941" s="287"/>
      <c r="X6941" s="289"/>
    </row>
    <row r="6942" spans="20:24">
      <c r="T6942" s="288"/>
      <c r="U6942" s="287"/>
      <c r="X6942" s="289"/>
    </row>
    <row r="6943" spans="20:24">
      <c r="T6943" s="288"/>
      <c r="U6943" s="287"/>
      <c r="X6943" s="289"/>
    </row>
    <row r="6944" spans="20:24">
      <c r="T6944" s="288"/>
      <c r="U6944" s="287"/>
      <c r="X6944" s="289"/>
    </row>
    <row r="6945" spans="20:24">
      <c r="T6945" s="288"/>
      <c r="U6945" s="287"/>
      <c r="X6945" s="289"/>
    </row>
    <row r="6946" spans="20:24">
      <c r="T6946" s="288"/>
      <c r="U6946" s="287"/>
      <c r="X6946" s="289"/>
    </row>
    <row r="6947" spans="20:24">
      <c r="T6947" s="288"/>
      <c r="U6947" s="287"/>
      <c r="X6947" s="289"/>
    </row>
    <row r="6948" spans="20:24">
      <c r="T6948" s="288"/>
      <c r="U6948" s="287"/>
      <c r="X6948" s="289"/>
    </row>
    <row r="6949" spans="20:24">
      <c r="T6949" s="288"/>
      <c r="U6949" s="287"/>
      <c r="X6949" s="289"/>
    </row>
    <row r="6950" spans="20:24">
      <c r="T6950" s="288"/>
      <c r="U6950" s="287"/>
      <c r="X6950" s="289"/>
    </row>
    <row r="6951" spans="20:24">
      <c r="T6951" s="288"/>
      <c r="U6951" s="287"/>
      <c r="X6951" s="289"/>
    </row>
    <row r="6952" spans="20:24">
      <c r="T6952" s="288"/>
      <c r="U6952" s="287"/>
      <c r="X6952" s="289"/>
    </row>
    <row r="6953" spans="20:24">
      <c r="T6953" s="288"/>
      <c r="U6953" s="287"/>
      <c r="X6953" s="289"/>
    </row>
    <row r="6954" spans="20:24">
      <c r="T6954" s="288"/>
      <c r="U6954" s="287"/>
      <c r="X6954" s="289"/>
    </row>
    <row r="6955" spans="20:24">
      <c r="T6955" s="288"/>
      <c r="U6955" s="287"/>
      <c r="X6955" s="289"/>
    </row>
    <row r="6956" spans="20:24">
      <c r="T6956" s="288"/>
      <c r="U6956" s="287"/>
      <c r="X6956" s="289"/>
    </row>
    <row r="6957" spans="20:24">
      <c r="T6957" s="288"/>
      <c r="U6957" s="287"/>
      <c r="X6957" s="289"/>
    </row>
    <row r="6958" spans="20:24">
      <c r="T6958" s="288"/>
      <c r="U6958" s="287"/>
      <c r="X6958" s="289"/>
    </row>
    <row r="6959" spans="20:24">
      <c r="T6959" s="288"/>
      <c r="U6959" s="287"/>
      <c r="X6959" s="289"/>
    </row>
    <row r="6960" spans="20:24">
      <c r="T6960" s="288"/>
      <c r="U6960" s="287"/>
      <c r="X6960" s="289"/>
    </row>
    <row r="6961" spans="20:24">
      <c r="T6961" s="288"/>
      <c r="U6961" s="287"/>
      <c r="X6961" s="289"/>
    </row>
    <row r="6962" spans="20:24">
      <c r="T6962" s="288"/>
      <c r="U6962" s="287"/>
      <c r="X6962" s="289"/>
    </row>
    <row r="6963" spans="20:24">
      <c r="T6963" s="288"/>
      <c r="U6963" s="287"/>
      <c r="X6963" s="289"/>
    </row>
    <row r="6964" spans="20:24">
      <c r="T6964" s="288"/>
      <c r="U6964" s="287"/>
      <c r="X6964" s="289"/>
    </row>
    <row r="6965" spans="20:24">
      <c r="T6965" s="288"/>
      <c r="U6965" s="287"/>
      <c r="X6965" s="289"/>
    </row>
    <row r="6966" spans="20:24">
      <c r="T6966" s="288"/>
      <c r="U6966" s="287"/>
      <c r="X6966" s="289"/>
    </row>
    <row r="6967" spans="20:24">
      <c r="T6967" s="288"/>
      <c r="U6967" s="287"/>
      <c r="X6967" s="289"/>
    </row>
    <row r="6968" spans="20:24">
      <c r="T6968" s="288"/>
      <c r="U6968" s="287"/>
      <c r="X6968" s="289"/>
    </row>
    <row r="6969" spans="20:24">
      <c r="T6969" s="288"/>
      <c r="U6969" s="287"/>
      <c r="X6969" s="289"/>
    </row>
    <row r="6970" spans="20:24">
      <c r="T6970" s="288"/>
      <c r="U6970" s="287"/>
      <c r="X6970" s="289"/>
    </row>
    <row r="6971" spans="20:24">
      <c r="T6971" s="288"/>
      <c r="U6971" s="287"/>
      <c r="X6971" s="289"/>
    </row>
    <row r="6972" spans="20:24">
      <c r="T6972" s="288"/>
      <c r="U6972" s="287"/>
      <c r="X6972" s="289"/>
    </row>
    <row r="6973" spans="20:24">
      <c r="T6973" s="288"/>
      <c r="U6973" s="287"/>
      <c r="X6973" s="289"/>
    </row>
    <row r="6974" spans="20:24">
      <c r="T6974" s="288"/>
      <c r="U6974" s="287"/>
      <c r="X6974" s="289"/>
    </row>
    <row r="6975" spans="20:24">
      <c r="T6975" s="288"/>
      <c r="U6975" s="287"/>
      <c r="X6975" s="289"/>
    </row>
    <row r="6976" spans="20:24">
      <c r="T6976" s="288"/>
      <c r="U6976" s="287"/>
      <c r="X6976" s="289"/>
    </row>
    <row r="6977" spans="20:24">
      <c r="T6977" s="288"/>
      <c r="U6977" s="287"/>
      <c r="X6977" s="289"/>
    </row>
    <row r="6978" spans="20:24">
      <c r="T6978" s="288"/>
      <c r="U6978" s="287"/>
      <c r="X6978" s="289"/>
    </row>
    <row r="6979" spans="20:24">
      <c r="T6979" s="288"/>
      <c r="U6979" s="287"/>
      <c r="X6979" s="289"/>
    </row>
    <row r="6980" spans="20:24">
      <c r="T6980" s="288"/>
      <c r="U6980" s="287"/>
      <c r="X6980" s="289"/>
    </row>
    <row r="6981" spans="20:24">
      <c r="T6981" s="288"/>
      <c r="U6981" s="287"/>
      <c r="X6981" s="289"/>
    </row>
    <row r="6982" spans="20:24">
      <c r="T6982" s="288"/>
      <c r="U6982" s="287"/>
      <c r="X6982" s="289"/>
    </row>
    <row r="6983" spans="20:24">
      <c r="T6983" s="288"/>
      <c r="U6983" s="287"/>
      <c r="X6983" s="289"/>
    </row>
    <row r="6984" spans="20:24">
      <c r="T6984" s="288"/>
      <c r="U6984" s="287"/>
      <c r="X6984" s="289"/>
    </row>
    <row r="6985" spans="20:24">
      <c r="T6985" s="288"/>
      <c r="U6985" s="287"/>
      <c r="X6985" s="289"/>
    </row>
    <row r="6986" spans="20:24">
      <c r="T6986" s="288"/>
      <c r="U6986" s="287"/>
      <c r="X6986" s="289"/>
    </row>
    <row r="6987" spans="20:24">
      <c r="T6987" s="288"/>
      <c r="U6987" s="287"/>
      <c r="X6987" s="289"/>
    </row>
    <row r="6988" spans="20:24">
      <c r="T6988" s="288"/>
      <c r="U6988" s="287"/>
      <c r="X6988" s="289"/>
    </row>
    <row r="6989" spans="20:24">
      <c r="T6989" s="288"/>
      <c r="U6989" s="287"/>
      <c r="X6989" s="289"/>
    </row>
    <row r="6990" spans="20:24">
      <c r="T6990" s="288"/>
      <c r="U6990" s="287"/>
      <c r="X6990" s="289"/>
    </row>
    <row r="6991" spans="20:24">
      <c r="T6991" s="288"/>
      <c r="U6991" s="287"/>
      <c r="X6991" s="289"/>
    </row>
    <row r="6992" spans="20:24">
      <c r="T6992" s="288"/>
      <c r="U6992" s="287"/>
      <c r="X6992" s="289"/>
    </row>
    <row r="6993" spans="20:24">
      <c r="T6993" s="288"/>
      <c r="U6993" s="287"/>
      <c r="X6993" s="289"/>
    </row>
    <row r="6994" spans="20:24">
      <c r="T6994" s="288"/>
      <c r="U6994" s="287"/>
      <c r="X6994" s="289"/>
    </row>
    <row r="6995" spans="20:24">
      <c r="T6995" s="288"/>
      <c r="U6995" s="287"/>
      <c r="X6995" s="289"/>
    </row>
    <row r="6996" spans="20:24">
      <c r="T6996" s="288"/>
      <c r="U6996" s="287"/>
      <c r="X6996" s="289"/>
    </row>
    <row r="6997" spans="20:24">
      <c r="T6997" s="288"/>
      <c r="U6997" s="287"/>
      <c r="X6997" s="289"/>
    </row>
    <row r="6998" spans="20:24">
      <c r="T6998" s="288"/>
      <c r="U6998" s="287"/>
      <c r="X6998" s="289"/>
    </row>
    <row r="6999" spans="20:24">
      <c r="T6999" s="288"/>
      <c r="U6999" s="287"/>
      <c r="X6999" s="289"/>
    </row>
    <row r="7000" spans="20:24">
      <c r="T7000" s="288"/>
      <c r="U7000" s="287"/>
      <c r="X7000" s="289"/>
    </row>
    <row r="7001" spans="20:24">
      <c r="T7001" s="288"/>
      <c r="U7001" s="287"/>
      <c r="X7001" s="289"/>
    </row>
    <row r="7002" spans="20:24">
      <c r="T7002" s="288"/>
      <c r="U7002" s="287"/>
      <c r="X7002" s="289"/>
    </row>
    <row r="7003" spans="20:24">
      <c r="T7003" s="288"/>
      <c r="U7003" s="287"/>
      <c r="X7003" s="289"/>
    </row>
    <row r="7004" spans="20:24">
      <c r="T7004" s="288"/>
      <c r="U7004" s="287"/>
      <c r="X7004" s="289"/>
    </row>
    <row r="7005" spans="20:24">
      <c r="T7005" s="288"/>
      <c r="U7005" s="287"/>
      <c r="X7005" s="289"/>
    </row>
    <row r="7006" spans="20:24">
      <c r="T7006" s="288"/>
      <c r="U7006" s="287"/>
      <c r="X7006" s="289"/>
    </row>
    <row r="7007" spans="20:24">
      <c r="T7007" s="288"/>
      <c r="U7007" s="287"/>
      <c r="X7007" s="289"/>
    </row>
    <row r="7008" spans="20:24">
      <c r="T7008" s="288"/>
      <c r="U7008" s="287"/>
      <c r="X7008" s="289"/>
    </row>
    <row r="7009" spans="20:24">
      <c r="T7009" s="288"/>
      <c r="U7009" s="287"/>
      <c r="X7009" s="289"/>
    </row>
    <row r="7010" spans="20:24">
      <c r="T7010" s="288"/>
      <c r="U7010" s="287"/>
      <c r="X7010" s="289"/>
    </row>
    <row r="7011" spans="20:24">
      <c r="T7011" s="288"/>
      <c r="U7011" s="287"/>
      <c r="X7011" s="289"/>
    </row>
    <row r="7012" spans="20:24">
      <c r="T7012" s="288"/>
      <c r="U7012" s="287"/>
      <c r="X7012" s="289"/>
    </row>
    <row r="7013" spans="20:24">
      <c r="T7013" s="288"/>
      <c r="U7013" s="287"/>
      <c r="X7013" s="289"/>
    </row>
    <row r="7014" spans="20:24">
      <c r="T7014" s="288"/>
      <c r="U7014" s="287"/>
      <c r="X7014" s="289"/>
    </row>
    <row r="7015" spans="20:24">
      <c r="T7015" s="288"/>
      <c r="U7015" s="287"/>
      <c r="X7015" s="289"/>
    </row>
    <row r="7016" spans="20:24">
      <c r="T7016" s="288"/>
      <c r="U7016" s="287"/>
      <c r="X7016" s="289"/>
    </row>
    <row r="7017" spans="20:24">
      <c r="T7017" s="288"/>
      <c r="U7017" s="287"/>
      <c r="X7017" s="289"/>
    </row>
    <row r="7018" spans="20:24">
      <c r="T7018" s="288"/>
      <c r="U7018" s="287"/>
      <c r="X7018" s="289"/>
    </row>
    <row r="7019" spans="20:24">
      <c r="T7019" s="288"/>
      <c r="U7019" s="287"/>
      <c r="X7019" s="289"/>
    </row>
    <row r="7020" spans="20:24">
      <c r="T7020" s="288"/>
      <c r="U7020" s="287"/>
      <c r="X7020" s="289"/>
    </row>
    <row r="7021" spans="20:24">
      <c r="T7021" s="288"/>
      <c r="U7021" s="287"/>
      <c r="X7021" s="289"/>
    </row>
    <row r="7022" spans="20:24">
      <c r="T7022" s="288"/>
      <c r="U7022" s="287"/>
      <c r="X7022" s="289"/>
    </row>
    <row r="7023" spans="20:24">
      <c r="T7023" s="288"/>
      <c r="U7023" s="287"/>
      <c r="X7023" s="289"/>
    </row>
    <row r="7024" spans="20:24">
      <c r="T7024" s="288"/>
      <c r="U7024" s="287"/>
      <c r="X7024" s="289"/>
    </row>
    <row r="7025" spans="20:24">
      <c r="T7025" s="288"/>
      <c r="U7025" s="287"/>
      <c r="X7025" s="289"/>
    </row>
    <row r="7026" spans="20:24">
      <c r="T7026" s="288"/>
      <c r="U7026" s="287"/>
      <c r="X7026" s="289"/>
    </row>
    <row r="7027" spans="20:24">
      <c r="T7027" s="288"/>
      <c r="U7027" s="287"/>
      <c r="X7027" s="289"/>
    </row>
    <row r="7028" spans="20:24">
      <c r="T7028" s="288"/>
      <c r="U7028" s="287"/>
      <c r="X7028" s="289"/>
    </row>
    <row r="7029" spans="20:24">
      <c r="T7029" s="288"/>
      <c r="U7029" s="287"/>
      <c r="X7029" s="289"/>
    </row>
    <row r="7030" spans="20:24">
      <c r="T7030" s="288"/>
      <c r="U7030" s="287"/>
      <c r="X7030" s="289"/>
    </row>
    <row r="7031" spans="20:24">
      <c r="T7031" s="288"/>
      <c r="U7031" s="287"/>
      <c r="X7031" s="289"/>
    </row>
    <row r="7032" spans="20:24">
      <c r="T7032" s="288"/>
      <c r="U7032" s="287"/>
      <c r="X7032" s="289"/>
    </row>
    <row r="7033" spans="20:24">
      <c r="T7033" s="288"/>
      <c r="U7033" s="287"/>
      <c r="X7033" s="289"/>
    </row>
    <row r="7034" spans="20:24">
      <c r="T7034" s="288"/>
      <c r="U7034" s="287"/>
      <c r="X7034" s="289"/>
    </row>
    <row r="7035" spans="20:24">
      <c r="T7035" s="288"/>
      <c r="U7035" s="287"/>
      <c r="X7035" s="289"/>
    </row>
    <row r="7036" spans="20:24">
      <c r="T7036" s="288"/>
      <c r="U7036" s="287"/>
      <c r="X7036" s="289"/>
    </row>
    <row r="7037" spans="20:24">
      <c r="T7037" s="288"/>
      <c r="U7037" s="287"/>
      <c r="X7037" s="289"/>
    </row>
    <row r="7038" spans="20:24">
      <c r="T7038" s="288"/>
      <c r="U7038" s="287"/>
      <c r="X7038" s="289"/>
    </row>
    <row r="7039" spans="20:24">
      <c r="T7039" s="288"/>
      <c r="U7039" s="287"/>
      <c r="X7039" s="289"/>
    </row>
    <row r="7040" spans="20:24">
      <c r="T7040" s="288"/>
      <c r="U7040" s="287"/>
      <c r="X7040" s="289"/>
    </row>
    <row r="7041" spans="20:24">
      <c r="T7041" s="288"/>
      <c r="U7041" s="287"/>
      <c r="X7041" s="289"/>
    </row>
    <row r="7042" spans="20:24">
      <c r="T7042" s="288"/>
      <c r="U7042" s="287"/>
      <c r="X7042" s="289"/>
    </row>
    <row r="7043" spans="20:24">
      <c r="T7043" s="288"/>
      <c r="U7043" s="287"/>
      <c r="X7043" s="289"/>
    </row>
    <row r="7044" spans="20:24">
      <c r="T7044" s="288"/>
      <c r="U7044" s="287"/>
      <c r="X7044" s="289"/>
    </row>
    <row r="7045" spans="20:24">
      <c r="T7045" s="288"/>
      <c r="U7045" s="287"/>
      <c r="X7045" s="289"/>
    </row>
    <row r="7046" spans="20:24">
      <c r="T7046" s="288"/>
      <c r="U7046" s="287"/>
      <c r="X7046" s="289"/>
    </row>
    <row r="7047" spans="20:24">
      <c r="T7047" s="288"/>
      <c r="U7047" s="287"/>
      <c r="X7047" s="289"/>
    </row>
    <row r="7048" spans="20:24">
      <c r="T7048" s="288"/>
      <c r="U7048" s="287"/>
      <c r="X7048" s="289"/>
    </row>
    <row r="7049" spans="20:24">
      <c r="T7049" s="288"/>
      <c r="U7049" s="287"/>
      <c r="X7049" s="289"/>
    </row>
    <row r="7050" spans="20:24">
      <c r="T7050" s="288"/>
      <c r="U7050" s="287"/>
      <c r="X7050" s="289"/>
    </row>
    <row r="7051" spans="20:24">
      <c r="T7051" s="288"/>
      <c r="U7051" s="287"/>
      <c r="X7051" s="289"/>
    </row>
    <row r="7052" spans="20:24">
      <c r="T7052" s="288"/>
      <c r="U7052" s="287"/>
      <c r="X7052" s="289"/>
    </row>
    <row r="7053" spans="20:24">
      <c r="T7053" s="288"/>
      <c r="U7053" s="287"/>
      <c r="X7053" s="289"/>
    </row>
    <row r="7054" spans="20:24">
      <c r="T7054" s="288"/>
      <c r="U7054" s="287"/>
      <c r="X7054" s="289"/>
    </row>
    <row r="7055" spans="20:24">
      <c r="T7055" s="288"/>
      <c r="U7055" s="287"/>
      <c r="X7055" s="289"/>
    </row>
    <row r="7056" spans="20:24">
      <c r="T7056" s="288"/>
      <c r="U7056" s="287"/>
      <c r="X7056" s="289"/>
    </row>
    <row r="7057" spans="20:24">
      <c r="T7057" s="288"/>
      <c r="U7057" s="287"/>
      <c r="X7057" s="289"/>
    </row>
    <row r="7058" spans="20:24">
      <c r="T7058" s="288"/>
      <c r="U7058" s="287"/>
      <c r="X7058" s="289"/>
    </row>
    <row r="7059" spans="20:24">
      <c r="T7059" s="288"/>
      <c r="U7059" s="287"/>
      <c r="X7059" s="289"/>
    </row>
    <row r="7060" spans="20:24">
      <c r="T7060" s="288"/>
      <c r="U7060" s="287"/>
      <c r="X7060" s="289"/>
    </row>
    <row r="7061" spans="20:24">
      <c r="T7061" s="288"/>
      <c r="U7061" s="287"/>
      <c r="X7061" s="289"/>
    </row>
    <row r="7062" spans="20:24">
      <c r="T7062" s="288"/>
      <c r="U7062" s="287"/>
      <c r="X7062" s="289"/>
    </row>
    <row r="7063" spans="20:24">
      <c r="T7063" s="288"/>
      <c r="U7063" s="287"/>
      <c r="X7063" s="289"/>
    </row>
    <row r="7064" spans="20:24">
      <c r="T7064" s="288"/>
      <c r="U7064" s="287"/>
      <c r="X7064" s="289"/>
    </row>
    <row r="7065" spans="20:24">
      <c r="T7065" s="288"/>
      <c r="U7065" s="287"/>
      <c r="X7065" s="289"/>
    </row>
    <row r="7066" spans="20:24">
      <c r="T7066" s="288"/>
      <c r="U7066" s="287"/>
      <c r="X7066" s="289"/>
    </row>
    <row r="7067" spans="20:24">
      <c r="T7067" s="288"/>
      <c r="U7067" s="287"/>
      <c r="X7067" s="289"/>
    </row>
    <row r="7068" spans="20:24">
      <c r="T7068" s="288"/>
      <c r="U7068" s="287"/>
      <c r="X7068" s="289"/>
    </row>
    <row r="7069" spans="20:24">
      <c r="T7069" s="288"/>
      <c r="U7069" s="287"/>
      <c r="X7069" s="289"/>
    </row>
    <row r="7070" spans="20:24">
      <c r="T7070" s="288"/>
      <c r="U7070" s="287"/>
      <c r="X7070" s="289"/>
    </row>
    <row r="7071" spans="20:24">
      <c r="T7071" s="288"/>
      <c r="U7071" s="287"/>
      <c r="X7071" s="289"/>
    </row>
    <row r="7072" spans="20:24">
      <c r="T7072" s="288"/>
      <c r="U7072" s="287"/>
      <c r="X7072" s="289"/>
    </row>
    <row r="7073" spans="20:24">
      <c r="T7073" s="288"/>
      <c r="U7073" s="287"/>
      <c r="X7073" s="289"/>
    </row>
    <row r="7074" spans="20:24">
      <c r="T7074" s="288"/>
      <c r="U7074" s="287"/>
      <c r="X7074" s="289"/>
    </row>
    <row r="7075" spans="20:24">
      <c r="T7075" s="288"/>
      <c r="U7075" s="287"/>
      <c r="X7075" s="289"/>
    </row>
    <row r="7076" spans="20:24">
      <c r="T7076" s="288"/>
      <c r="U7076" s="287"/>
      <c r="X7076" s="289"/>
    </row>
    <row r="7077" spans="20:24">
      <c r="T7077" s="288"/>
      <c r="U7077" s="287"/>
      <c r="X7077" s="289"/>
    </row>
    <row r="7078" spans="20:24">
      <c r="T7078" s="288"/>
      <c r="U7078" s="287"/>
      <c r="X7078" s="289"/>
    </row>
    <row r="7079" spans="20:24">
      <c r="T7079" s="288"/>
      <c r="U7079" s="287"/>
      <c r="X7079" s="289"/>
    </row>
    <row r="7080" spans="20:24">
      <c r="T7080" s="288"/>
      <c r="U7080" s="287"/>
      <c r="X7080" s="289"/>
    </row>
    <row r="7081" spans="20:24">
      <c r="T7081" s="288"/>
      <c r="U7081" s="287"/>
      <c r="X7081" s="289"/>
    </row>
    <row r="7082" spans="20:24">
      <c r="T7082" s="288"/>
      <c r="U7082" s="287"/>
      <c r="X7082" s="289"/>
    </row>
    <row r="7083" spans="20:24">
      <c r="T7083" s="288"/>
      <c r="U7083" s="287"/>
      <c r="X7083" s="289"/>
    </row>
    <row r="7084" spans="20:24">
      <c r="T7084" s="288"/>
      <c r="U7084" s="287"/>
      <c r="X7084" s="289"/>
    </row>
    <row r="7085" spans="20:24">
      <c r="T7085" s="288"/>
      <c r="U7085" s="287"/>
      <c r="X7085" s="289"/>
    </row>
    <row r="7086" spans="20:24">
      <c r="T7086" s="288"/>
      <c r="U7086" s="287"/>
      <c r="X7086" s="289"/>
    </row>
    <row r="7087" spans="20:24">
      <c r="T7087" s="288"/>
      <c r="U7087" s="287"/>
      <c r="X7087" s="289"/>
    </row>
    <row r="7088" spans="20:24">
      <c r="T7088" s="288"/>
      <c r="U7088" s="287"/>
      <c r="X7088" s="289"/>
    </row>
    <row r="7089" spans="20:24">
      <c r="T7089" s="288"/>
      <c r="U7089" s="287"/>
      <c r="X7089" s="289"/>
    </row>
    <row r="7090" spans="20:24">
      <c r="T7090" s="288"/>
      <c r="U7090" s="287"/>
      <c r="X7090" s="289"/>
    </row>
    <row r="7091" spans="20:24">
      <c r="T7091" s="288"/>
      <c r="U7091" s="287"/>
      <c r="X7091" s="289"/>
    </row>
    <row r="7092" spans="20:24">
      <c r="T7092" s="288"/>
      <c r="U7092" s="287"/>
      <c r="X7092" s="289"/>
    </row>
    <row r="7093" spans="20:24">
      <c r="T7093" s="288"/>
      <c r="U7093" s="287"/>
      <c r="X7093" s="289"/>
    </row>
    <row r="7094" spans="20:24">
      <c r="T7094" s="288"/>
      <c r="U7094" s="287"/>
      <c r="X7094" s="289"/>
    </row>
    <row r="7095" spans="20:24">
      <c r="T7095" s="288"/>
      <c r="U7095" s="287"/>
      <c r="X7095" s="289"/>
    </row>
    <row r="7096" spans="20:24">
      <c r="T7096" s="288"/>
      <c r="U7096" s="287"/>
      <c r="X7096" s="289"/>
    </row>
    <row r="7097" spans="20:24">
      <c r="T7097" s="288"/>
      <c r="U7097" s="287"/>
      <c r="X7097" s="289"/>
    </row>
    <row r="7098" spans="20:24">
      <c r="T7098" s="288"/>
      <c r="U7098" s="287"/>
      <c r="X7098" s="289"/>
    </row>
    <row r="7099" spans="20:24">
      <c r="T7099" s="288"/>
      <c r="U7099" s="287"/>
      <c r="X7099" s="289"/>
    </row>
    <row r="7100" spans="20:24">
      <c r="T7100" s="288"/>
      <c r="U7100" s="287"/>
      <c r="X7100" s="289"/>
    </row>
    <row r="7101" spans="20:24">
      <c r="T7101" s="288"/>
      <c r="U7101" s="287"/>
      <c r="X7101" s="289"/>
    </row>
    <row r="7102" spans="20:24">
      <c r="T7102" s="288"/>
      <c r="U7102" s="287"/>
      <c r="X7102" s="289"/>
    </row>
    <row r="7103" spans="20:24">
      <c r="T7103" s="288"/>
      <c r="U7103" s="287"/>
      <c r="X7103" s="289"/>
    </row>
    <row r="7104" spans="20:24">
      <c r="T7104" s="288"/>
      <c r="U7104" s="287"/>
      <c r="X7104" s="289"/>
    </row>
    <row r="7105" spans="20:24">
      <c r="T7105" s="288"/>
      <c r="U7105" s="287"/>
      <c r="X7105" s="289"/>
    </row>
    <row r="7106" spans="20:24">
      <c r="T7106" s="288"/>
      <c r="U7106" s="287"/>
      <c r="X7106" s="289"/>
    </row>
    <row r="7107" spans="20:24">
      <c r="T7107" s="288"/>
      <c r="U7107" s="287"/>
      <c r="X7107" s="289"/>
    </row>
    <row r="7108" spans="20:24">
      <c r="T7108" s="288"/>
      <c r="U7108" s="287"/>
      <c r="X7108" s="289"/>
    </row>
    <row r="7109" spans="20:24">
      <c r="T7109" s="288"/>
      <c r="U7109" s="287"/>
      <c r="X7109" s="289"/>
    </row>
    <row r="7110" spans="20:24">
      <c r="T7110" s="288"/>
      <c r="U7110" s="287"/>
      <c r="X7110" s="289"/>
    </row>
    <row r="7111" spans="20:24">
      <c r="T7111" s="288"/>
      <c r="U7111" s="287"/>
      <c r="X7111" s="289"/>
    </row>
    <row r="7112" spans="20:24">
      <c r="T7112" s="288"/>
      <c r="U7112" s="287"/>
      <c r="X7112" s="289"/>
    </row>
    <row r="7113" spans="20:24">
      <c r="T7113" s="288"/>
      <c r="U7113" s="287"/>
      <c r="X7113" s="289"/>
    </row>
    <row r="7114" spans="20:24">
      <c r="T7114" s="288"/>
      <c r="U7114" s="287"/>
      <c r="X7114" s="289"/>
    </row>
    <row r="7115" spans="20:24">
      <c r="T7115" s="288"/>
      <c r="U7115" s="287"/>
      <c r="X7115" s="289"/>
    </row>
    <row r="7116" spans="20:24">
      <c r="T7116" s="288"/>
      <c r="U7116" s="287"/>
      <c r="X7116" s="289"/>
    </row>
    <row r="7117" spans="20:24">
      <c r="T7117" s="288"/>
      <c r="U7117" s="287"/>
      <c r="X7117" s="289"/>
    </row>
    <row r="7118" spans="20:24">
      <c r="T7118" s="288"/>
      <c r="U7118" s="287"/>
      <c r="X7118" s="289"/>
    </row>
    <row r="7119" spans="20:24">
      <c r="T7119" s="288"/>
      <c r="U7119" s="287"/>
      <c r="X7119" s="289"/>
    </row>
    <row r="7120" spans="20:24">
      <c r="T7120" s="288"/>
      <c r="U7120" s="287"/>
      <c r="X7120" s="289"/>
    </row>
    <row r="7121" spans="20:24">
      <c r="T7121" s="288"/>
      <c r="U7121" s="287"/>
      <c r="X7121" s="289"/>
    </row>
    <row r="7122" spans="20:24">
      <c r="T7122" s="288"/>
      <c r="U7122" s="287"/>
      <c r="X7122" s="289"/>
    </row>
    <row r="7123" spans="20:24">
      <c r="T7123" s="288"/>
      <c r="U7123" s="287"/>
      <c r="X7123" s="289"/>
    </row>
    <row r="7124" spans="20:24">
      <c r="T7124" s="288"/>
      <c r="U7124" s="287"/>
      <c r="X7124" s="289"/>
    </row>
    <row r="7125" spans="20:24">
      <c r="T7125" s="288"/>
      <c r="U7125" s="287"/>
      <c r="X7125" s="289"/>
    </row>
    <row r="7126" spans="20:24">
      <c r="T7126" s="288"/>
      <c r="U7126" s="287"/>
      <c r="X7126" s="289"/>
    </row>
    <row r="7127" spans="20:24">
      <c r="T7127" s="288"/>
      <c r="U7127" s="287"/>
      <c r="X7127" s="289"/>
    </row>
    <row r="7128" spans="20:24">
      <c r="T7128" s="288"/>
      <c r="U7128" s="287"/>
      <c r="X7128" s="289"/>
    </row>
    <row r="7129" spans="20:24">
      <c r="T7129" s="288"/>
      <c r="U7129" s="287"/>
      <c r="X7129" s="289"/>
    </row>
    <row r="7130" spans="20:24">
      <c r="T7130" s="288"/>
      <c r="U7130" s="287"/>
      <c r="X7130" s="289"/>
    </row>
    <row r="7131" spans="20:24">
      <c r="T7131" s="288"/>
      <c r="U7131" s="287"/>
      <c r="X7131" s="289"/>
    </row>
    <row r="7132" spans="20:24">
      <c r="T7132" s="288"/>
      <c r="U7132" s="287"/>
      <c r="X7132" s="289"/>
    </row>
    <row r="7133" spans="20:24">
      <c r="T7133" s="288"/>
      <c r="U7133" s="287"/>
      <c r="X7133" s="289"/>
    </row>
    <row r="7134" spans="20:24">
      <c r="T7134" s="288"/>
      <c r="U7134" s="287"/>
      <c r="X7134" s="289"/>
    </row>
    <row r="7135" spans="20:24">
      <c r="T7135" s="288"/>
      <c r="U7135" s="287"/>
      <c r="X7135" s="289"/>
    </row>
    <row r="7136" spans="20:24">
      <c r="T7136" s="288"/>
      <c r="U7136" s="287"/>
      <c r="X7136" s="289"/>
    </row>
    <row r="7137" spans="20:24">
      <c r="T7137" s="288"/>
      <c r="U7137" s="287"/>
      <c r="X7137" s="289"/>
    </row>
    <row r="7138" spans="20:24">
      <c r="T7138" s="288"/>
      <c r="U7138" s="287"/>
      <c r="X7138" s="289"/>
    </row>
    <row r="7139" spans="20:24">
      <c r="T7139" s="288"/>
      <c r="U7139" s="287"/>
      <c r="X7139" s="289"/>
    </row>
    <row r="7140" spans="20:24">
      <c r="T7140" s="288"/>
      <c r="U7140" s="287"/>
      <c r="X7140" s="289"/>
    </row>
    <row r="7141" spans="20:24">
      <c r="T7141" s="288"/>
      <c r="U7141" s="287"/>
      <c r="X7141" s="289"/>
    </row>
    <row r="7142" spans="20:24">
      <c r="T7142" s="288"/>
      <c r="U7142" s="287"/>
      <c r="X7142" s="289"/>
    </row>
    <row r="7143" spans="20:24">
      <c r="T7143" s="288"/>
      <c r="U7143" s="287"/>
      <c r="X7143" s="289"/>
    </row>
    <row r="7144" spans="20:24">
      <c r="T7144" s="288"/>
      <c r="U7144" s="287"/>
      <c r="X7144" s="289"/>
    </row>
    <row r="7145" spans="20:24">
      <c r="T7145" s="288"/>
      <c r="U7145" s="287"/>
      <c r="X7145" s="289"/>
    </row>
    <row r="7146" spans="20:24">
      <c r="T7146" s="288"/>
      <c r="U7146" s="287"/>
      <c r="X7146" s="289"/>
    </row>
    <row r="7147" spans="20:24">
      <c r="T7147" s="288"/>
      <c r="U7147" s="287"/>
      <c r="X7147" s="289"/>
    </row>
    <row r="7148" spans="20:24">
      <c r="T7148" s="288"/>
      <c r="U7148" s="287"/>
      <c r="X7148" s="289"/>
    </row>
    <row r="7149" spans="20:24">
      <c r="T7149" s="288"/>
      <c r="U7149" s="287"/>
      <c r="X7149" s="289"/>
    </row>
    <row r="7150" spans="20:24">
      <c r="T7150" s="288"/>
      <c r="U7150" s="287"/>
      <c r="X7150" s="289"/>
    </row>
    <row r="7151" spans="20:24">
      <c r="T7151" s="288"/>
      <c r="U7151" s="287"/>
      <c r="X7151" s="289"/>
    </row>
    <row r="7152" spans="20:24">
      <c r="T7152" s="288"/>
      <c r="U7152" s="287"/>
      <c r="X7152" s="289"/>
    </row>
    <row r="7153" spans="20:24">
      <c r="T7153" s="288"/>
      <c r="U7153" s="287"/>
      <c r="X7153" s="289"/>
    </row>
    <row r="7154" spans="20:24">
      <c r="T7154" s="288"/>
      <c r="U7154" s="287"/>
      <c r="X7154" s="289"/>
    </row>
    <row r="7155" spans="20:24">
      <c r="T7155" s="288"/>
      <c r="U7155" s="287"/>
      <c r="X7155" s="289"/>
    </row>
    <row r="7156" spans="20:24">
      <c r="T7156" s="288"/>
      <c r="U7156" s="287"/>
      <c r="X7156" s="289"/>
    </row>
    <row r="7157" spans="20:24">
      <c r="T7157" s="288"/>
      <c r="U7157" s="287"/>
      <c r="X7157" s="289"/>
    </row>
    <row r="7158" spans="20:24">
      <c r="T7158" s="288"/>
      <c r="U7158" s="287"/>
      <c r="X7158" s="289"/>
    </row>
    <row r="7159" spans="20:24">
      <c r="T7159" s="288"/>
      <c r="U7159" s="287"/>
      <c r="X7159" s="289"/>
    </row>
    <row r="7160" spans="20:24">
      <c r="T7160" s="288"/>
      <c r="U7160" s="287"/>
      <c r="X7160" s="289"/>
    </row>
    <row r="7161" spans="20:24">
      <c r="T7161" s="288"/>
      <c r="U7161" s="287"/>
      <c r="X7161" s="289"/>
    </row>
    <row r="7162" spans="20:24">
      <c r="T7162" s="288"/>
      <c r="U7162" s="287"/>
      <c r="X7162" s="289"/>
    </row>
    <row r="7163" spans="20:24">
      <c r="T7163" s="288"/>
      <c r="U7163" s="287"/>
      <c r="X7163" s="289"/>
    </row>
    <row r="7164" spans="20:24">
      <c r="T7164" s="288"/>
      <c r="U7164" s="287"/>
      <c r="X7164" s="289"/>
    </row>
    <row r="7165" spans="20:24">
      <c r="T7165" s="288"/>
      <c r="U7165" s="287"/>
      <c r="X7165" s="289"/>
    </row>
    <row r="7166" spans="20:24">
      <c r="T7166" s="288"/>
      <c r="U7166" s="287"/>
      <c r="X7166" s="289"/>
    </row>
    <row r="7167" spans="20:24">
      <c r="T7167" s="288"/>
      <c r="U7167" s="287"/>
      <c r="X7167" s="289"/>
    </row>
    <row r="7168" spans="20:24">
      <c r="T7168" s="288"/>
      <c r="U7168" s="287"/>
      <c r="X7168" s="289"/>
    </row>
    <row r="7169" spans="20:24">
      <c r="T7169" s="288"/>
      <c r="U7169" s="287"/>
      <c r="X7169" s="289"/>
    </row>
    <row r="7170" spans="20:24">
      <c r="T7170" s="288"/>
      <c r="U7170" s="287"/>
      <c r="X7170" s="289"/>
    </row>
    <row r="7171" spans="20:24">
      <c r="T7171" s="288"/>
      <c r="U7171" s="287"/>
      <c r="X7171" s="289"/>
    </row>
    <row r="7172" spans="20:24">
      <c r="T7172" s="288"/>
      <c r="U7172" s="287"/>
      <c r="X7172" s="289"/>
    </row>
    <row r="7173" spans="20:24">
      <c r="T7173" s="288"/>
      <c r="U7173" s="287"/>
      <c r="X7173" s="289"/>
    </row>
    <row r="7174" spans="20:24">
      <c r="T7174" s="288"/>
      <c r="U7174" s="287"/>
      <c r="X7174" s="289"/>
    </row>
    <row r="7175" spans="20:24">
      <c r="T7175" s="288"/>
      <c r="U7175" s="287"/>
      <c r="X7175" s="289"/>
    </row>
    <row r="7176" spans="20:24">
      <c r="T7176" s="288"/>
      <c r="U7176" s="287"/>
      <c r="X7176" s="289"/>
    </row>
    <row r="7177" spans="20:24">
      <c r="T7177" s="288"/>
      <c r="U7177" s="287"/>
      <c r="X7177" s="289"/>
    </row>
    <row r="7178" spans="20:24">
      <c r="T7178" s="288"/>
      <c r="U7178" s="287"/>
      <c r="X7178" s="289"/>
    </row>
    <row r="7179" spans="20:24">
      <c r="T7179" s="288"/>
      <c r="U7179" s="287"/>
      <c r="X7179" s="289"/>
    </row>
    <row r="7180" spans="20:24">
      <c r="T7180" s="288"/>
      <c r="U7180" s="287"/>
      <c r="X7180" s="289"/>
    </row>
    <row r="7181" spans="20:24">
      <c r="T7181" s="288"/>
      <c r="U7181" s="287"/>
      <c r="X7181" s="289"/>
    </row>
    <row r="7182" spans="20:24">
      <c r="T7182" s="288"/>
      <c r="U7182" s="287"/>
      <c r="X7182" s="289"/>
    </row>
    <row r="7183" spans="20:24">
      <c r="T7183" s="288"/>
      <c r="U7183" s="287"/>
      <c r="X7183" s="289"/>
    </row>
    <row r="7184" spans="20:24">
      <c r="T7184" s="288"/>
      <c r="U7184" s="287"/>
      <c r="X7184" s="289"/>
    </row>
    <row r="7185" spans="20:24">
      <c r="T7185" s="288"/>
      <c r="U7185" s="287"/>
      <c r="X7185" s="289"/>
    </row>
    <row r="7186" spans="20:24">
      <c r="T7186" s="288"/>
      <c r="U7186" s="287"/>
      <c r="X7186" s="289"/>
    </row>
    <row r="7187" spans="20:24">
      <c r="T7187" s="288"/>
      <c r="U7187" s="287"/>
      <c r="X7187" s="289"/>
    </row>
    <row r="7188" spans="20:24">
      <c r="T7188" s="288"/>
      <c r="U7188" s="287"/>
      <c r="X7188" s="289"/>
    </row>
    <row r="7189" spans="20:24">
      <c r="T7189" s="288"/>
      <c r="U7189" s="287"/>
      <c r="X7189" s="289"/>
    </row>
    <row r="7190" spans="20:24">
      <c r="T7190" s="288"/>
      <c r="U7190" s="287"/>
      <c r="X7190" s="289"/>
    </row>
    <row r="7191" spans="20:24">
      <c r="T7191" s="288"/>
      <c r="U7191" s="287"/>
      <c r="X7191" s="289"/>
    </row>
    <row r="7192" spans="20:24">
      <c r="T7192" s="288"/>
      <c r="U7192" s="287"/>
      <c r="X7192" s="289"/>
    </row>
    <row r="7193" spans="20:24">
      <c r="T7193" s="288"/>
      <c r="U7193" s="287"/>
      <c r="X7193" s="289"/>
    </row>
    <row r="7194" spans="20:24">
      <c r="T7194" s="288"/>
      <c r="U7194" s="287"/>
      <c r="X7194" s="289"/>
    </row>
    <row r="7195" spans="20:24">
      <c r="T7195" s="288"/>
      <c r="U7195" s="287"/>
      <c r="X7195" s="289"/>
    </row>
    <row r="7196" spans="20:24">
      <c r="T7196" s="288"/>
      <c r="U7196" s="287"/>
      <c r="X7196" s="289"/>
    </row>
    <row r="7197" spans="20:24">
      <c r="T7197" s="288"/>
      <c r="U7197" s="287"/>
      <c r="X7197" s="289"/>
    </row>
    <row r="7198" spans="20:24">
      <c r="T7198" s="288"/>
      <c r="U7198" s="287"/>
      <c r="X7198" s="289"/>
    </row>
    <row r="7199" spans="20:24">
      <c r="T7199" s="288"/>
      <c r="U7199" s="287"/>
      <c r="X7199" s="289"/>
    </row>
    <row r="7200" spans="20:24">
      <c r="T7200" s="288"/>
      <c r="U7200" s="287"/>
      <c r="X7200" s="289"/>
    </row>
    <row r="7201" spans="20:24">
      <c r="T7201" s="288"/>
      <c r="U7201" s="287"/>
      <c r="X7201" s="289"/>
    </row>
    <row r="7202" spans="20:24">
      <c r="T7202" s="288"/>
      <c r="U7202" s="287"/>
      <c r="X7202" s="289"/>
    </row>
    <row r="7203" spans="20:24">
      <c r="T7203" s="288"/>
      <c r="U7203" s="287"/>
      <c r="X7203" s="289"/>
    </row>
    <row r="7204" spans="20:24">
      <c r="T7204" s="288"/>
      <c r="U7204" s="287"/>
      <c r="X7204" s="289"/>
    </row>
    <row r="7205" spans="20:24">
      <c r="T7205" s="288"/>
      <c r="U7205" s="287"/>
      <c r="X7205" s="289"/>
    </row>
    <row r="7206" spans="20:24">
      <c r="T7206" s="288"/>
      <c r="U7206" s="287"/>
      <c r="X7206" s="289"/>
    </row>
    <row r="7207" spans="20:24">
      <c r="T7207" s="288"/>
      <c r="U7207" s="287"/>
      <c r="X7207" s="289"/>
    </row>
    <row r="7208" spans="20:24">
      <c r="T7208" s="288"/>
      <c r="U7208" s="287"/>
      <c r="X7208" s="289"/>
    </row>
    <row r="7209" spans="20:24">
      <c r="T7209" s="288"/>
      <c r="U7209" s="287"/>
      <c r="X7209" s="289"/>
    </row>
    <row r="7210" spans="20:24">
      <c r="T7210" s="288"/>
      <c r="U7210" s="287"/>
      <c r="X7210" s="289"/>
    </row>
    <row r="7211" spans="20:24">
      <c r="T7211" s="288"/>
      <c r="U7211" s="287"/>
      <c r="X7211" s="289"/>
    </row>
    <row r="7212" spans="20:24">
      <c r="T7212" s="288"/>
      <c r="U7212" s="287"/>
      <c r="X7212" s="289"/>
    </row>
    <row r="7213" spans="20:24">
      <c r="T7213" s="288"/>
      <c r="U7213" s="287"/>
      <c r="X7213" s="289"/>
    </row>
    <row r="7214" spans="20:24">
      <c r="T7214" s="288"/>
      <c r="U7214" s="287"/>
      <c r="X7214" s="289"/>
    </row>
    <row r="7215" spans="20:24">
      <c r="T7215" s="288"/>
      <c r="U7215" s="287"/>
      <c r="X7215" s="289"/>
    </row>
    <row r="7216" spans="20:24">
      <c r="T7216" s="288"/>
      <c r="U7216" s="287"/>
      <c r="X7216" s="289"/>
    </row>
    <row r="7217" spans="20:24">
      <c r="T7217" s="288"/>
      <c r="U7217" s="287"/>
      <c r="X7217" s="289"/>
    </row>
    <row r="7218" spans="20:24">
      <c r="T7218" s="288"/>
      <c r="U7218" s="287"/>
      <c r="X7218" s="289"/>
    </row>
    <row r="7219" spans="20:24">
      <c r="T7219" s="288"/>
      <c r="U7219" s="287"/>
      <c r="X7219" s="289"/>
    </row>
    <row r="7220" spans="20:24">
      <c r="T7220" s="288"/>
      <c r="U7220" s="287"/>
      <c r="X7220" s="289"/>
    </row>
    <row r="7221" spans="20:24">
      <c r="T7221" s="288"/>
      <c r="U7221" s="287"/>
      <c r="X7221" s="289"/>
    </row>
    <row r="7222" spans="20:24">
      <c r="T7222" s="288"/>
      <c r="U7222" s="287"/>
      <c r="X7222" s="289"/>
    </row>
    <row r="7223" spans="20:24">
      <c r="T7223" s="288"/>
      <c r="U7223" s="287"/>
      <c r="X7223" s="289"/>
    </row>
    <row r="7224" spans="20:24">
      <c r="T7224" s="288"/>
      <c r="U7224" s="287"/>
      <c r="X7224" s="289"/>
    </row>
    <row r="7225" spans="20:24">
      <c r="T7225" s="288"/>
      <c r="U7225" s="287"/>
      <c r="X7225" s="289"/>
    </row>
    <row r="7226" spans="20:24">
      <c r="T7226" s="288"/>
      <c r="U7226" s="287"/>
      <c r="X7226" s="289"/>
    </row>
    <row r="7227" spans="20:24">
      <c r="T7227" s="288"/>
      <c r="U7227" s="287"/>
      <c r="X7227" s="289"/>
    </row>
    <row r="7228" spans="20:24">
      <c r="T7228" s="288"/>
      <c r="U7228" s="287"/>
      <c r="X7228" s="289"/>
    </row>
    <row r="7229" spans="20:24">
      <c r="T7229" s="288"/>
      <c r="U7229" s="287"/>
      <c r="X7229" s="289"/>
    </row>
    <row r="7230" spans="20:24">
      <c r="T7230" s="288"/>
      <c r="U7230" s="287"/>
      <c r="X7230" s="289"/>
    </row>
    <row r="7231" spans="20:24">
      <c r="T7231" s="288"/>
      <c r="U7231" s="287"/>
      <c r="X7231" s="289"/>
    </row>
    <row r="7232" spans="20:24">
      <c r="T7232" s="288"/>
      <c r="U7232" s="287"/>
      <c r="X7232" s="289"/>
    </row>
    <row r="7233" spans="20:24">
      <c r="T7233" s="288"/>
      <c r="U7233" s="287"/>
      <c r="X7233" s="289"/>
    </row>
    <row r="7234" spans="20:24">
      <c r="T7234" s="288"/>
      <c r="U7234" s="287"/>
      <c r="X7234" s="289"/>
    </row>
    <row r="7235" spans="20:24">
      <c r="T7235" s="288"/>
      <c r="U7235" s="287"/>
      <c r="X7235" s="289"/>
    </row>
    <row r="7236" spans="20:24">
      <c r="T7236" s="288"/>
      <c r="U7236" s="287"/>
      <c r="X7236" s="289"/>
    </row>
    <row r="7237" spans="20:24">
      <c r="T7237" s="288"/>
      <c r="U7237" s="287"/>
      <c r="X7237" s="289"/>
    </row>
    <row r="7238" spans="20:24">
      <c r="T7238" s="288"/>
      <c r="U7238" s="287"/>
      <c r="X7238" s="289"/>
    </row>
    <row r="7239" spans="20:24">
      <c r="T7239" s="288"/>
      <c r="U7239" s="287"/>
      <c r="X7239" s="289"/>
    </row>
    <row r="7240" spans="20:24">
      <c r="T7240" s="288"/>
      <c r="U7240" s="287"/>
      <c r="X7240" s="289"/>
    </row>
    <row r="7241" spans="20:24">
      <c r="T7241" s="288"/>
      <c r="U7241" s="287"/>
      <c r="X7241" s="289"/>
    </row>
    <row r="7242" spans="20:24">
      <c r="T7242" s="288"/>
      <c r="U7242" s="287"/>
      <c r="X7242" s="289"/>
    </row>
    <row r="7243" spans="20:24">
      <c r="T7243" s="288"/>
      <c r="U7243" s="287"/>
      <c r="X7243" s="289"/>
    </row>
    <row r="7244" spans="20:24">
      <c r="T7244" s="288"/>
      <c r="U7244" s="287"/>
      <c r="X7244" s="289"/>
    </row>
    <row r="7245" spans="20:24">
      <c r="T7245" s="288"/>
      <c r="U7245" s="287"/>
      <c r="X7245" s="289"/>
    </row>
    <row r="7246" spans="20:24">
      <c r="T7246" s="288"/>
      <c r="U7246" s="287"/>
      <c r="X7246" s="289"/>
    </row>
    <row r="7247" spans="20:24">
      <c r="T7247" s="288"/>
      <c r="U7247" s="287"/>
      <c r="X7247" s="289"/>
    </row>
    <row r="7248" spans="20:24">
      <c r="T7248" s="288"/>
      <c r="U7248" s="287"/>
      <c r="X7248" s="289"/>
    </row>
    <row r="7249" spans="20:24">
      <c r="T7249" s="288"/>
      <c r="U7249" s="287"/>
      <c r="X7249" s="289"/>
    </row>
    <row r="7250" spans="20:24">
      <c r="T7250" s="288"/>
      <c r="U7250" s="287"/>
      <c r="X7250" s="289"/>
    </row>
    <row r="7251" spans="20:24">
      <c r="T7251" s="288"/>
      <c r="U7251" s="287"/>
      <c r="X7251" s="289"/>
    </row>
    <row r="7252" spans="20:24">
      <c r="T7252" s="288"/>
      <c r="U7252" s="287"/>
      <c r="X7252" s="289"/>
    </row>
    <row r="7253" spans="20:24">
      <c r="T7253" s="288"/>
      <c r="U7253" s="287"/>
      <c r="X7253" s="289"/>
    </row>
    <row r="7254" spans="20:24">
      <c r="T7254" s="288"/>
      <c r="U7254" s="287"/>
      <c r="X7254" s="289"/>
    </row>
    <row r="7255" spans="20:24">
      <c r="T7255" s="288"/>
      <c r="U7255" s="287"/>
      <c r="X7255" s="289"/>
    </row>
    <row r="7256" spans="20:24">
      <c r="T7256" s="288"/>
      <c r="U7256" s="287"/>
      <c r="X7256" s="289"/>
    </row>
    <row r="7257" spans="20:24">
      <c r="T7257" s="288"/>
      <c r="U7257" s="287"/>
      <c r="X7257" s="289"/>
    </row>
    <row r="7258" spans="20:24">
      <c r="T7258" s="288"/>
      <c r="U7258" s="287"/>
      <c r="X7258" s="289"/>
    </row>
    <row r="7259" spans="20:24">
      <c r="T7259" s="288"/>
      <c r="U7259" s="287"/>
      <c r="X7259" s="289"/>
    </row>
    <row r="7260" spans="20:24">
      <c r="T7260" s="288"/>
      <c r="U7260" s="287"/>
      <c r="X7260" s="289"/>
    </row>
    <row r="7261" spans="20:24">
      <c r="T7261" s="288"/>
      <c r="U7261" s="287"/>
      <c r="X7261" s="289"/>
    </row>
    <row r="7262" spans="20:24">
      <c r="T7262" s="288"/>
      <c r="U7262" s="287"/>
      <c r="X7262" s="289"/>
    </row>
    <row r="7263" spans="20:24">
      <c r="T7263" s="288"/>
      <c r="U7263" s="287"/>
      <c r="X7263" s="289"/>
    </row>
    <row r="7264" spans="20:24">
      <c r="T7264" s="288"/>
      <c r="U7264" s="287"/>
      <c r="X7264" s="289"/>
    </row>
    <row r="7265" spans="20:24">
      <c r="T7265" s="288"/>
      <c r="U7265" s="287"/>
      <c r="X7265" s="289"/>
    </row>
    <row r="7266" spans="20:24">
      <c r="T7266" s="288"/>
      <c r="U7266" s="287"/>
      <c r="X7266" s="289"/>
    </row>
    <row r="7267" spans="20:24">
      <c r="T7267" s="288"/>
      <c r="U7267" s="287"/>
      <c r="X7267" s="289"/>
    </row>
    <row r="7268" spans="20:24">
      <c r="T7268" s="288"/>
      <c r="U7268" s="287"/>
      <c r="X7268" s="289"/>
    </row>
    <row r="7269" spans="20:24">
      <c r="T7269" s="288"/>
      <c r="U7269" s="287"/>
      <c r="X7269" s="289"/>
    </row>
    <row r="7270" spans="20:24">
      <c r="T7270" s="288"/>
      <c r="U7270" s="287"/>
      <c r="X7270" s="289"/>
    </row>
    <row r="7271" spans="20:24">
      <c r="T7271" s="288"/>
      <c r="U7271" s="287"/>
      <c r="X7271" s="289"/>
    </row>
    <row r="7272" spans="20:24">
      <c r="T7272" s="288"/>
      <c r="U7272" s="287"/>
      <c r="X7272" s="289"/>
    </row>
    <row r="7273" spans="20:24">
      <c r="T7273" s="288"/>
      <c r="U7273" s="287"/>
      <c r="X7273" s="289"/>
    </row>
    <row r="7274" spans="20:24">
      <c r="T7274" s="288"/>
      <c r="U7274" s="287"/>
      <c r="X7274" s="289"/>
    </row>
    <row r="7275" spans="20:24">
      <c r="T7275" s="288"/>
      <c r="U7275" s="287"/>
      <c r="X7275" s="289"/>
    </row>
    <row r="7276" spans="20:24">
      <c r="T7276" s="288"/>
      <c r="U7276" s="287"/>
      <c r="X7276" s="289"/>
    </row>
    <row r="7277" spans="20:24">
      <c r="T7277" s="288"/>
      <c r="U7277" s="287"/>
      <c r="X7277" s="289"/>
    </row>
    <row r="7278" spans="20:24">
      <c r="T7278" s="288"/>
      <c r="U7278" s="287"/>
      <c r="X7278" s="289"/>
    </row>
    <row r="7279" spans="20:24">
      <c r="T7279" s="288"/>
      <c r="U7279" s="287"/>
      <c r="X7279" s="289"/>
    </row>
    <row r="7280" spans="20:24">
      <c r="T7280" s="288"/>
      <c r="U7280" s="287"/>
      <c r="X7280" s="289"/>
    </row>
    <row r="7281" spans="20:24">
      <c r="T7281" s="288"/>
      <c r="U7281" s="287"/>
      <c r="X7281" s="289"/>
    </row>
    <row r="7282" spans="20:24">
      <c r="T7282" s="288"/>
      <c r="U7282" s="287"/>
      <c r="X7282" s="289"/>
    </row>
    <row r="7283" spans="20:24">
      <c r="T7283" s="288"/>
      <c r="U7283" s="287"/>
      <c r="X7283" s="289"/>
    </row>
    <row r="7284" spans="20:24">
      <c r="T7284" s="288"/>
      <c r="U7284" s="287"/>
      <c r="X7284" s="289"/>
    </row>
    <row r="7285" spans="20:24">
      <c r="T7285" s="288"/>
      <c r="U7285" s="287"/>
      <c r="X7285" s="289"/>
    </row>
    <row r="7286" spans="20:24">
      <c r="T7286" s="288"/>
      <c r="U7286" s="287"/>
      <c r="X7286" s="289"/>
    </row>
    <row r="7287" spans="20:24">
      <c r="T7287" s="288"/>
      <c r="U7287" s="287"/>
      <c r="X7287" s="289"/>
    </row>
    <row r="7288" spans="20:24">
      <c r="T7288" s="288"/>
      <c r="U7288" s="287"/>
      <c r="X7288" s="289"/>
    </row>
    <row r="7289" spans="20:24">
      <c r="T7289" s="288"/>
      <c r="U7289" s="287"/>
      <c r="X7289" s="289"/>
    </row>
    <row r="7290" spans="20:24">
      <c r="T7290" s="288"/>
      <c r="U7290" s="287"/>
      <c r="X7290" s="289"/>
    </row>
    <row r="7291" spans="20:24">
      <c r="T7291" s="288"/>
      <c r="U7291" s="287"/>
      <c r="X7291" s="289"/>
    </row>
    <row r="7292" spans="20:24">
      <c r="T7292" s="288"/>
      <c r="U7292" s="287"/>
      <c r="X7292" s="289"/>
    </row>
    <row r="7293" spans="20:24">
      <c r="T7293" s="288"/>
      <c r="U7293" s="287"/>
      <c r="X7293" s="289"/>
    </row>
    <row r="7294" spans="20:24">
      <c r="T7294" s="288"/>
      <c r="U7294" s="287"/>
      <c r="X7294" s="289"/>
    </row>
    <row r="7295" spans="20:24">
      <c r="T7295" s="288"/>
      <c r="U7295" s="287"/>
      <c r="X7295" s="289"/>
    </row>
    <row r="7296" spans="20:24">
      <c r="T7296" s="288"/>
      <c r="U7296" s="287"/>
      <c r="X7296" s="289"/>
    </row>
    <row r="7297" spans="20:24">
      <c r="T7297" s="288"/>
      <c r="U7297" s="287"/>
      <c r="X7297" s="289"/>
    </row>
    <row r="7298" spans="20:24">
      <c r="T7298" s="288"/>
      <c r="U7298" s="287"/>
      <c r="X7298" s="289"/>
    </row>
    <row r="7299" spans="20:24">
      <c r="T7299" s="288"/>
      <c r="U7299" s="287"/>
      <c r="X7299" s="289"/>
    </row>
    <row r="7300" spans="20:24">
      <c r="T7300" s="288"/>
      <c r="U7300" s="287"/>
      <c r="X7300" s="289"/>
    </row>
    <row r="7301" spans="20:24">
      <c r="T7301" s="288"/>
      <c r="U7301" s="287"/>
      <c r="X7301" s="289"/>
    </row>
    <row r="7302" spans="20:24">
      <c r="T7302" s="288"/>
      <c r="U7302" s="287"/>
      <c r="X7302" s="289"/>
    </row>
    <row r="7303" spans="20:24">
      <c r="T7303" s="288"/>
      <c r="U7303" s="287"/>
      <c r="X7303" s="289"/>
    </row>
    <row r="7304" spans="20:24">
      <c r="T7304" s="288"/>
      <c r="U7304" s="287"/>
      <c r="X7304" s="289"/>
    </row>
    <row r="7305" spans="20:24">
      <c r="T7305" s="288"/>
      <c r="U7305" s="287"/>
      <c r="X7305" s="289"/>
    </row>
    <row r="7306" spans="20:24">
      <c r="T7306" s="288"/>
      <c r="U7306" s="287"/>
      <c r="X7306" s="289"/>
    </row>
    <row r="7307" spans="20:24">
      <c r="T7307" s="288"/>
      <c r="U7307" s="287"/>
      <c r="X7307" s="289"/>
    </row>
    <row r="7308" spans="20:24">
      <c r="T7308" s="288"/>
      <c r="U7308" s="287"/>
      <c r="X7308" s="289"/>
    </row>
    <row r="7309" spans="20:24">
      <c r="T7309" s="288"/>
      <c r="U7309" s="287"/>
      <c r="X7309" s="289"/>
    </row>
    <row r="7310" spans="20:24">
      <c r="T7310" s="288"/>
      <c r="U7310" s="287"/>
      <c r="X7310" s="289"/>
    </row>
    <row r="7311" spans="20:24">
      <c r="T7311" s="288"/>
      <c r="U7311" s="287"/>
      <c r="X7311" s="289"/>
    </row>
    <row r="7312" spans="20:24">
      <c r="T7312" s="288"/>
      <c r="U7312" s="287"/>
      <c r="X7312" s="289"/>
    </row>
    <row r="7313" spans="20:24">
      <c r="T7313" s="288"/>
      <c r="U7313" s="287"/>
      <c r="X7313" s="289"/>
    </row>
    <row r="7314" spans="20:24">
      <c r="T7314" s="288"/>
      <c r="U7314" s="287"/>
      <c r="X7314" s="289"/>
    </row>
    <row r="7315" spans="20:24">
      <c r="T7315" s="288"/>
      <c r="U7315" s="287"/>
      <c r="X7315" s="289"/>
    </row>
    <row r="7316" spans="20:24">
      <c r="T7316" s="288"/>
      <c r="U7316" s="287"/>
      <c r="X7316" s="289"/>
    </row>
    <row r="7317" spans="20:24">
      <c r="T7317" s="288"/>
      <c r="U7317" s="287"/>
      <c r="X7317" s="289"/>
    </row>
    <row r="7318" spans="20:24">
      <c r="T7318" s="288"/>
      <c r="U7318" s="287"/>
      <c r="X7318" s="289"/>
    </row>
    <row r="7319" spans="20:24">
      <c r="T7319" s="288"/>
      <c r="U7319" s="287"/>
      <c r="X7319" s="289"/>
    </row>
    <row r="7320" spans="20:24">
      <c r="T7320" s="288"/>
      <c r="U7320" s="287"/>
      <c r="X7320" s="289"/>
    </row>
    <row r="7321" spans="20:24">
      <c r="T7321" s="288"/>
      <c r="U7321" s="287"/>
      <c r="X7321" s="289"/>
    </row>
    <row r="7322" spans="20:24">
      <c r="T7322" s="288"/>
      <c r="U7322" s="287"/>
      <c r="X7322" s="289"/>
    </row>
    <row r="7323" spans="20:24">
      <c r="T7323" s="288"/>
      <c r="U7323" s="287"/>
      <c r="X7323" s="289"/>
    </row>
    <row r="7324" spans="20:24">
      <c r="T7324" s="288"/>
      <c r="U7324" s="287"/>
      <c r="X7324" s="289"/>
    </row>
    <row r="7325" spans="20:24">
      <c r="T7325" s="288"/>
      <c r="U7325" s="287"/>
      <c r="X7325" s="289"/>
    </row>
    <row r="7326" spans="20:24">
      <c r="T7326" s="288"/>
      <c r="U7326" s="287"/>
      <c r="X7326" s="289"/>
    </row>
    <row r="7327" spans="20:24">
      <c r="T7327" s="288"/>
      <c r="U7327" s="287"/>
      <c r="X7327" s="289"/>
    </row>
    <row r="7328" spans="20:24">
      <c r="T7328" s="288"/>
      <c r="U7328" s="287"/>
      <c r="X7328" s="289"/>
    </row>
    <row r="7329" spans="20:24">
      <c r="T7329" s="288"/>
      <c r="U7329" s="287"/>
      <c r="X7329" s="289"/>
    </row>
    <row r="7330" spans="20:24">
      <c r="T7330" s="288"/>
      <c r="U7330" s="287"/>
      <c r="X7330" s="289"/>
    </row>
    <row r="7331" spans="20:24">
      <c r="T7331" s="288"/>
      <c r="U7331" s="287"/>
      <c r="X7331" s="289"/>
    </row>
    <row r="7332" spans="20:24">
      <c r="T7332" s="288"/>
      <c r="U7332" s="287"/>
      <c r="X7332" s="289"/>
    </row>
    <row r="7333" spans="20:24">
      <c r="T7333" s="288"/>
      <c r="U7333" s="287"/>
      <c r="X7333" s="289"/>
    </row>
    <row r="7334" spans="20:24">
      <c r="T7334" s="288"/>
      <c r="U7334" s="287"/>
      <c r="X7334" s="289"/>
    </row>
    <row r="7335" spans="20:24">
      <c r="T7335" s="288"/>
      <c r="U7335" s="287"/>
      <c r="X7335" s="289"/>
    </row>
    <row r="7336" spans="20:24">
      <c r="T7336" s="288"/>
      <c r="U7336" s="287"/>
      <c r="X7336" s="289"/>
    </row>
    <row r="7337" spans="20:24">
      <c r="T7337" s="288"/>
      <c r="U7337" s="287"/>
      <c r="X7337" s="289"/>
    </row>
    <row r="7338" spans="20:24">
      <c r="T7338" s="288"/>
      <c r="U7338" s="287"/>
      <c r="X7338" s="289"/>
    </row>
    <row r="7339" spans="20:24">
      <c r="T7339" s="288"/>
      <c r="U7339" s="287"/>
      <c r="X7339" s="289"/>
    </row>
    <row r="7340" spans="20:24">
      <c r="T7340" s="288"/>
      <c r="U7340" s="287"/>
      <c r="X7340" s="289"/>
    </row>
    <row r="7341" spans="20:24">
      <c r="T7341" s="288"/>
      <c r="U7341" s="287"/>
      <c r="X7341" s="289"/>
    </row>
    <row r="7342" spans="20:24">
      <c r="T7342" s="288"/>
      <c r="U7342" s="287"/>
      <c r="X7342" s="289"/>
    </row>
    <row r="7343" spans="20:24">
      <c r="T7343" s="288"/>
      <c r="U7343" s="287"/>
      <c r="X7343" s="289"/>
    </row>
    <row r="7344" spans="20:24">
      <c r="T7344" s="288"/>
      <c r="U7344" s="287"/>
      <c r="X7344" s="289"/>
    </row>
    <row r="7345" spans="20:24">
      <c r="T7345" s="288"/>
      <c r="U7345" s="287"/>
      <c r="X7345" s="289"/>
    </row>
    <row r="7346" spans="20:24">
      <c r="T7346" s="288"/>
      <c r="U7346" s="287"/>
      <c r="X7346" s="289"/>
    </row>
    <row r="7347" spans="20:24">
      <c r="T7347" s="288"/>
      <c r="U7347" s="287"/>
      <c r="X7347" s="289"/>
    </row>
    <row r="7348" spans="20:24">
      <c r="T7348" s="288"/>
      <c r="U7348" s="287"/>
      <c r="X7348" s="289"/>
    </row>
    <row r="7349" spans="20:24">
      <c r="T7349" s="288"/>
      <c r="U7349" s="287"/>
      <c r="X7349" s="289"/>
    </row>
    <row r="7350" spans="20:24">
      <c r="T7350" s="288"/>
      <c r="U7350" s="287"/>
      <c r="X7350" s="289"/>
    </row>
    <row r="7351" spans="20:24">
      <c r="T7351" s="288"/>
      <c r="U7351" s="287"/>
      <c r="X7351" s="289"/>
    </row>
    <row r="7352" spans="20:24">
      <c r="T7352" s="288"/>
      <c r="U7352" s="287"/>
      <c r="X7352" s="289"/>
    </row>
    <row r="7353" spans="20:24">
      <c r="T7353" s="288"/>
      <c r="U7353" s="287"/>
      <c r="X7353" s="289"/>
    </row>
    <row r="7354" spans="20:24">
      <c r="T7354" s="288"/>
      <c r="U7354" s="287"/>
      <c r="X7354" s="289"/>
    </row>
    <row r="7355" spans="20:24">
      <c r="T7355" s="288"/>
      <c r="U7355" s="287"/>
      <c r="X7355" s="289"/>
    </row>
    <row r="7356" spans="20:24">
      <c r="T7356" s="288"/>
      <c r="U7356" s="287"/>
      <c r="X7356" s="289"/>
    </row>
    <row r="7357" spans="20:24">
      <c r="T7357" s="288"/>
      <c r="U7357" s="287"/>
      <c r="X7357" s="289"/>
    </row>
    <row r="7358" spans="20:24">
      <c r="T7358" s="288"/>
      <c r="U7358" s="287"/>
      <c r="X7358" s="289"/>
    </row>
    <row r="7359" spans="20:24">
      <c r="T7359" s="288"/>
      <c r="U7359" s="287"/>
      <c r="X7359" s="289"/>
    </row>
    <row r="7360" spans="20:24">
      <c r="T7360" s="288"/>
      <c r="U7360" s="287"/>
      <c r="X7360" s="289"/>
    </row>
    <row r="7361" spans="20:24">
      <c r="T7361" s="288"/>
      <c r="U7361" s="287"/>
      <c r="X7361" s="289"/>
    </row>
    <row r="7362" spans="20:24">
      <c r="T7362" s="288"/>
      <c r="U7362" s="287"/>
      <c r="X7362" s="289"/>
    </row>
    <row r="7363" spans="20:24">
      <c r="T7363" s="288"/>
      <c r="U7363" s="287"/>
      <c r="X7363" s="289"/>
    </row>
    <row r="7364" spans="20:24">
      <c r="T7364" s="288"/>
      <c r="U7364" s="287"/>
      <c r="X7364" s="289"/>
    </row>
    <row r="7365" spans="20:24">
      <c r="T7365" s="288"/>
      <c r="U7365" s="287"/>
      <c r="X7365" s="289"/>
    </row>
    <row r="7366" spans="20:24">
      <c r="T7366" s="288"/>
      <c r="U7366" s="287"/>
      <c r="X7366" s="289"/>
    </row>
    <row r="7367" spans="20:24">
      <c r="T7367" s="288"/>
      <c r="U7367" s="287"/>
      <c r="X7367" s="289"/>
    </row>
    <row r="7368" spans="20:24">
      <c r="T7368" s="288"/>
      <c r="U7368" s="287"/>
      <c r="X7368" s="289"/>
    </row>
    <row r="7369" spans="20:24">
      <c r="T7369" s="288"/>
      <c r="U7369" s="287"/>
      <c r="X7369" s="289"/>
    </row>
    <row r="7370" spans="20:24">
      <c r="T7370" s="288"/>
      <c r="U7370" s="287"/>
      <c r="X7370" s="289"/>
    </row>
    <row r="7371" spans="20:24">
      <c r="T7371" s="288"/>
      <c r="U7371" s="287"/>
      <c r="X7371" s="289"/>
    </row>
    <row r="7372" spans="20:24">
      <c r="T7372" s="288"/>
      <c r="U7372" s="287"/>
      <c r="X7372" s="289"/>
    </row>
    <row r="7373" spans="20:24">
      <c r="T7373" s="288"/>
      <c r="U7373" s="287"/>
      <c r="X7373" s="289"/>
    </row>
    <row r="7374" spans="20:24">
      <c r="T7374" s="288"/>
      <c r="U7374" s="287"/>
      <c r="X7374" s="289"/>
    </row>
    <row r="7375" spans="20:24">
      <c r="T7375" s="288"/>
      <c r="U7375" s="287"/>
      <c r="X7375" s="289"/>
    </row>
    <row r="7376" spans="20:24">
      <c r="T7376" s="288"/>
      <c r="U7376" s="287"/>
      <c r="X7376" s="289"/>
    </row>
    <row r="7377" spans="20:24">
      <c r="T7377" s="288"/>
      <c r="U7377" s="287"/>
      <c r="X7377" s="289"/>
    </row>
    <row r="7378" spans="20:24">
      <c r="T7378" s="288"/>
      <c r="U7378" s="287"/>
      <c r="X7378" s="289"/>
    </row>
    <row r="7379" spans="20:24">
      <c r="T7379" s="288"/>
      <c r="U7379" s="287"/>
      <c r="X7379" s="289"/>
    </row>
    <row r="7380" spans="20:24">
      <c r="T7380" s="288"/>
      <c r="U7380" s="287"/>
      <c r="X7380" s="289"/>
    </row>
    <row r="7381" spans="20:24">
      <c r="T7381" s="288"/>
      <c r="U7381" s="287"/>
      <c r="X7381" s="289"/>
    </row>
    <row r="7382" spans="20:24">
      <c r="T7382" s="288"/>
      <c r="U7382" s="287"/>
      <c r="X7382" s="289"/>
    </row>
    <row r="7383" spans="20:24">
      <c r="T7383" s="288"/>
      <c r="U7383" s="287"/>
      <c r="X7383" s="289"/>
    </row>
    <row r="7384" spans="20:24">
      <c r="T7384" s="288"/>
      <c r="U7384" s="287"/>
      <c r="X7384" s="289"/>
    </row>
    <row r="7385" spans="20:24">
      <c r="T7385" s="288"/>
      <c r="U7385" s="287"/>
      <c r="X7385" s="289"/>
    </row>
    <row r="7386" spans="20:24">
      <c r="T7386" s="288"/>
      <c r="U7386" s="287"/>
      <c r="X7386" s="289"/>
    </row>
    <row r="7387" spans="20:24">
      <c r="T7387" s="288"/>
      <c r="U7387" s="287"/>
      <c r="X7387" s="289"/>
    </row>
    <row r="7388" spans="20:24">
      <c r="T7388" s="288"/>
      <c r="U7388" s="287"/>
      <c r="X7388" s="289"/>
    </row>
    <row r="7389" spans="20:24">
      <c r="T7389" s="288"/>
      <c r="U7389" s="287"/>
      <c r="X7389" s="289"/>
    </row>
    <row r="7390" spans="20:24">
      <c r="T7390" s="288"/>
      <c r="U7390" s="287"/>
      <c r="X7390" s="289"/>
    </row>
    <row r="7391" spans="20:24">
      <c r="T7391" s="288"/>
      <c r="U7391" s="287"/>
      <c r="X7391" s="289"/>
    </row>
    <row r="7392" spans="20:24">
      <c r="T7392" s="288"/>
      <c r="U7392" s="287"/>
      <c r="X7392" s="289"/>
    </row>
    <row r="7393" spans="20:24">
      <c r="T7393" s="288"/>
      <c r="U7393" s="287"/>
      <c r="X7393" s="289"/>
    </row>
    <row r="7394" spans="20:24">
      <c r="T7394" s="288"/>
      <c r="U7394" s="287"/>
      <c r="X7394" s="289"/>
    </row>
    <row r="7395" spans="20:24">
      <c r="T7395" s="288"/>
      <c r="U7395" s="287"/>
      <c r="X7395" s="289"/>
    </row>
    <row r="7396" spans="20:24">
      <c r="T7396" s="288"/>
      <c r="U7396" s="287"/>
      <c r="X7396" s="289"/>
    </row>
    <row r="7397" spans="20:24">
      <c r="T7397" s="288"/>
      <c r="U7397" s="287"/>
      <c r="X7397" s="289"/>
    </row>
    <row r="7398" spans="20:24">
      <c r="T7398" s="288"/>
      <c r="U7398" s="287"/>
      <c r="X7398" s="289"/>
    </row>
    <row r="7399" spans="20:24">
      <c r="T7399" s="288"/>
      <c r="U7399" s="287"/>
      <c r="X7399" s="289"/>
    </row>
    <row r="7400" spans="20:24">
      <c r="T7400" s="288"/>
      <c r="U7400" s="287"/>
      <c r="X7400" s="289"/>
    </row>
    <row r="7401" spans="20:24">
      <c r="T7401" s="288"/>
      <c r="U7401" s="287"/>
      <c r="X7401" s="289"/>
    </row>
    <row r="7402" spans="20:24">
      <c r="T7402" s="288"/>
      <c r="U7402" s="287"/>
      <c r="X7402" s="289"/>
    </row>
    <row r="7403" spans="20:24">
      <c r="T7403" s="288"/>
      <c r="U7403" s="287"/>
      <c r="X7403" s="289"/>
    </row>
    <row r="7404" spans="20:24">
      <c r="T7404" s="288"/>
      <c r="U7404" s="287"/>
      <c r="X7404" s="289"/>
    </row>
    <row r="7405" spans="20:24">
      <c r="T7405" s="288"/>
      <c r="U7405" s="287"/>
      <c r="X7405" s="289"/>
    </row>
    <row r="7406" spans="20:24">
      <c r="T7406" s="288"/>
      <c r="U7406" s="287"/>
      <c r="X7406" s="289"/>
    </row>
    <row r="7407" spans="20:24">
      <c r="T7407" s="288"/>
      <c r="U7407" s="287"/>
      <c r="X7407" s="289"/>
    </row>
    <row r="7408" spans="20:24">
      <c r="T7408" s="288"/>
      <c r="U7408" s="287"/>
      <c r="X7408" s="289"/>
    </row>
    <row r="7409" spans="20:24">
      <c r="T7409" s="288"/>
      <c r="U7409" s="287"/>
      <c r="X7409" s="289"/>
    </row>
    <row r="7410" spans="20:24">
      <c r="T7410" s="288"/>
      <c r="U7410" s="287"/>
      <c r="X7410" s="289"/>
    </row>
    <row r="7411" spans="20:24">
      <c r="T7411" s="288"/>
      <c r="U7411" s="287"/>
      <c r="X7411" s="289"/>
    </row>
    <row r="7412" spans="20:24">
      <c r="T7412" s="288"/>
      <c r="U7412" s="287"/>
      <c r="X7412" s="289"/>
    </row>
    <row r="7413" spans="20:24">
      <c r="T7413" s="288"/>
      <c r="U7413" s="287"/>
      <c r="X7413" s="289"/>
    </row>
    <row r="7414" spans="20:24">
      <c r="T7414" s="288"/>
      <c r="U7414" s="287"/>
      <c r="X7414" s="289"/>
    </row>
    <row r="7415" spans="20:24">
      <c r="T7415" s="288"/>
      <c r="U7415" s="287"/>
      <c r="X7415" s="289"/>
    </row>
    <row r="7416" spans="20:24">
      <c r="T7416" s="288"/>
      <c r="U7416" s="287"/>
      <c r="X7416" s="289"/>
    </row>
    <row r="7417" spans="20:24">
      <c r="T7417" s="288"/>
      <c r="U7417" s="287"/>
      <c r="X7417" s="289"/>
    </row>
    <row r="7418" spans="20:24">
      <c r="T7418" s="288"/>
      <c r="U7418" s="287"/>
      <c r="X7418" s="289"/>
    </row>
    <row r="7419" spans="20:24">
      <c r="T7419" s="288"/>
      <c r="U7419" s="287"/>
      <c r="X7419" s="289"/>
    </row>
    <row r="7420" spans="20:24">
      <c r="T7420" s="288"/>
      <c r="U7420" s="287"/>
      <c r="X7420" s="289"/>
    </row>
    <row r="7421" spans="20:24">
      <c r="T7421" s="288"/>
      <c r="U7421" s="287"/>
      <c r="X7421" s="289"/>
    </row>
    <row r="7422" spans="20:24">
      <c r="T7422" s="288"/>
      <c r="U7422" s="287"/>
      <c r="X7422" s="289"/>
    </row>
    <row r="7423" spans="20:24">
      <c r="T7423" s="288"/>
      <c r="U7423" s="287"/>
      <c r="X7423" s="289"/>
    </row>
    <row r="7424" spans="20:24">
      <c r="T7424" s="288"/>
      <c r="U7424" s="287"/>
      <c r="X7424" s="289"/>
    </row>
    <row r="7425" spans="20:24">
      <c r="T7425" s="288"/>
      <c r="U7425" s="287"/>
      <c r="X7425" s="289"/>
    </row>
    <row r="7426" spans="20:24">
      <c r="T7426" s="288"/>
      <c r="U7426" s="287"/>
      <c r="X7426" s="289"/>
    </row>
    <row r="7427" spans="20:24">
      <c r="T7427" s="288"/>
      <c r="U7427" s="287"/>
      <c r="X7427" s="289"/>
    </row>
    <row r="7428" spans="20:24">
      <c r="T7428" s="288"/>
      <c r="U7428" s="287"/>
      <c r="X7428" s="289"/>
    </row>
    <row r="7429" spans="20:24">
      <c r="T7429" s="288"/>
      <c r="U7429" s="287"/>
      <c r="X7429" s="289"/>
    </row>
    <row r="7430" spans="20:24">
      <c r="T7430" s="288"/>
      <c r="U7430" s="287"/>
      <c r="X7430" s="289"/>
    </row>
    <row r="7431" spans="20:24">
      <c r="T7431" s="288"/>
      <c r="U7431" s="287"/>
      <c r="X7431" s="289"/>
    </row>
    <row r="7432" spans="20:24">
      <c r="T7432" s="288"/>
      <c r="U7432" s="287"/>
      <c r="X7432" s="289"/>
    </row>
    <row r="7433" spans="20:24">
      <c r="T7433" s="288"/>
      <c r="U7433" s="287"/>
      <c r="X7433" s="289"/>
    </row>
    <row r="7434" spans="20:24">
      <c r="T7434" s="288"/>
      <c r="U7434" s="287"/>
      <c r="X7434" s="289"/>
    </row>
    <row r="7435" spans="20:24">
      <c r="T7435" s="288"/>
      <c r="U7435" s="287"/>
      <c r="X7435" s="289"/>
    </row>
    <row r="7436" spans="20:24">
      <c r="T7436" s="288"/>
      <c r="U7436" s="287"/>
      <c r="X7436" s="289"/>
    </row>
    <row r="7437" spans="20:24">
      <c r="T7437" s="288"/>
      <c r="U7437" s="287"/>
      <c r="X7437" s="289"/>
    </row>
    <row r="7438" spans="20:24">
      <c r="T7438" s="288"/>
      <c r="U7438" s="287"/>
      <c r="X7438" s="289"/>
    </row>
    <row r="7439" spans="20:24">
      <c r="T7439" s="288"/>
      <c r="U7439" s="287"/>
      <c r="X7439" s="289"/>
    </row>
    <row r="7440" spans="20:24">
      <c r="T7440" s="288"/>
      <c r="U7440" s="287"/>
      <c r="X7440" s="289"/>
    </row>
    <row r="7441" spans="20:24">
      <c r="T7441" s="288"/>
      <c r="U7441" s="287"/>
      <c r="X7441" s="289"/>
    </row>
    <row r="7442" spans="20:24">
      <c r="T7442" s="288"/>
      <c r="U7442" s="287"/>
      <c r="X7442" s="289"/>
    </row>
    <row r="7443" spans="20:24">
      <c r="T7443" s="288"/>
      <c r="U7443" s="287"/>
      <c r="X7443" s="289"/>
    </row>
    <row r="7444" spans="20:24">
      <c r="T7444" s="288"/>
      <c r="U7444" s="287"/>
      <c r="X7444" s="289"/>
    </row>
    <row r="7445" spans="20:24">
      <c r="T7445" s="288"/>
      <c r="U7445" s="287"/>
      <c r="X7445" s="289"/>
    </row>
    <row r="7446" spans="20:24">
      <c r="T7446" s="288"/>
      <c r="U7446" s="287"/>
      <c r="X7446" s="289"/>
    </row>
    <row r="7447" spans="20:24">
      <c r="T7447" s="288"/>
      <c r="U7447" s="287"/>
      <c r="X7447" s="289"/>
    </row>
    <row r="7448" spans="20:24">
      <c r="T7448" s="288"/>
      <c r="U7448" s="287"/>
      <c r="X7448" s="289"/>
    </row>
    <row r="7449" spans="20:24">
      <c r="T7449" s="288"/>
      <c r="U7449" s="287"/>
      <c r="X7449" s="289"/>
    </row>
    <row r="7450" spans="20:24">
      <c r="T7450" s="288"/>
      <c r="U7450" s="287"/>
      <c r="X7450" s="289"/>
    </row>
    <row r="7451" spans="20:24">
      <c r="T7451" s="288"/>
      <c r="U7451" s="287"/>
      <c r="X7451" s="289"/>
    </row>
    <row r="7452" spans="20:24">
      <c r="T7452" s="288"/>
      <c r="U7452" s="287"/>
      <c r="X7452" s="289"/>
    </row>
    <row r="7453" spans="20:24">
      <c r="T7453" s="288"/>
      <c r="U7453" s="287"/>
      <c r="X7453" s="289"/>
    </row>
    <row r="7454" spans="20:24">
      <c r="T7454" s="288"/>
      <c r="U7454" s="287"/>
      <c r="X7454" s="289"/>
    </row>
    <row r="7455" spans="20:24">
      <c r="T7455" s="288"/>
      <c r="U7455" s="287"/>
      <c r="X7455" s="289"/>
    </row>
    <row r="7456" spans="20:24">
      <c r="T7456" s="288"/>
      <c r="U7456" s="287"/>
      <c r="X7456" s="289"/>
    </row>
    <row r="7457" spans="20:24">
      <c r="T7457" s="288"/>
      <c r="U7457" s="287"/>
      <c r="X7457" s="289"/>
    </row>
    <row r="7458" spans="20:24">
      <c r="T7458" s="288"/>
      <c r="U7458" s="287"/>
      <c r="X7458" s="289"/>
    </row>
    <row r="7459" spans="20:24">
      <c r="T7459" s="288"/>
      <c r="U7459" s="287"/>
      <c r="X7459" s="289"/>
    </row>
    <row r="7460" spans="20:24">
      <c r="T7460" s="288"/>
      <c r="U7460" s="287"/>
      <c r="X7460" s="289"/>
    </row>
    <row r="7461" spans="20:24">
      <c r="T7461" s="288"/>
      <c r="U7461" s="287"/>
      <c r="X7461" s="289"/>
    </row>
    <row r="7462" spans="20:24">
      <c r="T7462" s="288"/>
      <c r="U7462" s="287"/>
      <c r="X7462" s="289"/>
    </row>
    <row r="7463" spans="20:24">
      <c r="T7463" s="288"/>
      <c r="U7463" s="287"/>
      <c r="X7463" s="289"/>
    </row>
    <row r="7464" spans="20:24">
      <c r="T7464" s="288"/>
      <c r="U7464" s="287"/>
      <c r="X7464" s="289"/>
    </row>
    <row r="7465" spans="20:24">
      <c r="T7465" s="288"/>
      <c r="U7465" s="287"/>
      <c r="X7465" s="289"/>
    </row>
    <row r="7466" spans="20:24">
      <c r="T7466" s="288"/>
      <c r="U7466" s="287"/>
      <c r="X7466" s="289"/>
    </row>
    <row r="7467" spans="20:24">
      <c r="T7467" s="288"/>
      <c r="U7467" s="287"/>
      <c r="X7467" s="289"/>
    </row>
    <row r="7468" spans="20:24">
      <c r="T7468" s="288"/>
      <c r="U7468" s="287"/>
      <c r="X7468" s="289"/>
    </row>
    <row r="7469" spans="20:24">
      <c r="T7469" s="288"/>
      <c r="U7469" s="287"/>
      <c r="X7469" s="289"/>
    </row>
    <row r="7470" spans="20:24">
      <c r="T7470" s="288"/>
      <c r="U7470" s="287"/>
      <c r="X7470" s="289"/>
    </row>
    <row r="7471" spans="20:24">
      <c r="T7471" s="288"/>
      <c r="U7471" s="287"/>
      <c r="X7471" s="289"/>
    </row>
    <row r="7472" spans="20:24">
      <c r="T7472" s="288"/>
      <c r="U7472" s="287"/>
      <c r="X7472" s="289"/>
    </row>
    <row r="7473" spans="20:24">
      <c r="T7473" s="288"/>
      <c r="U7473" s="287"/>
      <c r="X7473" s="289"/>
    </row>
    <row r="7474" spans="20:24">
      <c r="T7474" s="288"/>
      <c r="U7474" s="287"/>
      <c r="X7474" s="289"/>
    </row>
    <row r="7475" spans="20:24">
      <c r="T7475" s="288"/>
      <c r="U7475" s="287"/>
      <c r="X7475" s="289"/>
    </row>
    <row r="7476" spans="20:24">
      <c r="T7476" s="288"/>
      <c r="U7476" s="287"/>
      <c r="X7476" s="289"/>
    </row>
    <row r="7477" spans="20:24">
      <c r="T7477" s="288"/>
      <c r="U7477" s="287"/>
      <c r="X7477" s="289"/>
    </row>
    <row r="7478" spans="20:24">
      <c r="T7478" s="288"/>
      <c r="U7478" s="287"/>
      <c r="X7478" s="289"/>
    </row>
    <row r="7479" spans="20:24">
      <c r="T7479" s="288"/>
      <c r="U7479" s="287"/>
      <c r="X7479" s="289"/>
    </row>
    <row r="7480" spans="20:24">
      <c r="T7480" s="288"/>
      <c r="U7480" s="287"/>
      <c r="X7480" s="289"/>
    </row>
    <row r="7481" spans="20:24">
      <c r="T7481" s="288"/>
      <c r="U7481" s="287"/>
      <c r="X7481" s="289"/>
    </row>
    <row r="7482" spans="20:24">
      <c r="T7482" s="288"/>
      <c r="U7482" s="287"/>
      <c r="X7482" s="289"/>
    </row>
    <row r="7483" spans="20:24">
      <c r="T7483" s="288"/>
      <c r="U7483" s="287"/>
      <c r="X7483" s="289"/>
    </row>
    <row r="7484" spans="20:24">
      <c r="T7484" s="288"/>
      <c r="U7484" s="287"/>
      <c r="X7484" s="289"/>
    </row>
    <row r="7485" spans="20:24">
      <c r="T7485" s="288"/>
      <c r="U7485" s="287"/>
      <c r="X7485" s="289"/>
    </row>
    <row r="7486" spans="20:24">
      <c r="T7486" s="288"/>
      <c r="U7486" s="287"/>
      <c r="X7486" s="289"/>
    </row>
    <row r="7487" spans="20:24">
      <c r="T7487" s="288"/>
      <c r="U7487" s="287"/>
      <c r="X7487" s="289"/>
    </row>
    <row r="7488" spans="20:24">
      <c r="T7488" s="288"/>
      <c r="U7488" s="287"/>
      <c r="X7488" s="289"/>
    </row>
    <row r="7489" spans="20:24">
      <c r="T7489" s="288"/>
      <c r="U7489" s="287"/>
      <c r="X7489" s="289"/>
    </row>
    <row r="7490" spans="20:24">
      <c r="T7490" s="288"/>
      <c r="U7490" s="287"/>
      <c r="X7490" s="289"/>
    </row>
    <row r="7491" spans="20:24">
      <c r="T7491" s="288"/>
      <c r="U7491" s="287"/>
      <c r="X7491" s="289"/>
    </row>
    <row r="7492" spans="20:24">
      <c r="T7492" s="288"/>
      <c r="U7492" s="287"/>
      <c r="X7492" s="289"/>
    </row>
    <row r="7493" spans="20:24">
      <c r="T7493" s="288"/>
      <c r="U7493" s="287"/>
      <c r="X7493" s="289"/>
    </row>
    <row r="7494" spans="20:24">
      <c r="T7494" s="288"/>
      <c r="U7494" s="287"/>
      <c r="X7494" s="289"/>
    </row>
    <row r="7495" spans="20:24">
      <c r="T7495" s="288"/>
      <c r="U7495" s="287"/>
      <c r="X7495" s="289"/>
    </row>
    <row r="7496" spans="20:24">
      <c r="T7496" s="288"/>
      <c r="U7496" s="287"/>
      <c r="X7496" s="289"/>
    </row>
    <row r="7497" spans="20:24">
      <c r="T7497" s="288"/>
      <c r="U7497" s="287"/>
      <c r="X7497" s="289"/>
    </row>
    <row r="7498" spans="20:24">
      <c r="T7498" s="288"/>
      <c r="U7498" s="287"/>
      <c r="X7498" s="289"/>
    </row>
    <row r="7499" spans="20:24">
      <c r="T7499" s="288"/>
      <c r="U7499" s="287"/>
      <c r="X7499" s="289"/>
    </row>
    <row r="7500" spans="20:24">
      <c r="T7500" s="288"/>
      <c r="U7500" s="287"/>
      <c r="X7500" s="289"/>
    </row>
    <row r="7501" spans="20:24">
      <c r="T7501" s="288"/>
      <c r="U7501" s="287"/>
      <c r="X7501" s="289"/>
    </row>
    <row r="7502" spans="20:24">
      <c r="T7502" s="288"/>
      <c r="U7502" s="287"/>
      <c r="X7502" s="289"/>
    </row>
    <row r="7503" spans="20:24">
      <c r="T7503" s="288"/>
      <c r="U7503" s="287"/>
      <c r="X7503" s="289"/>
    </row>
    <row r="7504" spans="20:24">
      <c r="T7504" s="288"/>
      <c r="U7504" s="287"/>
      <c r="X7504" s="289"/>
    </row>
    <row r="7505" spans="20:24">
      <c r="T7505" s="288"/>
      <c r="U7505" s="287"/>
      <c r="X7505" s="289"/>
    </row>
    <row r="7506" spans="20:24">
      <c r="T7506" s="288"/>
      <c r="U7506" s="287"/>
      <c r="X7506" s="289"/>
    </row>
    <row r="7507" spans="20:24">
      <c r="T7507" s="288"/>
      <c r="U7507" s="287"/>
      <c r="X7507" s="289"/>
    </row>
    <row r="7508" spans="20:24">
      <c r="T7508" s="288"/>
      <c r="U7508" s="287"/>
      <c r="X7508" s="289"/>
    </row>
    <row r="7509" spans="20:24">
      <c r="T7509" s="288"/>
      <c r="U7509" s="287"/>
      <c r="X7509" s="289"/>
    </row>
    <row r="7510" spans="20:24">
      <c r="T7510" s="288"/>
      <c r="U7510" s="287"/>
      <c r="X7510" s="289"/>
    </row>
    <row r="7511" spans="20:24">
      <c r="T7511" s="288"/>
      <c r="U7511" s="287"/>
      <c r="X7511" s="289"/>
    </row>
    <row r="7512" spans="20:24">
      <c r="T7512" s="288"/>
      <c r="U7512" s="287"/>
      <c r="X7512" s="289"/>
    </row>
    <row r="7513" spans="20:24">
      <c r="T7513" s="288"/>
      <c r="U7513" s="287"/>
      <c r="X7513" s="289"/>
    </row>
    <row r="7514" spans="20:24">
      <c r="T7514" s="288"/>
      <c r="U7514" s="287"/>
      <c r="X7514" s="289"/>
    </row>
    <row r="7515" spans="20:24">
      <c r="T7515" s="288"/>
      <c r="U7515" s="287"/>
      <c r="X7515" s="289"/>
    </row>
    <row r="7516" spans="20:24">
      <c r="T7516" s="288"/>
      <c r="U7516" s="287"/>
      <c r="X7516" s="289"/>
    </row>
    <row r="7517" spans="20:24">
      <c r="T7517" s="288"/>
      <c r="U7517" s="287"/>
      <c r="X7517" s="289"/>
    </row>
    <row r="7518" spans="20:24">
      <c r="T7518" s="288"/>
      <c r="U7518" s="287"/>
      <c r="X7518" s="289"/>
    </row>
    <row r="7519" spans="20:24">
      <c r="T7519" s="288"/>
      <c r="U7519" s="287"/>
      <c r="X7519" s="289"/>
    </row>
    <row r="7520" spans="20:24">
      <c r="T7520" s="288"/>
      <c r="U7520" s="287"/>
      <c r="X7520" s="289"/>
    </row>
    <row r="7521" spans="20:24">
      <c r="T7521" s="288"/>
      <c r="U7521" s="287"/>
      <c r="X7521" s="289"/>
    </row>
    <row r="7522" spans="20:24">
      <c r="T7522" s="288"/>
      <c r="U7522" s="287"/>
      <c r="X7522" s="289"/>
    </row>
    <row r="7523" spans="20:24">
      <c r="T7523" s="288"/>
      <c r="U7523" s="287"/>
      <c r="X7523" s="289"/>
    </row>
    <row r="7524" spans="20:24">
      <c r="T7524" s="288"/>
      <c r="U7524" s="287"/>
      <c r="X7524" s="289"/>
    </row>
    <row r="7525" spans="20:24">
      <c r="T7525" s="288"/>
      <c r="U7525" s="287"/>
      <c r="X7525" s="289"/>
    </row>
    <row r="7526" spans="20:24">
      <c r="T7526" s="288"/>
      <c r="U7526" s="287"/>
      <c r="X7526" s="289"/>
    </row>
    <row r="7527" spans="20:24">
      <c r="T7527" s="288"/>
      <c r="U7527" s="287"/>
      <c r="X7527" s="289"/>
    </row>
    <row r="7528" spans="20:24">
      <c r="T7528" s="288"/>
      <c r="U7528" s="287"/>
      <c r="X7528" s="289"/>
    </row>
    <row r="7529" spans="20:24">
      <c r="T7529" s="288"/>
      <c r="U7529" s="287"/>
      <c r="X7529" s="289"/>
    </row>
    <row r="7530" spans="20:24">
      <c r="T7530" s="288"/>
      <c r="U7530" s="287"/>
      <c r="X7530" s="289"/>
    </row>
    <row r="7531" spans="20:24">
      <c r="T7531" s="288"/>
      <c r="U7531" s="287"/>
      <c r="X7531" s="289"/>
    </row>
    <row r="7532" spans="20:24">
      <c r="T7532" s="288"/>
      <c r="U7532" s="287"/>
      <c r="X7532" s="289"/>
    </row>
    <row r="7533" spans="20:24">
      <c r="T7533" s="288"/>
      <c r="U7533" s="287"/>
      <c r="X7533" s="289"/>
    </row>
    <row r="7534" spans="20:24">
      <c r="T7534" s="288"/>
      <c r="U7534" s="287"/>
      <c r="X7534" s="289"/>
    </row>
    <row r="7535" spans="20:24">
      <c r="T7535" s="288"/>
      <c r="U7535" s="287"/>
      <c r="X7535" s="289"/>
    </row>
    <row r="7536" spans="20:24">
      <c r="T7536" s="288"/>
      <c r="U7536" s="287"/>
      <c r="X7536" s="289"/>
    </row>
    <row r="7537" spans="20:24">
      <c r="T7537" s="288"/>
      <c r="U7537" s="287"/>
      <c r="X7537" s="289"/>
    </row>
    <row r="7538" spans="20:24">
      <c r="T7538" s="288"/>
      <c r="U7538" s="287"/>
      <c r="X7538" s="289"/>
    </row>
    <row r="7539" spans="20:24">
      <c r="T7539" s="288"/>
      <c r="U7539" s="287"/>
      <c r="X7539" s="289"/>
    </row>
    <row r="7540" spans="20:24">
      <c r="T7540" s="288"/>
      <c r="U7540" s="287"/>
      <c r="X7540" s="289"/>
    </row>
    <row r="7541" spans="20:24">
      <c r="T7541" s="288"/>
      <c r="U7541" s="287"/>
      <c r="X7541" s="289"/>
    </row>
    <row r="7542" spans="20:24">
      <c r="T7542" s="288"/>
      <c r="U7542" s="287"/>
      <c r="X7542" s="289"/>
    </row>
    <row r="7543" spans="20:24">
      <c r="T7543" s="288"/>
      <c r="U7543" s="287"/>
      <c r="X7543" s="289"/>
    </row>
    <row r="7544" spans="20:24">
      <c r="T7544" s="288"/>
      <c r="U7544" s="287"/>
      <c r="X7544" s="289"/>
    </row>
    <row r="7545" spans="20:24">
      <c r="T7545" s="288"/>
      <c r="U7545" s="287"/>
      <c r="X7545" s="289"/>
    </row>
    <row r="7546" spans="20:24">
      <c r="T7546" s="288"/>
      <c r="U7546" s="287"/>
      <c r="X7546" s="289"/>
    </row>
    <row r="7547" spans="20:24">
      <c r="T7547" s="288"/>
      <c r="U7547" s="287"/>
      <c r="X7547" s="289"/>
    </row>
    <row r="7548" spans="20:24">
      <c r="T7548" s="288"/>
      <c r="U7548" s="287"/>
      <c r="X7548" s="289"/>
    </row>
    <row r="7549" spans="20:24">
      <c r="T7549" s="288"/>
      <c r="U7549" s="287"/>
      <c r="X7549" s="289"/>
    </row>
    <row r="7550" spans="20:24">
      <c r="T7550" s="288"/>
      <c r="U7550" s="287"/>
      <c r="X7550" s="289"/>
    </row>
    <row r="7551" spans="20:24">
      <c r="T7551" s="288"/>
      <c r="U7551" s="287"/>
      <c r="X7551" s="289"/>
    </row>
    <row r="7552" spans="20:24">
      <c r="T7552" s="288"/>
      <c r="U7552" s="287"/>
      <c r="X7552" s="289"/>
    </row>
    <row r="7553" spans="20:24">
      <c r="T7553" s="288"/>
      <c r="U7553" s="287"/>
      <c r="X7553" s="289"/>
    </row>
    <row r="7554" spans="20:24">
      <c r="T7554" s="288"/>
      <c r="U7554" s="287"/>
      <c r="X7554" s="289"/>
    </row>
    <row r="7555" spans="20:24">
      <c r="T7555" s="288"/>
      <c r="U7555" s="287"/>
      <c r="X7555" s="289"/>
    </row>
    <row r="7556" spans="20:24">
      <c r="T7556" s="288"/>
      <c r="U7556" s="287"/>
      <c r="X7556" s="289"/>
    </row>
    <row r="7557" spans="20:24">
      <c r="T7557" s="288"/>
      <c r="U7557" s="287"/>
      <c r="X7557" s="289"/>
    </row>
    <row r="7558" spans="20:24">
      <c r="T7558" s="288"/>
      <c r="U7558" s="287"/>
      <c r="X7558" s="289"/>
    </row>
    <row r="7559" spans="20:24">
      <c r="T7559" s="288"/>
      <c r="U7559" s="287"/>
      <c r="X7559" s="289"/>
    </row>
    <row r="7560" spans="20:24">
      <c r="T7560" s="288"/>
      <c r="U7560" s="287"/>
      <c r="X7560" s="289"/>
    </row>
    <row r="7561" spans="20:24">
      <c r="T7561" s="288"/>
      <c r="U7561" s="287"/>
      <c r="X7561" s="289"/>
    </row>
    <row r="7562" spans="20:24">
      <c r="T7562" s="288"/>
      <c r="U7562" s="287"/>
      <c r="X7562" s="289"/>
    </row>
    <row r="7563" spans="20:24">
      <c r="T7563" s="288"/>
      <c r="U7563" s="287"/>
      <c r="X7563" s="289"/>
    </row>
    <row r="7564" spans="20:24">
      <c r="T7564" s="288"/>
      <c r="U7564" s="287"/>
      <c r="X7564" s="289"/>
    </row>
    <row r="7565" spans="20:24">
      <c r="T7565" s="288"/>
      <c r="U7565" s="287"/>
      <c r="X7565" s="289"/>
    </row>
    <row r="7566" spans="20:24">
      <c r="T7566" s="288"/>
      <c r="U7566" s="287"/>
      <c r="X7566" s="289"/>
    </row>
    <row r="7567" spans="20:24">
      <c r="T7567" s="288"/>
      <c r="U7567" s="287"/>
      <c r="X7567" s="289"/>
    </row>
    <row r="7568" spans="20:24">
      <c r="T7568" s="288"/>
      <c r="U7568" s="287"/>
      <c r="X7568" s="289"/>
    </row>
    <row r="7569" spans="20:24">
      <c r="T7569" s="288"/>
      <c r="U7569" s="287"/>
      <c r="X7569" s="289"/>
    </row>
    <row r="7570" spans="20:24">
      <c r="T7570" s="288"/>
      <c r="U7570" s="287"/>
      <c r="X7570" s="289"/>
    </row>
    <row r="7571" spans="20:24">
      <c r="T7571" s="288"/>
      <c r="U7571" s="287"/>
      <c r="X7571" s="289"/>
    </row>
    <row r="7572" spans="20:24">
      <c r="T7572" s="288"/>
      <c r="U7572" s="287"/>
      <c r="X7572" s="289"/>
    </row>
    <row r="7573" spans="20:24">
      <c r="T7573" s="288"/>
      <c r="U7573" s="287"/>
      <c r="X7573" s="289"/>
    </row>
    <row r="7574" spans="20:24">
      <c r="T7574" s="288"/>
      <c r="U7574" s="287"/>
      <c r="X7574" s="289"/>
    </row>
    <row r="7575" spans="20:24">
      <c r="T7575" s="288"/>
      <c r="U7575" s="287"/>
      <c r="X7575" s="289"/>
    </row>
    <row r="7576" spans="20:24">
      <c r="T7576" s="288"/>
      <c r="U7576" s="287"/>
      <c r="X7576" s="289"/>
    </row>
    <row r="7577" spans="20:24">
      <c r="T7577" s="288"/>
      <c r="U7577" s="287"/>
      <c r="X7577" s="289"/>
    </row>
    <row r="7578" spans="20:24">
      <c r="T7578" s="288"/>
      <c r="U7578" s="287"/>
      <c r="X7578" s="289"/>
    </row>
    <row r="7579" spans="20:24">
      <c r="T7579" s="288"/>
      <c r="U7579" s="287"/>
      <c r="X7579" s="289"/>
    </row>
    <row r="7580" spans="20:24">
      <c r="T7580" s="288"/>
      <c r="U7580" s="287"/>
      <c r="X7580" s="289"/>
    </row>
    <row r="7581" spans="20:24">
      <c r="T7581" s="288"/>
      <c r="U7581" s="287"/>
      <c r="X7581" s="289"/>
    </row>
    <row r="7582" spans="20:24">
      <c r="T7582" s="288"/>
      <c r="U7582" s="287"/>
      <c r="X7582" s="289"/>
    </row>
    <row r="7583" spans="20:24">
      <c r="T7583" s="288"/>
      <c r="U7583" s="287"/>
      <c r="X7583" s="289"/>
    </row>
    <row r="7584" spans="20:24">
      <c r="T7584" s="288"/>
      <c r="U7584" s="287"/>
      <c r="X7584" s="289"/>
    </row>
    <row r="7585" spans="20:24">
      <c r="T7585" s="288"/>
      <c r="U7585" s="287"/>
      <c r="X7585" s="289"/>
    </row>
    <row r="7586" spans="20:24">
      <c r="T7586" s="288"/>
      <c r="U7586" s="287"/>
      <c r="X7586" s="289"/>
    </row>
    <row r="7587" spans="20:24">
      <c r="T7587" s="288"/>
      <c r="U7587" s="287"/>
      <c r="X7587" s="289"/>
    </row>
    <row r="7588" spans="20:24">
      <c r="T7588" s="288"/>
      <c r="U7588" s="287"/>
      <c r="X7588" s="289"/>
    </row>
    <row r="7589" spans="20:24">
      <c r="T7589" s="288"/>
      <c r="U7589" s="287"/>
      <c r="X7589" s="289"/>
    </row>
    <row r="7590" spans="20:24">
      <c r="T7590" s="288"/>
      <c r="U7590" s="287"/>
      <c r="X7590" s="289"/>
    </row>
    <row r="7591" spans="20:24">
      <c r="T7591" s="288"/>
      <c r="U7591" s="287"/>
      <c r="X7591" s="289"/>
    </row>
    <row r="7592" spans="20:24">
      <c r="T7592" s="288"/>
      <c r="U7592" s="287"/>
      <c r="X7592" s="289"/>
    </row>
    <row r="7593" spans="20:24">
      <c r="T7593" s="288"/>
      <c r="U7593" s="287"/>
      <c r="X7593" s="289"/>
    </row>
    <row r="7594" spans="20:24">
      <c r="T7594" s="288"/>
      <c r="U7594" s="287"/>
      <c r="X7594" s="289"/>
    </row>
    <row r="7595" spans="20:24">
      <c r="T7595" s="288"/>
      <c r="U7595" s="287"/>
      <c r="X7595" s="289"/>
    </row>
    <row r="7596" spans="20:24">
      <c r="T7596" s="288"/>
      <c r="U7596" s="287"/>
      <c r="X7596" s="289"/>
    </row>
    <row r="7597" spans="20:24">
      <c r="T7597" s="288"/>
      <c r="U7597" s="287"/>
      <c r="X7597" s="289"/>
    </row>
    <row r="7598" spans="20:24">
      <c r="T7598" s="288"/>
      <c r="U7598" s="287"/>
      <c r="X7598" s="289"/>
    </row>
    <row r="7599" spans="20:24">
      <c r="T7599" s="288"/>
      <c r="U7599" s="287"/>
      <c r="X7599" s="289"/>
    </row>
    <row r="7600" spans="20:24">
      <c r="T7600" s="288"/>
      <c r="U7600" s="287"/>
      <c r="X7600" s="289"/>
    </row>
    <row r="7601" spans="20:24">
      <c r="T7601" s="288"/>
      <c r="U7601" s="287"/>
      <c r="X7601" s="289"/>
    </row>
    <row r="7602" spans="20:24">
      <c r="T7602" s="288"/>
      <c r="U7602" s="287"/>
      <c r="X7602" s="289"/>
    </row>
    <row r="7603" spans="20:24">
      <c r="T7603" s="288"/>
      <c r="U7603" s="287"/>
      <c r="X7603" s="289"/>
    </row>
    <row r="7604" spans="20:24">
      <c r="T7604" s="288"/>
      <c r="U7604" s="287"/>
      <c r="X7604" s="289"/>
    </row>
    <row r="7605" spans="20:24">
      <c r="T7605" s="288"/>
      <c r="U7605" s="287"/>
      <c r="X7605" s="289"/>
    </row>
    <row r="7606" spans="20:24">
      <c r="T7606" s="288"/>
      <c r="U7606" s="287"/>
      <c r="X7606" s="289"/>
    </row>
    <row r="7607" spans="20:24">
      <c r="T7607" s="288"/>
      <c r="U7607" s="287"/>
      <c r="X7607" s="289"/>
    </row>
    <row r="7608" spans="20:24">
      <c r="T7608" s="288"/>
      <c r="U7608" s="287"/>
      <c r="X7608" s="289"/>
    </row>
    <row r="7609" spans="20:24">
      <c r="T7609" s="288"/>
      <c r="U7609" s="287"/>
      <c r="X7609" s="289"/>
    </row>
    <row r="7610" spans="20:24">
      <c r="T7610" s="288"/>
      <c r="U7610" s="287"/>
      <c r="X7610" s="289"/>
    </row>
    <row r="7611" spans="20:24">
      <c r="T7611" s="288"/>
      <c r="U7611" s="287"/>
      <c r="X7611" s="289"/>
    </row>
    <row r="7612" spans="20:24">
      <c r="T7612" s="288"/>
      <c r="U7612" s="287"/>
      <c r="X7612" s="289"/>
    </row>
    <row r="7613" spans="20:24">
      <c r="T7613" s="288"/>
      <c r="U7613" s="287"/>
      <c r="X7613" s="289"/>
    </row>
    <row r="7614" spans="20:24">
      <c r="T7614" s="288"/>
      <c r="U7614" s="287"/>
      <c r="X7614" s="289"/>
    </row>
    <row r="7615" spans="20:24">
      <c r="T7615" s="288"/>
      <c r="U7615" s="287"/>
      <c r="X7615" s="289"/>
    </row>
    <row r="7616" spans="20:24">
      <c r="T7616" s="288"/>
      <c r="U7616" s="287"/>
      <c r="X7616" s="289"/>
    </row>
    <row r="7617" spans="20:24">
      <c r="T7617" s="288"/>
      <c r="U7617" s="287"/>
      <c r="X7617" s="289"/>
    </row>
    <row r="7618" spans="20:24">
      <c r="T7618" s="288"/>
      <c r="U7618" s="287"/>
      <c r="X7618" s="289"/>
    </row>
    <row r="7619" spans="20:24">
      <c r="T7619" s="288"/>
      <c r="U7619" s="287"/>
      <c r="X7619" s="289"/>
    </row>
    <row r="7620" spans="20:24">
      <c r="T7620" s="288"/>
      <c r="U7620" s="287"/>
      <c r="X7620" s="289"/>
    </row>
    <row r="7621" spans="20:24">
      <c r="T7621" s="288"/>
      <c r="U7621" s="287"/>
      <c r="X7621" s="289"/>
    </row>
    <row r="7622" spans="20:24">
      <c r="T7622" s="288"/>
      <c r="U7622" s="287"/>
      <c r="X7622" s="289"/>
    </row>
    <row r="7623" spans="20:24">
      <c r="T7623" s="288"/>
      <c r="U7623" s="287"/>
      <c r="X7623" s="289"/>
    </row>
    <row r="7624" spans="20:24">
      <c r="T7624" s="288"/>
      <c r="U7624" s="287"/>
      <c r="X7624" s="289"/>
    </row>
    <row r="7625" spans="20:24">
      <c r="T7625" s="288"/>
      <c r="U7625" s="287"/>
      <c r="X7625" s="289"/>
    </row>
    <row r="7626" spans="20:24">
      <c r="T7626" s="288"/>
      <c r="U7626" s="287"/>
      <c r="X7626" s="289"/>
    </row>
    <row r="7627" spans="20:24">
      <c r="T7627" s="288"/>
      <c r="U7627" s="287"/>
      <c r="X7627" s="289"/>
    </row>
    <row r="7628" spans="20:24">
      <c r="T7628" s="288"/>
      <c r="U7628" s="287"/>
      <c r="X7628" s="289"/>
    </row>
    <row r="7629" spans="20:24">
      <c r="T7629" s="288"/>
      <c r="U7629" s="287"/>
      <c r="X7629" s="289"/>
    </row>
    <row r="7630" spans="20:24">
      <c r="T7630" s="288"/>
      <c r="U7630" s="287"/>
      <c r="X7630" s="289"/>
    </row>
    <row r="7631" spans="20:24">
      <c r="T7631" s="288"/>
      <c r="U7631" s="287"/>
      <c r="X7631" s="289"/>
    </row>
    <row r="7632" spans="20:24">
      <c r="T7632" s="288"/>
      <c r="U7632" s="287"/>
      <c r="X7632" s="289"/>
    </row>
    <row r="7633" spans="20:24">
      <c r="T7633" s="288"/>
      <c r="U7633" s="287"/>
      <c r="X7633" s="289"/>
    </row>
    <row r="7634" spans="20:24">
      <c r="T7634" s="288"/>
      <c r="U7634" s="287"/>
      <c r="X7634" s="289"/>
    </row>
    <row r="7635" spans="20:24">
      <c r="T7635" s="288"/>
      <c r="U7635" s="287"/>
      <c r="X7635" s="289"/>
    </row>
    <row r="7636" spans="20:24">
      <c r="T7636" s="288"/>
      <c r="U7636" s="287"/>
      <c r="X7636" s="289"/>
    </row>
    <row r="7637" spans="20:24">
      <c r="T7637" s="288"/>
      <c r="U7637" s="287"/>
      <c r="X7637" s="289"/>
    </row>
    <row r="7638" spans="20:24">
      <c r="T7638" s="288"/>
      <c r="U7638" s="287"/>
      <c r="X7638" s="289"/>
    </row>
    <row r="7639" spans="20:24">
      <c r="T7639" s="288"/>
      <c r="U7639" s="287"/>
      <c r="X7639" s="289"/>
    </row>
    <row r="7640" spans="20:24">
      <c r="T7640" s="288"/>
      <c r="U7640" s="287"/>
      <c r="X7640" s="289"/>
    </row>
    <row r="7641" spans="20:24">
      <c r="T7641" s="288"/>
      <c r="U7641" s="287"/>
      <c r="X7641" s="289"/>
    </row>
    <row r="7642" spans="20:24">
      <c r="T7642" s="288"/>
      <c r="U7642" s="287"/>
      <c r="X7642" s="289"/>
    </row>
    <row r="7643" spans="20:24">
      <c r="T7643" s="288"/>
      <c r="U7643" s="287"/>
      <c r="X7643" s="289"/>
    </row>
    <row r="7644" spans="20:24">
      <c r="T7644" s="288"/>
      <c r="U7644" s="287"/>
      <c r="X7644" s="289"/>
    </row>
    <row r="7645" spans="20:24">
      <c r="T7645" s="288"/>
      <c r="U7645" s="287"/>
      <c r="X7645" s="289"/>
    </row>
    <row r="7646" spans="20:24">
      <c r="T7646" s="288"/>
      <c r="U7646" s="287"/>
      <c r="X7646" s="289"/>
    </row>
    <row r="7647" spans="20:24">
      <c r="T7647" s="288"/>
      <c r="U7647" s="287"/>
      <c r="X7647" s="289"/>
    </row>
    <row r="7648" spans="20:24">
      <c r="T7648" s="288"/>
      <c r="U7648" s="287"/>
      <c r="X7648" s="289"/>
    </row>
    <row r="7649" spans="20:24">
      <c r="T7649" s="288"/>
      <c r="U7649" s="287"/>
      <c r="X7649" s="289"/>
    </row>
    <row r="7650" spans="20:24">
      <c r="T7650" s="288"/>
      <c r="U7650" s="287"/>
      <c r="X7650" s="289"/>
    </row>
    <row r="7651" spans="20:24">
      <c r="T7651" s="288"/>
      <c r="U7651" s="287"/>
      <c r="X7651" s="289"/>
    </row>
    <row r="7652" spans="20:24">
      <c r="T7652" s="288"/>
      <c r="U7652" s="287"/>
      <c r="X7652" s="289"/>
    </row>
    <row r="7653" spans="20:24">
      <c r="T7653" s="288"/>
      <c r="U7653" s="287"/>
      <c r="X7653" s="289"/>
    </row>
    <row r="7654" spans="20:24">
      <c r="T7654" s="288"/>
      <c r="U7654" s="287"/>
      <c r="X7654" s="289"/>
    </row>
    <row r="7655" spans="20:24">
      <c r="T7655" s="288"/>
      <c r="U7655" s="287"/>
      <c r="X7655" s="289"/>
    </row>
    <row r="7656" spans="20:24">
      <c r="T7656" s="288"/>
      <c r="U7656" s="287"/>
      <c r="X7656" s="289"/>
    </row>
    <row r="7657" spans="20:24">
      <c r="T7657" s="288"/>
      <c r="U7657" s="287"/>
      <c r="X7657" s="289"/>
    </row>
    <row r="7658" spans="20:24">
      <c r="T7658" s="288"/>
      <c r="U7658" s="287"/>
      <c r="X7658" s="289"/>
    </row>
    <row r="7659" spans="20:24">
      <c r="T7659" s="288"/>
      <c r="U7659" s="287"/>
      <c r="X7659" s="289"/>
    </row>
    <row r="7660" spans="20:24">
      <c r="T7660" s="288"/>
      <c r="U7660" s="287"/>
      <c r="X7660" s="289"/>
    </row>
    <row r="7661" spans="20:24">
      <c r="T7661" s="288"/>
      <c r="U7661" s="287"/>
      <c r="X7661" s="289"/>
    </row>
    <row r="7662" spans="20:24">
      <c r="T7662" s="288"/>
      <c r="U7662" s="287"/>
      <c r="X7662" s="289"/>
    </row>
    <row r="7663" spans="20:24">
      <c r="T7663" s="288"/>
      <c r="U7663" s="287"/>
      <c r="X7663" s="289"/>
    </row>
    <row r="7664" spans="20:24">
      <c r="T7664" s="288"/>
      <c r="U7664" s="287"/>
      <c r="X7664" s="289"/>
    </row>
    <row r="7665" spans="20:24">
      <c r="T7665" s="288"/>
      <c r="U7665" s="287"/>
      <c r="X7665" s="289"/>
    </row>
    <row r="7666" spans="20:24">
      <c r="T7666" s="288"/>
      <c r="U7666" s="287"/>
      <c r="X7666" s="289"/>
    </row>
    <row r="7667" spans="20:24">
      <c r="T7667" s="288"/>
      <c r="U7667" s="287"/>
      <c r="X7667" s="289"/>
    </row>
    <row r="7668" spans="20:24">
      <c r="T7668" s="288"/>
      <c r="U7668" s="287"/>
      <c r="X7668" s="289"/>
    </row>
    <row r="7669" spans="20:24">
      <c r="T7669" s="288"/>
      <c r="U7669" s="287"/>
      <c r="X7669" s="289"/>
    </row>
    <row r="7670" spans="20:24">
      <c r="T7670" s="288"/>
      <c r="U7670" s="287"/>
      <c r="X7670" s="289"/>
    </row>
    <row r="7671" spans="20:24">
      <c r="T7671" s="288"/>
      <c r="U7671" s="287"/>
      <c r="X7671" s="289"/>
    </row>
    <row r="7672" spans="20:24">
      <c r="T7672" s="288"/>
      <c r="U7672" s="287"/>
      <c r="X7672" s="289"/>
    </row>
    <row r="7673" spans="20:24">
      <c r="T7673" s="288"/>
      <c r="U7673" s="287"/>
      <c r="X7673" s="289"/>
    </row>
    <row r="7674" spans="20:24">
      <c r="T7674" s="288"/>
      <c r="U7674" s="287"/>
      <c r="X7674" s="289"/>
    </row>
    <row r="7675" spans="20:24">
      <c r="T7675" s="288"/>
      <c r="U7675" s="287"/>
      <c r="X7675" s="289"/>
    </row>
    <row r="7676" spans="20:24">
      <c r="T7676" s="288"/>
      <c r="U7676" s="287"/>
      <c r="X7676" s="289"/>
    </row>
    <row r="7677" spans="20:24">
      <c r="T7677" s="288"/>
      <c r="U7677" s="287"/>
      <c r="X7677" s="289"/>
    </row>
    <row r="7678" spans="20:24">
      <c r="T7678" s="288"/>
      <c r="U7678" s="287"/>
      <c r="X7678" s="289"/>
    </row>
    <row r="7679" spans="20:24">
      <c r="T7679" s="288"/>
      <c r="U7679" s="287"/>
      <c r="X7679" s="289"/>
    </row>
    <row r="7680" spans="20:24">
      <c r="T7680" s="288"/>
      <c r="U7680" s="287"/>
      <c r="X7680" s="289"/>
    </row>
    <row r="7681" spans="20:24">
      <c r="T7681" s="288"/>
      <c r="U7681" s="287"/>
      <c r="X7681" s="289"/>
    </row>
    <row r="7682" spans="20:24">
      <c r="T7682" s="288"/>
      <c r="U7682" s="287"/>
      <c r="X7682" s="289"/>
    </row>
    <row r="7683" spans="20:24">
      <c r="T7683" s="288"/>
      <c r="U7683" s="287"/>
      <c r="X7683" s="289"/>
    </row>
    <row r="7684" spans="20:24">
      <c r="T7684" s="288"/>
      <c r="U7684" s="287"/>
      <c r="X7684" s="289"/>
    </row>
    <row r="7685" spans="20:24">
      <c r="T7685" s="288"/>
      <c r="U7685" s="287"/>
      <c r="X7685" s="289"/>
    </row>
    <row r="7686" spans="20:24">
      <c r="T7686" s="288"/>
      <c r="U7686" s="287"/>
      <c r="X7686" s="289"/>
    </row>
    <row r="7687" spans="20:24">
      <c r="T7687" s="288"/>
      <c r="U7687" s="287"/>
      <c r="X7687" s="289"/>
    </row>
    <row r="7688" spans="20:24">
      <c r="T7688" s="288"/>
      <c r="U7688" s="287"/>
      <c r="X7688" s="289"/>
    </row>
    <row r="7689" spans="20:24">
      <c r="T7689" s="288"/>
      <c r="U7689" s="287"/>
      <c r="X7689" s="289"/>
    </row>
    <row r="7690" spans="20:24">
      <c r="T7690" s="288"/>
      <c r="U7690" s="287"/>
      <c r="X7690" s="289"/>
    </row>
    <row r="7691" spans="20:24">
      <c r="T7691" s="288"/>
      <c r="U7691" s="287"/>
      <c r="X7691" s="289"/>
    </row>
    <row r="7692" spans="20:24">
      <c r="T7692" s="288"/>
      <c r="U7692" s="287"/>
      <c r="X7692" s="289"/>
    </row>
    <row r="7693" spans="20:24">
      <c r="T7693" s="288"/>
      <c r="U7693" s="287"/>
      <c r="X7693" s="289"/>
    </row>
    <row r="7694" spans="20:24">
      <c r="T7694" s="288"/>
      <c r="U7694" s="287"/>
      <c r="X7694" s="289"/>
    </row>
    <row r="7695" spans="20:24">
      <c r="T7695" s="288"/>
      <c r="U7695" s="287"/>
      <c r="X7695" s="289"/>
    </row>
    <row r="7696" spans="20:24">
      <c r="T7696" s="288"/>
      <c r="U7696" s="287"/>
      <c r="X7696" s="289"/>
    </row>
    <row r="7697" spans="20:24">
      <c r="T7697" s="288"/>
      <c r="U7697" s="287"/>
      <c r="X7697" s="289"/>
    </row>
    <row r="7698" spans="20:24">
      <c r="T7698" s="288"/>
      <c r="U7698" s="287"/>
      <c r="X7698" s="289"/>
    </row>
    <row r="7699" spans="20:24">
      <c r="T7699" s="288"/>
      <c r="U7699" s="287"/>
      <c r="X7699" s="289"/>
    </row>
    <row r="7700" spans="20:24">
      <c r="T7700" s="288"/>
      <c r="U7700" s="287"/>
      <c r="X7700" s="289"/>
    </row>
    <row r="7701" spans="20:24">
      <c r="T7701" s="288"/>
      <c r="U7701" s="287"/>
      <c r="X7701" s="289"/>
    </row>
    <row r="7702" spans="20:24">
      <c r="T7702" s="288"/>
      <c r="U7702" s="287"/>
      <c r="X7702" s="289"/>
    </row>
    <row r="7703" spans="20:24">
      <c r="T7703" s="288"/>
      <c r="U7703" s="287"/>
      <c r="X7703" s="289"/>
    </row>
    <row r="7704" spans="20:24">
      <c r="T7704" s="288"/>
      <c r="U7704" s="287"/>
      <c r="X7704" s="289"/>
    </row>
    <row r="7705" spans="20:24">
      <c r="T7705" s="288"/>
      <c r="U7705" s="287"/>
      <c r="X7705" s="289"/>
    </row>
    <row r="7706" spans="20:24">
      <c r="T7706" s="288"/>
      <c r="U7706" s="287"/>
      <c r="X7706" s="289"/>
    </row>
    <row r="7707" spans="20:24">
      <c r="T7707" s="288"/>
      <c r="U7707" s="287"/>
      <c r="X7707" s="289"/>
    </row>
    <row r="7708" spans="20:24">
      <c r="T7708" s="288"/>
      <c r="U7708" s="287"/>
      <c r="X7708" s="289"/>
    </row>
    <row r="7709" spans="20:24">
      <c r="T7709" s="288"/>
      <c r="U7709" s="287"/>
      <c r="X7709" s="289"/>
    </row>
    <row r="7710" spans="20:24">
      <c r="T7710" s="288"/>
      <c r="U7710" s="287"/>
      <c r="X7710" s="289"/>
    </row>
    <row r="7711" spans="20:24">
      <c r="T7711" s="288"/>
      <c r="U7711" s="287"/>
      <c r="X7711" s="289"/>
    </row>
    <row r="7712" spans="20:24">
      <c r="T7712" s="288"/>
      <c r="U7712" s="287"/>
      <c r="X7712" s="289"/>
    </row>
    <row r="7713" spans="20:24">
      <c r="T7713" s="288"/>
      <c r="U7713" s="287"/>
      <c r="X7713" s="289"/>
    </row>
    <row r="7714" spans="20:24">
      <c r="T7714" s="288"/>
      <c r="U7714" s="287"/>
      <c r="X7714" s="289"/>
    </row>
    <row r="7715" spans="20:24">
      <c r="T7715" s="288"/>
      <c r="U7715" s="287"/>
      <c r="X7715" s="289"/>
    </row>
    <row r="7716" spans="20:24">
      <c r="T7716" s="288"/>
      <c r="U7716" s="287"/>
      <c r="X7716" s="289"/>
    </row>
    <row r="7717" spans="20:24">
      <c r="T7717" s="288"/>
      <c r="U7717" s="287"/>
      <c r="X7717" s="289"/>
    </row>
    <row r="7718" spans="20:24">
      <c r="T7718" s="288"/>
      <c r="U7718" s="287"/>
      <c r="X7718" s="289"/>
    </row>
    <row r="7719" spans="20:24">
      <c r="T7719" s="288"/>
      <c r="U7719" s="287"/>
      <c r="X7719" s="289"/>
    </row>
    <row r="7720" spans="20:24">
      <c r="T7720" s="288"/>
      <c r="U7720" s="287"/>
      <c r="X7720" s="289"/>
    </row>
    <row r="7721" spans="20:24">
      <c r="T7721" s="288"/>
      <c r="U7721" s="287"/>
      <c r="X7721" s="289"/>
    </row>
    <row r="7722" spans="20:24">
      <c r="T7722" s="288"/>
      <c r="U7722" s="287"/>
      <c r="X7722" s="289"/>
    </row>
    <row r="7723" spans="20:24">
      <c r="T7723" s="288"/>
      <c r="U7723" s="287"/>
      <c r="X7723" s="289"/>
    </row>
    <row r="7724" spans="20:24">
      <c r="T7724" s="288"/>
      <c r="U7724" s="287"/>
      <c r="X7724" s="289"/>
    </row>
    <row r="7725" spans="20:24">
      <c r="T7725" s="288"/>
      <c r="U7725" s="287"/>
      <c r="X7725" s="289"/>
    </row>
    <row r="7726" spans="20:24">
      <c r="T7726" s="288"/>
      <c r="U7726" s="287"/>
      <c r="X7726" s="289"/>
    </row>
    <row r="7727" spans="20:24">
      <c r="T7727" s="288"/>
      <c r="U7727" s="287"/>
      <c r="X7727" s="289"/>
    </row>
    <row r="7728" spans="20:24">
      <c r="T7728" s="288"/>
      <c r="U7728" s="287"/>
      <c r="X7728" s="289"/>
    </row>
    <row r="7729" spans="20:24">
      <c r="T7729" s="288"/>
      <c r="U7729" s="287"/>
      <c r="X7729" s="289"/>
    </row>
    <row r="7730" spans="20:24">
      <c r="T7730" s="288"/>
      <c r="U7730" s="287"/>
      <c r="X7730" s="289"/>
    </row>
    <row r="7731" spans="20:24">
      <c r="T7731" s="288"/>
      <c r="U7731" s="287"/>
      <c r="X7731" s="289"/>
    </row>
    <row r="7732" spans="20:24">
      <c r="T7732" s="288"/>
      <c r="U7732" s="287"/>
      <c r="X7732" s="289"/>
    </row>
    <row r="7733" spans="20:24">
      <c r="T7733" s="288"/>
      <c r="U7733" s="287"/>
      <c r="X7733" s="289"/>
    </row>
    <row r="7734" spans="20:24">
      <c r="T7734" s="288"/>
      <c r="U7734" s="287"/>
      <c r="X7734" s="289"/>
    </row>
    <row r="7735" spans="20:24">
      <c r="T7735" s="288"/>
      <c r="U7735" s="287"/>
      <c r="X7735" s="289"/>
    </row>
    <row r="7736" spans="20:24">
      <c r="T7736" s="288"/>
      <c r="U7736" s="287"/>
      <c r="X7736" s="289"/>
    </row>
    <row r="7737" spans="20:24">
      <c r="T7737" s="288"/>
      <c r="U7737" s="287"/>
      <c r="X7737" s="289"/>
    </row>
    <row r="7738" spans="20:24">
      <c r="T7738" s="288"/>
      <c r="U7738" s="287"/>
      <c r="X7738" s="289"/>
    </row>
    <row r="7739" spans="20:24">
      <c r="T7739" s="288"/>
      <c r="U7739" s="287"/>
      <c r="X7739" s="289"/>
    </row>
    <row r="7740" spans="20:24">
      <c r="T7740" s="288"/>
      <c r="U7740" s="287"/>
      <c r="X7740" s="289"/>
    </row>
    <row r="7741" spans="20:24">
      <c r="T7741" s="288"/>
      <c r="U7741" s="287"/>
      <c r="X7741" s="289"/>
    </row>
    <row r="7742" spans="20:24">
      <c r="T7742" s="288"/>
      <c r="U7742" s="287"/>
      <c r="X7742" s="289"/>
    </row>
    <row r="7743" spans="20:24">
      <c r="T7743" s="288"/>
      <c r="U7743" s="287"/>
      <c r="X7743" s="289"/>
    </row>
    <row r="7744" spans="20:24">
      <c r="T7744" s="288"/>
      <c r="U7744" s="287"/>
      <c r="X7744" s="289"/>
    </row>
    <row r="7745" spans="20:24">
      <c r="T7745" s="288"/>
      <c r="U7745" s="287"/>
      <c r="X7745" s="289"/>
    </row>
    <row r="7746" spans="20:24">
      <c r="T7746" s="288"/>
      <c r="U7746" s="287"/>
      <c r="X7746" s="289"/>
    </row>
    <row r="7747" spans="20:24">
      <c r="T7747" s="288"/>
      <c r="U7747" s="287"/>
      <c r="X7747" s="289"/>
    </row>
    <row r="7748" spans="20:24">
      <c r="T7748" s="288"/>
      <c r="U7748" s="287"/>
      <c r="X7748" s="289"/>
    </row>
    <row r="7749" spans="20:24">
      <c r="T7749" s="288"/>
      <c r="U7749" s="287"/>
      <c r="X7749" s="289"/>
    </row>
    <row r="7750" spans="20:24">
      <c r="T7750" s="288"/>
      <c r="U7750" s="287"/>
      <c r="X7750" s="289"/>
    </row>
    <row r="7751" spans="20:24">
      <c r="T7751" s="288"/>
      <c r="U7751" s="287"/>
      <c r="X7751" s="289"/>
    </row>
    <row r="7752" spans="20:24">
      <c r="T7752" s="288"/>
      <c r="U7752" s="287"/>
      <c r="X7752" s="289"/>
    </row>
    <row r="7753" spans="20:24">
      <c r="T7753" s="288"/>
      <c r="U7753" s="287"/>
      <c r="X7753" s="289"/>
    </row>
    <row r="7754" spans="20:24">
      <c r="T7754" s="288"/>
      <c r="U7754" s="287"/>
      <c r="X7754" s="289"/>
    </row>
    <row r="7755" spans="20:24">
      <c r="T7755" s="288"/>
      <c r="U7755" s="287"/>
      <c r="X7755" s="289"/>
    </row>
    <row r="7756" spans="20:24">
      <c r="T7756" s="288"/>
      <c r="U7756" s="287"/>
      <c r="X7756" s="289"/>
    </row>
    <row r="7757" spans="20:24">
      <c r="T7757" s="288"/>
      <c r="U7757" s="287"/>
      <c r="X7757" s="289"/>
    </row>
    <row r="7758" spans="20:24">
      <c r="T7758" s="288"/>
      <c r="U7758" s="287"/>
      <c r="X7758" s="289"/>
    </row>
    <row r="7759" spans="20:24">
      <c r="T7759" s="288"/>
      <c r="U7759" s="287"/>
      <c r="X7759" s="289"/>
    </row>
    <row r="7760" spans="20:24">
      <c r="T7760" s="288"/>
      <c r="U7760" s="287"/>
      <c r="X7760" s="289"/>
    </row>
    <row r="7761" spans="20:24">
      <c r="T7761" s="288"/>
      <c r="U7761" s="287"/>
      <c r="X7761" s="289"/>
    </row>
    <row r="7762" spans="20:24">
      <c r="T7762" s="288"/>
      <c r="U7762" s="287"/>
      <c r="X7762" s="289"/>
    </row>
    <row r="7763" spans="20:24">
      <c r="T7763" s="288"/>
      <c r="U7763" s="287"/>
      <c r="X7763" s="289"/>
    </row>
    <row r="7764" spans="20:24">
      <c r="T7764" s="288"/>
      <c r="U7764" s="287"/>
      <c r="X7764" s="289"/>
    </row>
    <row r="7765" spans="20:24">
      <c r="T7765" s="288"/>
      <c r="U7765" s="287"/>
      <c r="X7765" s="289"/>
    </row>
    <row r="7766" spans="20:24">
      <c r="T7766" s="288"/>
      <c r="U7766" s="287"/>
      <c r="X7766" s="289"/>
    </row>
    <row r="7767" spans="20:24">
      <c r="T7767" s="288"/>
      <c r="U7767" s="287"/>
      <c r="X7767" s="289"/>
    </row>
    <row r="7768" spans="20:24">
      <c r="T7768" s="288"/>
      <c r="U7768" s="287"/>
      <c r="X7768" s="289"/>
    </row>
    <row r="7769" spans="20:24">
      <c r="T7769" s="288"/>
      <c r="U7769" s="287"/>
      <c r="X7769" s="289"/>
    </row>
    <row r="7770" spans="20:24">
      <c r="T7770" s="288"/>
      <c r="U7770" s="287"/>
      <c r="X7770" s="289"/>
    </row>
    <row r="7771" spans="20:24">
      <c r="T7771" s="288"/>
      <c r="U7771" s="287"/>
      <c r="X7771" s="289"/>
    </row>
    <row r="7772" spans="20:24">
      <c r="T7772" s="288"/>
      <c r="U7772" s="287"/>
      <c r="X7772" s="289"/>
    </row>
    <row r="7773" spans="20:24">
      <c r="T7773" s="288"/>
      <c r="U7773" s="287"/>
      <c r="X7773" s="289"/>
    </row>
    <row r="7774" spans="20:24">
      <c r="T7774" s="288"/>
      <c r="U7774" s="287"/>
      <c r="X7774" s="289"/>
    </row>
    <row r="7775" spans="20:24">
      <c r="T7775" s="288"/>
      <c r="U7775" s="287"/>
      <c r="X7775" s="289"/>
    </row>
    <row r="7776" spans="20:24">
      <c r="T7776" s="288"/>
      <c r="U7776" s="287"/>
      <c r="X7776" s="289"/>
    </row>
    <row r="7777" spans="20:24">
      <c r="T7777" s="288"/>
      <c r="U7777" s="287"/>
      <c r="X7777" s="289"/>
    </row>
    <row r="7778" spans="20:24">
      <c r="T7778" s="288"/>
      <c r="U7778" s="287"/>
      <c r="X7778" s="289"/>
    </row>
    <row r="7779" spans="20:24">
      <c r="T7779" s="288"/>
      <c r="U7779" s="287"/>
      <c r="X7779" s="289"/>
    </row>
    <row r="7780" spans="20:24">
      <c r="T7780" s="288"/>
      <c r="U7780" s="287"/>
      <c r="X7780" s="289"/>
    </row>
    <row r="7781" spans="20:24">
      <c r="T7781" s="288"/>
      <c r="U7781" s="287"/>
      <c r="X7781" s="289"/>
    </row>
    <row r="7782" spans="20:24">
      <c r="T7782" s="288"/>
      <c r="U7782" s="287"/>
      <c r="X7782" s="289"/>
    </row>
    <row r="7783" spans="20:24">
      <c r="T7783" s="288"/>
      <c r="U7783" s="287"/>
      <c r="X7783" s="289"/>
    </row>
    <row r="7784" spans="20:24">
      <c r="T7784" s="288"/>
      <c r="U7784" s="287"/>
      <c r="X7784" s="289"/>
    </row>
    <row r="7785" spans="20:24">
      <c r="T7785" s="288"/>
      <c r="U7785" s="287"/>
      <c r="X7785" s="289"/>
    </row>
    <row r="7786" spans="20:24">
      <c r="T7786" s="288"/>
      <c r="U7786" s="287"/>
      <c r="X7786" s="289"/>
    </row>
    <row r="7787" spans="20:24">
      <c r="T7787" s="288"/>
      <c r="U7787" s="287"/>
      <c r="X7787" s="289"/>
    </row>
    <row r="7788" spans="20:24">
      <c r="T7788" s="288"/>
      <c r="U7788" s="287"/>
      <c r="X7788" s="289"/>
    </row>
    <row r="7789" spans="20:24">
      <c r="T7789" s="288"/>
      <c r="U7789" s="287"/>
      <c r="X7789" s="289"/>
    </row>
    <row r="7790" spans="20:24">
      <c r="T7790" s="288"/>
      <c r="U7790" s="287"/>
      <c r="X7790" s="289"/>
    </row>
    <row r="7791" spans="20:24">
      <c r="T7791" s="288"/>
      <c r="U7791" s="287"/>
      <c r="X7791" s="289"/>
    </row>
    <row r="7792" spans="20:24">
      <c r="T7792" s="288"/>
      <c r="U7792" s="287"/>
      <c r="X7792" s="289"/>
    </row>
    <row r="7793" spans="20:24">
      <c r="T7793" s="288"/>
      <c r="U7793" s="287"/>
      <c r="X7793" s="289"/>
    </row>
    <row r="7794" spans="20:24">
      <c r="T7794" s="288"/>
      <c r="U7794" s="287"/>
      <c r="X7794" s="289"/>
    </row>
    <row r="7795" spans="20:24">
      <c r="T7795" s="288"/>
      <c r="U7795" s="287"/>
      <c r="X7795" s="289"/>
    </row>
    <row r="7796" spans="20:24">
      <c r="T7796" s="288"/>
      <c r="U7796" s="287"/>
      <c r="X7796" s="289"/>
    </row>
    <row r="7797" spans="20:24">
      <c r="T7797" s="288"/>
      <c r="U7797" s="287"/>
      <c r="X7797" s="289"/>
    </row>
    <row r="7798" spans="20:24">
      <c r="T7798" s="288"/>
      <c r="U7798" s="287"/>
      <c r="X7798" s="289"/>
    </row>
    <row r="7799" spans="20:24">
      <c r="T7799" s="288"/>
      <c r="U7799" s="287"/>
      <c r="X7799" s="289"/>
    </row>
    <row r="7800" spans="20:24">
      <c r="T7800" s="288"/>
      <c r="U7800" s="287"/>
      <c r="X7800" s="289"/>
    </row>
    <row r="7801" spans="20:24">
      <c r="T7801" s="288"/>
      <c r="U7801" s="287"/>
      <c r="X7801" s="289"/>
    </row>
    <row r="7802" spans="20:24">
      <c r="T7802" s="288"/>
      <c r="U7802" s="287"/>
      <c r="X7802" s="289"/>
    </row>
    <row r="7803" spans="20:24">
      <c r="T7803" s="288"/>
      <c r="U7803" s="287"/>
      <c r="X7803" s="289"/>
    </row>
    <row r="7804" spans="20:24">
      <c r="T7804" s="288"/>
      <c r="U7804" s="287"/>
      <c r="X7804" s="289"/>
    </row>
    <row r="7805" spans="20:24">
      <c r="T7805" s="288"/>
      <c r="U7805" s="287"/>
      <c r="X7805" s="289"/>
    </row>
    <row r="7806" spans="20:24">
      <c r="T7806" s="288"/>
      <c r="U7806" s="287"/>
      <c r="X7806" s="289"/>
    </row>
    <row r="7807" spans="20:24">
      <c r="T7807" s="288"/>
      <c r="U7807" s="287"/>
      <c r="X7807" s="289"/>
    </row>
    <row r="7808" spans="20:24">
      <c r="T7808" s="288"/>
      <c r="U7808" s="287"/>
      <c r="X7808" s="289"/>
    </row>
    <row r="7809" spans="20:24">
      <c r="T7809" s="288"/>
      <c r="U7809" s="287"/>
      <c r="X7809" s="289"/>
    </row>
    <row r="7810" spans="20:24">
      <c r="T7810" s="288"/>
      <c r="U7810" s="287"/>
      <c r="X7810" s="289"/>
    </row>
    <row r="7811" spans="20:24">
      <c r="T7811" s="288"/>
      <c r="U7811" s="287"/>
      <c r="X7811" s="289"/>
    </row>
    <row r="7812" spans="20:24">
      <c r="T7812" s="288"/>
      <c r="U7812" s="287"/>
      <c r="X7812" s="289"/>
    </row>
    <row r="7813" spans="20:24">
      <c r="T7813" s="288"/>
      <c r="U7813" s="287"/>
      <c r="X7813" s="289"/>
    </row>
    <row r="7814" spans="20:24">
      <c r="T7814" s="288"/>
      <c r="U7814" s="287"/>
      <c r="X7814" s="289"/>
    </row>
    <row r="7815" spans="20:24">
      <c r="T7815" s="288"/>
      <c r="U7815" s="287"/>
      <c r="X7815" s="289"/>
    </row>
    <row r="7816" spans="20:24">
      <c r="T7816" s="288"/>
      <c r="U7816" s="287"/>
      <c r="X7816" s="289"/>
    </row>
    <row r="7817" spans="20:24">
      <c r="T7817" s="288"/>
      <c r="U7817" s="287"/>
      <c r="X7817" s="289"/>
    </row>
    <row r="7818" spans="20:24">
      <c r="T7818" s="288"/>
      <c r="U7818" s="287"/>
      <c r="X7818" s="289"/>
    </row>
    <row r="7819" spans="20:24">
      <c r="T7819" s="288"/>
      <c r="U7819" s="287"/>
      <c r="X7819" s="289"/>
    </row>
    <row r="7820" spans="20:24">
      <c r="T7820" s="288"/>
      <c r="U7820" s="287"/>
      <c r="X7820" s="289"/>
    </row>
    <row r="7821" spans="20:24">
      <c r="T7821" s="288"/>
      <c r="U7821" s="287"/>
      <c r="X7821" s="289"/>
    </row>
    <row r="7822" spans="20:24">
      <c r="T7822" s="288"/>
      <c r="U7822" s="287"/>
      <c r="X7822" s="289"/>
    </row>
    <row r="7823" spans="20:24">
      <c r="T7823" s="288"/>
      <c r="U7823" s="287"/>
      <c r="X7823" s="289"/>
    </row>
    <row r="7824" spans="20:24">
      <c r="T7824" s="288"/>
      <c r="U7824" s="287"/>
      <c r="X7824" s="289"/>
    </row>
    <row r="7825" spans="20:24">
      <c r="T7825" s="288"/>
      <c r="U7825" s="287"/>
      <c r="X7825" s="289"/>
    </row>
    <row r="7826" spans="20:24">
      <c r="T7826" s="288"/>
      <c r="U7826" s="287"/>
      <c r="X7826" s="289"/>
    </row>
    <row r="7827" spans="20:24">
      <c r="T7827" s="288"/>
      <c r="U7827" s="287"/>
      <c r="X7827" s="289"/>
    </row>
    <row r="7828" spans="20:24">
      <c r="T7828" s="288"/>
      <c r="U7828" s="287"/>
      <c r="X7828" s="289"/>
    </row>
    <row r="7829" spans="20:24">
      <c r="T7829" s="288"/>
      <c r="U7829" s="287"/>
      <c r="X7829" s="289"/>
    </row>
    <row r="7830" spans="20:24">
      <c r="T7830" s="288"/>
      <c r="U7830" s="287"/>
      <c r="X7830" s="289"/>
    </row>
    <row r="7831" spans="20:24">
      <c r="T7831" s="288"/>
      <c r="U7831" s="287"/>
      <c r="X7831" s="289"/>
    </row>
    <row r="7832" spans="20:24">
      <c r="T7832" s="288"/>
      <c r="U7832" s="287"/>
      <c r="X7832" s="289"/>
    </row>
    <row r="7833" spans="20:24">
      <c r="T7833" s="288"/>
      <c r="U7833" s="287"/>
      <c r="X7833" s="289"/>
    </row>
    <row r="7834" spans="20:24">
      <c r="T7834" s="288"/>
      <c r="U7834" s="287"/>
      <c r="X7834" s="289"/>
    </row>
    <row r="7835" spans="20:24">
      <c r="T7835" s="288"/>
      <c r="U7835" s="287"/>
      <c r="X7835" s="289"/>
    </row>
    <row r="7836" spans="20:24">
      <c r="T7836" s="288"/>
      <c r="U7836" s="287"/>
      <c r="X7836" s="289"/>
    </row>
    <row r="7837" spans="20:24">
      <c r="T7837" s="288"/>
      <c r="U7837" s="287"/>
      <c r="X7837" s="289"/>
    </row>
    <row r="7838" spans="20:24">
      <c r="T7838" s="288"/>
      <c r="U7838" s="287"/>
      <c r="X7838" s="289"/>
    </row>
    <row r="7839" spans="20:24">
      <c r="T7839" s="288"/>
      <c r="U7839" s="287"/>
      <c r="X7839" s="289"/>
    </row>
    <row r="7840" spans="20:24">
      <c r="T7840" s="288"/>
      <c r="U7840" s="287"/>
      <c r="X7840" s="289"/>
    </row>
    <row r="7841" spans="20:24">
      <c r="T7841" s="288"/>
      <c r="U7841" s="287"/>
      <c r="X7841" s="289"/>
    </row>
    <row r="7842" spans="20:24">
      <c r="T7842" s="288"/>
      <c r="U7842" s="287"/>
      <c r="X7842" s="289"/>
    </row>
    <row r="7843" spans="20:24">
      <c r="T7843" s="288"/>
      <c r="U7843" s="287"/>
      <c r="X7843" s="289"/>
    </row>
    <row r="7844" spans="20:24">
      <c r="T7844" s="288"/>
      <c r="U7844" s="287"/>
      <c r="X7844" s="289"/>
    </row>
    <row r="7845" spans="20:24">
      <c r="T7845" s="288"/>
      <c r="U7845" s="287"/>
      <c r="X7845" s="289"/>
    </row>
    <row r="7846" spans="20:24">
      <c r="T7846" s="288"/>
      <c r="U7846" s="287"/>
      <c r="X7846" s="289"/>
    </row>
    <row r="7847" spans="20:24">
      <c r="T7847" s="288"/>
      <c r="U7847" s="287"/>
      <c r="X7847" s="289"/>
    </row>
    <row r="7848" spans="20:24">
      <c r="T7848" s="288"/>
      <c r="U7848" s="287"/>
      <c r="X7848" s="289"/>
    </row>
    <row r="7849" spans="20:24">
      <c r="T7849" s="288"/>
      <c r="U7849" s="287"/>
      <c r="X7849" s="289"/>
    </row>
    <row r="7850" spans="20:24">
      <c r="T7850" s="288"/>
      <c r="U7850" s="287"/>
      <c r="X7850" s="289"/>
    </row>
    <row r="7851" spans="20:24">
      <c r="T7851" s="288"/>
      <c r="U7851" s="287"/>
      <c r="X7851" s="289"/>
    </row>
    <row r="7852" spans="20:24">
      <c r="T7852" s="288"/>
      <c r="U7852" s="287"/>
      <c r="X7852" s="289"/>
    </row>
    <row r="7853" spans="20:24">
      <c r="T7853" s="288"/>
      <c r="U7853" s="287"/>
      <c r="X7853" s="289"/>
    </row>
    <row r="7854" spans="20:24">
      <c r="T7854" s="288"/>
      <c r="U7854" s="287"/>
      <c r="X7854" s="289"/>
    </row>
    <row r="7855" spans="20:24">
      <c r="T7855" s="288"/>
      <c r="U7855" s="287"/>
      <c r="X7855" s="289"/>
    </row>
    <row r="7856" spans="20:24">
      <c r="T7856" s="288"/>
      <c r="U7856" s="287"/>
      <c r="X7856" s="289"/>
    </row>
    <row r="7857" spans="20:24">
      <c r="T7857" s="288"/>
      <c r="U7857" s="287"/>
      <c r="X7857" s="289"/>
    </row>
    <row r="7858" spans="20:24">
      <c r="T7858" s="288"/>
      <c r="U7858" s="287"/>
      <c r="X7858" s="289"/>
    </row>
    <row r="7859" spans="20:24">
      <c r="T7859" s="288"/>
      <c r="U7859" s="287"/>
      <c r="X7859" s="289"/>
    </row>
    <row r="7860" spans="20:24">
      <c r="T7860" s="288"/>
      <c r="U7860" s="287"/>
      <c r="X7860" s="289"/>
    </row>
    <row r="7861" spans="20:24">
      <c r="T7861" s="288"/>
      <c r="U7861" s="287"/>
      <c r="X7861" s="289"/>
    </row>
    <row r="7862" spans="20:24">
      <c r="T7862" s="288"/>
      <c r="U7862" s="287"/>
      <c r="X7862" s="289"/>
    </row>
    <row r="7863" spans="20:24">
      <c r="T7863" s="288"/>
      <c r="U7863" s="287"/>
      <c r="X7863" s="289"/>
    </row>
    <row r="7864" spans="20:24">
      <c r="T7864" s="288"/>
      <c r="U7864" s="287"/>
      <c r="X7864" s="289"/>
    </row>
    <row r="7865" spans="20:24">
      <c r="T7865" s="288"/>
      <c r="U7865" s="287"/>
      <c r="X7865" s="289"/>
    </row>
    <row r="7866" spans="20:24">
      <c r="T7866" s="288"/>
      <c r="U7866" s="287"/>
      <c r="X7866" s="289"/>
    </row>
    <row r="7867" spans="20:24">
      <c r="T7867" s="288"/>
      <c r="U7867" s="287"/>
      <c r="X7867" s="289"/>
    </row>
    <row r="7868" spans="20:24">
      <c r="T7868" s="288"/>
      <c r="U7868" s="287"/>
      <c r="X7868" s="289"/>
    </row>
    <row r="7869" spans="20:24">
      <c r="T7869" s="288"/>
      <c r="U7869" s="287"/>
      <c r="X7869" s="289"/>
    </row>
    <row r="7870" spans="20:24">
      <c r="T7870" s="288"/>
      <c r="U7870" s="287"/>
      <c r="X7870" s="289"/>
    </row>
    <row r="7871" spans="20:24">
      <c r="T7871" s="288"/>
      <c r="U7871" s="287"/>
      <c r="X7871" s="289"/>
    </row>
    <row r="7872" spans="20:24">
      <c r="T7872" s="288"/>
      <c r="U7872" s="287"/>
      <c r="X7872" s="289"/>
    </row>
    <row r="7873" spans="20:24">
      <c r="T7873" s="288"/>
      <c r="U7873" s="287"/>
      <c r="X7873" s="289"/>
    </row>
    <row r="7874" spans="20:24">
      <c r="T7874" s="288"/>
      <c r="U7874" s="287"/>
      <c r="X7874" s="289"/>
    </row>
    <row r="7875" spans="20:24">
      <c r="T7875" s="288"/>
      <c r="U7875" s="287"/>
      <c r="X7875" s="289"/>
    </row>
    <row r="7876" spans="20:24">
      <c r="T7876" s="288"/>
      <c r="U7876" s="287"/>
      <c r="X7876" s="289"/>
    </row>
    <row r="7877" spans="20:24">
      <c r="T7877" s="288"/>
      <c r="U7877" s="287"/>
      <c r="X7877" s="289"/>
    </row>
    <row r="7878" spans="20:24">
      <c r="T7878" s="288"/>
      <c r="U7878" s="287"/>
      <c r="X7878" s="289"/>
    </row>
    <row r="7879" spans="20:24">
      <c r="T7879" s="288"/>
      <c r="U7879" s="287"/>
      <c r="X7879" s="289"/>
    </row>
    <row r="7880" spans="20:24">
      <c r="T7880" s="288"/>
      <c r="U7880" s="287"/>
      <c r="X7880" s="289"/>
    </row>
    <row r="7881" spans="20:24">
      <c r="T7881" s="288"/>
      <c r="U7881" s="287"/>
      <c r="X7881" s="289"/>
    </row>
    <row r="7882" spans="20:24">
      <c r="T7882" s="288"/>
      <c r="U7882" s="287"/>
      <c r="X7882" s="289"/>
    </row>
    <row r="7883" spans="20:24">
      <c r="T7883" s="288"/>
      <c r="U7883" s="287"/>
      <c r="X7883" s="289"/>
    </row>
    <row r="7884" spans="20:24">
      <c r="T7884" s="288"/>
      <c r="U7884" s="287"/>
      <c r="X7884" s="289"/>
    </row>
    <row r="7885" spans="20:24">
      <c r="T7885" s="288"/>
      <c r="U7885" s="287"/>
      <c r="X7885" s="289"/>
    </row>
    <row r="7886" spans="20:24">
      <c r="T7886" s="288"/>
      <c r="U7886" s="287"/>
      <c r="X7886" s="289"/>
    </row>
    <row r="7887" spans="20:24">
      <c r="T7887" s="288"/>
      <c r="U7887" s="287"/>
      <c r="X7887" s="289"/>
    </row>
    <row r="7888" spans="20:24">
      <c r="T7888" s="288"/>
      <c r="U7888" s="287"/>
      <c r="X7888" s="289"/>
    </row>
    <row r="7889" spans="20:24">
      <c r="T7889" s="288"/>
      <c r="U7889" s="287"/>
      <c r="X7889" s="289"/>
    </row>
    <row r="7890" spans="20:24">
      <c r="T7890" s="288"/>
      <c r="U7890" s="287"/>
      <c r="X7890" s="289"/>
    </row>
    <row r="7891" spans="20:24">
      <c r="T7891" s="288"/>
      <c r="U7891" s="287"/>
      <c r="X7891" s="289"/>
    </row>
    <row r="7892" spans="20:24">
      <c r="T7892" s="288"/>
      <c r="U7892" s="287"/>
      <c r="X7892" s="289"/>
    </row>
    <row r="7893" spans="20:24">
      <c r="T7893" s="288"/>
      <c r="U7893" s="287"/>
      <c r="X7893" s="289"/>
    </row>
    <row r="7894" spans="20:24">
      <c r="T7894" s="288"/>
      <c r="U7894" s="287"/>
      <c r="X7894" s="289"/>
    </row>
    <row r="7895" spans="20:24">
      <c r="T7895" s="288"/>
      <c r="U7895" s="287"/>
      <c r="X7895" s="289"/>
    </row>
    <row r="7896" spans="20:24">
      <c r="T7896" s="288"/>
      <c r="U7896" s="287"/>
      <c r="X7896" s="289"/>
    </row>
    <row r="7897" spans="20:24">
      <c r="T7897" s="288"/>
      <c r="U7897" s="287"/>
      <c r="X7897" s="289"/>
    </row>
    <row r="7898" spans="20:24">
      <c r="T7898" s="288"/>
      <c r="U7898" s="287"/>
      <c r="X7898" s="289"/>
    </row>
    <row r="7899" spans="20:24">
      <c r="T7899" s="288"/>
      <c r="U7899" s="287"/>
      <c r="X7899" s="289"/>
    </row>
    <row r="7900" spans="20:24">
      <c r="T7900" s="288"/>
      <c r="U7900" s="287"/>
      <c r="X7900" s="289"/>
    </row>
    <row r="7901" spans="20:24">
      <c r="T7901" s="288"/>
      <c r="U7901" s="287"/>
      <c r="X7901" s="289"/>
    </row>
    <row r="7902" spans="20:24">
      <c r="T7902" s="288"/>
      <c r="U7902" s="287"/>
      <c r="X7902" s="289"/>
    </row>
    <row r="7903" spans="20:24">
      <c r="T7903" s="288"/>
      <c r="U7903" s="287"/>
      <c r="X7903" s="289"/>
    </row>
    <row r="7904" spans="20:24">
      <c r="T7904" s="288"/>
      <c r="U7904" s="287"/>
      <c r="X7904" s="289"/>
    </row>
    <row r="7905" spans="20:24">
      <c r="T7905" s="288"/>
      <c r="U7905" s="287"/>
      <c r="X7905" s="289"/>
    </row>
    <row r="7906" spans="20:24">
      <c r="T7906" s="288"/>
      <c r="U7906" s="287"/>
      <c r="X7906" s="289"/>
    </row>
    <row r="7907" spans="20:24">
      <c r="T7907" s="288"/>
      <c r="U7907" s="287"/>
      <c r="X7907" s="289"/>
    </row>
    <row r="7908" spans="20:24">
      <c r="T7908" s="288"/>
      <c r="U7908" s="287"/>
      <c r="X7908" s="289"/>
    </row>
    <row r="7909" spans="20:24">
      <c r="T7909" s="288"/>
      <c r="U7909" s="287"/>
      <c r="X7909" s="289"/>
    </row>
    <row r="7910" spans="20:24">
      <c r="T7910" s="288"/>
      <c r="U7910" s="287"/>
      <c r="X7910" s="289"/>
    </row>
    <row r="7911" spans="20:24">
      <c r="T7911" s="288"/>
      <c r="U7911" s="287"/>
      <c r="X7911" s="289"/>
    </row>
    <row r="7912" spans="20:24">
      <c r="T7912" s="288"/>
      <c r="U7912" s="287"/>
      <c r="X7912" s="289"/>
    </row>
    <row r="7913" spans="20:24">
      <c r="T7913" s="288"/>
      <c r="U7913" s="287"/>
      <c r="X7913" s="289"/>
    </row>
    <row r="7914" spans="20:24">
      <c r="T7914" s="288"/>
      <c r="U7914" s="287"/>
      <c r="X7914" s="289"/>
    </row>
    <row r="7915" spans="20:24">
      <c r="T7915" s="288"/>
      <c r="U7915" s="287"/>
      <c r="X7915" s="289"/>
    </row>
    <row r="7916" spans="20:24">
      <c r="T7916" s="288"/>
      <c r="U7916" s="287"/>
      <c r="X7916" s="289"/>
    </row>
    <row r="7917" spans="20:24">
      <c r="T7917" s="288"/>
      <c r="U7917" s="287"/>
      <c r="X7917" s="289"/>
    </row>
    <row r="7918" spans="20:24">
      <c r="T7918" s="288"/>
      <c r="U7918" s="287"/>
      <c r="X7918" s="289"/>
    </row>
    <row r="7919" spans="20:24">
      <c r="T7919" s="288"/>
      <c r="U7919" s="287"/>
      <c r="X7919" s="289"/>
    </row>
    <row r="7920" spans="20:24">
      <c r="T7920" s="288"/>
      <c r="U7920" s="287"/>
      <c r="X7920" s="289"/>
    </row>
    <row r="7921" spans="20:24">
      <c r="T7921" s="288"/>
      <c r="U7921" s="287"/>
      <c r="X7921" s="289"/>
    </row>
    <row r="7922" spans="20:24">
      <c r="T7922" s="288"/>
      <c r="U7922" s="287"/>
      <c r="X7922" s="289"/>
    </row>
    <row r="7923" spans="20:24">
      <c r="T7923" s="288"/>
      <c r="U7923" s="287"/>
      <c r="X7923" s="289"/>
    </row>
    <row r="7924" spans="20:24">
      <c r="T7924" s="288"/>
      <c r="U7924" s="287"/>
      <c r="X7924" s="289"/>
    </row>
    <row r="7925" spans="20:24">
      <c r="T7925" s="288"/>
      <c r="U7925" s="287"/>
      <c r="X7925" s="289"/>
    </row>
    <row r="7926" spans="20:24">
      <c r="T7926" s="288"/>
      <c r="U7926" s="287"/>
      <c r="X7926" s="289"/>
    </row>
    <row r="7927" spans="20:24">
      <c r="T7927" s="288"/>
      <c r="U7927" s="287"/>
      <c r="X7927" s="289"/>
    </row>
    <row r="7928" spans="20:24">
      <c r="T7928" s="288"/>
      <c r="U7928" s="287"/>
      <c r="X7928" s="289"/>
    </row>
    <row r="7929" spans="20:24">
      <c r="T7929" s="288"/>
      <c r="U7929" s="287"/>
      <c r="X7929" s="289"/>
    </row>
    <row r="7930" spans="20:24">
      <c r="T7930" s="288"/>
      <c r="U7930" s="287"/>
      <c r="X7930" s="289"/>
    </row>
    <row r="7931" spans="20:24">
      <c r="T7931" s="288"/>
      <c r="U7931" s="287"/>
      <c r="X7931" s="289"/>
    </row>
    <row r="7932" spans="20:24">
      <c r="T7932" s="288"/>
      <c r="U7932" s="287"/>
      <c r="X7932" s="289"/>
    </row>
    <row r="7933" spans="20:24">
      <c r="T7933" s="288"/>
      <c r="U7933" s="287"/>
      <c r="X7933" s="289"/>
    </row>
    <row r="7934" spans="20:24">
      <c r="T7934" s="288"/>
      <c r="U7934" s="287"/>
      <c r="X7934" s="289"/>
    </row>
    <row r="7935" spans="20:24">
      <c r="T7935" s="288"/>
      <c r="U7935" s="287"/>
      <c r="X7935" s="289"/>
    </row>
    <row r="7936" spans="20:24">
      <c r="T7936" s="288"/>
      <c r="U7936" s="287"/>
      <c r="X7936" s="289"/>
    </row>
    <row r="7937" spans="20:24">
      <c r="T7937" s="288"/>
      <c r="U7937" s="287"/>
      <c r="X7937" s="289"/>
    </row>
    <row r="7938" spans="20:24">
      <c r="T7938" s="288"/>
      <c r="U7938" s="287"/>
      <c r="X7938" s="289"/>
    </row>
    <row r="7939" spans="20:24">
      <c r="T7939" s="288"/>
      <c r="U7939" s="287"/>
      <c r="X7939" s="289"/>
    </row>
    <row r="7940" spans="20:24">
      <c r="T7940" s="288"/>
      <c r="U7940" s="287"/>
      <c r="X7940" s="289"/>
    </row>
    <row r="7941" spans="20:24">
      <c r="T7941" s="288"/>
      <c r="U7941" s="287"/>
      <c r="X7941" s="289"/>
    </row>
    <row r="7942" spans="20:24">
      <c r="T7942" s="288"/>
      <c r="U7942" s="287"/>
      <c r="X7942" s="289"/>
    </row>
    <row r="7943" spans="20:24">
      <c r="T7943" s="288"/>
      <c r="U7943" s="287"/>
      <c r="X7943" s="289"/>
    </row>
    <row r="7944" spans="20:24">
      <c r="T7944" s="288"/>
      <c r="U7944" s="287"/>
      <c r="X7944" s="289"/>
    </row>
    <row r="7945" spans="20:24">
      <c r="T7945" s="288"/>
      <c r="U7945" s="287"/>
      <c r="X7945" s="289"/>
    </row>
    <row r="7946" spans="20:24">
      <c r="T7946" s="288"/>
      <c r="U7946" s="287"/>
      <c r="X7946" s="289"/>
    </row>
    <row r="7947" spans="20:24">
      <c r="T7947" s="288"/>
      <c r="U7947" s="287"/>
      <c r="X7947" s="289"/>
    </row>
    <row r="7948" spans="20:24">
      <c r="T7948" s="288"/>
      <c r="U7948" s="287"/>
      <c r="X7948" s="289"/>
    </row>
    <row r="7949" spans="20:24">
      <c r="T7949" s="288"/>
      <c r="U7949" s="287"/>
      <c r="X7949" s="289"/>
    </row>
    <row r="7950" spans="20:24">
      <c r="T7950" s="288"/>
      <c r="U7950" s="287"/>
      <c r="X7950" s="289"/>
    </row>
    <row r="7951" spans="20:24">
      <c r="T7951" s="288"/>
      <c r="U7951" s="287"/>
      <c r="X7951" s="289"/>
    </row>
    <row r="7952" spans="20:24">
      <c r="T7952" s="288"/>
      <c r="U7952" s="287"/>
      <c r="X7952" s="289"/>
    </row>
    <row r="7953" spans="20:24">
      <c r="T7953" s="288"/>
      <c r="U7953" s="287"/>
      <c r="X7953" s="289"/>
    </row>
    <row r="7954" spans="20:24">
      <c r="T7954" s="288"/>
      <c r="U7954" s="287"/>
      <c r="X7954" s="289"/>
    </row>
    <row r="7955" spans="20:24">
      <c r="T7955" s="288"/>
      <c r="U7955" s="287"/>
      <c r="X7955" s="289"/>
    </row>
    <row r="7956" spans="20:24">
      <c r="T7956" s="288"/>
      <c r="U7956" s="287"/>
      <c r="X7956" s="289"/>
    </row>
    <row r="7957" spans="20:24">
      <c r="T7957" s="288"/>
      <c r="U7957" s="287"/>
      <c r="X7957" s="289"/>
    </row>
    <row r="7958" spans="20:24">
      <c r="T7958" s="288"/>
      <c r="U7958" s="287"/>
      <c r="X7958" s="289"/>
    </row>
    <row r="7959" spans="20:24">
      <c r="T7959" s="288"/>
      <c r="U7959" s="287"/>
      <c r="X7959" s="289"/>
    </row>
    <row r="7960" spans="20:24">
      <c r="T7960" s="288"/>
      <c r="U7960" s="287"/>
      <c r="X7960" s="289"/>
    </row>
    <row r="7961" spans="20:24">
      <c r="T7961" s="288"/>
      <c r="U7961" s="287"/>
      <c r="X7961" s="289"/>
    </row>
    <row r="7962" spans="20:24">
      <c r="T7962" s="288"/>
      <c r="U7962" s="287"/>
      <c r="X7962" s="289"/>
    </row>
    <row r="7963" spans="20:24">
      <c r="T7963" s="288"/>
      <c r="U7963" s="287"/>
      <c r="X7963" s="289"/>
    </row>
    <row r="7964" spans="20:24">
      <c r="T7964" s="288"/>
      <c r="U7964" s="287"/>
      <c r="X7964" s="289"/>
    </row>
    <row r="7965" spans="20:24">
      <c r="T7965" s="288"/>
      <c r="U7965" s="287"/>
      <c r="X7965" s="289"/>
    </row>
    <row r="7966" spans="20:24">
      <c r="T7966" s="288"/>
      <c r="U7966" s="287"/>
      <c r="X7966" s="289"/>
    </row>
    <row r="7967" spans="20:24">
      <c r="T7967" s="288"/>
      <c r="U7967" s="287"/>
      <c r="X7967" s="289"/>
    </row>
    <row r="7968" spans="20:24">
      <c r="T7968" s="288"/>
      <c r="U7968" s="287"/>
      <c r="X7968" s="289"/>
    </row>
    <row r="7969" spans="20:24">
      <c r="T7969" s="288"/>
      <c r="U7969" s="287"/>
      <c r="X7969" s="289"/>
    </row>
    <row r="7970" spans="20:24">
      <c r="T7970" s="288"/>
      <c r="U7970" s="287"/>
      <c r="X7970" s="289"/>
    </row>
    <row r="7971" spans="20:24">
      <c r="T7971" s="288"/>
      <c r="U7971" s="287"/>
      <c r="X7971" s="289"/>
    </row>
    <row r="7972" spans="20:24">
      <c r="T7972" s="288"/>
      <c r="U7972" s="287"/>
      <c r="X7972" s="289"/>
    </row>
    <row r="7973" spans="20:24">
      <c r="T7973" s="288"/>
      <c r="U7973" s="287"/>
      <c r="X7973" s="289"/>
    </row>
    <row r="7974" spans="20:24">
      <c r="T7974" s="288"/>
      <c r="U7974" s="287"/>
      <c r="X7974" s="289"/>
    </row>
    <row r="7975" spans="20:24">
      <c r="T7975" s="288"/>
      <c r="U7975" s="287"/>
      <c r="X7975" s="289"/>
    </row>
    <row r="7976" spans="20:24">
      <c r="T7976" s="288"/>
      <c r="U7976" s="287"/>
      <c r="X7976" s="289"/>
    </row>
    <row r="7977" spans="20:24">
      <c r="T7977" s="288"/>
      <c r="U7977" s="287"/>
      <c r="X7977" s="289"/>
    </row>
    <row r="7978" spans="20:24">
      <c r="T7978" s="288"/>
      <c r="U7978" s="287"/>
      <c r="X7978" s="289"/>
    </row>
    <row r="7979" spans="20:24">
      <c r="T7979" s="288"/>
      <c r="U7979" s="287"/>
      <c r="X7979" s="289"/>
    </row>
    <row r="7980" spans="20:24">
      <c r="T7980" s="288"/>
      <c r="U7980" s="287"/>
      <c r="X7980" s="289"/>
    </row>
    <row r="7981" spans="20:24">
      <c r="T7981" s="288"/>
      <c r="U7981" s="287"/>
      <c r="X7981" s="289"/>
    </row>
    <row r="7982" spans="20:24">
      <c r="T7982" s="288"/>
      <c r="U7982" s="287"/>
      <c r="X7982" s="289"/>
    </row>
    <row r="7983" spans="20:24">
      <c r="T7983" s="288"/>
      <c r="U7983" s="287"/>
      <c r="X7983" s="289"/>
    </row>
    <row r="7984" spans="20:24">
      <c r="T7984" s="288"/>
      <c r="U7984" s="287"/>
      <c r="X7984" s="289"/>
    </row>
    <row r="7985" spans="20:24">
      <c r="T7985" s="288"/>
      <c r="U7985" s="287"/>
      <c r="X7985" s="289"/>
    </row>
    <row r="7986" spans="20:24">
      <c r="T7986" s="288"/>
      <c r="U7986" s="287"/>
      <c r="X7986" s="289"/>
    </row>
    <row r="7987" spans="20:24">
      <c r="T7987" s="288"/>
      <c r="U7987" s="287"/>
      <c r="X7987" s="289"/>
    </row>
    <row r="7988" spans="20:24">
      <c r="T7988" s="288"/>
      <c r="U7988" s="287"/>
      <c r="X7988" s="289"/>
    </row>
    <row r="7989" spans="20:24">
      <c r="T7989" s="288"/>
      <c r="U7989" s="287"/>
      <c r="X7989" s="289"/>
    </row>
    <row r="7990" spans="20:24">
      <c r="T7990" s="288"/>
      <c r="U7990" s="287"/>
      <c r="X7990" s="289"/>
    </row>
    <row r="7991" spans="20:24">
      <c r="T7991" s="288"/>
      <c r="U7991" s="287"/>
      <c r="X7991" s="289"/>
    </row>
    <row r="7992" spans="20:24">
      <c r="T7992" s="288"/>
      <c r="U7992" s="287"/>
      <c r="X7992" s="289"/>
    </row>
    <row r="7993" spans="20:24">
      <c r="T7993" s="288"/>
      <c r="U7993" s="287"/>
      <c r="X7993" s="289"/>
    </row>
    <row r="7994" spans="20:24">
      <c r="T7994" s="288"/>
      <c r="U7994" s="287"/>
      <c r="X7994" s="289"/>
    </row>
    <row r="7995" spans="20:24">
      <c r="T7995" s="288"/>
      <c r="U7995" s="287"/>
      <c r="X7995" s="289"/>
    </row>
    <row r="7996" spans="20:24">
      <c r="T7996" s="288"/>
      <c r="U7996" s="287"/>
      <c r="X7996" s="289"/>
    </row>
    <row r="7997" spans="20:24">
      <c r="T7997" s="288"/>
      <c r="U7997" s="287"/>
      <c r="X7997" s="289"/>
    </row>
    <row r="7998" spans="20:24">
      <c r="T7998" s="288"/>
      <c r="U7998" s="287"/>
      <c r="X7998" s="289"/>
    </row>
    <row r="7999" spans="20:24">
      <c r="T7999" s="288"/>
      <c r="U7999" s="287"/>
      <c r="X7999" s="289"/>
    </row>
    <row r="8000" spans="20:24">
      <c r="T8000" s="288"/>
      <c r="U8000" s="287"/>
      <c r="X8000" s="289"/>
    </row>
    <row r="8001" spans="20:24">
      <c r="T8001" s="288"/>
      <c r="U8001" s="287"/>
      <c r="X8001" s="289"/>
    </row>
    <row r="8002" spans="20:24">
      <c r="T8002" s="288"/>
      <c r="U8002" s="287"/>
      <c r="X8002" s="289"/>
    </row>
    <row r="8003" spans="20:24">
      <c r="T8003" s="288"/>
      <c r="U8003" s="287"/>
      <c r="X8003" s="289"/>
    </row>
    <row r="8004" spans="20:24">
      <c r="T8004" s="288"/>
      <c r="U8004" s="287"/>
      <c r="X8004" s="289"/>
    </row>
    <row r="8005" spans="20:24">
      <c r="T8005" s="288"/>
      <c r="U8005" s="287"/>
      <c r="X8005" s="289"/>
    </row>
    <row r="8006" spans="20:24">
      <c r="T8006" s="288"/>
      <c r="U8006" s="287"/>
      <c r="X8006" s="289"/>
    </row>
    <row r="8007" spans="20:24">
      <c r="T8007" s="288"/>
      <c r="U8007" s="287"/>
      <c r="X8007" s="289"/>
    </row>
    <row r="8008" spans="20:24">
      <c r="T8008" s="288"/>
      <c r="U8008" s="287"/>
      <c r="X8008" s="289"/>
    </row>
    <row r="8009" spans="20:24">
      <c r="T8009" s="288"/>
      <c r="U8009" s="287"/>
      <c r="X8009" s="289"/>
    </row>
    <row r="8010" spans="20:24">
      <c r="T8010" s="288"/>
      <c r="U8010" s="287"/>
      <c r="X8010" s="289"/>
    </row>
    <row r="8011" spans="20:24">
      <c r="T8011" s="288"/>
      <c r="U8011" s="287"/>
      <c r="X8011" s="289"/>
    </row>
    <row r="8012" spans="20:24">
      <c r="T8012" s="288"/>
      <c r="U8012" s="287"/>
      <c r="X8012" s="289"/>
    </row>
    <row r="8013" spans="20:24">
      <c r="T8013" s="288"/>
      <c r="U8013" s="287"/>
      <c r="X8013" s="289"/>
    </row>
    <row r="8014" spans="20:24">
      <c r="T8014" s="288"/>
      <c r="U8014" s="287"/>
      <c r="X8014" s="289"/>
    </row>
    <row r="8015" spans="20:24">
      <c r="T8015" s="288"/>
      <c r="U8015" s="287"/>
      <c r="X8015" s="289"/>
    </row>
    <row r="8016" spans="20:24">
      <c r="T8016" s="288"/>
      <c r="U8016" s="287"/>
      <c r="X8016" s="289"/>
    </row>
    <row r="8017" spans="20:24">
      <c r="T8017" s="288"/>
      <c r="U8017" s="287"/>
      <c r="X8017" s="289"/>
    </row>
    <row r="8018" spans="20:24">
      <c r="T8018" s="288"/>
      <c r="U8018" s="287"/>
      <c r="X8018" s="289"/>
    </row>
    <row r="8019" spans="20:24">
      <c r="T8019" s="288"/>
      <c r="U8019" s="287"/>
      <c r="X8019" s="289"/>
    </row>
    <row r="8020" spans="20:24">
      <c r="T8020" s="288"/>
      <c r="U8020" s="287"/>
      <c r="X8020" s="289"/>
    </row>
    <row r="8021" spans="20:24">
      <c r="T8021" s="288"/>
      <c r="U8021" s="287"/>
      <c r="X8021" s="289"/>
    </row>
    <row r="8022" spans="20:24">
      <c r="T8022" s="288"/>
      <c r="U8022" s="287"/>
      <c r="X8022" s="289"/>
    </row>
    <row r="8023" spans="20:24">
      <c r="T8023" s="288"/>
      <c r="U8023" s="287"/>
      <c r="X8023" s="289"/>
    </row>
    <row r="8024" spans="20:24">
      <c r="T8024" s="288"/>
      <c r="U8024" s="287"/>
      <c r="X8024" s="289"/>
    </row>
    <row r="8025" spans="20:24">
      <c r="T8025" s="288"/>
      <c r="U8025" s="287"/>
      <c r="X8025" s="289"/>
    </row>
    <row r="8026" spans="20:24">
      <c r="T8026" s="288"/>
      <c r="U8026" s="287"/>
      <c r="X8026" s="289"/>
    </row>
    <row r="8027" spans="20:24">
      <c r="T8027" s="288"/>
      <c r="U8027" s="287"/>
      <c r="X8027" s="289"/>
    </row>
    <row r="8028" spans="20:24">
      <c r="T8028" s="288"/>
      <c r="U8028" s="287"/>
      <c r="X8028" s="289"/>
    </row>
    <row r="8029" spans="20:24">
      <c r="T8029" s="288"/>
      <c r="U8029" s="287"/>
      <c r="X8029" s="289"/>
    </row>
    <row r="8030" spans="20:24">
      <c r="T8030" s="288"/>
      <c r="U8030" s="287"/>
      <c r="X8030" s="289"/>
    </row>
    <row r="8031" spans="20:24">
      <c r="T8031" s="288"/>
      <c r="U8031" s="287"/>
      <c r="X8031" s="289"/>
    </row>
    <row r="8032" spans="20:24">
      <c r="T8032" s="288"/>
      <c r="U8032" s="287"/>
      <c r="X8032" s="289"/>
    </row>
    <row r="8033" spans="20:24">
      <c r="T8033" s="288"/>
      <c r="U8033" s="287"/>
      <c r="X8033" s="289"/>
    </row>
    <row r="8034" spans="20:24">
      <c r="T8034" s="288"/>
      <c r="U8034" s="287"/>
      <c r="X8034" s="289"/>
    </row>
    <row r="8035" spans="20:24">
      <c r="T8035" s="288"/>
      <c r="U8035" s="287"/>
      <c r="X8035" s="289"/>
    </row>
    <row r="8036" spans="20:24">
      <c r="T8036" s="288"/>
      <c r="U8036" s="287"/>
      <c r="X8036" s="289"/>
    </row>
    <row r="8037" spans="20:24">
      <c r="T8037" s="288"/>
      <c r="U8037" s="287"/>
      <c r="X8037" s="289"/>
    </row>
    <row r="8038" spans="20:24">
      <c r="T8038" s="288"/>
      <c r="U8038" s="287"/>
      <c r="X8038" s="289"/>
    </row>
    <row r="8039" spans="20:24">
      <c r="T8039" s="288"/>
      <c r="U8039" s="287"/>
      <c r="X8039" s="289"/>
    </row>
    <row r="8040" spans="20:24">
      <c r="T8040" s="288"/>
      <c r="U8040" s="287"/>
      <c r="X8040" s="289"/>
    </row>
    <row r="8041" spans="20:24">
      <c r="T8041" s="288"/>
      <c r="U8041" s="287"/>
      <c r="X8041" s="289"/>
    </row>
    <row r="8042" spans="20:24">
      <c r="T8042" s="288"/>
      <c r="U8042" s="287"/>
      <c r="X8042" s="289"/>
    </row>
    <row r="8043" spans="20:24">
      <c r="T8043" s="288"/>
      <c r="U8043" s="287"/>
      <c r="X8043" s="289"/>
    </row>
    <row r="8044" spans="20:24">
      <c r="T8044" s="288"/>
      <c r="U8044" s="287"/>
      <c r="X8044" s="289"/>
    </row>
    <row r="8045" spans="20:24">
      <c r="T8045" s="288"/>
      <c r="U8045" s="287"/>
      <c r="X8045" s="289"/>
    </row>
    <row r="8046" spans="20:24">
      <c r="T8046" s="288"/>
      <c r="U8046" s="287"/>
      <c r="X8046" s="289"/>
    </row>
    <row r="8047" spans="20:24">
      <c r="T8047" s="288"/>
      <c r="U8047" s="287"/>
      <c r="X8047" s="289"/>
    </row>
    <row r="8048" spans="20:24">
      <c r="T8048" s="288"/>
      <c r="U8048" s="287"/>
      <c r="X8048" s="289"/>
    </row>
    <row r="8049" spans="20:24">
      <c r="T8049" s="288"/>
      <c r="U8049" s="287"/>
      <c r="X8049" s="289"/>
    </row>
    <row r="8050" spans="20:24">
      <c r="T8050" s="288"/>
      <c r="U8050" s="287"/>
      <c r="X8050" s="289"/>
    </row>
    <row r="8051" spans="20:24">
      <c r="T8051" s="288"/>
      <c r="U8051" s="287"/>
      <c r="X8051" s="289"/>
    </row>
    <row r="8052" spans="20:24">
      <c r="T8052" s="288"/>
      <c r="U8052" s="287"/>
      <c r="X8052" s="289"/>
    </row>
    <row r="8053" spans="20:24">
      <c r="T8053" s="288"/>
      <c r="U8053" s="287"/>
      <c r="X8053" s="289"/>
    </row>
    <row r="8054" spans="20:24">
      <c r="T8054" s="288"/>
      <c r="U8054" s="287"/>
      <c r="X8054" s="289"/>
    </row>
    <row r="8055" spans="20:24">
      <c r="T8055" s="288"/>
      <c r="U8055" s="287"/>
      <c r="X8055" s="289"/>
    </row>
    <row r="8056" spans="20:24">
      <c r="T8056" s="288"/>
      <c r="U8056" s="287"/>
      <c r="X8056" s="289"/>
    </row>
    <row r="8057" spans="20:24">
      <c r="T8057" s="288"/>
      <c r="U8057" s="287"/>
      <c r="X8057" s="289"/>
    </row>
    <row r="8058" spans="20:24">
      <c r="T8058" s="288"/>
      <c r="U8058" s="287"/>
      <c r="X8058" s="289"/>
    </row>
    <row r="8059" spans="20:24">
      <c r="T8059" s="288"/>
      <c r="U8059" s="287"/>
      <c r="X8059" s="289"/>
    </row>
    <row r="8060" spans="20:24">
      <c r="T8060" s="288"/>
      <c r="U8060" s="287"/>
      <c r="X8060" s="289"/>
    </row>
    <row r="8061" spans="20:24">
      <c r="T8061" s="288"/>
      <c r="U8061" s="287"/>
      <c r="X8061" s="289"/>
    </row>
    <row r="8062" spans="20:24">
      <c r="T8062" s="288"/>
      <c r="U8062" s="287"/>
      <c r="X8062" s="289"/>
    </row>
    <row r="8063" spans="20:24">
      <c r="T8063" s="288"/>
      <c r="U8063" s="287"/>
      <c r="X8063" s="289"/>
    </row>
    <row r="8064" spans="20:24">
      <c r="T8064" s="288"/>
      <c r="U8064" s="287"/>
      <c r="X8064" s="289"/>
    </row>
    <row r="8065" spans="20:24">
      <c r="T8065" s="288"/>
      <c r="U8065" s="287"/>
      <c r="X8065" s="289"/>
    </row>
    <row r="8066" spans="20:24">
      <c r="T8066" s="288"/>
      <c r="U8066" s="287"/>
      <c r="X8066" s="289"/>
    </row>
    <row r="8067" spans="20:24">
      <c r="T8067" s="288"/>
      <c r="U8067" s="287"/>
      <c r="X8067" s="289"/>
    </row>
    <row r="8068" spans="20:24">
      <c r="T8068" s="288"/>
      <c r="U8068" s="287"/>
      <c r="X8068" s="289"/>
    </row>
    <row r="8069" spans="20:24">
      <c r="T8069" s="288"/>
      <c r="U8069" s="287"/>
      <c r="X8069" s="289"/>
    </row>
    <row r="8070" spans="20:24">
      <c r="T8070" s="288"/>
      <c r="U8070" s="287"/>
      <c r="X8070" s="289"/>
    </row>
    <row r="8071" spans="20:24">
      <c r="T8071" s="288"/>
      <c r="U8071" s="287"/>
      <c r="X8071" s="289"/>
    </row>
    <row r="8072" spans="20:24">
      <c r="T8072" s="288"/>
      <c r="U8072" s="287"/>
      <c r="X8072" s="289"/>
    </row>
    <row r="8073" spans="20:24">
      <c r="T8073" s="288"/>
      <c r="U8073" s="287"/>
      <c r="X8073" s="289"/>
    </row>
    <row r="8074" spans="20:24">
      <c r="T8074" s="288"/>
      <c r="U8074" s="287"/>
      <c r="X8074" s="289"/>
    </row>
    <row r="8075" spans="20:24">
      <c r="T8075" s="288"/>
      <c r="U8075" s="287"/>
      <c r="X8075" s="289"/>
    </row>
    <row r="8076" spans="20:24">
      <c r="T8076" s="288"/>
      <c r="U8076" s="287"/>
      <c r="X8076" s="289"/>
    </row>
    <row r="8077" spans="20:24">
      <c r="T8077" s="288"/>
      <c r="U8077" s="287"/>
      <c r="X8077" s="289"/>
    </row>
    <row r="8078" spans="20:24">
      <c r="T8078" s="288"/>
      <c r="U8078" s="287"/>
      <c r="X8078" s="289"/>
    </row>
    <row r="8079" spans="20:24">
      <c r="T8079" s="288"/>
      <c r="U8079" s="287"/>
      <c r="X8079" s="289"/>
    </row>
    <row r="8080" spans="20:24">
      <c r="T8080" s="288"/>
      <c r="U8080" s="287"/>
      <c r="X8080" s="289"/>
    </row>
    <row r="8081" spans="20:24">
      <c r="T8081" s="288"/>
      <c r="U8081" s="287"/>
      <c r="X8081" s="289"/>
    </row>
    <row r="8082" spans="20:24">
      <c r="T8082" s="288"/>
      <c r="U8082" s="287"/>
      <c r="X8082" s="289"/>
    </row>
    <row r="8083" spans="20:24">
      <c r="T8083" s="288"/>
      <c r="U8083" s="287"/>
      <c r="X8083" s="289"/>
    </row>
    <row r="8084" spans="20:24">
      <c r="T8084" s="288"/>
      <c r="U8084" s="287"/>
      <c r="X8084" s="289"/>
    </row>
    <row r="8085" spans="20:24">
      <c r="T8085" s="288"/>
      <c r="U8085" s="287"/>
      <c r="X8085" s="289"/>
    </row>
    <row r="8086" spans="20:24">
      <c r="T8086" s="288"/>
      <c r="U8086" s="287"/>
      <c r="X8086" s="289"/>
    </row>
    <row r="8087" spans="20:24">
      <c r="T8087" s="288"/>
      <c r="U8087" s="287"/>
      <c r="X8087" s="289"/>
    </row>
    <row r="8088" spans="20:24">
      <c r="T8088" s="288"/>
      <c r="U8088" s="287"/>
      <c r="X8088" s="289"/>
    </row>
    <row r="8089" spans="20:24">
      <c r="T8089" s="288"/>
      <c r="U8089" s="287"/>
      <c r="X8089" s="289"/>
    </row>
    <row r="8090" spans="20:24">
      <c r="T8090" s="288"/>
      <c r="U8090" s="287"/>
      <c r="X8090" s="289"/>
    </row>
    <row r="8091" spans="20:24">
      <c r="T8091" s="288"/>
      <c r="U8091" s="287"/>
      <c r="X8091" s="289"/>
    </row>
    <row r="8092" spans="20:24">
      <c r="T8092" s="288"/>
      <c r="U8092" s="287"/>
      <c r="X8092" s="289"/>
    </row>
    <row r="8093" spans="20:24">
      <c r="T8093" s="288"/>
      <c r="U8093" s="287"/>
      <c r="X8093" s="289"/>
    </row>
    <row r="8094" spans="20:24">
      <c r="T8094" s="288"/>
      <c r="U8094" s="287"/>
      <c r="X8094" s="289"/>
    </row>
    <row r="8095" spans="20:24">
      <c r="T8095" s="288"/>
      <c r="U8095" s="287"/>
      <c r="X8095" s="289"/>
    </row>
    <row r="8096" spans="20:24">
      <c r="T8096" s="288"/>
      <c r="U8096" s="287"/>
      <c r="X8096" s="289"/>
    </row>
    <row r="8097" spans="20:24">
      <c r="T8097" s="288"/>
      <c r="U8097" s="287"/>
      <c r="X8097" s="289"/>
    </row>
    <row r="8098" spans="20:24">
      <c r="T8098" s="288"/>
      <c r="U8098" s="287"/>
      <c r="X8098" s="289"/>
    </row>
    <row r="8099" spans="20:24">
      <c r="T8099" s="288"/>
      <c r="U8099" s="287"/>
      <c r="X8099" s="289"/>
    </row>
    <row r="8100" spans="20:24">
      <c r="T8100" s="288"/>
      <c r="U8100" s="287"/>
      <c r="X8100" s="289"/>
    </row>
    <row r="8101" spans="20:24">
      <c r="T8101" s="288"/>
      <c r="U8101" s="287"/>
      <c r="X8101" s="289"/>
    </row>
    <row r="8102" spans="20:24">
      <c r="T8102" s="288"/>
      <c r="U8102" s="287"/>
      <c r="X8102" s="289"/>
    </row>
    <row r="8103" spans="20:24">
      <c r="T8103" s="288"/>
      <c r="U8103" s="287"/>
      <c r="X8103" s="289"/>
    </row>
    <row r="8104" spans="20:24">
      <c r="T8104" s="288"/>
      <c r="U8104" s="287"/>
      <c r="X8104" s="289"/>
    </row>
    <row r="8105" spans="20:24">
      <c r="T8105" s="288"/>
      <c r="U8105" s="287"/>
      <c r="X8105" s="289"/>
    </row>
    <row r="8106" spans="20:24">
      <c r="T8106" s="288"/>
      <c r="U8106" s="287"/>
      <c r="X8106" s="289"/>
    </row>
    <row r="8107" spans="20:24">
      <c r="T8107" s="288"/>
      <c r="U8107" s="287"/>
      <c r="X8107" s="289"/>
    </row>
    <row r="8108" spans="20:24">
      <c r="T8108" s="288"/>
      <c r="U8108" s="287"/>
      <c r="X8108" s="289"/>
    </row>
    <row r="8109" spans="20:24">
      <c r="T8109" s="288"/>
      <c r="U8109" s="287"/>
      <c r="X8109" s="289"/>
    </row>
    <row r="8110" spans="20:24">
      <c r="T8110" s="288"/>
      <c r="U8110" s="287"/>
      <c r="X8110" s="289"/>
    </row>
    <row r="8111" spans="20:24">
      <c r="T8111" s="288"/>
      <c r="U8111" s="287"/>
      <c r="X8111" s="289"/>
    </row>
    <row r="8112" spans="20:24">
      <c r="T8112" s="288"/>
      <c r="U8112" s="287"/>
      <c r="X8112" s="289"/>
    </row>
    <row r="8113" spans="20:24">
      <c r="T8113" s="288"/>
      <c r="U8113" s="287"/>
      <c r="X8113" s="289"/>
    </row>
    <row r="8114" spans="20:24">
      <c r="T8114" s="288"/>
      <c r="U8114" s="287"/>
      <c r="X8114" s="289"/>
    </row>
    <row r="8115" spans="20:24">
      <c r="T8115" s="288"/>
      <c r="U8115" s="287"/>
      <c r="X8115" s="289"/>
    </row>
    <row r="8116" spans="20:24">
      <c r="T8116" s="288"/>
      <c r="U8116" s="287"/>
      <c r="X8116" s="289"/>
    </row>
    <row r="8117" spans="20:24">
      <c r="T8117" s="288"/>
      <c r="U8117" s="287"/>
      <c r="X8117" s="289"/>
    </row>
    <row r="8118" spans="20:24">
      <c r="T8118" s="288"/>
      <c r="U8118" s="287"/>
      <c r="X8118" s="289"/>
    </row>
    <row r="8119" spans="20:24">
      <c r="T8119" s="288"/>
      <c r="U8119" s="287"/>
      <c r="X8119" s="289"/>
    </row>
    <row r="8120" spans="20:24">
      <c r="T8120" s="288"/>
      <c r="U8120" s="287"/>
      <c r="X8120" s="289"/>
    </row>
    <row r="8121" spans="20:24">
      <c r="T8121" s="288"/>
      <c r="U8121" s="287"/>
      <c r="X8121" s="289"/>
    </row>
    <row r="8122" spans="20:24">
      <c r="T8122" s="288"/>
      <c r="U8122" s="287"/>
      <c r="X8122" s="289"/>
    </row>
    <row r="8123" spans="20:24">
      <c r="T8123" s="288"/>
      <c r="U8123" s="287"/>
      <c r="X8123" s="289"/>
    </row>
    <row r="8124" spans="20:24">
      <c r="T8124" s="288"/>
      <c r="U8124" s="287"/>
      <c r="X8124" s="289"/>
    </row>
    <row r="8125" spans="20:24">
      <c r="T8125" s="288"/>
      <c r="U8125" s="287"/>
      <c r="X8125" s="289"/>
    </row>
    <row r="8126" spans="20:24">
      <c r="T8126" s="288"/>
      <c r="U8126" s="287"/>
      <c r="X8126" s="289"/>
    </row>
    <row r="8127" spans="20:24">
      <c r="T8127" s="288"/>
      <c r="U8127" s="287"/>
      <c r="X8127" s="289"/>
    </row>
    <row r="8128" spans="20:24">
      <c r="T8128" s="288"/>
      <c r="U8128" s="287"/>
      <c r="X8128" s="289"/>
    </row>
    <row r="8129" spans="20:24">
      <c r="T8129" s="288"/>
      <c r="U8129" s="287"/>
      <c r="X8129" s="289"/>
    </row>
    <row r="8130" spans="20:24">
      <c r="T8130" s="288"/>
      <c r="U8130" s="287"/>
      <c r="X8130" s="289"/>
    </row>
    <row r="8131" spans="20:24">
      <c r="T8131" s="288"/>
      <c r="U8131" s="287"/>
      <c r="X8131" s="289"/>
    </row>
    <row r="8132" spans="20:24">
      <c r="T8132" s="288"/>
      <c r="U8132" s="287"/>
      <c r="X8132" s="289"/>
    </row>
    <row r="8133" spans="20:24">
      <c r="T8133" s="288"/>
      <c r="U8133" s="287"/>
      <c r="X8133" s="289"/>
    </row>
    <row r="8134" spans="20:24">
      <c r="T8134" s="288"/>
      <c r="U8134" s="287"/>
      <c r="X8134" s="289"/>
    </row>
    <row r="8135" spans="20:24">
      <c r="T8135" s="288"/>
      <c r="U8135" s="287"/>
      <c r="X8135" s="289"/>
    </row>
    <row r="8136" spans="20:24">
      <c r="T8136" s="288"/>
      <c r="U8136" s="287"/>
      <c r="X8136" s="289"/>
    </row>
    <row r="8137" spans="20:24">
      <c r="T8137" s="288"/>
      <c r="U8137" s="287"/>
      <c r="X8137" s="289"/>
    </row>
    <row r="8138" spans="20:24">
      <c r="T8138" s="288"/>
      <c r="U8138" s="287"/>
      <c r="X8138" s="289"/>
    </row>
    <row r="8139" spans="20:24">
      <c r="T8139" s="288"/>
      <c r="U8139" s="287"/>
      <c r="X8139" s="289"/>
    </row>
    <row r="8140" spans="20:24">
      <c r="T8140" s="288"/>
      <c r="U8140" s="287"/>
      <c r="X8140" s="289"/>
    </row>
    <row r="8141" spans="20:24">
      <c r="T8141" s="288"/>
      <c r="U8141" s="287"/>
      <c r="X8141" s="289"/>
    </row>
    <row r="8142" spans="20:24">
      <c r="T8142" s="288"/>
      <c r="U8142" s="287"/>
      <c r="X8142" s="289"/>
    </row>
    <row r="8143" spans="20:24">
      <c r="T8143" s="288"/>
      <c r="U8143" s="287"/>
      <c r="X8143" s="289"/>
    </row>
    <row r="8144" spans="20:24">
      <c r="T8144" s="288"/>
      <c r="U8144" s="287"/>
      <c r="X8144" s="289"/>
    </row>
    <row r="8145" spans="20:24">
      <c r="T8145" s="288"/>
      <c r="U8145" s="287"/>
      <c r="X8145" s="289"/>
    </row>
    <row r="8146" spans="20:24">
      <c r="T8146" s="288"/>
      <c r="U8146" s="287"/>
      <c r="X8146" s="289"/>
    </row>
    <row r="8147" spans="20:24">
      <c r="T8147" s="288"/>
      <c r="U8147" s="287"/>
      <c r="X8147" s="289"/>
    </row>
    <row r="8148" spans="20:24">
      <c r="T8148" s="288"/>
      <c r="U8148" s="287"/>
      <c r="X8148" s="289"/>
    </row>
    <row r="8149" spans="20:24">
      <c r="T8149" s="288"/>
      <c r="U8149" s="287"/>
      <c r="X8149" s="289"/>
    </row>
    <row r="8150" spans="20:24">
      <c r="T8150" s="288"/>
      <c r="U8150" s="287"/>
      <c r="X8150" s="289"/>
    </row>
    <row r="8151" spans="20:24">
      <c r="T8151" s="288"/>
      <c r="U8151" s="287"/>
      <c r="X8151" s="289"/>
    </row>
    <row r="8152" spans="20:24">
      <c r="T8152" s="288"/>
      <c r="U8152" s="287"/>
      <c r="X8152" s="289"/>
    </row>
    <row r="8153" spans="20:24">
      <c r="T8153" s="288"/>
      <c r="U8153" s="287"/>
      <c r="X8153" s="289"/>
    </row>
    <row r="8154" spans="20:24">
      <c r="T8154" s="288"/>
      <c r="U8154" s="287"/>
      <c r="X8154" s="289"/>
    </row>
    <row r="8155" spans="20:24">
      <c r="T8155" s="288"/>
      <c r="U8155" s="287"/>
      <c r="X8155" s="289"/>
    </row>
    <row r="8156" spans="20:24">
      <c r="T8156" s="288"/>
      <c r="U8156" s="287"/>
      <c r="X8156" s="289"/>
    </row>
    <row r="8157" spans="20:24">
      <c r="T8157" s="288"/>
      <c r="U8157" s="287"/>
      <c r="X8157" s="289"/>
    </row>
    <row r="8158" spans="20:24">
      <c r="T8158" s="288"/>
      <c r="U8158" s="287"/>
      <c r="X8158" s="289"/>
    </row>
    <row r="8159" spans="20:24">
      <c r="T8159" s="288"/>
      <c r="U8159" s="287"/>
      <c r="X8159" s="289"/>
    </row>
    <row r="8160" spans="20:24">
      <c r="T8160" s="288"/>
      <c r="U8160" s="287"/>
      <c r="X8160" s="289"/>
    </row>
    <row r="8161" spans="20:24">
      <c r="T8161" s="288"/>
      <c r="U8161" s="287"/>
      <c r="X8161" s="289"/>
    </row>
    <row r="8162" spans="20:24">
      <c r="T8162" s="288"/>
      <c r="U8162" s="287"/>
      <c r="X8162" s="289"/>
    </row>
    <row r="8163" spans="20:24">
      <c r="T8163" s="288"/>
      <c r="U8163" s="287"/>
      <c r="X8163" s="289"/>
    </row>
    <row r="8164" spans="20:24">
      <c r="T8164" s="288"/>
      <c r="U8164" s="287"/>
      <c r="X8164" s="289"/>
    </row>
    <row r="8165" spans="20:24">
      <c r="T8165" s="288"/>
      <c r="U8165" s="287"/>
      <c r="X8165" s="289"/>
    </row>
    <row r="8166" spans="20:24">
      <c r="T8166" s="288"/>
      <c r="U8166" s="287"/>
      <c r="X8166" s="289"/>
    </row>
    <row r="8167" spans="20:24">
      <c r="T8167" s="288"/>
      <c r="U8167" s="287"/>
      <c r="X8167" s="289"/>
    </row>
    <row r="8168" spans="20:24">
      <c r="T8168" s="288"/>
      <c r="U8168" s="287"/>
      <c r="X8168" s="289"/>
    </row>
    <row r="8169" spans="20:24">
      <c r="T8169" s="288"/>
      <c r="U8169" s="287"/>
      <c r="X8169" s="289"/>
    </row>
    <row r="8170" spans="20:24">
      <c r="T8170" s="288"/>
      <c r="U8170" s="287"/>
      <c r="X8170" s="289"/>
    </row>
    <row r="8171" spans="20:24">
      <c r="T8171" s="288"/>
      <c r="U8171" s="287"/>
      <c r="X8171" s="289"/>
    </row>
    <row r="8172" spans="20:24">
      <c r="T8172" s="288"/>
      <c r="U8172" s="287"/>
      <c r="X8172" s="289"/>
    </row>
    <row r="8173" spans="20:24">
      <c r="T8173" s="288"/>
      <c r="U8173" s="287"/>
      <c r="X8173" s="289"/>
    </row>
    <row r="8174" spans="20:24">
      <c r="T8174" s="288"/>
      <c r="U8174" s="287"/>
      <c r="X8174" s="289"/>
    </row>
    <row r="8175" spans="20:24">
      <c r="T8175" s="288"/>
      <c r="U8175" s="287"/>
      <c r="X8175" s="289"/>
    </row>
    <row r="8176" spans="20:24">
      <c r="T8176" s="288"/>
      <c r="U8176" s="287"/>
      <c r="X8176" s="289"/>
    </row>
    <row r="8177" spans="20:24">
      <c r="T8177" s="288"/>
      <c r="U8177" s="287"/>
      <c r="X8177" s="289"/>
    </row>
    <row r="8178" spans="20:24">
      <c r="T8178" s="288"/>
      <c r="U8178" s="287"/>
      <c r="X8178" s="289"/>
    </row>
    <row r="8179" spans="20:24">
      <c r="T8179" s="288"/>
      <c r="U8179" s="287"/>
      <c r="X8179" s="289"/>
    </row>
    <row r="8180" spans="20:24">
      <c r="T8180" s="288"/>
      <c r="U8180" s="287"/>
      <c r="X8180" s="289"/>
    </row>
    <row r="8181" spans="20:24">
      <c r="T8181" s="288"/>
      <c r="U8181" s="287"/>
      <c r="X8181" s="289"/>
    </row>
    <row r="8182" spans="20:24">
      <c r="T8182" s="288"/>
      <c r="U8182" s="287"/>
      <c r="X8182" s="289"/>
    </row>
    <row r="8183" spans="20:24">
      <c r="T8183" s="288"/>
      <c r="U8183" s="287"/>
      <c r="X8183" s="289"/>
    </row>
    <row r="8184" spans="20:24">
      <c r="T8184" s="288"/>
      <c r="U8184" s="287"/>
      <c r="X8184" s="289"/>
    </row>
    <row r="8185" spans="20:24">
      <c r="T8185" s="288"/>
      <c r="U8185" s="287"/>
      <c r="X8185" s="289"/>
    </row>
    <row r="8186" spans="20:24">
      <c r="T8186" s="288"/>
      <c r="U8186" s="287"/>
      <c r="X8186" s="289"/>
    </row>
    <row r="8187" spans="20:24">
      <c r="T8187" s="288"/>
      <c r="U8187" s="287"/>
      <c r="X8187" s="289"/>
    </row>
    <row r="8188" spans="20:24">
      <c r="T8188" s="288"/>
      <c r="U8188" s="287"/>
      <c r="X8188" s="289"/>
    </row>
    <row r="8189" spans="20:24">
      <c r="T8189" s="288"/>
      <c r="U8189" s="287"/>
      <c r="X8189" s="289"/>
    </row>
    <row r="8190" spans="20:24">
      <c r="T8190" s="288"/>
      <c r="U8190" s="287"/>
      <c r="X8190" s="289"/>
    </row>
    <row r="8191" spans="20:24">
      <c r="T8191" s="288"/>
      <c r="U8191" s="287"/>
      <c r="X8191" s="289"/>
    </row>
    <row r="8192" spans="20:24">
      <c r="T8192" s="288"/>
      <c r="U8192" s="287"/>
      <c r="X8192" s="289"/>
    </row>
    <row r="8193" spans="20:24">
      <c r="T8193" s="288"/>
      <c r="U8193" s="287"/>
      <c r="X8193" s="289"/>
    </row>
    <row r="8194" spans="20:24">
      <c r="T8194" s="288"/>
      <c r="U8194" s="287"/>
      <c r="X8194" s="289"/>
    </row>
    <row r="8195" spans="20:24">
      <c r="T8195" s="288"/>
      <c r="U8195" s="287"/>
      <c r="X8195" s="289"/>
    </row>
    <row r="8196" spans="20:24">
      <c r="T8196" s="288"/>
      <c r="U8196" s="287"/>
      <c r="X8196" s="289"/>
    </row>
    <row r="8197" spans="20:24">
      <c r="T8197" s="288"/>
      <c r="U8197" s="287"/>
      <c r="X8197" s="289"/>
    </row>
    <row r="8198" spans="20:24">
      <c r="T8198" s="288"/>
      <c r="U8198" s="287"/>
      <c r="X8198" s="289"/>
    </row>
    <row r="8199" spans="20:24">
      <c r="T8199" s="288"/>
      <c r="U8199" s="287"/>
      <c r="X8199" s="289"/>
    </row>
    <row r="8200" spans="20:24">
      <c r="T8200" s="288"/>
      <c r="U8200" s="287"/>
      <c r="X8200" s="289"/>
    </row>
    <row r="8201" spans="20:24">
      <c r="T8201" s="288"/>
      <c r="U8201" s="287"/>
      <c r="X8201" s="289"/>
    </row>
    <row r="8202" spans="20:24">
      <c r="T8202" s="288"/>
      <c r="U8202" s="287"/>
      <c r="X8202" s="289"/>
    </row>
    <row r="8203" spans="20:24">
      <c r="T8203" s="288"/>
      <c r="U8203" s="287"/>
      <c r="X8203" s="289"/>
    </row>
    <row r="8204" spans="20:24">
      <c r="T8204" s="288"/>
      <c r="U8204" s="287"/>
      <c r="X8204" s="289"/>
    </row>
    <row r="8205" spans="20:24">
      <c r="T8205" s="288"/>
      <c r="U8205" s="287"/>
      <c r="X8205" s="289"/>
    </row>
    <row r="8206" spans="20:24">
      <c r="T8206" s="288"/>
      <c r="U8206" s="287"/>
      <c r="X8206" s="289"/>
    </row>
    <row r="8207" spans="20:24">
      <c r="T8207" s="288"/>
      <c r="U8207" s="287"/>
      <c r="X8207" s="289"/>
    </row>
    <row r="8208" spans="20:24">
      <c r="T8208" s="288"/>
      <c r="U8208" s="287"/>
      <c r="X8208" s="289"/>
    </row>
    <row r="8209" spans="20:24">
      <c r="T8209" s="288"/>
      <c r="U8209" s="287"/>
      <c r="X8209" s="289"/>
    </row>
    <row r="8210" spans="20:24">
      <c r="T8210" s="288"/>
      <c r="U8210" s="287"/>
      <c r="X8210" s="289"/>
    </row>
    <row r="8211" spans="20:24">
      <c r="T8211" s="288"/>
      <c r="U8211" s="287"/>
      <c r="X8211" s="289"/>
    </row>
    <row r="8212" spans="20:24">
      <c r="T8212" s="288"/>
      <c r="U8212" s="287"/>
      <c r="X8212" s="289"/>
    </row>
    <row r="8213" spans="20:24">
      <c r="T8213" s="288"/>
      <c r="U8213" s="287"/>
      <c r="X8213" s="289"/>
    </row>
    <row r="8214" spans="20:24">
      <c r="T8214" s="288"/>
      <c r="U8214" s="287"/>
      <c r="X8214" s="289"/>
    </row>
    <row r="8215" spans="20:24">
      <c r="T8215" s="288"/>
      <c r="U8215" s="287"/>
      <c r="X8215" s="289"/>
    </row>
    <row r="8216" spans="20:24">
      <c r="T8216" s="288"/>
      <c r="U8216" s="287"/>
      <c r="X8216" s="289"/>
    </row>
    <row r="8217" spans="20:24">
      <c r="T8217" s="288"/>
      <c r="U8217" s="287"/>
      <c r="X8217" s="289"/>
    </row>
    <row r="8218" spans="20:24">
      <c r="T8218" s="288"/>
      <c r="U8218" s="287"/>
      <c r="X8218" s="289"/>
    </row>
    <row r="8219" spans="20:24">
      <c r="T8219" s="288"/>
      <c r="U8219" s="287"/>
      <c r="X8219" s="289"/>
    </row>
    <row r="8220" spans="20:24">
      <c r="T8220" s="288"/>
      <c r="U8220" s="287"/>
      <c r="X8220" s="289"/>
    </row>
    <row r="8221" spans="20:24">
      <c r="T8221" s="288"/>
      <c r="U8221" s="287"/>
      <c r="X8221" s="289"/>
    </row>
    <row r="8222" spans="20:24">
      <c r="T8222" s="288"/>
      <c r="U8222" s="287"/>
      <c r="X8222" s="289"/>
    </row>
    <row r="8223" spans="20:24">
      <c r="T8223" s="288"/>
      <c r="U8223" s="287"/>
      <c r="X8223" s="289"/>
    </row>
    <row r="8224" spans="20:24">
      <c r="T8224" s="288"/>
      <c r="U8224" s="287"/>
      <c r="X8224" s="289"/>
    </row>
    <row r="8225" spans="20:24">
      <c r="T8225" s="288"/>
      <c r="U8225" s="287"/>
      <c r="X8225" s="289"/>
    </row>
    <row r="8226" spans="20:24">
      <c r="T8226" s="288"/>
      <c r="U8226" s="287"/>
      <c r="X8226" s="289"/>
    </row>
    <row r="8227" spans="20:24">
      <c r="T8227" s="288"/>
      <c r="U8227" s="287"/>
      <c r="X8227" s="289"/>
    </row>
    <row r="8228" spans="20:24">
      <c r="T8228" s="288"/>
      <c r="U8228" s="287"/>
      <c r="X8228" s="289"/>
    </row>
    <row r="8229" spans="20:24">
      <c r="T8229" s="288"/>
      <c r="U8229" s="287"/>
      <c r="X8229" s="289"/>
    </row>
    <row r="8230" spans="20:24">
      <c r="T8230" s="288"/>
      <c r="U8230" s="287"/>
      <c r="X8230" s="289"/>
    </row>
    <row r="8231" spans="20:24">
      <c r="T8231" s="288"/>
      <c r="U8231" s="287"/>
      <c r="X8231" s="289"/>
    </row>
    <row r="8232" spans="20:24">
      <c r="T8232" s="288"/>
      <c r="U8232" s="287"/>
      <c r="X8232" s="289"/>
    </row>
    <row r="8233" spans="20:24">
      <c r="T8233" s="288"/>
      <c r="U8233" s="287"/>
      <c r="X8233" s="289"/>
    </row>
    <row r="8234" spans="20:24">
      <c r="T8234" s="288"/>
      <c r="U8234" s="287"/>
      <c r="X8234" s="289"/>
    </row>
    <row r="8235" spans="20:24">
      <c r="T8235" s="288"/>
      <c r="U8235" s="287"/>
      <c r="X8235" s="289"/>
    </row>
    <row r="8236" spans="20:24">
      <c r="T8236" s="288"/>
      <c r="U8236" s="287"/>
      <c r="X8236" s="289"/>
    </row>
    <row r="8237" spans="20:24">
      <c r="T8237" s="288"/>
      <c r="U8237" s="287"/>
      <c r="X8237" s="289"/>
    </row>
    <row r="8238" spans="20:24">
      <c r="T8238" s="288"/>
      <c r="U8238" s="287"/>
      <c r="X8238" s="289"/>
    </row>
    <row r="8239" spans="20:24">
      <c r="T8239" s="288"/>
      <c r="U8239" s="287"/>
      <c r="X8239" s="289"/>
    </row>
    <row r="8240" spans="20:24">
      <c r="T8240" s="288"/>
      <c r="U8240" s="287"/>
      <c r="X8240" s="289"/>
    </row>
    <row r="8241" spans="20:24">
      <c r="T8241" s="288"/>
      <c r="U8241" s="287"/>
      <c r="X8241" s="289"/>
    </row>
    <row r="8242" spans="20:24">
      <c r="T8242" s="288"/>
      <c r="U8242" s="287"/>
      <c r="X8242" s="289"/>
    </row>
    <row r="8243" spans="20:24">
      <c r="T8243" s="288"/>
      <c r="U8243" s="287"/>
      <c r="X8243" s="289"/>
    </row>
    <row r="8244" spans="20:24">
      <c r="T8244" s="288"/>
      <c r="U8244" s="287"/>
      <c r="X8244" s="289"/>
    </row>
    <row r="8245" spans="20:24">
      <c r="T8245" s="288"/>
      <c r="U8245" s="287"/>
      <c r="X8245" s="289"/>
    </row>
    <row r="8246" spans="20:24">
      <c r="T8246" s="288"/>
      <c r="U8246" s="287"/>
      <c r="X8246" s="289"/>
    </row>
    <row r="8247" spans="20:24">
      <c r="T8247" s="288"/>
      <c r="U8247" s="287"/>
      <c r="X8247" s="289"/>
    </row>
    <row r="8248" spans="20:24">
      <c r="T8248" s="288"/>
      <c r="U8248" s="287"/>
      <c r="X8248" s="289"/>
    </row>
    <row r="8249" spans="20:24">
      <c r="T8249" s="288"/>
      <c r="U8249" s="287"/>
      <c r="X8249" s="289"/>
    </row>
    <row r="8250" spans="20:24">
      <c r="T8250" s="288"/>
      <c r="U8250" s="287"/>
      <c r="X8250" s="289"/>
    </row>
    <row r="8251" spans="20:24">
      <c r="T8251" s="288"/>
      <c r="U8251" s="287"/>
      <c r="X8251" s="289"/>
    </row>
    <row r="8252" spans="20:24">
      <c r="T8252" s="288"/>
      <c r="U8252" s="287"/>
      <c r="X8252" s="289"/>
    </row>
    <row r="8253" spans="20:24">
      <c r="T8253" s="288"/>
      <c r="U8253" s="287"/>
      <c r="X8253" s="289"/>
    </row>
    <row r="8254" spans="20:24">
      <c r="T8254" s="288"/>
      <c r="U8254" s="287"/>
      <c r="X8254" s="289"/>
    </row>
    <row r="8255" spans="20:24">
      <c r="T8255" s="288"/>
      <c r="U8255" s="287"/>
      <c r="X8255" s="289"/>
    </row>
    <row r="8256" spans="20:24">
      <c r="T8256" s="288"/>
      <c r="U8256" s="287"/>
      <c r="X8256" s="289"/>
    </row>
    <row r="8257" spans="20:24">
      <c r="T8257" s="288"/>
      <c r="U8257" s="287"/>
      <c r="X8257" s="289"/>
    </row>
    <row r="8258" spans="20:24">
      <c r="T8258" s="288"/>
      <c r="U8258" s="287"/>
      <c r="X8258" s="289"/>
    </row>
    <row r="8259" spans="20:24">
      <c r="T8259" s="288"/>
      <c r="U8259" s="287"/>
      <c r="X8259" s="289"/>
    </row>
    <row r="8260" spans="20:24">
      <c r="T8260" s="288"/>
      <c r="U8260" s="287"/>
      <c r="X8260" s="289"/>
    </row>
    <row r="8261" spans="20:24">
      <c r="T8261" s="288"/>
      <c r="U8261" s="287"/>
      <c r="X8261" s="289"/>
    </row>
    <row r="8262" spans="20:24">
      <c r="T8262" s="288"/>
      <c r="U8262" s="287"/>
      <c r="X8262" s="289"/>
    </row>
    <row r="8263" spans="20:24">
      <c r="T8263" s="288"/>
      <c r="U8263" s="287"/>
      <c r="X8263" s="289"/>
    </row>
    <row r="8264" spans="20:24">
      <c r="T8264" s="288"/>
      <c r="U8264" s="287"/>
      <c r="X8264" s="289"/>
    </row>
    <row r="8265" spans="20:24">
      <c r="T8265" s="288"/>
      <c r="U8265" s="287"/>
      <c r="X8265" s="289"/>
    </row>
    <row r="8266" spans="20:24">
      <c r="T8266" s="288"/>
      <c r="U8266" s="287"/>
      <c r="X8266" s="289"/>
    </row>
    <row r="8267" spans="20:24">
      <c r="T8267" s="288"/>
      <c r="U8267" s="287"/>
      <c r="X8267" s="289"/>
    </row>
    <row r="8268" spans="20:24">
      <c r="T8268" s="288"/>
      <c r="U8268" s="287"/>
      <c r="X8268" s="289"/>
    </row>
    <row r="8269" spans="20:24">
      <c r="T8269" s="288"/>
      <c r="U8269" s="287"/>
      <c r="X8269" s="289"/>
    </row>
    <row r="8270" spans="20:24">
      <c r="T8270" s="288"/>
      <c r="U8270" s="287"/>
      <c r="X8270" s="289"/>
    </row>
    <row r="8271" spans="20:24">
      <c r="T8271" s="288"/>
      <c r="U8271" s="287"/>
      <c r="X8271" s="289"/>
    </row>
    <row r="8272" spans="20:24">
      <c r="T8272" s="288"/>
      <c r="U8272" s="287"/>
      <c r="X8272" s="289"/>
    </row>
    <row r="8273" spans="20:24">
      <c r="T8273" s="288"/>
      <c r="U8273" s="287"/>
      <c r="X8273" s="289"/>
    </row>
    <row r="8274" spans="20:24">
      <c r="T8274" s="288"/>
      <c r="U8274" s="287"/>
      <c r="X8274" s="289"/>
    </row>
    <row r="8275" spans="20:24">
      <c r="T8275" s="288"/>
      <c r="U8275" s="287"/>
      <c r="X8275" s="289"/>
    </row>
    <row r="8276" spans="20:24">
      <c r="T8276" s="288"/>
      <c r="U8276" s="287"/>
      <c r="X8276" s="289"/>
    </row>
    <row r="8277" spans="20:24">
      <c r="T8277" s="288"/>
      <c r="U8277" s="287"/>
      <c r="X8277" s="289"/>
    </row>
    <row r="8278" spans="20:24">
      <c r="T8278" s="288"/>
      <c r="U8278" s="287"/>
      <c r="X8278" s="289"/>
    </row>
    <row r="8279" spans="20:24">
      <c r="T8279" s="288"/>
      <c r="U8279" s="287"/>
      <c r="X8279" s="289"/>
    </row>
    <row r="8280" spans="20:24">
      <c r="T8280" s="288"/>
      <c r="U8280" s="287"/>
      <c r="X8280" s="289"/>
    </row>
    <row r="8281" spans="20:24">
      <c r="T8281" s="288"/>
      <c r="U8281" s="287"/>
      <c r="X8281" s="289"/>
    </row>
    <row r="8282" spans="20:24">
      <c r="T8282" s="288"/>
      <c r="U8282" s="287"/>
      <c r="X8282" s="289"/>
    </row>
    <row r="8283" spans="20:24">
      <c r="T8283" s="288"/>
      <c r="U8283" s="287"/>
      <c r="X8283" s="289"/>
    </row>
    <row r="8284" spans="20:24">
      <c r="T8284" s="288"/>
      <c r="U8284" s="287"/>
      <c r="X8284" s="289"/>
    </row>
    <row r="8285" spans="20:24">
      <c r="T8285" s="288"/>
      <c r="U8285" s="287"/>
      <c r="X8285" s="289"/>
    </row>
    <row r="8286" spans="20:24">
      <c r="T8286" s="288"/>
      <c r="U8286" s="287"/>
      <c r="X8286" s="289"/>
    </row>
    <row r="8287" spans="20:24">
      <c r="T8287" s="288"/>
      <c r="U8287" s="287"/>
      <c r="X8287" s="289"/>
    </row>
    <row r="8288" spans="20:24">
      <c r="T8288" s="288"/>
      <c r="U8288" s="287"/>
      <c r="X8288" s="289"/>
    </row>
    <row r="8289" spans="20:24">
      <c r="T8289" s="288"/>
      <c r="U8289" s="287"/>
      <c r="X8289" s="289"/>
    </row>
    <row r="8290" spans="20:24">
      <c r="T8290" s="288"/>
      <c r="U8290" s="287"/>
      <c r="X8290" s="289"/>
    </row>
    <row r="8291" spans="20:24">
      <c r="T8291" s="288"/>
      <c r="U8291" s="287"/>
      <c r="X8291" s="289"/>
    </row>
    <row r="8292" spans="20:24">
      <c r="T8292" s="288"/>
      <c r="U8292" s="287"/>
      <c r="X8292" s="289"/>
    </row>
    <row r="8293" spans="20:24">
      <c r="T8293" s="288"/>
      <c r="U8293" s="287"/>
      <c r="X8293" s="289"/>
    </row>
    <row r="8294" spans="20:24">
      <c r="T8294" s="288"/>
      <c r="U8294" s="287"/>
      <c r="X8294" s="289"/>
    </row>
    <row r="8295" spans="20:24">
      <c r="T8295" s="288"/>
      <c r="U8295" s="287"/>
      <c r="X8295" s="289"/>
    </row>
    <row r="8296" spans="20:24">
      <c r="T8296" s="288"/>
      <c r="U8296" s="287"/>
      <c r="X8296" s="289"/>
    </row>
    <row r="8297" spans="20:24">
      <c r="T8297" s="288"/>
      <c r="U8297" s="287"/>
      <c r="X8297" s="289"/>
    </row>
    <row r="8298" spans="20:24">
      <c r="T8298" s="288"/>
      <c r="U8298" s="287"/>
      <c r="X8298" s="289"/>
    </row>
    <row r="8299" spans="20:24">
      <c r="T8299" s="288"/>
      <c r="U8299" s="287"/>
      <c r="X8299" s="289"/>
    </row>
    <row r="8300" spans="20:24">
      <c r="T8300" s="288"/>
      <c r="U8300" s="287"/>
      <c r="X8300" s="289"/>
    </row>
    <row r="8301" spans="20:24">
      <c r="T8301" s="288"/>
      <c r="U8301" s="287"/>
      <c r="X8301" s="289"/>
    </row>
    <row r="8302" spans="20:24">
      <c r="T8302" s="288"/>
      <c r="U8302" s="287"/>
      <c r="X8302" s="289"/>
    </row>
    <row r="8303" spans="20:24">
      <c r="T8303" s="288"/>
      <c r="U8303" s="287"/>
      <c r="X8303" s="289"/>
    </row>
    <row r="8304" spans="20:24">
      <c r="T8304" s="288"/>
      <c r="U8304" s="287"/>
      <c r="X8304" s="289"/>
    </row>
    <row r="8305" spans="20:24">
      <c r="T8305" s="288"/>
      <c r="U8305" s="287"/>
      <c r="X8305" s="289"/>
    </row>
    <row r="8306" spans="20:24">
      <c r="T8306" s="288"/>
      <c r="U8306" s="287"/>
      <c r="X8306" s="289"/>
    </row>
    <row r="8307" spans="20:24">
      <c r="T8307" s="288"/>
      <c r="U8307" s="287"/>
      <c r="X8307" s="289"/>
    </row>
    <row r="8308" spans="20:24">
      <c r="T8308" s="288"/>
      <c r="U8308" s="287"/>
      <c r="X8308" s="289"/>
    </row>
    <row r="8309" spans="20:24">
      <c r="T8309" s="288"/>
      <c r="U8309" s="287"/>
      <c r="X8309" s="289"/>
    </row>
    <row r="8310" spans="20:24">
      <c r="T8310" s="288"/>
      <c r="U8310" s="287"/>
      <c r="X8310" s="289"/>
    </row>
    <row r="8311" spans="20:24">
      <c r="T8311" s="288"/>
      <c r="U8311" s="287"/>
      <c r="X8311" s="289"/>
    </row>
    <row r="8312" spans="20:24">
      <c r="T8312" s="288"/>
      <c r="U8312" s="287"/>
      <c r="X8312" s="289"/>
    </row>
    <row r="8313" spans="20:24">
      <c r="T8313" s="288"/>
      <c r="U8313" s="287"/>
      <c r="X8313" s="289"/>
    </row>
    <row r="8314" spans="20:24">
      <c r="T8314" s="288"/>
      <c r="U8314" s="287"/>
      <c r="X8314" s="289"/>
    </row>
    <row r="8315" spans="20:24">
      <c r="T8315" s="288"/>
      <c r="U8315" s="287"/>
      <c r="X8315" s="289"/>
    </row>
    <row r="8316" spans="20:24">
      <c r="T8316" s="288"/>
      <c r="U8316" s="287"/>
      <c r="X8316" s="289"/>
    </row>
    <row r="8317" spans="20:24">
      <c r="T8317" s="288"/>
      <c r="U8317" s="287"/>
      <c r="X8317" s="289"/>
    </row>
    <row r="8318" spans="20:24">
      <c r="T8318" s="288"/>
      <c r="U8318" s="287"/>
      <c r="X8318" s="289"/>
    </row>
    <row r="8319" spans="20:24">
      <c r="T8319" s="288"/>
      <c r="U8319" s="287"/>
      <c r="X8319" s="289"/>
    </row>
    <row r="8320" spans="20:24">
      <c r="T8320" s="288"/>
      <c r="U8320" s="287"/>
      <c r="X8320" s="289"/>
    </row>
    <row r="8321" spans="20:24">
      <c r="T8321" s="288"/>
      <c r="U8321" s="287"/>
      <c r="X8321" s="289"/>
    </row>
    <row r="8322" spans="20:24">
      <c r="T8322" s="288"/>
      <c r="U8322" s="287"/>
      <c r="X8322" s="289"/>
    </row>
    <row r="8323" spans="20:24">
      <c r="T8323" s="288"/>
      <c r="U8323" s="287"/>
      <c r="X8323" s="289"/>
    </row>
    <row r="8324" spans="20:24">
      <c r="T8324" s="288"/>
      <c r="U8324" s="287"/>
      <c r="X8324" s="289"/>
    </row>
    <row r="8325" spans="20:24">
      <c r="T8325" s="288"/>
      <c r="U8325" s="287"/>
      <c r="X8325" s="289"/>
    </row>
    <row r="8326" spans="20:24">
      <c r="T8326" s="288"/>
      <c r="U8326" s="287"/>
      <c r="X8326" s="289"/>
    </row>
    <row r="8327" spans="20:24">
      <c r="T8327" s="288"/>
      <c r="U8327" s="287"/>
      <c r="X8327" s="289"/>
    </row>
    <row r="8328" spans="20:24">
      <c r="T8328" s="288"/>
      <c r="U8328" s="287"/>
      <c r="X8328" s="289"/>
    </row>
    <row r="8329" spans="20:24">
      <c r="T8329" s="288"/>
      <c r="U8329" s="287"/>
      <c r="X8329" s="289"/>
    </row>
    <row r="8330" spans="20:24">
      <c r="T8330" s="288"/>
      <c r="U8330" s="287"/>
      <c r="X8330" s="289"/>
    </row>
    <row r="8331" spans="20:24">
      <c r="T8331" s="288"/>
      <c r="U8331" s="287"/>
      <c r="X8331" s="289"/>
    </row>
    <row r="8332" spans="20:24">
      <c r="T8332" s="288"/>
      <c r="U8332" s="287"/>
      <c r="X8332" s="289"/>
    </row>
    <row r="8333" spans="20:24">
      <c r="T8333" s="288"/>
      <c r="U8333" s="287"/>
      <c r="X8333" s="289"/>
    </row>
    <row r="8334" spans="20:24">
      <c r="T8334" s="288"/>
      <c r="U8334" s="287"/>
      <c r="X8334" s="289"/>
    </row>
    <row r="8335" spans="20:24">
      <c r="T8335" s="288"/>
      <c r="U8335" s="287"/>
      <c r="X8335" s="289"/>
    </row>
    <row r="8336" spans="20:24">
      <c r="T8336" s="288"/>
      <c r="U8336" s="287"/>
      <c r="X8336" s="289"/>
    </row>
    <row r="8337" spans="20:24">
      <c r="T8337" s="288"/>
      <c r="U8337" s="287"/>
      <c r="X8337" s="289"/>
    </row>
    <row r="8338" spans="20:24">
      <c r="T8338" s="288"/>
      <c r="U8338" s="287"/>
      <c r="X8338" s="289"/>
    </row>
    <row r="8339" spans="20:24">
      <c r="T8339" s="288"/>
      <c r="U8339" s="287"/>
      <c r="X8339" s="289"/>
    </row>
    <row r="8340" spans="20:24">
      <c r="T8340" s="288"/>
      <c r="U8340" s="287"/>
      <c r="X8340" s="289"/>
    </row>
    <row r="8341" spans="20:24">
      <c r="T8341" s="288"/>
      <c r="U8341" s="287"/>
      <c r="X8341" s="289"/>
    </row>
    <row r="8342" spans="20:24">
      <c r="T8342" s="288"/>
      <c r="U8342" s="287"/>
      <c r="X8342" s="289"/>
    </row>
    <row r="8343" spans="20:24">
      <c r="T8343" s="288"/>
      <c r="U8343" s="287"/>
      <c r="X8343" s="289"/>
    </row>
    <row r="8344" spans="20:24">
      <c r="T8344" s="288"/>
      <c r="U8344" s="287"/>
      <c r="X8344" s="289"/>
    </row>
    <row r="8345" spans="20:24">
      <c r="T8345" s="288"/>
      <c r="U8345" s="287"/>
      <c r="X8345" s="289"/>
    </row>
    <row r="8346" spans="20:24">
      <c r="T8346" s="288"/>
      <c r="U8346" s="287"/>
      <c r="X8346" s="289"/>
    </row>
    <row r="8347" spans="20:24">
      <c r="T8347" s="288"/>
      <c r="U8347" s="287"/>
      <c r="X8347" s="289"/>
    </row>
    <row r="8348" spans="20:24">
      <c r="T8348" s="288"/>
      <c r="U8348" s="287"/>
      <c r="X8348" s="289"/>
    </row>
    <row r="8349" spans="20:24">
      <c r="T8349" s="288"/>
      <c r="U8349" s="287"/>
      <c r="X8349" s="289"/>
    </row>
    <row r="8350" spans="20:24">
      <c r="T8350" s="288"/>
      <c r="U8350" s="287"/>
      <c r="X8350" s="289"/>
    </row>
    <row r="8351" spans="20:24">
      <c r="T8351" s="288"/>
      <c r="U8351" s="287"/>
      <c r="X8351" s="289"/>
    </row>
    <row r="8352" spans="20:24">
      <c r="T8352" s="288"/>
      <c r="U8352" s="287"/>
      <c r="X8352" s="289"/>
    </row>
    <row r="8353" spans="20:24">
      <c r="T8353" s="288"/>
      <c r="U8353" s="287"/>
      <c r="X8353" s="289"/>
    </row>
    <row r="8354" spans="20:24">
      <c r="T8354" s="288"/>
      <c r="U8354" s="287"/>
      <c r="X8354" s="289"/>
    </row>
    <row r="8355" spans="20:24">
      <c r="T8355" s="288"/>
      <c r="U8355" s="287"/>
      <c r="X8355" s="289"/>
    </row>
    <row r="8356" spans="20:24">
      <c r="T8356" s="288"/>
      <c r="U8356" s="287"/>
      <c r="X8356" s="289"/>
    </row>
    <row r="8357" spans="20:24">
      <c r="T8357" s="288"/>
      <c r="U8357" s="287"/>
      <c r="X8357" s="289"/>
    </row>
    <row r="8358" spans="20:24">
      <c r="T8358" s="288"/>
      <c r="U8358" s="287"/>
      <c r="X8358" s="289"/>
    </row>
    <row r="8359" spans="20:24">
      <c r="T8359" s="288"/>
      <c r="U8359" s="287"/>
      <c r="X8359" s="289"/>
    </row>
    <row r="8360" spans="20:24">
      <c r="T8360" s="288"/>
      <c r="U8360" s="287"/>
      <c r="X8360" s="289"/>
    </row>
    <row r="8361" spans="20:24">
      <c r="T8361" s="288"/>
      <c r="U8361" s="287"/>
      <c r="X8361" s="289"/>
    </row>
    <row r="8362" spans="20:24">
      <c r="T8362" s="288"/>
      <c r="U8362" s="287"/>
      <c r="X8362" s="289"/>
    </row>
    <row r="8363" spans="20:24">
      <c r="T8363" s="288"/>
      <c r="U8363" s="287"/>
      <c r="X8363" s="289"/>
    </row>
    <row r="8364" spans="20:24">
      <c r="T8364" s="288"/>
      <c r="U8364" s="287"/>
      <c r="X8364" s="289"/>
    </row>
    <row r="8365" spans="20:24">
      <c r="T8365" s="288"/>
      <c r="U8365" s="287"/>
      <c r="X8365" s="289"/>
    </row>
    <row r="8366" spans="20:24">
      <c r="T8366" s="288"/>
      <c r="U8366" s="287"/>
      <c r="X8366" s="289"/>
    </row>
    <row r="8367" spans="20:24">
      <c r="T8367" s="288"/>
      <c r="U8367" s="287"/>
      <c r="X8367" s="289"/>
    </row>
    <row r="8368" spans="20:24">
      <c r="T8368" s="288"/>
      <c r="U8368" s="287"/>
      <c r="X8368" s="289"/>
    </row>
    <row r="8369" spans="20:24">
      <c r="T8369" s="288"/>
      <c r="U8369" s="287"/>
      <c r="X8369" s="289"/>
    </row>
    <row r="8370" spans="20:24">
      <c r="T8370" s="288"/>
      <c r="U8370" s="287"/>
      <c r="X8370" s="289"/>
    </row>
    <row r="8371" spans="20:24">
      <c r="T8371" s="288"/>
      <c r="U8371" s="287"/>
      <c r="X8371" s="289"/>
    </row>
    <row r="8372" spans="20:24">
      <c r="T8372" s="288"/>
      <c r="U8372" s="287"/>
      <c r="X8372" s="289"/>
    </row>
    <row r="8373" spans="20:24">
      <c r="T8373" s="288"/>
      <c r="U8373" s="287"/>
      <c r="X8373" s="289"/>
    </row>
    <row r="8374" spans="20:24">
      <c r="T8374" s="288"/>
      <c r="U8374" s="287"/>
      <c r="X8374" s="289"/>
    </row>
    <row r="8375" spans="20:24">
      <c r="T8375" s="288"/>
      <c r="U8375" s="287"/>
      <c r="X8375" s="289"/>
    </row>
    <row r="8376" spans="20:24">
      <c r="T8376" s="288"/>
      <c r="U8376" s="287"/>
      <c r="X8376" s="289"/>
    </row>
    <row r="8377" spans="20:24">
      <c r="T8377" s="288"/>
      <c r="U8377" s="287"/>
      <c r="X8377" s="289"/>
    </row>
    <row r="8378" spans="20:24">
      <c r="T8378" s="288"/>
      <c r="U8378" s="287"/>
      <c r="X8378" s="289"/>
    </row>
    <row r="8379" spans="20:24">
      <c r="T8379" s="288"/>
      <c r="U8379" s="287"/>
      <c r="X8379" s="289"/>
    </row>
    <row r="8380" spans="20:24">
      <c r="T8380" s="288"/>
      <c r="U8380" s="287"/>
      <c r="X8380" s="289"/>
    </row>
    <row r="8381" spans="20:24">
      <c r="T8381" s="288"/>
      <c r="U8381" s="287"/>
      <c r="X8381" s="289"/>
    </row>
    <row r="8382" spans="20:24">
      <c r="T8382" s="288"/>
      <c r="U8382" s="287"/>
      <c r="X8382" s="289"/>
    </row>
    <row r="8383" spans="20:24">
      <c r="T8383" s="288"/>
      <c r="U8383" s="287"/>
      <c r="X8383" s="289"/>
    </row>
    <row r="8384" spans="20:24">
      <c r="T8384" s="288"/>
      <c r="U8384" s="287"/>
      <c r="X8384" s="289"/>
    </row>
    <row r="8385" spans="20:24">
      <c r="T8385" s="288"/>
      <c r="U8385" s="287"/>
      <c r="X8385" s="289"/>
    </row>
    <row r="8386" spans="20:24">
      <c r="T8386" s="288"/>
      <c r="U8386" s="287"/>
      <c r="X8386" s="289"/>
    </row>
    <row r="8387" spans="20:24">
      <c r="T8387" s="288"/>
      <c r="U8387" s="287"/>
      <c r="X8387" s="289"/>
    </row>
    <row r="8388" spans="20:24">
      <c r="T8388" s="288"/>
      <c r="U8388" s="287"/>
      <c r="X8388" s="289"/>
    </row>
    <row r="8389" spans="20:24">
      <c r="T8389" s="288"/>
      <c r="U8389" s="287"/>
      <c r="X8389" s="289"/>
    </row>
    <row r="8390" spans="20:24">
      <c r="T8390" s="288"/>
      <c r="U8390" s="287"/>
      <c r="X8390" s="289"/>
    </row>
    <row r="8391" spans="20:24">
      <c r="T8391" s="288"/>
      <c r="U8391" s="287"/>
      <c r="X8391" s="289"/>
    </row>
    <row r="8392" spans="20:24">
      <c r="T8392" s="288"/>
      <c r="U8392" s="287"/>
      <c r="X8392" s="289"/>
    </row>
    <row r="8393" spans="20:24">
      <c r="T8393" s="288"/>
      <c r="U8393" s="287"/>
      <c r="X8393" s="289"/>
    </row>
    <row r="8394" spans="20:24">
      <c r="T8394" s="288"/>
      <c r="U8394" s="287"/>
      <c r="X8394" s="289"/>
    </row>
    <row r="8395" spans="20:24">
      <c r="T8395" s="288"/>
      <c r="U8395" s="287"/>
      <c r="X8395" s="289"/>
    </row>
    <row r="8396" spans="20:24">
      <c r="T8396" s="288"/>
      <c r="U8396" s="287"/>
      <c r="X8396" s="289"/>
    </row>
    <row r="8397" spans="20:24">
      <c r="T8397" s="288"/>
      <c r="U8397" s="287"/>
      <c r="X8397" s="289"/>
    </row>
    <row r="8398" spans="20:24">
      <c r="T8398" s="288"/>
      <c r="U8398" s="287"/>
      <c r="X8398" s="289"/>
    </row>
    <row r="8399" spans="20:24">
      <c r="T8399" s="288"/>
      <c r="U8399" s="287"/>
      <c r="X8399" s="289"/>
    </row>
    <row r="8400" spans="20:24">
      <c r="T8400" s="288"/>
      <c r="U8400" s="287"/>
      <c r="X8400" s="289"/>
    </row>
    <row r="8401" spans="20:24">
      <c r="T8401" s="288"/>
      <c r="U8401" s="287"/>
      <c r="X8401" s="289"/>
    </row>
    <row r="8402" spans="20:24">
      <c r="T8402" s="288"/>
      <c r="U8402" s="287"/>
      <c r="X8402" s="289"/>
    </row>
    <row r="8403" spans="20:24">
      <c r="T8403" s="288"/>
      <c r="U8403" s="287"/>
      <c r="X8403" s="289"/>
    </row>
    <row r="8404" spans="20:24">
      <c r="T8404" s="288"/>
      <c r="U8404" s="287"/>
      <c r="X8404" s="289"/>
    </row>
    <row r="8405" spans="20:24">
      <c r="T8405" s="288"/>
      <c r="U8405" s="287"/>
      <c r="X8405" s="289"/>
    </row>
    <row r="8406" spans="20:24">
      <c r="T8406" s="288"/>
      <c r="U8406" s="287"/>
      <c r="X8406" s="289"/>
    </row>
    <row r="8407" spans="20:24">
      <c r="T8407" s="288"/>
      <c r="U8407" s="287"/>
      <c r="X8407" s="289"/>
    </row>
    <row r="8408" spans="20:24">
      <c r="T8408" s="288"/>
      <c r="U8408" s="287"/>
      <c r="X8408" s="289"/>
    </row>
    <row r="8409" spans="20:24">
      <c r="T8409" s="288"/>
      <c r="U8409" s="287"/>
      <c r="X8409" s="289"/>
    </row>
    <row r="8410" spans="20:24">
      <c r="T8410" s="288"/>
      <c r="U8410" s="287"/>
      <c r="X8410" s="289"/>
    </row>
    <row r="8411" spans="20:24">
      <c r="T8411" s="288"/>
      <c r="U8411" s="287"/>
      <c r="X8411" s="289"/>
    </row>
    <row r="8412" spans="20:24">
      <c r="T8412" s="288"/>
      <c r="U8412" s="287"/>
      <c r="X8412" s="289"/>
    </row>
    <row r="8413" spans="20:24">
      <c r="T8413" s="288"/>
      <c r="U8413" s="287"/>
      <c r="X8413" s="289"/>
    </row>
    <row r="8414" spans="20:24">
      <c r="T8414" s="288"/>
      <c r="U8414" s="287"/>
      <c r="X8414" s="289"/>
    </row>
    <row r="8415" spans="20:24">
      <c r="T8415" s="288"/>
      <c r="U8415" s="287"/>
      <c r="X8415" s="289"/>
    </row>
    <row r="8416" spans="20:24">
      <c r="T8416" s="288"/>
      <c r="U8416" s="287"/>
      <c r="X8416" s="289"/>
    </row>
    <row r="8417" spans="20:24">
      <c r="T8417" s="288"/>
      <c r="U8417" s="287"/>
      <c r="X8417" s="289"/>
    </row>
    <row r="8418" spans="20:24">
      <c r="T8418" s="288"/>
      <c r="U8418" s="287"/>
      <c r="X8418" s="289"/>
    </row>
    <row r="8419" spans="20:24">
      <c r="T8419" s="288"/>
      <c r="U8419" s="287"/>
      <c r="X8419" s="289"/>
    </row>
    <row r="8420" spans="20:24">
      <c r="T8420" s="288"/>
      <c r="U8420" s="287"/>
      <c r="X8420" s="289"/>
    </row>
    <row r="8421" spans="20:24">
      <c r="T8421" s="288"/>
      <c r="U8421" s="287"/>
      <c r="X8421" s="289"/>
    </row>
    <row r="8422" spans="20:24">
      <c r="T8422" s="288"/>
      <c r="U8422" s="287"/>
      <c r="X8422" s="289"/>
    </row>
    <row r="8423" spans="20:24">
      <c r="T8423" s="288"/>
      <c r="U8423" s="287"/>
      <c r="X8423" s="289"/>
    </row>
    <row r="8424" spans="20:24">
      <c r="T8424" s="288"/>
      <c r="U8424" s="287"/>
      <c r="X8424" s="289"/>
    </row>
    <row r="8425" spans="20:24">
      <c r="T8425" s="288"/>
      <c r="U8425" s="287"/>
      <c r="X8425" s="289"/>
    </row>
    <row r="8426" spans="20:24">
      <c r="T8426" s="288"/>
      <c r="U8426" s="287"/>
      <c r="X8426" s="289"/>
    </row>
    <row r="8427" spans="20:24">
      <c r="T8427" s="288"/>
      <c r="U8427" s="287"/>
      <c r="X8427" s="289"/>
    </row>
    <row r="8428" spans="20:24">
      <c r="T8428" s="288"/>
      <c r="U8428" s="287"/>
      <c r="X8428" s="289"/>
    </row>
    <row r="8429" spans="20:24">
      <c r="T8429" s="288"/>
      <c r="U8429" s="287"/>
      <c r="X8429" s="289"/>
    </row>
    <row r="8430" spans="20:24">
      <c r="T8430" s="288"/>
      <c r="U8430" s="287"/>
      <c r="X8430" s="289"/>
    </row>
    <row r="8431" spans="20:24">
      <c r="T8431" s="288"/>
      <c r="U8431" s="287"/>
      <c r="X8431" s="289"/>
    </row>
    <row r="8432" spans="20:24">
      <c r="T8432" s="288"/>
      <c r="U8432" s="287"/>
      <c r="X8432" s="289"/>
    </row>
    <row r="8433" spans="20:24">
      <c r="T8433" s="288"/>
      <c r="U8433" s="287"/>
      <c r="X8433" s="289"/>
    </row>
    <row r="8434" spans="20:24">
      <c r="T8434" s="288"/>
      <c r="U8434" s="287"/>
      <c r="X8434" s="289"/>
    </row>
    <row r="8435" spans="20:24">
      <c r="T8435" s="288"/>
      <c r="U8435" s="287"/>
      <c r="X8435" s="289"/>
    </row>
    <row r="8436" spans="20:24">
      <c r="T8436" s="288"/>
      <c r="U8436" s="287"/>
      <c r="X8436" s="289"/>
    </row>
    <row r="8437" spans="20:24">
      <c r="T8437" s="288"/>
      <c r="U8437" s="287"/>
      <c r="X8437" s="289"/>
    </row>
    <row r="8438" spans="20:24">
      <c r="T8438" s="288"/>
      <c r="U8438" s="287"/>
      <c r="X8438" s="289"/>
    </row>
    <row r="8439" spans="20:24">
      <c r="T8439" s="288"/>
      <c r="U8439" s="287"/>
      <c r="X8439" s="289"/>
    </row>
    <row r="8440" spans="20:24">
      <c r="T8440" s="288"/>
      <c r="U8440" s="287"/>
      <c r="X8440" s="289"/>
    </row>
    <row r="8441" spans="20:24">
      <c r="T8441" s="288"/>
      <c r="U8441" s="287"/>
      <c r="X8441" s="289"/>
    </row>
    <row r="8442" spans="20:24">
      <c r="T8442" s="288"/>
      <c r="U8442" s="287"/>
      <c r="X8442" s="289"/>
    </row>
    <row r="8443" spans="20:24">
      <c r="T8443" s="288"/>
      <c r="U8443" s="287"/>
      <c r="X8443" s="289"/>
    </row>
    <row r="8444" spans="20:24">
      <c r="T8444" s="288"/>
      <c r="U8444" s="287"/>
      <c r="X8444" s="289"/>
    </row>
    <row r="8445" spans="20:24">
      <c r="T8445" s="288"/>
      <c r="U8445" s="287"/>
      <c r="X8445" s="289"/>
    </row>
    <row r="8446" spans="20:24">
      <c r="T8446" s="288"/>
      <c r="U8446" s="287"/>
      <c r="X8446" s="289"/>
    </row>
    <row r="8447" spans="20:24">
      <c r="T8447" s="288"/>
      <c r="U8447" s="287"/>
      <c r="X8447" s="289"/>
    </row>
    <row r="8448" spans="20:24">
      <c r="T8448" s="288"/>
      <c r="U8448" s="287"/>
      <c r="X8448" s="289"/>
    </row>
    <row r="8449" spans="20:24">
      <c r="T8449" s="288"/>
      <c r="U8449" s="287"/>
      <c r="X8449" s="289"/>
    </row>
    <row r="8450" spans="20:24">
      <c r="T8450" s="288"/>
      <c r="U8450" s="287"/>
      <c r="X8450" s="289"/>
    </row>
    <row r="8451" spans="20:24">
      <c r="T8451" s="288"/>
      <c r="U8451" s="287"/>
      <c r="X8451" s="289"/>
    </row>
    <row r="8452" spans="20:24">
      <c r="T8452" s="288"/>
      <c r="U8452" s="287"/>
      <c r="X8452" s="289"/>
    </row>
    <row r="8453" spans="20:24">
      <c r="T8453" s="288"/>
      <c r="U8453" s="287"/>
      <c r="X8453" s="289"/>
    </row>
    <row r="8454" spans="20:24">
      <c r="T8454" s="288"/>
      <c r="U8454" s="287"/>
      <c r="X8454" s="289"/>
    </row>
    <row r="8455" spans="20:24">
      <c r="T8455" s="288"/>
      <c r="U8455" s="287"/>
      <c r="X8455" s="289"/>
    </row>
    <row r="8456" spans="20:24">
      <c r="T8456" s="288"/>
      <c r="U8456" s="287"/>
      <c r="X8456" s="289"/>
    </row>
    <row r="8457" spans="20:24">
      <c r="T8457" s="288"/>
      <c r="U8457" s="287"/>
      <c r="X8457" s="289"/>
    </row>
    <row r="8458" spans="20:24">
      <c r="T8458" s="288"/>
      <c r="U8458" s="287"/>
      <c r="X8458" s="289"/>
    </row>
    <row r="8459" spans="20:24">
      <c r="T8459" s="288"/>
      <c r="U8459" s="287"/>
      <c r="X8459" s="289"/>
    </row>
    <row r="8460" spans="20:24">
      <c r="T8460" s="288"/>
      <c r="U8460" s="287"/>
      <c r="X8460" s="289"/>
    </row>
    <row r="8461" spans="20:24">
      <c r="T8461" s="288"/>
      <c r="U8461" s="287"/>
      <c r="X8461" s="289"/>
    </row>
    <row r="8462" spans="20:24">
      <c r="T8462" s="288"/>
      <c r="U8462" s="287"/>
      <c r="X8462" s="289"/>
    </row>
    <row r="8463" spans="20:24">
      <c r="T8463" s="288"/>
      <c r="U8463" s="287"/>
      <c r="X8463" s="289"/>
    </row>
    <row r="8464" spans="20:24">
      <c r="T8464" s="288"/>
      <c r="U8464" s="287"/>
      <c r="X8464" s="289"/>
    </row>
    <row r="8465" spans="20:24">
      <c r="T8465" s="288"/>
      <c r="U8465" s="287"/>
      <c r="X8465" s="289"/>
    </row>
    <row r="8466" spans="20:24">
      <c r="T8466" s="288"/>
      <c r="U8466" s="287"/>
      <c r="X8466" s="289"/>
    </row>
    <row r="8467" spans="20:24">
      <c r="T8467" s="288"/>
      <c r="U8467" s="287"/>
      <c r="X8467" s="289"/>
    </row>
    <row r="8468" spans="20:24">
      <c r="T8468" s="288"/>
      <c r="U8468" s="287"/>
      <c r="X8468" s="289"/>
    </row>
    <row r="8469" spans="20:24">
      <c r="T8469" s="288"/>
      <c r="U8469" s="287"/>
      <c r="X8469" s="289"/>
    </row>
    <row r="8470" spans="20:24">
      <c r="T8470" s="288"/>
      <c r="U8470" s="287"/>
      <c r="X8470" s="289"/>
    </row>
    <row r="8471" spans="20:24">
      <c r="T8471" s="288"/>
      <c r="U8471" s="287"/>
      <c r="X8471" s="289"/>
    </row>
    <row r="8472" spans="20:24">
      <c r="T8472" s="288"/>
      <c r="U8472" s="287"/>
      <c r="X8472" s="289"/>
    </row>
    <row r="8473" spans="20:24">
      <c r="T8473" s="288"/>
      <c r="U8473" s="287"/>
      <c r="X8473" s="289"/>
    </row>
    <row r="8474" spans="20:24">
      <c r="T8474" s="288"/>
      <c r="U8474" s="287"/>
      <c r="X8474" s="289"/>
    </row>
    <row r="8475" spans="20:24">
      <c r="T8475" s="288"/>
      <c r="U8475" s="287"/>
      <c r="X8475" s="289"/>
    </row>
    <row r="8476" spans="20:24">
      <c r="T8476" s="288"/>
      <c r="U8476" s="287"/>
      <c r="X8476" s="289"/>
    </row>
    <row r="8477" spans="20:24">
      <c r="T8477" s="288"/>
      <c r="U8477" s="287"/>
      <c r="X8477" s="289"/>
    </row>
    <row r="8478" spans="20:24">
      <c r="T8478" s="288"/>
      <c r="U8478" s="287"/>
      <c r="X8478" s="289"/>
    </row>
    <row r="8479" spans="20:24">
      <c r="T8479" s="288"/>
      <c r="U8479" s="287"/>
      <c r="X8479" s="289"/>
    </row>
    <row r="8480" spans="20:24">
      <c r="T8480" s="288"/>
      <c r="U8480" s="287"/>
      <c r="X8480" s="289"/>
    </row>
    <row r="8481" spans="20:24">
      <c r="T8481" s="288"/>
      <c r="U8481" s="287"/>
      <c r="X8481" s="289"/>
    </row>
    <row r="8482" spans="20:24">
      <c r="T8482" s="288"/>
      <c r="U8482" s="287"/>
      <c r="X8482" s="289"/>
    </row>
    <row r="8483" spans="20:24">
      <c r="T8483" s="288"/>
      <c r="U8483" s="287"/>
      <c r="X8483" s="289"/>
    </row>
    <row r="8484" spans="20:24">
      <c r="T8484" s="288"/>
      <c r="U8484" s="287"/>
      <c r="X8484" s="289"/>
    </row>
    <row r="8485" spans="20:24">
      <c r="T8485" s="288"/>
      <c r="U8485" s="287"/>
      <c r="X8485" s="289"/>
    </row>
    <row r="8486" spans="20:24">
      <c r="T8486" s="288"/>
      <c r="U8486" s="287"/>
      <c r="X8486" s="289"/>
    </row>
    <row r="8487" spans="20:24">
      <c r="T8487" s="288"/>
      <c r="U8487" s="287"/>
      <c r="X8487" s="289"/>
    </row>
    <row r="8488" spans="20:24">
      <c r="T8488" s="288"/>
      <c r="U8488" s="287"/>
      <c r="X8488" s="289"/>
    </row>
    <row r="8489" spans="20:24">
      <c r="T8489" s="288"/>
      <c r="U8489" s="287"/>
      <c r="X8489" s="289"/>
    </row>
    <row r="8490" spans="20:24">
      <c r="T8490" s="288"/>
      <c r="U8490" s="287"/>
      <c r="X8490" s="289"/>
    </row>
    <row r="8491" spans="20:24">
      <c r="T8491" s="288"/>
      <c r="U8491" s="287"/>
      <c r="X8491" s="289"/>
    </row>
    <row r="8492" spans="20:24">
      <c r="T8492" s="288"/>
      <c r="U8492" s="287"/>
      <c r="X8492" s="289"/>
    </row>
    <row r="8493" spans="20:24">
      <c r="T8493" s="288"/>
      <c r="U8493" s="287"/>
      <c r="X8493" s="289"/>
    </row>
    <row r="8494" spans="20:24">
      <c r="T8494" s="288"/>
      <c r="U8494" s="287"/>
      <c r="X8494" s="289"/>
    </row>
    <row r="8495" spans="20:24">
      <c r="T8495" s="288"/>
      <c r="U8495" s="287"/>
      <c r="X8495" s="289"/>
    </row>
    <row r="8496" spans="20:24">
      <c r="T8496" s="288"/>
      <c r="U8496" s="287"/>
      <c r="X8496" s="289"/>
    </row>
    <row r="8497" spans="20:24">
      <c r="T8497" s="288"/>
      <c r="U8497" s="287"/>
      <c r="X8497" s="289"/>
    </row>
    <row r="8498" spans="20:24">
      <c r="T8498" s="288"/>
      <c r="U8498" s="287"/>
      <c r="X8498" s="289"/>
    </row>
    <row r="8499" spans="20:24">
      <c r="T8499" s="288"/>
      <c r="U8499" s="287"/>
      <c r="X8499" s="289"/>
    </row>
    <row r="8500" spans="20:24">
      <c r="T8500" s="288"/>
      <c r="U8500" s="287"/>
      <c r="X8500" s="289"/>
    </row>
    <row r="8501" spans="20:24">
      <c r="T8501" s="288"/>
      <c r="U8501" s="287"/>
      <c r="X8501" s="289"/>
    </row>
    <row r="8502" spans="20:24">
      <c r="T8502" s="288"/>
      <c r="U8502" s="287"/>
      <c r="X8502" s="289"/>
    </row>
    <row r="8503" spans="20:24">
      <c r="T8503" s="288"/>
      <c r="U8503" s="287"/>
      <c r="X8503" s="289"/>
    </row>
    <row r="8504" spans="20:24">
      <c r="T8504" s="288"/>
      <c r="U8504" s="287"/>
      <c r="X8504" s="289"/>
    </row>
    <row r="8505" spans="20:24">
      <c r="T8505" s="288"/>
      <c r="U8505" s="287"/>
      <c r="X8505" s="289"/>
    </row>
    <row r="8506" spans="20:24">
      <c r="T8506" s="288"/>
      <c r="U8506" s="287"/>
      <c r="X8506" s="289"/>
    </row>
    <row r="8507" spans="20:24">
      <c r="T8507" s="288"/>
      <c r="U8507" s="287"/>
      <c r="X8507" s="289"/>
    </row>
    <row r="8508" spans="20:24">
      <c r="T8508" s="288"/>
      <c r="U8508" s="287"/>
      <c r="X8508" s="289"/>
    </row>
    <row r="8509" spans="20:24">
      <c r="T8509" s="288"/>
      <c r="U8509" s="287"/>
      <c r="X8509" s="289"/>
    </row>
    <row r="8510" spans="20:24">
      <c r="T8510" s="288"/>
      <c r="U8510" s="287"/>
      <c r="X8510" s="289"/>
    </row>
    <row r="8511" spans="20:24">
      <c r="T8511" s="288"/>
      <c r="U8511" s="287"/>
      <c r="X8511" s="289"/>
    </row>
    <row r="8512" spans="20:24">
      <c r="T8512" s="288"/>
      <c r="U8512" s="287"/>
      <c r="X8512" s="289"/>
    </row>
    <row r="8513" spans="20:24">
      <c r="T8513" s="288"/>
      <c r="U8513" s="287"/>
      <c r="X8513" s="289"/>
    </row>
    <row r="8514" spans="20:24">
      <c r="T8514" s="288"/>
      <c r="U8514" s="287"/>
      <c r="X8514" s="289"/>
    </row>
    <row r="8515" spans="20:24">
      <c r="T8515" s="288"/>
      <c r="U8515" s="287"/>
      <c r="X8515" s="289"/>
    </row>
    <row r="8516" spans="20:24">
      <c r="T8516" s="288"/>
      <c r="U8516" s="287"/>
      <c r="X8516" s="289"/>
    </row>
    <row r="8517" spans="20:24">
      <c r="T8517" s="288"/>
      <c r="U8517" s="287"/>
      <c r="X8517" s="289"/>
    </row>
    <row r="8518" spans="20:24">
      <c r="T8518" s="288"/>
      <c r="U8518" s="287"/>
      <c r="X8518" s="289"/>
    </row>
    <row r="8519" spans="20:24">
      <c r="T8519" s="288"/>
      <c r="U8519" s="287"/>
      <c r="X8519" s="289"/>
    </row>
    <row r="8520" spans="20:24">
      <c r="T8520" s="288"/>
      <c r="U8520" s="287"/>
      <c r="X8520" s="289"/>
    </row>
    <row r="8521" spans="20:24">
      <c r="T8521" s="288"/>
      <c r="U8521" s="287"/>
      <c r="X8521" s="289"/>
    </row>
    <row r="8522" spans="20:24">
      <c r="T8522" s="288"/>
      <c r="U8522" s="287"/>
      <c r="X8522" s="289"/>
    </row>
    <row r="8523" spans="20:24">
      <c r="T8523" s="288"/>
      <c r="U8523" s="287"/>
      <c r="X8523" s="289"/>
    </row>
    <row r="8524" spans="20:24">
      <c r="T8524" s="288"/>
      <c r="U8524" s="287"/>
      <c r="X8524" s="289"/>
    </row>
    <row r="8525" spans="20:24">
      <c r="T8525" s="288"/>
      <c r="U8525" s="287"/>
      <c r="X8525" s="289"/>
    </row>
    <row r="8526" spans="20:24">
      <c r="T8526" s="288"/>
      <c r="U8526" s="287"/>
      <c r="X8526" s="289"/>
    </row>
    <row r="8527" spans="20:24">
      <c r="T8527" s="288"/>
      <c r="U8527" s="287"/>
      <c r="X8527" s="289"/>
    </row>
    <row r="8528" spans="20:24">
      <c r="T8528" s="288"/>
      <c r="U8528" s="287"/>
      <c r="X8528" s="289"/>
    </row>
    <row r="8529" spans="20:24">
      <c r="T8529" s="288"/>
      <c r="U8529" s="287"/>
      <c r="X8529" s="289"/>
    </row>
    <row r="8530" spans="20:24">
      <c r="T8530" s="288"/>
      <c r="U8530" s="287"/>
      <c r="X8530" s="289"/>
    </row>
    <row r="8531" spans="20:24">
      <c r="T8531" s="288"/>
      <c r="U8531" s="287"/>
      <c r="X8531" s="289"/>
    </row>
    <row r="8532" spans="20:24">
      <c r="T8532" s="288"/>
      <c r="U8532" s="287"/>
      <c r="X8532" s="289"/>
    </row>
    <row r="8533" spans="20:24">
      <c r="T8533" s="288"/>
      <c r="U8533" s="287"/>
      <c r="X8533" s="289"/>
    </row>
    <row r="8534" spans="20:24">
      <c r="T8534" s="288"/>
      <c r="U8534" s="287"/>
      <c r="X8534" s="289"/>
    </row>
    <row r="8535" spans="20:24">
      <c r="T8535" s="288"/>
      <c r="U8535" s="287"/>
      <c r="X8535" s="289"/>
    </row>
    <row r="8536" spans="20:24">
      <c r="T8536" s="288"/>
      <c r="U8536" s="287"/>
      <c r="X8536" s="289"/>
    </row>
    <row r="8537" spans="20:24">
      <c r="T8537" s="288"/>
      <c r="U8537" s="287"/>
      <c r="X8537" s="289"/>
    </row>
    <row r="8538" spans="20:24">
      <c r="T8538" s="288"/>
      <c r="U8538" s="287"/>
      <c r="X8538" s="289"/>
    </row>
    <row r="8539" spans="20:24">
      <c r="T8539" s="288"/>
      <c r="U8539" s="287"/>
      <c r="X8539" s="289"/>
    </row>
    <row r="8540" spans="20:24">
      <c r="T8540" s="288"/>
      <c r="U8540" s="287"/>
      <c r="X8540" s="289"/>
    </row>
    <row r="8541" spans="20:24">
      <c r="T8541" s="288"/>
      <c r="U8541" s="287"/>
      <c r="X8541" s="289"/>
    </row>
    <row r="8542" spans="20:24">
      <c r="T8542" s="288"/>
      <c r="U8542" s="287"/>
      <c r="X8542" s="289"/>
    </row>
    <row r="8543" spans="20:24">
      <c r="T8543" s="288"/>
      <c r="U8543" s="287"/>
      <c r="X8543" s="289"/>
    </row>
    <row r="8544" spans="20:24">
      <c r="T8544" s="288"/>
      <c r="U8544" s="287"/>
      <c r="X8544" s="289"/>
    </row>
    <row r="8545" spans="20:24">
      <c r="T8545" s="288"/>
      <c r="U8545" s="287"/>
      <c r="X8545" s="289"/>
    </row>
    <row r="8546" spans="20:24">
      <c r="T8546" s="288"/>
      <c r="U8546" s="287"/>
      <c r="X8546" s="289"/>
    </row>
    <row r="8547" spans="20:24">
      <c r="T8547" s="288"/>
      <c r="U8547" s="287"/>
      <c r="X8547" s="289"/>
    </row>
    <row r="8548" spans="20:24">
      <c r="T8548" s="288"/>
      <c r="U8548" s="287"/>
      <c r="X8548" s="289"/>
    </row>
    <row r="8549" spans="20:24">
      <c r="T8549" s="288"/>
      <c r="U8549" s="287"/>
      <c r="X8549" s="289"/>
    </row>
    <row r="8550" spans="20:24">
      <c r="T8550" s="288"/>
      <c r="U8550" s="287"/>
      <c r="X8550" s="289"/>
    </row>
    <row r="8551" spans="20:24">
      <c r="T8551" s="288"/>
      <c r="U8551" s="287"/>
      <c r="X8551" s="289"/>
    </row>
    <row r="8552" spans="20:24">
      <c r="T8552" s="288"/>
      <c r="U8552" s="287"/>
      <c r="X8552" s="289"/>
    </row>
    <row r="8553" spans="20:24">
      <c r="T8553" s="288"/>
      <c r="U8553" s="287"/>
      <c r="X8553" s="289"/>
    </row>
    <row r="8554" spans="20:24">
      <c r="T8554" s="288"/>
      <c r="U8554" s="287"/>
      <c r="X8554" s="289"/>
    </row>
    <row r="8555" spans="20:24">
      <c r="T8555" s="288"/>
      <c r="U8555" s="287"/>
      <c r="X8555" s="289"/>
    </row>
    <row r="8556" spans="20:24">
      <c r="T8556" s="288"/>
      <c r="U8556" s="287"/>
      <c r="X8556" s="289"/>
    </row>
    <row r="8557" spans="20:24">
      <c r="T8557" s="288"/>
      <c r="U8557" s="287"/>
      <c r="X8557" s="289"/>
    </row>
    <row r="8558" spans="20:24">
      <c r="T8558" s="288"/>
      <c r="U8558" s="287"/>
      <c r="X8558" s="289"/>
    </row>
    <row r="8559" spans="20:24">
      <c r="T8559" s="288"/>
      <c r="U8559" s="287"/>
      <c r="X8559" s="289"/>
    </row>
    <row r="8560" spans="20:24">
      <c r="T8560" s="288"/>
      <c r="U8560" s="287"/>
      <c r="X8560" s="289"/>
    </row>
    <row r="8561" spans="20:24">
      <c r="T8561" s="288"/>
      <c r="U8561" s="287"/>
      <c r="X8561" s="289"/>
    </row>
    <row r="8562" spans="20:24">
      <c r="T8562" s="288"/>
      <c r="U8562" s="287"/>
      <c r="X8562" s="289"/>
    </row>
    <row r="8563" spans="20:24">
      <c r="T8563" s="288"/>
      <c r="U8563" s="287"/>
      <c r="X8563" s="289"/>
    </row>
    <row r="8564" spans="20:24">
      <c r="T8564" s="288"/>
      <c r="U8564" s="287"/>
      <c r="X8564" s="289"/>
    </row>
    <row r="8565" spans="20:24">
      <c r="T8565" s="288"/>
      <c r="U8565" s="287"/>
      <c r="X8565" s="289"/>
    </row>
    <row r="8566" spans="20:24">
      <c r="T8566" s="288"/>
      <c r="U8566" s="287"/>
      <c r="X8566" s="289"/>
    </row>
    <row r="8567" spans="20:24">
      <c r="T8567" s="288"/>
      <c r="U8567" s="287"/>
      <c r="X8567" s="289"/>
    </row>
    <row r="8568" spans="20:24">
      <c r="T8568" s="288"/>
      <c r="U8568" s="287"/>
      <c r="X8568" s="289"/>
    </row>
    <row r="8569" spans="20:24">
      <c r="T8569" s="288"/>
      <c r="U8569" s="287"/>
      <c r="X8569" s="289"/>
    </row>
    <row r="8570" spans="20:24">
      <c r="T8570" s="288"/>
      <c r="U8570" s="287"/>
      <c r="X8570" s="289"/>
    </row>
    <row r="8571" spans="20:24">
      <c r="T8571" s="288"/>
      <c r="U8571" s="287"/>
      <c r="X8571" s="289"/>
    </row>
    <row r="8572" spans="20:24">
      <c r="T8572" s="288"/>
      <c r="U8572" s="287"/>
      <c r="X8572" s="289"/>
    </row>
    <row r="8573" spans="20:24">
      <c r="T8573" s="288"/>
      <c r="U8573" s="287"/>
      <c r="X8573" s="289"/>
    </row>
    <row r="8574" spans="20:24">
      <c r="T8574" s="288"/>
      <c r="U8574" s="287"/>
      <c r="X8574" s="289"/>
    </row>
    <row r="8575" spans="20:24">
      <c r="T8575" s="288"/>
      <c r="U8575" s="287"/>
      <c r="X8575" s="289"/>
    </row>
    <row r="8576" spans="20:24">
      <c r="T8576" s="288"/>
      <c r="U8576" s="287"/>
      <c r="X8576" s="289"/>
    </row>
    <row r="8577" spans="20:24">
      <c r="T8577" s="288"/>
      <c r="U8577" s="287"/>
      <c r="X8577" s="289"/>
    </row>
    <row r="8578" spans="20:24">
      <c r="T8578" s="288"/>
      <c r="U8578" s="287"/>
      <c r="X8578" s="289"/>
    </row>
    <row r="8579" spans="20:24">
      <c r="T8579" s="288"/>
      <c r="U8579" s="287"/>
      <c r="X8579" s="289"/>
    </row>
    <row r="8580" spans="20:24">
      <c r="T8580" s="288"/>
      <c r="U8580" s="287"/>
      <c r="X8580" s="289"/>
    </row>
    <row r="8581" spans="20:24">
      <c r="T8581" s="288"/>
      <c r="U8581" s="287"/>
      <c r="X8581" s="289"/>
    </row>
    <row r="8582" spans="20:24">
      <c r="T8582" s="288"/>
      <c r="U8582" s="287"/>
      <c r="X8582" s="289"/>
    </row>
    <row r="8583" spans="20:24">
      <c r="T8583" s="288"/>
      <c r="U8583" s="287"/>
      <c r="X8583" s="289"/>
    </row>
    <row r="8584" spans="20:24">
      <c r="T8584" s="288"/>
      <c r="U8584" s="287"/>
      <c r="X8584" s="289"/>
    </row>
    <row r="8585" spans="20:24">
      <c r="T8585" s="288"/>
      <c r="U8585" s="287"/>
      <c r="X8585" s="289"/>
    </row>
    <row r="8586" spans="20:24">
      <c r="T8586" s="288"/>
      <c r="U8586" s="287"/>
      <c r="X8586" s="289"/>
    </row>
    <row r="8587" spans="20:24">
      <c r="T8587" s="288"/>
      <c r="U8587" s="287"/>
      <c r="X8587" s="289"/>
    </row>
    <row r="8588" spans="20:24">
      <c r="T8588" s="288"/>
      <c r="U8588" s="287"/>
      <c r="X8588" s="289"/>
    </row>
    <row r="8589" spans="20:24">
      <c r="T8589" s="288"/>
      <c r="U8589" s="287"/>
      <c r="X8589" s="289"/>
    </row>
    <row r="8590" spans="20:24">
      <c r="T8590" s="288"/>
      <c r="U8590" s="287"/>
      <c r="X8590" s="289"/>
    </row>
    <row r="8591" spans="20:24">
      <c r="T8591" s="288"/>
      <c r="U8591" s="287"/>
      <c r="X8591" s="289"/>
    </row>
    <row r="8592" spans="20:24">
      <c r="T8592" s="288"/>
      <c r="U8592" s="287"/>
      <c r="X8592" s="289"/>
    </row>
    <row r="8593" spans="20:24">
      <c r="T8593" s="288"/>
      <c r="U8593" s="287"/>
      <c r="X8593" s="289"/>
    </row>
    <row r="8594" spans="20:24">
      <c r="T8594" s="288"/>
      <c r="U8594" s="287"/>
      <c r="X8594" s="289"/>
    </row>
    <row r="8595" spans="20:24">
      <c r="T8595" s="288"/>
      <c r="U8595" s="287"/>
      <c r="X8595" s="289"/>
    </row>
    <row r="8596" spans="20:24">
      <c r="T8596" s="288"/>
      <c r="U8596" s="287"/>
      <c r="X8596" s="289"/>
    </row>
    <row r="8597" spans="20:24">
      <c r="T8597" s="288"/>
      <c r="U8597" s="287"/>
      <c r="X8597" s="289"/>
    </row>
    <row r="8598" spans="20:24">
      <c r="T8598" s="288"/>
      <c r="U8598" s="287"/>
      <c r="X8598" s="289"/>
    </row>
    <row r="8599" spans="20:24">
      <c r="T8599" s="288"/>
      <c r="U8599" s="287"/>
      <c r="X8599" s="289"/>
    </row>
    <row r="8600" spans="20:24">
      <c r="T8600" s="288"/>
      <c r="U8600" s="287"/>
      <c r="X8600" s="289"/>
    </row>
    <row r="8601" spans="20:24">
      <c r="T8601" s="288"/>
      <c r="U8601" s="287"/>
      <c r="X8601" s="289"/>
    </row>
    <row r="8602" spans="20:24">
      <c r="T8602" s="288"/>
      <c r="U8602" s="287"/>
      <c r="X8602" s="289"/>
    </row>
    <row r="8603" spans="20:24">
      <c r="T8603" s="288"/>
      <c r="U8603" s="287"/>
      <c r="X8603" s="289"/>
    </row>
    <row r="8604" spans="20:24">
      <c r="T8604" s="288"/>
      <c r="U8604" s="287"/>
      <c r="X8604" s="289"/>
    </row>
    <row r="8605" spans="20:24">
      <c r="T8605" s="288"/>
      <c r="U8605" s="287"/>
      <c r="X8605" s="289"/>
    </row>
    <row r="8606" spans="20:24">
      <c r="T8606" s="288"/>
      <c r="U8606" s="287"/>
      <c r="X8606" s="289"/>
    </row>
    <row r="8607" spans="20:24">
      <c r="T8607" s="288"/>
      <c r="U8607" s="287"/>
      <c r="X8607" s="289"/>
    </row>
    <row r="8608" spans="20:24">
      <c r="T8608" s="288"/>
      <c r="U8608" s="287"/>
      <c r="X8608" s="289"/>
    </row>
    <row r="8609" spans="20:24">
      <c r="T8609" s="288"/>
      <c r="U8609" s="287"/>
      <c r="X8609" s="289"/>
    </row>
    <row r="8610" spans="20:24">
      <c r="T8610" s="288"/>
      <c r="U8610" s="287"/>
      <c r="X8610" s="289"/>
    </row>
    <row r="8611" spans="20:24">
      <c r="T8611" s="288"/>
      <c r="U8611" s="287"/>
      <c r="X8611" s="289"/>
    </row>
    <row r="8612" spans="20:24">
      <c r="T8612" s="288"/>
      <c r="U8612" s="287"/>
      <c r="X8612" s="289"/>
    </row>
    <row r="8613" spans="20:24">
      <c r="T8613" s="288"/>
      <c r="U8613" s="287"/>
      <c r="X8613" s="289"/>
    </row>
    <row r="8614" spans="20:24">
      <c r="T8614" s="288"/>
      <c r="U8614" s="287"/>
      <c r="X8614" s="289"/>
    </row>
    <row r="8615" spans="20:24">
      <c r="T8615" s="288"/>
      <c r="U8615" s="287"/>
      <c r="X8615" s="289"/>
    </row>
    <row r="8616" spans="20:24">
      <c r="T8616" s="288"/>
      <c r="U8616" s="287"/>
      <c r="X8616" s="289"/>
    </row>
    <row r="8617" spans="20:24">
      <c r="T8617" s="288"/>
      <c r="U8617" s="287"/>
      <c r="X8617" s="289"/>
    </row>
    <row r="8618" spans="20:24">
      <c r="T8618" s="288"/>
      <c r="U8618" s="287"/>
      <c r="X8618" s="289"/>
    </row>
    <row r="8619" spans="20:24">
      <c r="T8619" s="288"/>
      <c r="U8619" s="287"/>
      <c r="X8619" s="289"/>
    </row>
    <row r="8620" spans="20:24">
      <c r="T8620" s="288"/>
      <c r="U8620" s="287"/>
      <c r="X8620" s="289"/>
    </row>
    <row r="8621" spans="20:24">
      <c r="T8621" s="288"/>
      <c r="U8621" s="287"/>
      <c r="X8621" s="289"/>
    </row>
    <row r="8622" spans="20:24">
      <c r="T8622" s="288"/>
      <c r="U8622" s="287"/>
      <c r="X8622" s="289"/>
    </row>
    <row r="8623" spans="20:24">
      <c r="T8623" s="288"/>
      <c r="U8623" s="287"/>
      <c r="X8623" s="289"/>
    </row>
    <row r="8624" spans="20:24">
      <c r="T8624" s="288"/>
      <c r="U8624" s="287"/>
      <c r="X8624" s="289"/>
    </row>
    <row r="8625" spans="20:24">
      <c r="T8625" s="288"/>
      <c r="U8625" s="287"/>
      <c r="X8625" s="289"/>
    </row>
    <row r="8626" spans="20:24">
      <c r="T8626" s="288"/>
      <c r="U8626" s="287"/>
      <c r="X8626" s="289"/>
    </row>
    <row r="8627" spans="20:24">
      <c r="T8627" s="288"/>
      <c r="U8627" s="287"/>
      <c r="X8627" s="289"/>
    </row>
    <row r="8628" spans="20:24">
      <c r="T8628" s="288"/>
      <c r="U8628" s="287"/>
      <c r="X8628" s="289"/>
    </row>
    <row r="8629" spans="20:24">
      <c r="T8629" s="288"/>
      <c r="U8629" s="287"/>
      <c r="X8629" s="289"/>
    </row>
    <row r="8630" spans="20:24">
      <c r="T8630" s="288"/>
      <c r="U8630" s="287"/>
      <c r="X8630" s="289"/>
    </row>
    <row r="8631" spans="20:24">
      <c r="T8631" s="288"/>
      <c r="U8631" s="287"/>
      <c r="X8631" s="289"/>
    </row>
    <row r="8632" spans="20:24">
      <c r="T8632" s="288"/>
      <c r="U8632" s="287"/>
      <c r="X8632" s="289"/>
    </row>
    <row r="8633" spans="20:24">
      <c r="T8633" s="288"/>
      <c r="U8633" s="287"/>
      <c r="X8633" s="289"/>
    </row>
    <row r="8634" spans="20:24">
      <c r="T8634" s="288"/>
      <c r="U8634" s="287"/>
      <c r="X8634" s="289"/>
    </row>
    <row r="8635" spans="20:24">
      <c r="T8635" s="288"/>
      <c r="U8635" s="287"/>
      <c r="X8635" s="289"/>
    </row>
    <row r="8636" spans="20:24">
      <c r="T8636" s="288"/>
      <c r="U8636" s="287"/>
      <c r="X8636" s="289"/>
    </row>
    <row r="8637" spans="20:24">
      <c r="T8637" s="288"/>
      <c r="U8637" s="287"/>
      <c r="X8637" s="289"/>
    </row>
    <row r="8638" spans="20:24">
      <c r="T8638" s="288"/>
      <c r="U8638" s="287"/>
      <c r="X8638" s="289"/>
    </row>
    <row r="8639" spans="20:24">
      <c r="T8639" s="288"/>
      <c r="U8639" s="287"/>
      <c r="X8639" s="289"/>
    </row>
    <row r="8640" spans="20:24">
      <c r="T8640" s="288"/>
      <c r="U8640" s="287"/>
      <c r="X8640" s="289"/>
    </row>
    <row r="8641" spans="20:24">
      <c r="T8641" s="288"/>
      <c r="U8641" s="287"/>
      <c r="X8641" s="289"/>
    </row>
    <row r="8642" spans="20:24">
      <c r="T8642" s="288"/>
      <c r="U8642" s="287"/>
      <c r="X8642" s="289"/>
    </row>
    <row r="8643" spans="20:24">
      <c r="T8643" s="288"/>
      <c r="U8643" s="287"/>
      <c r="X8643" s="289"/>
    </row>
    <row r="8644" spans="20:24">
      <c r="T8644" s="288"/>
      <c r="U8644" s="287"/>
      <c r="X8644" s="289"/>
    </row>
    <row r="8645" spans="20:24">
      <c r="T8645" s="288"/>
      <c r="U8645" s="287"/>
      <c r="X8645" s="289"/>
    </row>
    <row r="8646" spans="20:24">
      <c r="T8646" s="288"/>
      <c r="U8646" s="287"/>
      <c r="X8646" s="289"/>
    </row>
    <row r="8647" spans="20:24">
      <c r="T8647" s="288"/>
      <c r="U8647" s="287"/>
      <c r="X8647" s="289"/>
    </row>
    <row r="8648" spans="20:24">
      <c r="T8648" s="288"/>
      <c r="U8648" s="287"/>
      <c r="X8648" s="289"/>
    </row>
    <row r="8649" spans="20:24">
      <c r="T8649" s="288"/>
      <c r="U8649" s="287"/>
      <c r="X8649" s="289"/>
    </row>
    <row r="8650" spans="20:24">
      <c r="T8650" s="288"/>
      <c r="U8650" s="287"/>
      <c r="X8650" s="289"/>
    </row>
    <row r="8651" spans="20:24">
      <c r="T8651" s="288"/>
      <c r="U8651" s="287"/>
      <c r="X8651" s="289"/>
    </row>
    <row r="8652" spans="20:24">
      <c r="T8652" s="288"/>
      <c r="U8652" s="287"/>
      <c r="X8652" s="289"/>
    </row>
    <row r="8653" spans="20:24">
      <c r="T8653" s="288"/>
      <c r="U8653" s="287"/>
      <c r="X8653" s="289"/>
    </row>
    <row r="8654" spans="20:24">
      <c r="T8654" s="288"/>
      <c r="U8654" s="287"/>
      <c r="X8654" s="289"/>
    </row>
    <row r="8655" spans="20:24">
      <c r="T8655" s="288"/>
      <c r="U8655" s="287"/>
      <c r="X8655" s="289"/>
    </row>
    <row r="8656" spans="20:24">
      <c r="T8656" s="288"/>
      <c r="U8656" s="287"/>
      <c r="X8656" s="289"/>
    </row>
    <row r="8657" spans="20:24">
      <c r="T8657" s="288"/>
      <c r="U8657" s="287"/>
      <c r="X8657" s="289"/>
    </row>
    <row r="8658" spans="20:24">
      <c r="T8658" s="288"/>
      <c r="U8658" s="287"/>
      <c r="X8658" s="289"/>
    </row>
    <row r="8659" spans="20:24">
      <c r="T8659" s="288"/>
      <c r="U8659" s="287"/>
      <c r="X8659" s="289"/>
    </row>
    <row r="8660" spans="20:24">
      <c r="T8660" s="288"/>
      <c r="U8660" s="287"/>
      <c r="X8660" s="289"/>
    </row>
    <row r="8661" spans="20:24">
      <c r="T8661" s="288"/>
      <c r="U8661" s="287"/>
      <c r="X8661" s="289"/>
    </row>
    <row r="8662" spans="20:24">
      <c r="T8662" s="288"/>
      <c r="U8662" s="287"/>
      <c r="X8662" s="289"/>
    </row>
    <row r="8663" spans="20:24">
      <c r="T8663" s="288"/>
      <c r="U8663" s="287"/>
      <c r="X8663" s="289"/>
    </row>
    <row r="8664" spans="20:24">
      <c r="T8664" s="288"/>
      <c r="U8664" s="287"/>
      <c r="X8664" s="289"/>
    </row>
    <row r="8665" spans="20:24">
      <c r="T8665" s="288"/>
      <c r="U8665" s="287"/>
      <c r="X8665" s="289"/>
    </row>
    <row r="8666" spans="20:24">
      <c r="T8666" s="288"/>
      <c r="U8666" s="287"/>
      <c r="X8666" s="289"/>
    </row>
    <row r="8667" spans="20:24">
      <c r="T8667" s="288"/>
      <c r="U8667" s="287"/>
      <c r="X8667" s="289"/>
    </row>
    <row r="8668" spans="20:24">
      <c r="T8668" s="288"/>
      <c r="U8668" s="287"/>
      <c r="X8668" s="289"/>
    </row>
    <row r="8669" spans="20:24">
      <c r="T8669" s="288"/>
      <c r="U8669" s="287"/>
      <c r="X8669" s="289"/>
    </row>
    <row r="8670" spans="20:24">
      <c r="T8670" s="288"/>
      <c r="U8670" s="287"/>
      <c r="X8670" s="289"/>
    </row>
    <row r="8671" spans="20:24">
      <c r="T8671" s="288"/>
      <c r="U8671" s="287"/>
      <c r="X8671" s="289"/>
    </row>
    <row r="8672" spans="20:24">
      <c r="T8672" s="288"/>
      <c r="U8672" s="287"/>
      <c r="X8672" s="289"/>
    </row>
    <row r="8673" spans="20:24">
      <c r="T8673" s="288"/>
      <c r="U8673" s="287"/>
      <c r="X8673" s="289"/>
    </row>
    <row r="8674" spans="20:24">
      <c r="T8674" s="288"/>
      <c r="U8674" s="287"/>
      <c r="X8674" s="289"/>
    </row>
    <row r="8675" spans="20:24">
      <c r="T8675" s="288"/>
      <c r="U8675" s="287"/>
      <c r="X8675" s="289"/>
    </row>
    <row r="8676" spans="20:24">
      <c r="T8676" s="288"/>
      <c r="U8676" s="287"/>
      <c r="X8676" s="289"/>
    </row>
    <row r="8677" spans="20:24">
      <c r="T8677" s="288"/>
      <c r="U8677" s="287"/>
      <c r="X8677" s="289"/>
    </row>
    <row r="8678" spans="20:24">
      <c r="T8678" s="288"/>
      <c r="U8678" s="287"/>
      <c r="X8678" s="289"/>
    </row>
    <row r="8679" spans="20:24">
      <c r="T8679" s="288"/>
      <c r="U8679" s="287"/>
      <c r="X8679" s="289"/>
    </row>
    <row r="8680" spans="20:24">
      <c r="T8680" s="288"/>
      <c r="U8680" s="287"/>
      <c r="X8680" s="289"/>
    </row>
    <row r="8681" spans="20:24">
      <c r="T8681" s="288"/>
      <c r="U8681" s="287"/>
      <c r="X8681" s="289"/>
    </row>
    <row r="8682" spans="20:24">
      <c r="T8682" s="288"/>
      <c r="U8682" s="287"/>
      <c r="X8682" s="289"/>
    </row>
    <row r="8683" spans="20:24">
      <c r="T8683" s="288"/>
      <c r="U8683" s="287"/>
      <c r="X8683" s="289"/>
    </row>
    <row r="8684" spans="20:24">
      <c r="T8684" s="288"/>
      <c r="U8684" s="287"/>
      <c r="X8684" s="289"/>
    </row>
    <row r="8685" spans="20:24">
      <c r="T8685" s="288"/>
      <c r="U8685" s="287"/>
      <c r="X8685" s="289"/>
    </row>
    <row r="8686" spans="20:24">
      <c r="T8686" s="288"/>
      <c r="U8686" s="287"/>
      <c r="X8686" s="289"/>
    </row>
    <row r="8687" spans="20:24">
      <c r="T8687" s="288"/>
      <c r="U8687" s="287"/>
      <c r="X8687" s="289"/>
    </row>
    <row r="8688" spans="20:24">
      <c r="T8688" s="288"/>
      <c r="U8688" s="287"/>
      <c r="X8688" s="289"/>
    </row>
    <row r="8689" spans="20:24">
      <c r="T8689" s="288"/>
      <c r="U8689" s="287"/>
      <c r="X8689" s="289"/>
    </row>
    <row r="8690" spans="20:24">
      <c r="T8690" s="288"/>
      <c r="U8690" s="287"/>
      <c r="X8690" s="289"/>
    </row>
    <row r="8691" spans="20:24">
      <c r="T8691" s="288"/>
      <c r="U8691" s="287"/>
      <c r="X8691" s="289"/>
    </row>
    <row r="8692" spans="20:24">
      <c r="T8692" s="288"/>
      <c r="U8692" s="287"/>
      <c r="X8692" s="289"/>
    </row>
    <row r="8693" spans="20:24">
      <c r="T8693" s="288"/>
      <c r="U8693" s="287"/>
      <c r="X8693" s="289"/>
    </row>
    <row r="8694" spans="20:24">
      <c r="T8694" s="288"/>
      <c r="U8694" s="287"/>
      <c r="X8694" s="289"/>
    </row>
    <row r="8695" spans="20:24">
      <c r="T8695" s="288"/>
      <c r="U8695" s="287"/>
      <c r="X8695" s="289"/>
    </row>
    <row r="8696" spans="20:24">
      <c r="T8696" s="288"/>
      <c r="U8696" s="287"/>
      <c r="X8696" s="289"/>
    </row>
    <row r="8697" spans="20:24">
      <c r="T8697" s="288"/>
      <c r="U8697" s="287"/>
      <c r="X8697" s="289"/>
    </row>
    <row r="8698" spans="20:24">
      <c r="T8698" s="288"/>
      <c r="U8698" s="287"/>
      <c r="X8698" s="289"/>
    </row>
    <row r="8699" spans="20:24">
      <c r="T8699" s="288"/>
      <c r="U8699" s="287"/>
      <c r="X8699" s="289"/>
    </row>
    <row r="8700" spans="20:24">
      <c r="T8700" s="288"/>
      <c r="U8700" s="287"/>
      <c r="X8700" s="289"/>
    </row>
    <row r="8701" spans="20:24">
      <c r="T8701" s="288"/>
      <c r="U8701" s="287"/>
      <c r="X8701" s="289"/>
    </row>
    <row r="8702" spans="20:24">
      <c r="T8702" s="288"/>
      <c r="U8702" s="287"/>
      <c r="X8702" s="289"/>
    </row>
    <row r="8703" spans="20:24">
      <c r="T8703" s="288"/>
      <c r="U8703" s="287"/>
      <c r="X8703" s="289"/>
    </row>
    <row r="8704" spans="20:24">
      <c r="T8704" s="288"/>
      <c r="U8704" s="287"/>
      <c r="X8704" s="289"/>
    </row>
    <row r="8705" spans="20:24">
      <c r="T8705" s="288"/>
      <c r="U8705" s="287"/>
      <c r="X8705" s="289"/>
    </row>
    <row r="8706" spans="20:24">
      <c r="T8706" s="288"/>
      <c r="U8706" s="287"/>
      <c r="X8706" s="289"/>
    </row>
    <row r="8707" spans="20:24">
      <c r="T8707" s="288"/>
      <c r="U8707" s="287"/>
      <c r="X8707" s="289"/>
    </row>
    <row r="8708" spans="20:24">
      <c r="T8708" s="288"/>
      <c r="U8708" s="287"/>
      <c r="X8708" s="289"/>
    </row>
    <row r="8709" spans="20:24">
      <c r="T8709" s="288"/>
      <c r="U8709" s="287"/>
      <c r="X8709" s="289"/>
    </row>
    <row r="8710" spans="20:24">
      <c r="T8710" s="288"/>
      <c r="U8710" s="287"/>
      <c r="X8710" s="289"/>
    </row>
    <row r="8711" spans="20:24">
      <c r="T8711" s="288"/>
      <c r="U8711" s="287"/>
      <c r="X8711" s="289"/>
    </row>
    <row r="8712" spans="20:24">
      <c r="T8712" s="288"/>
      <c r="U8712" s="287"/>
      <c r="X8712" s="289"/>
    </row>
    <row r="8713" spans="20:24">
      <c r="T8713" s="288"/>
      <c r="U8713" s="287"/>
      <c r="X8713" s="289"/>
    </row>
    <row r="8714" spans="20:24">
      <c r="T8714" s="288"/>
      <c r="U8714" s="287"/>
      <c r="X8714" s="289"/>
    </row>
    <row r="8715" spans="20:24">
      <c r="T8715" s="288"/>
      <c r="U8715" s="287"/>
      <c r="X8715" s="289"/>
    </row>
    <row r="8716" spans="20:24">
      <c r="T8716" s="288"/>
      <c r="U8716" s="287"/>
      <c r="X8716" s="289"/>
    </row>
    <row r="8717" spans="20:24">
      <c r="T8717" s="288"/>
      <c r="U8717" s="287"/>
      <c r="X8717" s="289"/>
    </row>
    <row r="8718" spans="20:24">
      <c r="T8718" s="288"/>
      <c r="U8718" s="287"/>
      <c r="X8718" s="289"/>
    </row>
    <row r="8719" spans="20:24">
      <c r="T8719" s="288"/>
      <c r="U8719" s="287"/>
      <c r="X8719" s="289"/>
    </row>
    <row r="8720" spans="20:24">
      <c r="T8720" s="288"/>
      <c r="U8720" s="287"/>
      <c r="X8720" s="289"/>
    </row>
    <row r="8721" spans="20:24">
      <c r="T8721" s="288"/>
      <c r="U8721" s="287"/>
      <c r="X8721" s="289"/>
    </row>
    <row r="8722" spans="20:24">
      <c r="T8722" s="288"/>
      <c r="U8722" s="287"/>
      <c r="X8722" s="289"/>
    </row>
    <row r="8723" spans="20:24">
      <c r="T8723" s="288"/>
      <c r="U8723" s="287"/>
      <c r="X8723" s="289"/>
    </row>
    <row r="8724" spans="20:24">
      <c r="T8724" s="288"/>
      <c r="U8724" s="287"/>
      <c r="X8724" s="289"/>
    </row>
    <row r="8725" spans="20:24">
      <c r="T8725" s="288"/>
      <c r="U8725" s="287"/>
      <c r="X8725" s="289"/>
    </row>
    <row r="8726" spans="20:24">
      <c r="T8726" s="288"/>
      <c r="U8726" s="287"/>
      <c r="X8726" s="289"/>
    </row>
    <row r="8727" spans="20:24">
      <c r="T8727" s="288"/>
      <c r="U8727" s="287"/>
      <c r="X8727" s="289"/>
    </row>
    <row r="8728" spans="20:24">
      <c r="T8728" s="288"/>
      <c r="U8728" s="287"/>
      <c r="X8728" s="289"/>
    </row>
    <row r="8729" spans="20:24">
      <c r="T8729" s="288"/>
      <c r="U8729" s="287"/>
      <c r="X8729" s="289"/>
    </row>
    <row r="8730" spans="20:24">
      <c r="T8730" s="288"/>
      <c r="U8730" s="287"/>
      <c r="X8730" s="289"/>
    </row>
    <row r="8731" spans="20:24">
      <c r="T8731" s="288"/>
      <c r="U8731" s="287"/>
      <c r="X8731" s="289"/>
    </row>
    <row r="8732" spans="20:24">
      <c r="T8732" s="288"/>
      <c r="U8732" s="287"/>
      <c r="X8732" s="289"/>
    </row>
    <row r="8733" spans="20:24">
      <c r="T8733" s="288"/>
      <c r="U8733" s="287"/>
      <c r="X8733" s="289"/>
    </row>
    <row r="8734" spans="20:24">
      <c r="T8734" s="288"/>
      <c r="U8734" s="287"/>
      <c r="X8734" s="289"/>
    </row>
    <row r="8735" spans="20:24">
      <c r="T8735" s="288"/>
      <c r="U8735" s="287"/>
      <c r="X8735" s="289"/>
    </row>
    <row r="8736" spans="20:24">
      <c r="T8736" s="288"/>
      <c r="U8736" s="287"/>
      <c r="X8736" s="289"/>
    </row>
    <row r="8737" spans="20:24">
      <c r="T8737" s="288"/>
      <c r="U8737" s="287"/>
      <c r="X8737" s="289"/>
    </row>
    <row r="8738" spans="20:24">
      <c r="T8738" s="288"/>
      <c r="U8738" s="287"/>
      <c r="X8738" s="289"/>
    </row>
    <row r="8739" spans="20:24">
      <c r="T8739" s="288"/>
      <c r="U8739" s="287"/>
      <c r="X8739" s="289"/>
    </row>
    <row r="8740" spans="20:24">
      <c r="T8740" s="288"/>
      <c r="U8740" s="287"/>
      <c r="X8740" s="289"/>
    </row>
    <row r="8741" spans="20:24">
      <c r="T8741" s="288"/>
      <c r="U8741" s="287"/>
      <c r="X8741" s="289"/>
    </row>
    <row r="8742" spans="20:24">
      <c r="T8742" s="288"/>
      <c r="U8742" s="287"/>
      <c r="X8742" s="289"/>
    </row>
    <row r="8743" spans="20:24">
      <c r="T8743" s="288"/>
      <c r="U8743" s="287"/>
      <c r="X8743" s="289"/>
    </row>
    <row r="8744" spans="20:24">
      <c r="T8744" s="288"/>
      <c r="U8744" s="287"/>
      <c r="X8744" s="289"/>
    </row>
    <row r="8745" spans="20:24">
      <c r="T8745" s="288"/>
      <c r="U8745" s="287"/>
      <c r="X8745" s="289"/>
    </row>
    <row r="8746" spans="20:24">
      <c r="T8746" s="288"/>
      <c r="U8746" s="287"/>
      <c r="X8746" s="289"/>
    </row>
    <row r="8747" spans="20:24">
      <c r="T8747" s="288"/>
      <c r="U8747" s="287"/>
      <c r="X8747" s="289"/>
    </row>
    <row r="8748" spans="20:24">
      <c r="T8748" s="288"/>
      <c r="U8748" s="287"/>
      <c r="X8748" s="289"/>
    </row>
    <row r="8749" spans="20:24">
      <c r="T8749" s="288"/>
      <c r="U8749" s="287"/>
      <c r="X8749" s="289"/>
    </row>
    <row r="8750" spans="20:24">
      <c r="T8750" s="288"/>
      <c r="U8750" s="287"/>
      <c r="X8750" s="289"/>
    </row>
    <row r="8751" spans="20:24">
      <c r="T8751" s="288"/>
      <c r="U8751" s="287"/>
      <c r="X8751" s="289"/>
    </row>
    <row r="8752" spans="20:24">
      <c r="T8752" s="288"/>
      <c r="U8752" s="287"/>
      <c r="X8752" s="289"/>
    </row>
    <row r="8753" spans="20:24">
      <c r="T8753" s="288"/>
      <c r="U8753" s="287"/>
      <c r="X8753" s="289"/>
    </row>
    <row r="8754" spans="20:24">
      <c r="T8754" s="288"/>
      <c r="U8754" s="287"/>
      <c r="X8754" s="289"/>
    </row>
    <row r="8755" spans="20:24">
      <c r="T8755" s="288"/>
      <c r="U8755" s="287"/>
      <c r="X8755" s="289"/>
    </row>
    <row r="8756" spans="20:24">
      <c r="T8756" s="288"/>
      <c r="U8756" s="287"/>
      <c r="X8756" s="289"/>
    </row>
    <row r="8757" spans="20:24">
      <c r="T8757" s="288"/>
      <c r="U8757" s="287"/>
      <c r="X8757" s="289"/>
    </row>
    <row r="8758" spans="20:24">
      <c r="T8758" s="288"/>
      <c r="U8758" s="287"/>
      <c r="X8758" s="289"/>
    </row>
    <row r="8759" spans="20:24">
      <c r="T8759" s="288"/>
      <c r="U8759" s="287"/>
      <c r="X8759" s="289"/>
    </row>
    <row r="8760" spans="20:24">
      <c r="T8760" s="288"/>
      <c r="U8760" s="287"/>
      <c r="X8760" s="289"/>
    </row>
    <row r="8761" spans="20:24">
      <c r="T8761" s="288"/>
      <c r="U8761" s="287"/>
      <c r="X8761" s="289"/>
    </row>
    <row r="8762" spans="20:24">
      <c r="T8762" s="288"/>
      <c r="U8762" s="287"/>
      <c r="X8762" s="289"/>
    </row>
    <row r="8763" spans="20:24">
      <c r="T8763" s="288"/>
      <c r="U8763" s="287"/>
      <c r="X8763" s="289"/>
    </row>
    <row r="8764" spans="20:24">
      <c r="T8764" s="288"/>
      <c r="U8764" s="287"/>
      <c r="X8764" s="289"/>
    </row>
    <row r="8765" spans="20:24">
      <c r="T8765" s="288"/>
      <c r="U8765" s="287"/>
      <c r="X8765" s="289"/>
    </row>
    <row r="8766" spans="20:24">
      <c r="T8766" s="288"/>
      <c r="U8766" s="287"/>
      <c r="X8766" s="289"/>
    </row>
    <row r="8767" spans="20:24">
      <c r="T8767" s="288"/>
      <c r="U8767" s="287"/>
      <c r="X8767" s="289"/>
    </row>
    <row r="8768" spans="20:24">
      <c r="T8768" s="288"/>
      <c r="U8768" s="287"/>
      <c r="X8768" s="289"/>
    </row>
    <row r="8769" spans="20:24">
      <c r="T8769" s="288"/>
      <c r="U8769" s="287"/>
      <c r="X8769" s="289"/>
    </row>
    <row r="8770" spans="20:24">
      <c r="T8770" s="288"/>
      <c r="U8770" s="287"/>
      <c r="X8770" s="289"/>
    </row>
    <row r="8771" spans="20:24">
      <c r="T8771" s="288"/>
      <c r="U8771" s="287"/>
      <c r="X8771" s="289"/>
    </row>
    <row r="8772" spans="20:24">
      <c r="T8772" s="288"/>
      <c r="U8772" s="287"/>
      <c r="X8772" s="289"/>
    </row>
    <row r="8773" spans="20:24">
      <c r="T8773" s="288"/>
      <c r="U8773" s="287"/>
      <c r="X8773" s="289"/>
    </row>
    <row r="8774" spans="20:24">
      <c r="T8774" s="288"/>
      <c r="U8774" s="287"/>
      <c r="X8774" s="289"/>
    </row>
    <row r="8775" spans="20:24">
      <c r="T8775" s="288"/>
      <c r="U8775" s="287"/>
      <c r="X8775" s="289"/>
    </row>
    <row r="8776" spans="20:24">
      <c r="T8776" s="288"/>
      <c r="U8776" s="287"/>
      <c r="X8776" s="289"/>
    </row>
    <row r="8777" spans="20:24">
      <c r="T8777" s="288"/>
      <c r="U8777" s="287"/>
      <c r="X8777" s="289"/>
    </row>
    <row r="8778" spans="20:24">
      <c r="T8778" s="288"/>
      <c r="U8778" s="287"/>
      <c r="X8778" s="289"/>
    </row>
    <row r="8779" spans="20:24">
      <c r="T8779" s="288"/>
      <c r="U8779" s="287"/>
      <c r="X8779" s="289"/>
    </row>
    <row r="8780" spans="20:24">
      <c r="T8780" s="288"/>
      <c r="U8780" s="287"/>
      <c r="X8780" s="289"/>
    </row>
    <row r="8781" spans="20:24">
      <c r="T8781" s="288"/>
      <c r="U8781" s="287"/>
      <c r="X8781" s="289"/>
    </row>
    <row r="8782" spans="20:24">
      <c r="T8782" s="288"/>
      <c r="U8782" s="287"/>
      <c r="X8782" s="289"/>
    </row>
    <row r="8783" spans="20:24">
      <c r="T8783" s="288"/>
      <c r="U8783" s="287"/>
      <c r="X8783" s="289"/>
    </row>
    <row r="8784" spans="20:24">
      <c r="T8784" s="288"/>
      <c r="U8784" s="287"/>
      <c r="X8784" s="289"/>
    </row>
    <row r="8785" spans="20:24">
      <c r="T8785" s="288"/>
      <c r="U8785" s="287"/>
      <c r="X8785" s="289"/>
    </row>
    <row r="8786" spans="20:24">
      <c r="T8786" s="288"/>
      <c r="U8786" s="287"/>
      <c r="X8786" s="289"/>
    </row>
    <row r="8787" spans="20:24">
      <c r="T8787" s="288"/>
      <c r="U8787" s="287"/>
      <c r="X8787" s="289"/>
    </row>
    <row r="8788" spans="20:24">
      <c r="T8788" s="288"/>
      <c r="U8788" s="287"/>
      <c r="X8788" s="289"/>
    </row>
    <row r="8789" spans="20:24">
      <c r="T8789" s="288"/>
      <c r="U8789" s="287"/>
      <c r="X8789" s="289"/>
    </row>
    <row r="8790" spans="20:24">
      <c r="T8790" s="288"/>
      <c r="U8790" s="287"/>
      <c r="X8790" s="289"/>
    </row>
    <row r="8791" spans="20:24">
      <c r="T8791" s="288"/>
      <c r="U8791" s="287"/>
      <c r="X8791" s="289"/>
    </row>
    <row r="8792" spans="20:24">
      <c r="T8792" s="288"/>
      <c r="U8792" s="287"/>
      <c r="X8792" s="289"/>
    </row>
    <row r="8793" spans="20:24">
      <c r="T8793" s="288"/>
      <c r="U8793" s="287"/>
      <c r="X8793" s="289"/>
    </row>
    <row r="8794" spans="20:24">
      <c r="T8794" s="288"/>
      <c r="U8794" s="287"/>
      <c r="X8794" s="289"/>
    </row>
    <row r="8795" spans="20:24">
      <c r="T8795" s="288"/>
      <c r="U8795" s="287"/>
      <c r="X8795" s="289"/>
    </row>
    <row r="8796" spans="20:24">
      <c r="T8796" s="288"/>
      <c r="U8796" s="287"/>
      <c r="X8796" s="289"/>
    </row>
    <row r="8797" spans="20:24">
      <c r="T8797" s="288"/>
      <c r="U8797" s="287"/>
      <c r="X8797" s="289"/>
    </row>
    <row r="8798" spans="20:24">
      <c r="T8798" s="288"/>
      <c r="U8798" s="287"/>
      <c r="X8798" s="289"/>
    </row>
    <row r="8799" spans="20:24">
      <c r="T8799" s="288"/>
      <c r="U8799" s="287"/>
      <c r="X8799" s="289"/>
    </row>
    <row r="8800" spans="20:24">
      <c r="T8800" s="288"/>
      <c r="U8800" s="287"/>
      <c r="X8800" s="289"/>
    </row>
    <row r="8801" spans="20:24">
      <c r="T8801" s="288"/>
      <c r="U8801" s="287"/>
      <c r="X8801" s="289"/>
    </row>
    <row r="8802" spans="20:24">
      <c r="T8802" s="288"/>
      <c r="U8802" s="287"/>
      <c r="X8802" s="289"/>
    </row>
    <row r="8803" spans="20:24">
      <c r="T8803" s="288"/>
      <c r="U8803" s="287"/>
      <c r="X8803" s="289"/>
    </row>
    <row r="8804" spans="20:24">
      <c r="T8804" s="288"/>
      <c r="U8804" s="287"/>
      <c r="X8804" s="289"/>
    </row>
    <row r="8805" spans="20:24">
      <c r="T8805" s="288"/>
      <c r="U8805" s="287"/>
      <c r="X8805" s="289"/>
    </row>
    <row r="8806" spans="20:24">
      <c r="T8806" s="288"/>
      <c r="U8806" s="287"/>
      <c r="X8806" s="289"/>
    </row>
    <row r="8807" spans="20:24">
      <c r="T8807" s="288"/>
      <c r="U8807" s="287"/>
      <c r="X8807" s="289"/>
    </row>
    <row r="8808" spans="20:24">
      <c r="T8808" s="288"/>
      <c r="U8808" s="287"/>
      <c r="X8808" s="289"/>
    </row>
    <row r="8809" spans="20:24">
      <c r="T8809" s="288"/>
      <c r="U8809" s="287"/>
      <c r="X8809" s="289"/>
    </row>
    <row r="8810" spans="20:24">
      <c r="T8810" s="288"/>
      <c r="U8810" s="287"/>
      <c r="X8810" s="289"/>
    </row>
    <row r="8811" spans="20:24">
      <c r="T8811" s="288"/>
      <c r="U8811" s="287"/>
      <c r="X8811" s="289"/>
    </row>
    <row r="8812" spans="20:24">
      <c r="T8812" s="288"/>
      <c r="U8812" s="287"/>
      <c r="X8812" s="289"/>
    </row>
    <row r="8813" spans="20:24">
      <c r="T8813" s="288"/>
      <c r="U8813" s="287"/>
      <c r="X8813" s="289"/>
    </row>
    <row r="8814" spans="20:24">
      <c r="T8814" s="288"/>
      <c r="U8814" s="287"/>
      <c r="X8814" s="289"/>
    </row>
    <row r="8815" spans="20:24">
      <c r="T8815" s="288"/>
      <c r="U8815" s="287"/>
      <c r="X8815" s="289"/>
    </row>
    <row r="8816" spans="20:24">
      <c r="T8816" s="288"/>
      <c r="U8816" s="287"/>
      <c r="X8816" s="289"/>
    </row>
    <row r="8817" spans="20:24">
      <c r="T8817" s="288"/>
      <c r="U8817" s="287"/>
      <c r="X8817" s="289"/>
    </row>
    <row r="8818" spans="20:24">
      <c r="T8818" s="288"/>
      <c r="U8818" s="287"/>
      <c r="X8818" s="289"/>
    </row>
    <row r="8819" spans="20:24">
      <c r="T8819" s="288"/>
      <c r="U8819" s="287"/>
      <c r="X8819" s="289"/>
    </row>
    <row r="8820" spans="20:24">
      <c r="T8820" s="288"/>
      <c r="U8820" s="287"/>
      <c r="X8820" s="289"/>
    </row>
    <row r="8821" spans="20:24">
      <c r="T8821" s="288"/>
      <c r="U8821" s="287"/>
      <c r="X8821" s="289"/>
    </row>
    <row r="8822" spans="20:24">
      <c r="T8822" s="288"/>
      <c r="U8822" s="287"/>
      <c r="X8822" s="289"/>
    </row>
    <row r="8823" spans="20:24">
      <c r="T8823" s="288"/>
      <c r="U8823" s="287"/>
      <c r="X8823" s="289"/>
    </row>
    <row r="8824" spans="20:24">
      <c r="T8824" s="288"/>
      <c r="U8824" s="287"/>
      <c r="X8824" s="289"/>
    </row>
    <row r="8825" spans="20:24">
      <c r="T8825" s="288"/>
      <c r="U8825" s="287"/>
      <c r="X8825" s="289"/>
    </row>
    <row r="8826" spans="20:24">
      <c r="T8826" s="288"/>
      <c r="U8826" s="287"/>
      <c r="X8826" s="289"/>
    </row>
    <row r="8827" spans="20:24">
      <c r="T8827" s="288"/>
      <c r="U8827" s="287"/>
      <c r="X8827" s="289"/>
    </row>
    <row r="8828" spans="20:24">
      <c r="T8828" s="288"/>
      <c r="U8828" s="287"/>
      <c r="X8828" s="289"/>
    </row>
    <row r="8829" spans="20:24">
      <c r="T8829" s="288"/>
      <c r="U8829" s="287"/>
      <c r="X8829" s="289"/>
    </row>
    <row r="8830" spans="20:24">
      <c r="T8830" s="288"/>
      <c r="U8830" s="287"/>
      <c r="X8830" s="289"/>
    </row>
    <row r="8831" spans="20:24">
      <c r="T8831" s="288"/>
      <c r="U8831" s="287"/>
      <c r="X8831" s="289"/>
    </row>
    <row r="8832" spans="20:24">
      <c r="T8832" s="288"/>
      <c r="U8832" s="287"/>
      <c r="X8832" s="289"/>
    </row>
    <row r="8833" spans="20:24">
      <c r="T8833" s="288"/>
      <c r="U8833" s="287"/>
      <c r="X8833" s="289"/>
    </row>
    <row r="8834" spans="20:24">
      <c r="T8834" s="288"/>
      <c r="U8834" s="287"/>
      <c r="X8834" s="289"/>
    </row>
    <row r="8835" spans="20:24">
      <c r="T8835" s="288"/>
      <c r="U8835" s="287"/>
      <c r="X8835" s="289"/>
    </row>
    <row r="8836" spans="20:24">
      <c r="T8836" s="288"/>
      <c r="U8836" s="287"/>
      <c r="X8836" s="289"/>
    </row>
    <row r="8837" spans="20:24">
      <c r="T8837" s="288"/>
      <c r="U8837" s="287"/>
      <c r="X8837" s="289"/>
    </row>
    <row r="8838" spans="20:24">
      <c r="T8838" s="288"/>
      <c r="U8838" s="287"/>
      <c r="X8838" s="289"/>
    </row>
    <row r="8839" spans="20:24">
      <c r="T8839" s="288"/>
      <c r="U8839" s="287"/>
      <c r="X8839" s="289"/>
    </row>
    <row r="8840" spans="20:24">
      <c r="T8840" s="288"/>
      <c r="U8840" s="287"/>
      <c r="X8840" s="289"/>
    </row>
    <row r="8841" spans="20:24">
      <c r="T8841" s="288"/>
      <c r="U8841" s="287"/>
      <c r="X8841" s="289"/>
    </row>
    <row r="8842" spans="20:24">
      <c r="T8842" s="288"/>
      <c r="U8842" s="287"/>
      <c r="X8842" s="289"/>
    </row>
    <row r="8843" spans="20:24">
      <c r="T8843" s="288"/>
      <c r="U8843" s="287"/>
      <c r="X8843" s="289"/>
    </row>
    <row r="8844" spans="20:24">
      <c r="T8844" s="288"/>
      <c r="U8844" s="287"/>
      <c r="X8844" s="289"/>
    </row>
    <row r="8845" spans="20:24">
      <c r="T8845" s="288"/>
      <c r="U8845" s="287"/>
      <c r="X8845" s="289"/>
    </row>
    <row r="8846" spans="20:24">
      <c r="T8846" s="288"/>
      <c r="U8846" s="287"/>
      <c r="X8846" s="289"/>
    </row>
    <row r="8847" spans="20:24">
      <c r="T8847" s="288"/>
      <c r="U8847" s="287"/>
      <c r="X8847" s="289"/>
    </row>
    <row r="8848" spans="20:24">
      <c r="T8848" s="288"/>
      <c r="U8848" s="287"/>
      <c r="X8848" s="289"/>
    </row>
    <row r="8849" spans="20:24">
      <c r="T8849" s="288"/>
      <c r="U8849" s="287"/>
      <c r="X8849" s="289"/>
    </row>
    <row r="8850" spans="20:24">
      <c r="T8850" s="288"/>
      <c r="U8850" s="287"/>
      <c r="X8850" s="289"/>
    </row>
    <row r="8851" spans="20:24">
      <c r="T8851" s="288"/>
      <c r="U8851" s="287"/>
      <c r="X8851" s="289"/>
    </row>
    <row r="8852" spans="20:24">
      <c r="T8852" s="288"/>
      <c r="U8852" s="287"/>
      <c r="X8852" s="289"/>
    </row>
    <row r="8853" spans="20:24">
      <c r="T8853" s="288"/>
      <c r="U8853" s="287"/>
      <c r="X8853" s="289"/>
    </row>
    <row r="8854" spans="20:24">
      <c r="T8854" s="288"/>
      <c r="U8854" s="287"/>
      <c r="X8854" s="289"/>
    </row>
    <row r="8855" spans="20:24">
      <c r="T8855" s="288"/>
      <c r="U8855" s="287"/>
      <c r="X8855" s="289"/>
    </row>
    <row r="8856" spans="20:24">
      <c r="T8856" s="288"/>
      <c r="U8856" s="287"/>
      <c r="X8856" s="289"/>
    </row>
    <row r="8857" spans="20:24">
      <c r="T8857" s="288"/>
      <c r="U8857" s="287"/>
      <c r="X8857" s="289"/>
    </row>
    <row r="8858" spans="20:24">
      <c r="T8858" s="288"/>
      <c r="U8858" s="287"/>
      <c r="X8858" s="289"/>
    </row>
    <row r="8859" spans="20:24">
      <c r="T8859" s="288"/>
      <c r="U8859" s="287"/>
      <c r="X8859" s="289"/>
    </row>
    <row r="8860" spans="20:24">
      <c r="T8860" s="288"/>
      <c r="U8860" s="287"/>
      <c r="X8860" s="289"/>
    </row>
    <row r="8861" spans="20:24">
      <c r="T8861" s="288"/>
      <c r="U8861" s="287"/>
      <c r="X8861" s="289"/>
    </row>
    <row r="8862" spans="20:24">
      <c r="T8862" s="288"/>
      <c r="U8862" s="287"/>
      <c r="X8862" s="289"/>
    </row>
    <row r="8863" spans="20:24">
      <c r="T8863" s="288"/>
      <c r="U8863" s="287"/>
      <c r="X8863" s="289"/>
    </row>
    <row r="8864" spans="20:24">
      <c r="T8864" s="288"/>
      <c r="U8864" s="287"/>
      <c r="X8864" s="289"/>
    </row>
    <row r="8865" spans="20:24">
      <c r="T8865" s="288"/>
      <c r="U8865" s="287"/>
      <c r="X8865" s="289"/>
    </row>
    <row r="8866" spans="20:24">
      <c r="T8866" s="288"/>
      <c r="U8866" s="287"/>
      <c r="X8866" s="289"/>
    </row>
    <row r="8867" spans="20:24">
      <c r="T8867" s="288"/>
      <c r="U8867" s="287"/>
      <c r="X8867" s="289"/>
    </row>
    <row r="8868" spans="20:24">
      <c r="T8868" s="288"/>
      <c r="U8868" s="287"/>
      <c r="X8868" s="289"/>
    </row>
    <row r="8869" spans="20:24">
      <c r="T8869" s="288"/>
      <c r="U8869" s="287"/>
      <c r="X8869" s="289"/>
    </row>
    <row r="8870" spans="20:24">
      <c r="T8870" s="288"/>
      <c r="U8870" s="287"/>
      <c r="X8870" s="289"/>
    </row>
    <row r="8871" spans="20:24">
      <c r="T8871" s="288"/>
      <c r="U8871" s="287"/>
      <c r="X8871" s="289"/>
    </row>
    <row r="8872" spans="20:24">
      <c r="T8872" s="288"/>
      <c r="U8872" s="287"/>
      <c r="X8872" s="289"/>
    </row>
    <row r="8873" spans="20:24">
      <c r="T8873" s="288"/>
      <c r="U8873" s="287"/>
      <c r="X8873" s="289"/>
    </row>
    <row r="8874" spans="20:24">
      <c r="T8874" s="288"/>
      <c r="U8874" s="287"/>
      <c r="X8874" s="289"/>
    </row>
    <row r="8875" spans="20:24">
      <c r="T8875" s="288"/>
      <c r="U8875" s="287"/>
      <c r="X8875" s="289"/>
    </row>
    <row r="8876" spans="20:24">
      <c r="T8876" s="288"/>
      <c r="U8876" s="287"/>
      <c r="X8876" s="289"/>
    </row>
    <row r="8877" spans="20:24">
      <c r="T8877" s="288"/>
      <c r="U8877" s="287"/>
      <c r="X8877" s="289"/>
    </row>
    <row r="8878" spans="20:24">
      <c r="T8878" s="288"/>
      <c r="U8878" s="287"/>
      <c r="X8878" s="289"/>
    </row>
    <row r="8879" spans="20:24">
      <c r="T8879" s="288"/>
      <c r="U8879" s="287"/>
      <c r="X8879" s="289"/>
    </row>
    <row r="8880" spans="20:24">
      <c r="T8880" s="288"/>
      <c r="U8880" s="287"/>
      <c r="X8880" s="289"/>
    </row>
    <row r="8881" spans="20:24">
      <c r="T8881" s="288"/>
      <c r="U8881" s="287"/>
      <c r="X8881" s="289"/>
    </row>
    <row r="8882" spans="20:24">
      <c r="T8882" s="288"/>
      <c r="U8882" s="287"/>
      <c r="X8882" s="289"/>
    </row>
    <row r="8883" spans="20:24">
      <c r="T8883" s="288"/>
      <c r="U8883" s="287"/>
      <c r="X8883" s="289"/>
    </row>
    <row r="8884" spans="20:24">
      <c r="T8884" s="288"/>
      <c r="U8884" s="287"/>
      <c r="X8884" s="289"/>
    </row>
    <row r="8885" spans="20:24">
      <c r="T8885" s="288"/>
      <c r="U8885" s="287"/>
      <c r="X8885" s="289"/>
    </row>
    <row r="8886" spans="20:24">
      <c r="T8886" s="288"/>
      <c r="U8886" s="287"/>
      <c r="X8886" s="289"/>
    </row>
    <row r="8887" spans="20:24">
      <c r="T8887" s="288"/>
      <c r="U8887" s="287"/>
      <c r="X8887" s="289"/>
    </row>
    <row r="8888" spans="20:24">
      <c r="T8888" s="288"/>
      <c r="U8888" s="287"/>
      <c r="X8888" s="289"/>
    </row>
    <row r="8889" spans="20:24">
      <c r="T8889" s="288"/>
      <c r="U8889" s="287"/>
      <c r="X8889" s="289"/>
    </row>
    <row r="8890" spans="20:24">
      <c r="T8890" s="288"/>
      <c r="U8890" s="287"/>
      <c r="X8890" s="289"/>
    </row>
    <row r="8891" spans="20:24">
      <c r="T8891" s="288"/>
      <c r="U8891" s="287"/>
      <c r="X8891" s="289"/>
    </row>
    <row r="8892" spans="20:24">
      <c r="T8892" s="288"/>
      <c r="U8892" s="287"/>
      <c r="X8892" s="289"/>
    </row>
    <row r="8893" spans="20:24">
      <c r="T8893" s="288"/>
      <c r="U8893" s="287"/>
      <c r="X8893" s="289"/>
    </row>
    <row r="8894" spans="20:24">
      <c r="T8894" s="288"/>
      <c r="U8894" s="287"/>
      <c r="X8894" s="289"/>
    </row>
    <row r="8895" spans="20:24">
      <c r="T8895" s="288"/>
      <c r="U8895" s="287"/>
      <c r="X8895" s="289"/>
    </row>
    <row r="8896" spans="20:24">
      <c r="T8896" s="288"/>
      <c r="U8896" s="287"/>
      <c r="X8896" s="289"/>
    </row>
    <row r="8897" spans="20:24">
      <c r="T8897" s="288"/>
      <c r="U8897" s="287"/>
      <c r="X8897" s="289"/>
    </row>
    <row r="8898" spans="20:24">
      <c r="T8898" s="288"/>
      <c r="U8898" s="287"/>
      <c r="X8898" s="289"/>
    </row>
    <row r="8899" spans="20:24">
      <c r="T8899" s="288"/>
      <c r="U8899" s="287"/>
      <c r="X8899" s="289"/>
    </row>
    <row r="8900" spans="20:24">
      <c r="T8900" s="288"/>
      <c r="U8900" s="287"/>
      <c r="X8900" s="289"/>
    </row>
    <row r="8901" spans="20:24">
      <c r="T8901" s="288"/>
      <c r="U8901" s="287"/>
      <c r="X8901" s="289"/>
    </row>
    <row r="8902" spans="20:24">
      <c r="T8902" s="288"/>
      <c r="U8902" s="287"/>
      <c r="X8902" s="289"/>
    </row>
    <row r="8903" spans="20:24">
      <c r="T8903" s="288"/>
      <c r="U8903" s="287"/>
      <c r="X8903" s="289"/>
    </row>
    <row r="8904" spans="20:24">
      <c r="T8904" s="288"/>
      <c r="U8904" s="287"/>
      <c r="X8904" s="289"/>
    </row>
    <row r="8905" spans="20:24">
      <c r="T8905" s="288"/>
      <c r="U8905" s="287"/>
      <c r="X8905" s="289"/>
    </row>
    <row r="8906" spans="20:24">
      <c r="T8906" s="288"/>
      <c r="U8906" s="287"/>
      <c r="X8906" s="289"/>
    </row>
    <row r="8907" spans="20:24">
      <c r="T8907" s="288"/>
      <c r="U8907" s="287"/>
      <c r="X8907" s="289"/>
    </row>
    <row r="8908" spans="20:24">
      <c r="T8908" s="288"/>
      <c r="U8908" s="287"/>
      <c r="X8908" s="289"/>
    </row>
    <row r="8909" spans="20:24">
      <c r="T8909" s="288"/>
      <c r="U8909" s="287"/>
      <c r="X8909" s="289"/>
    </row>
    <row r="8910" spans="20:24">
      <c r="T8910" s="288"/>
      <c r="U8910" s="287"/>
      <c r="X8910" s="289"/>
    </row>
    <row r="8911" spans="20:24">
      <c r="T8911" s="288"/>
      <c r="U8911" s="287"/>
      <c r="X8911" s="289"/>
    </row>
    <row r="8912" spans="20:24">
      <c r="T8912" s="288"/>
      <c r="U8912" s="287"/>
      <c r="X8912" s="289"/>
    </row>
    <row r="8913" spans="20:24">
      <c r="T8913" s="288"/>
      <c r="U8913" s="287"/>
      <c r="X8913" s="289"/>
    </row>
    <row r="8914" spans="20:24">
      <c r="T8914" s="288"/>
      <c r="U8914" s="287"/>
      <c r="X8914" s="289"/>
    </row>
    <row r="8915" spans="20:24">
      <c r="T8915" s="288"/>
      <c r="U8915" s="287"/>
      <c r="X8915" s="289"/>
    </row>
    <row r="8916" spans="20:24">
      <c r="T8916" s="288"/>
      <c r="U8916" s="287"/>
      <c r="X8916" s="289"/>
    </row>
    <row r="8917" spans="20:24">
      <c r="T8917" s="288"/>
      <c r="U8917" s="287"/>
      <c r="X8917" s="289"/>
    </row>
    <row r="8918" spans="20:24">
      <c r="T8918" s="288"/>
      <c r="U8918" s="287"/>
      <c r="X8918" s="289"/>
    </row>
    <row r="8919" spans="20:24">
      <c r="T8919" s="288"/>
      <c r="U8919" s="287"/>
      <c r="X8919" s="289"/>
    </row>
    <row r="8920" spans="20:24">
      <c r="T8920" s="288"/>
      <c r="U8920" s="287"/>
      <c r="X8920" s="289"/>
    </row>
    <row r="8921" spans="20:24">
      <c r="T8921" s="288"/>
      <c r="U8921" s="287"/>
      <c r="X8921" s="289"/>
    </row>
    <row r="8922" spans="20:24">
      <c r="T8922" s="288"/>
      <c r="U8922" s="287"/>
      <c r="X8922" s="289"/>
    </row>
    <row r="8923" spans="20:24">
      <c r="T8923" s="288"/>
      <c r="U8923" s="287"/>
      <c r="X8923" s="289"/>
    </row>
    <row r="8924" spans="20:24">
      <c r="T8924" s="288"/>
      <c r="U8924" s="287"/>
      <c r="X8924" s="289"/>
    </row>
    <row r="8925" spans="20:24">
      <c r="T8925" s="288"/>
      <c r="U8925" s="287"/>
      <c r="X8925" s="289"/>
    </row>
    <row r="8926" spans="20:24">
      <c r="T8926" s="288"/>
      <c r="U8926" s="287"/>
      <c r="X8926" s="289"/>
    </row>
    <row r="8927" spans="20:24">
      <c r="T8927" s="288"/>
      <c r="U8927" s="287"/>
      <c r="X8927" s="289"/>
    </row>
    <row r="8928" spans="20:24">
      <c r="T8928" s="288"/>
      <c r="U8928" s="287"/>
      <c r="X8928" s="289"/>
    </row>
    <row r="8929" spans="20:24">
      <c r="T8929" s="288"/>
      <c r="U8929" s="287"/>
      <c r="X8929" s="289"/>
    </row>
    <row r="8930" spans="20:24">
      <c r="T8930" s="288"/>
      <c r="U8930" s="287"/>
      <c r="X8930" s="289"/>
    </row>
    <row r="8931" spans="20:24">
      <c r="T8931" s="288"/>
      <c r="U8931" s="287"/>
      <c r="X8931" s="289"/>
    </row>
    <row r="8932" spans="20:24">
      <c r="T8932" s="288"/>
      <c r="U8932" s="287"/>
      <c r="X8932" s="289"/>
    </row>
    <row r="8933" spans="20:24">
      <c r="T8933" s="288"/>
      <c r="U8933" s="287"/>
      <c r="X8933" s="289"/>
    </row>
    <row r="8934" spans="20:24">
      <c r="T8934" s="288"/>
      <c r="U8934" s="287"/>
      <c r="X8934" s="289"/>
    </row>
    <row r="8935" spans="20:24">
      <c r="T8935" s="288"/>
      <c r="U8935" s="287"/>
      <c r="X8935" s="289"/>
    </row>
    <row r="8936" spans="20:24">
      <c r="T8936" s="288"/>
      <c r="U8936" s="287"/>
      <c r="X8936" s="289"/>
    </row>
    <row r="8937" spans="20:24">
      <c r="T8937" s="288"/>
      <c r="U8937" s="287"/>
      <c r="X8937" s="289"/>
    </row>
    <row r="8938" spans="20:24">
      <c r="T8938" s="288"/>
      <c r="U8938" s="287"/>
      <c r="X8938" s="289"/>
    </row>
    <row r="8939" spans="20:24">
      <c r="T8939" s="288"/>
      <c r="U8939" s="287"/>
      <c r="X8939" s="289"/>
    </row>
    <row r="8940" spans="20:24">
      <c r="T8940" s="288"/>
      <c r="U8940" s="287"/>
      <c r="X8940" s="289"/>
    </row>
    <row r="8941" spans="20:24">
      <c r="T8941" s="288"/>
      <c r="U8941" s="287"/>
      <c r="X8941" s="289"/>
    </row>
    <row r="8942" spans="20:24">
      <c r="T8942" s="288"/>
      <c r="U8942" s="287"/>
      <c r="X8942" s="289"/>
    </row>
    <row r="8943" spans="20:24">
      <c r="T8943" s="288"/>
      <c r="U8943" s="287"/>
      <c r="X8943" s="289"/>
    </row>
    <row r="8944" spans="20:24">
      <c r="T8944" s="288"/>
      <c r="U8944" s="287"/>
      <c r="X8944" s="289"/>
    </row>
    <row r="8945" spans="20:24">
      <c r="T8945" s="288"/>
      <c r="U8945" s="287"/>
      <c r="X8945" s="289"/>
    </row>
    <row r="8946" spans="20:24">
      <c r="T8946" s="288"/>
      <c r="U8946" s="287"/>
      <c r="X8946" s="289"/>
    </row>
    <row r="8947" spans="20:24">
      <c r="T8947" s="288"/>
      <c r="U8947" s="287"/>
      <c r="X8947" s="289"/>
    </row>
    <row r="8948" spans="20:24">
      <c r="T8948" s="288"/>
      <c r="U8948" s="287"/>
      <c r="X8948" s="289"/>
    </row>
    <row r="8949" spans="20:24">
      <c r="T8949" s="288"/>
      <c r="U8949" s="287"/>
      <c r="X8949" s="289"/>
    </row>
    <row r="8950" spans="20:24">
      <c r="T8950" s="288"/>
      <c r="U8950" s="287"/>
      <c r="X8950" s="289"/>
    </row>
    <row r="8951" spans="20:24">
      <c r="T8951" s="288"/>
      <c r="U8951" s="287"/>
      <c r="X8951" s="289"/>
    </row>
    <row r="8952" spans="20:24">
      <c r="T8952" s="288"/>
      <c r="U8952" s="287"/>
      <c r="X8952" s="289"/>
    </row>
    <row r="8953" spans="20:24">
      <c r="T8953" s="288"/>
      <c r="U8953" s="287"/>
      <c r="X8953" s="289"/>
    </row>
    <row r="8954" spans="20:24">
      <c r="T8954" s="288"/>
      <c r="U8954" s="287"/>
      <c r="X8954" s="289"/>
    </row>
    <row r="8955" spans="20:24">
      <c r="T8955" s="288"/>
      <c r="U8955" s="287"/>
      <c r="X8955" s="289"/>
    </row>
    <row r="8956" spans="20:24">
      <c r="T8956" s="288"/>
      <c r="U8956" s="287"/>
      <c r="X8956" s="289"/>
    </row>
    <row r="8957" spans="20:24">
      <c r="T8957" s="288"/>
      <c r="U8957" s="287"/>
      <c r="X8957" s="289"/>
    </row>
    <row r="8958" spans="20:24">
      <c r="T8958" s="288"/>
      <c r="U8958" s="287"/>
      <c r="X8958" s="289"/>
    </row>
    <row r="8959" spans="20:24">
      <c r="T8959" s="288"/>
      <c r="U8959" s="287"/>
      <c r="X8959" s="289"/>
    </row>
    <row r="8960" spans="20:24">
      <c r="T8960" s="288"/>
      <c r="U8960" s="287"/>
      <c r="X8960" s="289"/>
    </row>
    <row r="8961" spans="20:24">
      <c r="T8961" s="288"/>
      <c r="U8961" s="287"/>
      <c r="X8961" s="289"/>
    </row>
    <row r="8962" spans="20:24">
      <c r="T8962" s="288"/>
      <c r="U8962" s="287"/>
      <c r="X8962" s="289"/>
    </row>
    <row r="8963" spans="20:24">
      <c r="T8963" s="288"/>
      <c r="U8963" s="287"/>
      <c r="X8963" s="289"/>
    </row>
    <row r="8964" spans="20:24">
      <c r="T8964" s="288"/>
      <c r="U8964" s="287"/>
      <c r="X8964" s="289"/>
    </row>
    <row r="8965" spans="20:24">
      <c r="T8965" s="288"/>
      <c r="U8965" s="287"/>
      <c r="X8965" s="289"/>
    </row>
    <row r="8966" spans="20:24">
      <c r="T8966" s="288"/>
      <c r="U8966" s="287"/>
      <c r="X8966" s="289"/>
    </row>
    <row r="8967" spans="20:24">
      <c r="T8967" s="288"/>
      <c r="U8967" s="287"/>
      <c r="X8967" s="289"/>
    </row>
    <row r="8968" spans="20:24">
      <c r="T8968" s="288"/>
      <c r="U8968" s="287"/>
      <c r="X8968" s="289"/>
    </row>
    <row r="8969" spans="20:24">
      <c r="T8969" s="288"/>
      <c r="U8969" s="287"/>
      <c r="X8969" s="289"/>
    </row>
    <row r="8970" spans="20:24">
      <c r="T8970" s="288"/>
      <c r="U8970" s="287"/>
      <c r="X8970" s="289"/>
    </row>
    <row r="8971" spans="20:24">
      <c r="T8971" s="288"/>
      <c r="U8971" s="287"/>
      <c r="X8971" s="289"/>
    </row>
    <row r="8972" spans="20:24">
      <c r="T8972" s="288"/>
      <c r="U8972" s="287"/>
      <c r="X8972" s="289"/>
    </row>
    <row r="8973" spans="20:24">
      <c r="T8973" s="288"/>
      <c r="U8973" s="287"/>
      <c r="X8973" s="289"/>
    </row>
    <row r="8974" spans="20:24">
      <c r="T8974" s="288"/>
      <c r="U8974" s="287"/>
      <c r="X8974" s="289"/>
    </row>
    <row r="8975" spans="20:24">
      <c r="T8975" s="288"/>
      <c r="U8975" s="287"/>
      <c r="X8975" s="289"/>
    </row>
    <row r="8976" spans="20:24">
      <c r="T8976" s="288"/>
      <c r="U8976" s="287"/>
      <c r="X8976" s="289"/>
    </row>
    <row r="8977" spans="20:24">
      <c r="T8977" s="288"/>
      <c r="U8977" s="287"/>
      <c r="X8977" s="289"/>
    </row>
    <row r="8978" spans="20:24">
      <c r="T8978" s="288"/>
      <c r="U8978" s="287"/>
      <c r="X8978" s="289"/>
    </row>
    <row r="8979" spans="20:24">
      <c r="T8979" s="288"/>
      <c r="U8979" s="287"/>
      <c r="X8979" s="289"/>
    </row>
    <row r="8980" spans="20:24">
      <c r="T8980" s="288"/>
      <c r="U8980" s="287"/>
      <c r="X8980" s="289"/>
    </row>
    <row r="8981" spans="20:24">
      <c r="T8981" s="288"/>
      <c r="U8981" s="287"/>
      <c r="X8981" s="289"/>
    </row>
    <row r="8982" spans="20:24">
      <c r="T8982" s="288"/>
      <c r="U8982" s="287"/>
      <c r="X8982" s="289"/>
    </row>
    <row r="8983" spans="20:24">
      <c r="T8983" s="288"/>
      <c r="U8983" s="287"/>
      <c r="X8983" s="289"/>
    </row>
    <row r="8984" spans="20:24">
      <c r="T8984" s="288"/>
      <c r="U8984" s="287"/>
      <c r="X8984" s="289"/>
    </row>
    <row r="8985" spans="20:24">
      <c r="T8985" s="288"/>
      <c r="U8985" s="287"/>
      <c r="X8985" s="289"/>
    </row>
    <row r="8986" spans="20:24">
      <c r="T8986" s="288"/>
      <c r="U8986" s="287"/>
      <c r="X8986" s="289"/>
    </row>
    <row r="8987" spans="20:24">
      <c r="T8987" s="288"/>
      <c r="U8987" s="287"/>
      <c r="X8987" s="289"/>
    </row>
    <row r="8988" spans="20:24">
      <c r="T8988" s="288"/>
      <c r="U8988" s="287"/>
      <c r="X8988" s="289"/>
    </row>
    <row r="8989" spans="20:24">
      <c r="T8989" s="288"/>
      <c r="U8989" s="287"/>
      <c r="X8989" s="289"/>
    </row>
    <row r="8990" spans="20:24">
      <c r="T8990" s="288"/>
      <c r="U8990" s="287"/>
      <c r="X8990" s="289"/>
    </row>
    <row r="8991" spans="20:24">
      <c r="T8991" s="288"/>
      <c r="U8991" s="287"/>
      <c r="X8991" s="289"/>
    </row>
    <row r="8992" spans="20:24">
      <c r="T8992" s="288"/>
      <c r="U8992" s="287"/>
      <c r="X8992" s="289"/>
    </row>
    <row r="8993" spans="20:24">
      <c r="T8993" s="288"/>
      <c r="U8993" s="287"/>
      <c r="X8993" s="289"/>
    </row>
    <row r="8994" spans="20:24">
      <c r="T8994" s="288"/>
      <c r="U8994" s="287"/>
      <c r="X8994" s="289"/>
    </row>
    <row r="8995" spans="20:24">
      <c r="T8995" s="288"/>
      <c r="U8995" s="287"/>
      <c r="X8995" s="289"/>
    </row>
    <row r="8996" spans="20:24">
      <c r="T8996" s="288"/>
      <c r="U8996" s="287"/>
      <c r="X8996" s="289"/>
    </row>
    <row r="8997" spans="20:24">
      <c r="T8997" s="288"/>
      <c r="U8997" s="287"/>
      <c r="X8997" s="289"/>
    </row>
    <row r="8998" spans="20:24">
      <c r="T8998" s="288"/>
      <c r="U8998" s="287"/>
      <c r="X8998" s="289"/>
    </row>
    <row r="8999" spans="20:24">
      <c r="T8999" s="288"/>
      <c r="U8999" s="287"/>
      <c r="X8999" s="289"/>
    </row>
    <row r="9000" spans="20:24">
      <c r="T9000" s="288"/>
      <c r="U9000" s="287"/>
      <c r="X9000" s="289"/>
    </row>
    <row r="9001" spans="20:24">
      <c r="T9001" s="288"/>
      <c r="U9001" s="287"/>
      <c r="X9001" s="289"/>
    </row>
    <row r="9002" spans="20:24">
      <c r="T9002" s="288"/>
      <c r="U9002" s="287"/>
      <c r="X9002" s="289"/>
    </row>
    <row r="9003" spans="20:24">
      <c r="T9003" s="288"/>
      <c r="U9003" s="287"/>
      <c r="X9003" s="289"/>
    </row>
    <row r="9004" spans="20:24">
      <c r="T9004" s="288"/>
      <c r="U9004" s="287"/>
      <c r="X9004" s="289"/>
    </row>
    <row r="9005" spans="20:24">
      <c r="T9005" s="288"/>
      <c r="U9005" s="287"/>
      <c r="X9005" s="289"/>
    </row>
    <row r="9006" spans="20:24">
      <c r="T9006" s="288"/>
      <c r="U9006" s="287"/>
      <c r="X9006" s="289"/>
    </row>
    <row r="9007" spans="20:24">
      <c r="T9007" s="288"/>
      <c r="U9007" s="287"/>
      <c r="X9007" s="289"/>
    </row>
    <row r="9008" spans="20:24">
      <c r="T9008" s="288"/>
      <c r="U9008" s="287"/>
      <c r="X9008" s="289"/>
    </row>
    <row r="9009" spans="20:24">
      <c r="T9009" s="288"/>
      <c r="U9009" s="287"/>
      <c r="X9009" s="289"/>
    </row>
    <row r="9010" spans="20:24">
      <c r="T9010" s="288"/>
      <c r="U9010" s="287"/>
      <c r="X9010" s="289"/>
    </row>
    <row r="9011" spans="20:24">
      <c r="T9011" s="288"/>
      <c r="U9011" s="287"/>
      <c r="X9011" s="289"/>
    </row>
    <row r="9012" spans="20:24">
      <c r="T9012" s="288"/>
      <c r="U9012" s="287"/>
      <c r="X9012" s="289"/>
    </row>
    <row r="9013" spans="20:24">
      <c r="T9013" s="288"/>
      <c r="U9013" s="287"/>
      <c r="X9013" s="289"/>
    </row>
    <row r="9014" spans="20:24">
      <c r="T9014" s="288"/>
      <c r="U9014" s="287"/>
      <c r="X9014" s="289"/>
    </row>
    <row r="9015" spans="20:24">
      <c r="T9015" s="288"/>
      <c r="U9015" s="287"/>
      <c r="X9015" s="289"/>
    </row>
    <row r="9016" spans="20:24">
      <c r="T9016" s="288"/>
      <c r="U9016" s="287"/>
      <c r="X9016" s="289"/>
    </row>
    <row r="9017" spans="20:24">
      <c r="T9017" s="288"/>
      <c r="U9017" s="287"/>
      <c r="X9017" s="289"/>
    </row>
    <row r="9018" spans="20:24">
      <c r="T9018" s="288"/>
      <c r="U9018" s="287"/>
      <c r="X9018" s="289"/>
    </row>
    <row r="9019" spans="20:24">
      <c r="T9019" s="288"/>
      <c r="U9019" s="287"/>
      <c r="X9019" s="289"/>
    </row>
    <row r="9020" spans="20:24">
      <c r="T9020" s="288"/>
      <c r="U9020" s="287"/>
      <c r="X9020" s="289"/>
    </row>
    <row r="9021" spans="20:24">
      <c r="T9021" s="288"/>
      <c r="U9021" s="287"/>
      <c r="X9021" s="289"/>
    </row>
    <row r="9022" spans="20:24">
      <c r="T9022" s="288"/>
      <c r="U9022" s="287"/>
      <c r="X9022" s="289"/>
    </row>
    <row r="9023" spans="20:24">
      <c r="T9023" s="288"/>
      <c r="U9023" s="287"/>
      <c r="X9023" s="289"/>
    </row>
    <row r="9024" spans="20:24">
      <c r="T9024" s="288"/>
      <c r="U9024" s="287"/>
      <c r="X9024" s="289"/>
    </row>
    <row r="9025" spans="20:24">
      <c r="T9025" s="288"/>
      <c r="U9025" s="287"/>
      <c r="X9025" s="289"/>
    </row>
    <row r="9026" spans="20:24">
      <c r="T9026" s="288"/>
      <c r="U9026" s="287"/>
      <c r="X9026" s="289"/>
    </row>
    <row r="9027" spans="20:24">
      <c r="T9027" s="288"/>
      <c r="U9027" s="287"/>
      <c r="X9027" s="289"/>
    </row>
    <row r="9028" spans="20:24">
      <c r="T9028" s="288"/>
      <c r="U9028" s="287"/>
      <c r="X9028" s="289"/>
    </row>
    <row r="9029" spans="20:24">
      <c r="T9029" s="288"/>
      <c r="U9029" s="287"/>
      <c r="X9029" s="289"/>
    </row>
    <row r="9030" spans="20:24">
      <c r="T9030" s="288"/>
      <c r="U9030" s="287"/>
      <c r="X9030" s="289"/>
    </row>
    <row r="9031" spans="20:24">
      <c r="T9031" s="288"/>
      <c r="U9031" s="287"/>
      <c r="X9031" s="289"/>
    </row>
    <row r="9032" spans="20:24">
      <c r="T9032" s="288"/>
      <c r="U9032" s="287"/>
      <c r="X9032" s="289"/>
    </row>
    <row r="9033" spans="20:24">
      <c r="T9033" s="288"/>
      <c r="U9033" s="287"/>
      <c r="X9033" s="289"/>
    </row>
    <row r="9034" spans="20:24">
      <c r="T9034" s="288"/>
      <c r="U9034" s="287"/>
      <c r="X9034" s="289"/>
    </row>
    <row r="9035" spans="20:24">
      <c r="T9035" s="288"/>
      <c r="U9035" s="287"/>
      <c r="X9035" s="289"/>
    </row>
    <row r="9036" spans="20:24">
      <c r="T9036" s="288"/>
      <c r="U9036" s="287"/>
      <c r="X9036" s="289"/>
    </row>
    <row r="9037" spans="20:24">
      <c r="T9037" s="288"/>
      <c r="U9037" s="287"/>
      <c r="X9037" s="289"/>
    </row>
    <row r="9038" spans="20:24">
      <c r="T9038" s="288"/>
      <c r="U9038" s="287"/>
      <c r="X9038" s="289"/>
    </row>
    <row r="9039" spans="20:24">
      <c r="T9039" s="288"/>
      <c r="U9039" s="287"/>
      <c r="X9039" s="289"/>
    </row>
    <row r="9040" spans="20:24">
      <c r="T9040" s="288"/>
      <c r="U9040" s="287"/>
      <c r="X9040" s="289"/>
    </row>
    <row r="9041" spans="20:24">
      <c r="T9041" s="288"/>
      <c r="U9041" s="287"/>
      <c r="X9041" s="289"/>
    </row>
    <row r="9042" spans="20:24">
      <c r="T9042" s="288"/>
      <c r="U9042" s="287"/>
      <c r="X9042" s="289"/>
    </row>
    <row r="9043" spans="20:24">
      <c r="T9043" s="288"/>
      <c r="U9043" s="287"/>
      <c r="X9043" s="289"/>
    </row>
    <row r="9044" spans="20:24">
      <c r="T9044" s="288"/>
      <c r="U9044" s="287"/>
      <c r="X9044" s="289"/>
    </row>
    <row r="9045" spans="20:24">
      <c r="T9045" s="288"/>
      <c r="U9045" s="287"/>
      <c r="X9045" s="289"/>
    </row>
    <row r="9046" spans="20:24">
      <c r="T9046" s="288"/>
      <c r="U9046" s="287"/>
      <c r="X9046" s="289"/>
    </row>
    <row r="9047" spans="20:24">
      <c r="T9047" s="288"/>
      <c r="U9047" s="287"/>
      <c r="X9047" s="289"/>
    </row>
    <row r="9048" spans="20:24">
      <c r="T9048" s="288"/>
      <c r="U9048" s="287"/>
      <c r="X9048" s="289"/>
    </row>
    <row r="9049" spans="20:24">
      <c r="T9049" s="288"/>
      <c r="U9049" s="287"/>
      <c r="X9049" s="289"/>
    </row>
    <row r="9050" spans="20:24">
      <c r="T9050" s="288"/>
      <c r="U9050" s="287"/>
      <c r="X9050" s="289"/>
    </row>
    <row r="9051" spans="20:24">
      <c r="T9051" s="288"/>
      <c r="U9051" s="287"/>
      <c r="X9051" s="289"/>
    </row>
    <row r="9052" spans="20:24">
      <c r="T9052" s="288"/>
      <c r="U9052" s="287"/>
      <c r="X9052" s="289"/>
    </row>
    <row r="9053" spans="20:24">
      <c r="T9053" s="288"/>
      <c r="U9053" s="287"/>
      <c r="X9053" s="289"/>
    </row>
    <row r="9054" spans="20:24">
      <c r="T9054" s="288"/>
      <c r="U9054" s="287"/>
      <c r="X9054" s="289"/>
    </row>
    <row r="9055" spans="20:24">
      <c r="T9055" s="288"/>
      <c r="U9055" s="287"/>
      <c r="X9055" s="289"/>
    </row>
    <row r="9056" spans="20:24">
      <c r="T9056" s="288"/>
      <c r="U9056" s="287"/>
      <c r="X9056" s="289"/>
    </row>
    <row r="9057" spans="20:24">
      <c r="T9057" s="288"/>
      <c r="U9057" s="287"/>
      <c r="X9057" s="289"/>
    </row>
    <row r="9058" spans="20:24">
      <c r="T9058" s="288"/>
      <c r="U9058" s="287"/>
      <c r="X9058" s="289"/>
    </row>
    <row r="9059" spans="20:24">
      <c r="T9059" s="288"/>
      <c r="U9059" s="287"/>
      <c r="X9059" s="289"/>
    </row>
    <row r="9060" spans="20:24">
      <c r="T9060" s="288"/>
      <c r="U9060" s="287"/>
      <c r="X9060" s="289"/>
    </row>
    <row r="9061" spans="20:24">
      <c r="T9061" s="288"/>
      <c r="U9061" s="287"/>
      <c r="X9061" s="289"/>
    </row>
    <row r="9062" spans="20:24">
      <c r="T9062" s="288"/>
      <c r="U9062" s="287"/>
      <c r="X9062" s="289"/>
    </row>
    <row r="9063" spans="20:24">
      <c r="T9063" s="288"/>
      <c r="U9063" s="287"/>
      <c r="X9063" s="289"/>
    </row>
    <row r="9064" spans="20:24">
      <c r="T9064" s="288"/>
      <c r="U9064" s="287"/>
      <c r="X9064" s="289"/>
    </row>
    <row r="9065" spans="20:24">
      <c r="T9065" s="288"/>
      <c r="U9065" s="287"/>
      <c r="X9065" s="289"/>
    </row>
    <row r="9066" spans="20:24">
      <c r="T9066" s="288"/>
      <c r="U9066" s="287"/>
      <c r="X9066" s="289"/>
    </row>
    <row r="9067" spans="20:24">
      <c r="T9067" s="288"/>
      <c r="U9067" s="287"/>
      <c r="X9067" s="289"/>
    </row>
    <row r="9068" spans="20:24">
      <c r="T9068" s="288"/>
      <c r="U9068" s="287"/>
      <c r="X9068" s="289"/>
    </row>
    <row r="9069" spans="20:24">
      <c r="T9069" s="288"/>
      <c r="U9069" s="287"/>
      <c r="X9069" s="289"/>
    </row>
    <row r="9070" spans="20:24">
      <c r="T9070" s="288"/>
      <c r="U9070" s="287"/>
      <c r="X9070" s="289"/>
    </row>
    <row r="9071" spans="20:24">
      <c r="T9071" s="288"/>
      <c r="U9071" s="287"/>
      <c r="X9071" s="289"/>
    </row>
    <row r="9072" spans="20:24">
      <c r="T9072" s="288"/>
      <c r="U9072" s="287"/>
      <c r="X9072" s="289"/>
    </row>
    <row r="9073" spans="20:24">
      <c r="T9073" s="288"/>
      <c r="U9073" s="287"/>
      <c r="X9073" s="289"/>
    </row>
    <row r="9074" spans="20:24">
      <c r="T9074" s="288"/>
      <c r="U9074" s="287"/>
      <c r="X9074" s="289"/>
    </row>
    <row r="9075" spans="20:24">
      <c r="T9075" s="288"/>
      <c r="U9075" s="287"/>
      <c r="X9075" s="289"/>
    </row>
    <row r="9076" spans="20:24">
      <c r="T9076" s="288"/>
      <c r="U9076" s="287"/>
      <c r="X9076" s="289"/>
    </row>
    <row r="9077" spans="20:24">
      <c r="T9077" s="288"/>
      <c r="U9077" s="287"/>
      <c r="X9077" s="289"/>
    </row>
    <row r="9078" spans="20:24">
      <c r="T9078" s="288"/>
      <c r="U9078" s="287"/>
      <c r="X9078" s="289"/>
    </row>
    <row r="9079" spans="20:24">
      <c r="T9079" s="288"/>
      <c r="U9079" s="287"/>
      <c r="X9079" s="289"/>
    </row>
    <row r="9080" spans="20:24">
      <c r="T9080" s="288"/>
      <c r="U9080" s="287"/>
      <c r="X9080" s="289"/>
    </row>
    <row r="9081" spans="20:24">
      <c r="T9081" s="288"/>
      <c r="U9081" s="287"/>
      <c r="X9081" s="289"/>
    </row>
    <row r="9082" spans="20:24">
      <c r="T9082" s="288"/>
      <c r="U9082" s="287"/>
      <c r="X9082" s="289"/>
    </row>
    <row r="9083" spans="20:24">
      <c r="T9083" s="288"/>
      <c r="U9083" s="287"/>
      <c r="X9083" s="289"/>
    </row>
    <row r="9084" spans="20:24">
      <c r="T9084" s="288"/>
      <c r="U9084" s="287"/>
      <c r="X9084" s="289"/>
    </row>
    <row r="9085" spans="20:24">
      <c r="T9085" s="288"/>
      <c r="U9085" s="287"/>
      <c r="X9085" s="289"/>
    </row>
    <row r="9086" spans="20:24">
      <c r="T9086" s="288"/>
      <c r="U9086" s="287"/>
      <c r="X9086" s="289"/>
    </row>
    <row r="9087" spans="20:24">
      <c r="T9087" s="288"/>
      <c r="U9087" s="287"/>
      <c r="X9087" s="289"/>
    </row>
    <row r="9088" spans="20:24">
      <c r="T9088" s="288"/>
      <c r="U9088" s="287"/>
      <c r="X9088" s="289"/>
    </row>
    <row r="9089" spans="20:24">
      <c r="T9089" s="288"/>
      <c r="U9089" s="287"/>
      <c r="X9089" s="289"/>
    </row>
    <row r="9090" spans="20:24">
      <c r="T9090" s="288"/>
      <c r="U9090" s="287"/>
      <c r="X9090" s="289"/>
    </row>
    <row r="9091" spans="20:24">
      <c r="T9091" s="288"/>
      <c r="U9091" s="287"/>
      <c r="X9091" s="289"/>
    </row>
    <row r="9092" spans="20:24">
      <c r="T9092" s="288"/>
      <c r="U9092" s="287"/>
      <c r="X9092" s="289"/>
    </row>
    <row r="9093" spans="20:24">
      <c r="T9093" s="288"/>
      <c r="U9093" s="287"/>
      <c r="X9093" s="289"/>
    </row>
    <row r="9094" spans="20:24">
      <c r="T9094" s="288"/>
      <c r="U9094" s="287"/>
      <c r="X9094" s="289"/>
    </row>
    <row r="9095" spans="20:24">
      <c r="T9095" s="288"/>
      <c r="U9095" s="287"/>
      <c r="X9095" s="289"/>
    </row>
    <row r="9096" spans="20:24">
      <c r="T9096" s="288"/>
      <c r="U9096" s="287"/>
      <c r="X9096" s="289"/>
    </row>
    <row r="9097" spans="20:24">
      <c r="T9097" s="288"/>
      <c r="U9097" s="287"/>
      <c r="X9097" s="289"/>
    </row>
    <row r="9098" spans="20:24">
      <c r="T9098" s="288"/>
      <c r="U9098" s="287"/>
      <c r="X9098" s="289"/>
    </row>
    <row r="9099" spans="20:24">
      <c r="T9099" s="288"/>
      <c r="U9099" s="287"/>
      <c r="X9099" s="289"/>
    </row>
    <row r="9100" spans="20:24">
      <c r="T9100" s="288"/>
      <c r="U9100" s="287"/>
      <c r="X9100" s="289"/>
    </row>
    <row r="9101" spans="20:24">
      <c r="T9101" s="288"/>
      <c r="U9101" s="287"/>
      <c r="X9101" s="289"/>
    </row>
    <row r="9102" spans="20:24">
      <c r="T9102" s="288"/>
      <c r="U9102" s="287"/>
      <c r="X9102" s="289"/>
    </row>
    <row r="9103" spans="20:24">
      <c r="T9103" s="288"/>
      <c r="U9103" s="287"/>
      <c r="X9103" s="289"/>
    </row>
    <row r="9104" spans="20:24">
      <c r="T9104" s="288"/>
      <c r="U9104" s="287"/>
      <c r="X9104" s="289"/>
    </row>
    <row r="9105" spans="20:24">
      <c r="T9105" s="288"/>
      <c r="U9105" s="287"/>
      <c r="X9105" s="289"/>
    </row>
    <row r="9106" spans="20:24">
      <c r="T9106" s="288"/>
      <c r="U9106" s="287"/>
      <c r="X9106" s="289"/>
    </row>
    <row r="9107" spans="20:24">
      <c r="T9107" s="288"/>
      <c r="U9107" s="287"/>
      <c r="X9107" s="289"/>
    </row>
    <row r="9108" spans="20:24">
      <c r="T9108" s="288"/>
      <c r="U9108" s="287"/>
      <c r="X9108" s="289"/>
    </row>
    <row r="9109" spans="20:24">
      <c r="T9109" s="288"/>
      <c r="U9109" s="287"/>
      <c r="X9109" s="289"/>
    </row>
    <row r="9110" spans="20:24">
      <c r="T9110" s="288"/>
      <c r="U9110" s="287"/>
      <c r="X9110" s="289"/>
    </row>
    <row r="9111" spans="20:24">
      <c r="T9111" s="288"/>
      <c r="U9111" s="287"/>
      <c r="X9111" s="289"/>
    </row>
    <row r="9112" spans="20:24">
      <c r="T9112" s="288"/>
      <c r="U9112" s="287"/>
      <c r="X9112" s="289"/>
    </row>
    <row r="9113" spans="20:24">
      <c r="T9113" s="288"/>
      <c r="U9113" s="287"/>
      <c r="X9113" s="289"/>
    </row>
    <row r="9114" spans="20:24">
      <c r="T9114" s="288"/>
      <c r="U9114" s="287"/>
      <c r="X9114" s="289"/>
    </row>
    <row r="9115" spans="20:24">
      <c r="T9115" s="288"/>
      <c r="U9115" s="287"/>
      <c r="X9115" s="289"/>
    </row>
    <row r="9116" spans="20:24">
      <c r="T9116" s="288"/>
      <c r="U9116" s="287"/>
      <c r="X9116" s="289"/>
    </row>
    <row r="9117" spans="20:24">
      <c r="T9117" s="288"/>
      <c r="U9117" s="287"/>
      <c r="X9117" s="289"/>
    </row>
    <row r="9118" spans="20:24">
      <c r="T9118" s="288"/>
      <c r="U9118" s="287"/>
      <c r="X9118" s="289"/>
    </row>
    <row r="9119" spans="20:24">
      <c r="T9119" s="288"/>
      <c r="U9119" s="287"/>
      <c r="X9119" s="289"/>
    </row>
    <row r="9120" spans="20:24">
      <c r="T9120" s="288"/>
      <c r="U9120" s="287"/>
      <c r="X9120" s="289"/>
    </row>
    <row r="9121" spans="20:24">
      <c r="T9121" s="288"/>
      <c r="U9121" s="287"/>
      <c r="X9121" s="289"/>
    </row>
    <row r="9122" spans="20:24">
      <c r="T9122" s="288"/>
      <c r="U9122" s="287"/>
      <c r="X9122" s="289"/>
    </row>
    <row r="9123" spans="20:24">
      <c r="T9123" s="288"/>
      <c r="U9123" s="287"/>
      <c r="X9123" s="289"/>
    </row>
    <row r="9124" spans="20:24">
      <c r="T9124" s="288"/>
      <c r="U9124" s="287"/>
      <c r="X9124" s="289"/>
    </row>
    <row r="9125" spans="20:24">
      <c r="T9125" s="288"/>
      <c r="U9125" s="287"/>
      <c r="X9125" s="289"/>
    </row>
    <row r="9126" spans="20:24">
      <c r="T9126" s="288"/>
      <c r="U9126" s="287"/>
      <c r="X9126" s="289"/>
    </row>
    <row r="9127" spans="20:24">
      <c r="T9127" s="288"/>
      <c r="U9127" s="287"/>
      <c r="X9127" s="289"/>
    </row>
    <row r="9128" spans="20:24">
      <c r="T9128" s="288"/>
      <c r="U9128" s="287"/>
      <c r="X9128" s="289"/>
    </row>
    <row r="9129" spans="20:24">
      <c r="T9129" s="288"/>
      <c r="U9129" s="287"/>
      <c r="X9129" s="289"/>
    </row>
    <row r="9130" spans="20:24">
      <c r="T9130" s="288"/>
      <c r="U9130" s="287"/>
      <c r="X9130" s="289"/>
    </row>
    <row r="9131" spans="20:24">
      <c r="T9131" s="288"/>
      <c r="U9131" s="287"/>
      <c r="X9131" s="289"/>
    </row>
    <row r="9132" spans="20:24">
      <c r="T9132" s="288"/>
      <c r="U9132" s="287"/>
      <c r="X9132" s="289"/>
    </row>
    <row r="9133" spans="20:24">
      <c r="T9133" s="288"/>
      <c r="U9133" s="287"/>
      <c r="X9133" s="289"/>
    </row>
    <row r="9134" spans="20:24">
      <c r="T9134" s="288"/>
      <c r="U9134" s="287"/>
      <c r="X9134" s="289"/>
    </row>
    <row r="9135" spans="20:24">
      <c r="T9135" s="288"/>
      <c r="U9135" s="287"/>
      <c r="X9135" s="289"/>
    </row>
    <row r="9136" spans="20:24">
      <c r="T9136" s="288"/>
      <c r="U9136" s="287"/>
      <c r="X9136" s="289"/>
    </row>
    <row r="9137" spans="20:24">
      <c r="T9137" s="288"/>
      <c r="U9137" s="287"/>
      <c r="X9137" s="289"/>
    </row>
    <row r="9138" spans="20:24">
      <c r="T9138" s="288"/>
      <c r="U9138" s="287"/>
      <c r="X9138" s="289"/>
    </row>
    <row r="9139" spans="20:24">
      <c r="T9139" s="288"/>
      <c r="U9139" s="287"/>
      <c r="X9139" s="289"/>
    </row>
    <row r="9140" spans="20:24">
      <c r="T9140" s="288"/>
      <c r="U9140" s="287"/>
      <c r="X9140" s="289"/>
    </row>
    <row r="9141" spans="20:24">
      <c r="T9141" s="288"/>
      <c r="U9141" s="287"/>
      <c r="X9141" s="289"/>
    </row>
    <row r="9142" spans="20:24">
      <c r="T9142" s="288"/>
      <c r="U9142" s="287"/>
      <c r="X9142" s="289"/>
    </row>
    <row r="9143" spans="20:24">
      <c r="T9143" s="288"/>
      <c r="U9143" s="287"/>
      <c r="X9143" s="289"/>
    </row>
    <row r="9144" spans="20:24">
      <c r="T9144" s="288"/>
      <c r="U9144" s="287"/>
      <c r="X9144" s="289"/>
    </row>
    <row r="9145" spans="20:24">
      <c r="T9145" s="288"/>
      <c r="U9145" s="287"/>
      <c r="X9145" s="289"/>
    </row>
    <row r="9146" spans="20:24">
      <c r="T9146" s="288"/>
      <c r="U9146" s="287"/>
      <c r="X9146" s="289"/>
    </row>
    <row r="9147" spans="20:24">
      <c r="T9147" s="288"/>
      <c r="U9147" s="287"/>
      <c r="X9147" s="289"/>
    </row>
    <row r="9148" spans="20:24">
      <c r="T9148" s="288"/>
      <c r="U9148" s="287"/>
      <c r="X9148" s="289"/>
    </row>
    <row r="9149" spans="20:24">
      <c r="T9149" s="288"/>
      <c r="U9149" s="287"/>
      <c r="X9149" s="289"/>
    </row>
    <row r="9150" spans="20:24">
      <c r="T9150" s="288"/>
      <c r="U9150" s="287"/>
      <c r="X9150" s="289"/>
    </row>
    <row r="9151" spans="20:24">
      <c r="T9151" s="288"/>
      <c r="U9151" s="287"/>
      <c r="X9151" s="289"/>
    </row>
    <row r="9152" spans="20:24">
      <c r="T9152" s="288"/>
      <c r="U9152" s="287"/>
      <c r="X9152" s="289"/>
    </row>
    <row r="9153" spans="20:24">
      <c r="T9153" s="288"/>
      <c r="U9153" s="287"/>
      <c r="X9153" s="289"/>
    </row>
    <row r="9154" spans="20:24">
      <c r="T9154" s="288"/>
      <c r="U9154" s="287"/>
      <c r="X9154" s="289"/>
    </row>
    <row r="9155" spans="20:24">
      <c r="T9155" s="288"/>
      <c r="U9155" s="287"/>
      <c r="X9155" s="289"/>
    </row>
    <row r="9156" spans="20:24">
      <c r="T9156" s="288"/>
      <c r="U9156" s="287"/>
      <c r="X9156" s="289"/>
    </row>
    <row r="9157" spans="20:24">
      <c r="T9157" s="288"/>
      <c r="U9157" s="287"/>
      <c r="X9157" s="289"/>
    </row>
    <row r="9158" spans="20:24">
      <c r="T9158" s="288"/>
      <c r="U9158" s="287"/>
      <c r="X9158" s="289"/>
    </row>
    <row r="9159" spans="20:24">
      <c r="T9159" s="288"/>
      <c r="U9159" s="287"/>
      <c r="X9159" s="289"/>
    </row>
    <row r="9160" spans="20:24">
      <c r="T9160" s="288"/>
      <c r="U9160" s="287"/>
      <c r="X9160" s="289"/>
    </row>
    <row r="9161" spans="20:24">
      <c r="T9161" s="288"/>
      <c r="U9161" s="287"/>
      <c r="X9161" s="289"/>
    </row>
    <row r="9162" spans="20:24">
      <c r="T9162" s="288"/>
      <c r="U9162" s="287"/>
      <c r="X9162" s="289"/>
    </row>
    <row r="9163" spans="20:24">
      <c r="T9163" s="288"/>
      <c r="U9163" s="287"/>
      <c r="X9163" s="289"/>
    </row>
    <row r="9164" spans="20:24">
      <c r="T9164" s="288"/>
      <c r="U9164" s="287"/>
      <c r="X9164" s="289"/>
    </row>
    <row r="9165" spans="20:24">
      <c r="T9165" s="288"/>
      <c r="U9165" s="287"/>
      <c r="X9165" s="289"/>
    </row>
    <row r="9166" spans="20:24">
      <c r="T9166" s="288"/>
      <c r="U9166" s="287"/>
      <c r="X9166" s="289"/>
    </row>
    <row r="9167" spans="20:24">
      <c r="T9167" s="288"/>
      <c r="U9167" s="287"/>
      <c r="X9167" s="289"/>
    </row>
    <row r="9168" spans="20:24">
      <c r="T9168" s="288"/>
      <c r="U9168" s="287"/>
      <c r="X9168" s="289"/>
    </row>
    <row r="9169" spans="20:24">
      <c r="T9169" s="288"/>
      <c r="U9169" s="287"/>
      <c r="X9169" s="289"/>
    </row>
    <row r="9170" spans="20:24">
      <c r="T9170" s="288"/>
      <c r="U9170" s="287"/>
      <c r="X9170" s="289"/>
    </row>
    <row r="9171" spans="20:24">
      <c r="T9171" s="288"/>
      <c r="U9171" s="287"/>
      <c r="X9171" s="289"/>
    </row>
    <row r="9172" spans="20:24">
      <c r="T9172" s="288"/>
      <c r="U9172" s="287"/>
      <c r="X9172" s="289"/>
    </row>
    <row r="9173" spans="20:24">
      <c r="T9173" s="288"/>
      <c r="U9173" s="287"/>
      <c r="X9173" s="289"/>
    </row>
    <row r="9174" spans="20:24">
      <c r="T9174" s="288"/>
      <c r="U9174" s="287"/>
      <c r="X9174" s="289"/>
    </row>
    <row r="9175" spans="20:24">
      <c r="T9175" s="288"/>
      <c r="U9175" s="287"/>
      <c r="X9175" s="289"/>
    </row>
    <row r="9176" spans="20:24">
      <c r="T9176" s="288"/>
      <c r="U9176" s="287"/>
      <c r="X9176" s="289"/>
    </row>
    <row r="9177" spans="20:24">
      <c r="T9177" s="288"/>
      <c r="U9177" s="287"/>
      <c r="X9177" s="289"/>
    </row>
    <row r="9178" spans="20:24">
      <c r="T9178" s="288"/>
      <c r="U9178" s="287"/>
      <c r="X9178" s="289"/>
    </row>
    <row r="9179" spans="20:24">
      <c r="T9179" s="288"/>
      <c r="U9179" s="287"/>
      <c r="X9179" s="289"/>
    </row>
    <row r="9180" spans="20:24">
      <c r="T9180" s="288"/>
      <c r="U9180" s="287"/>
      <c r="X9180" s="289"/>
    </row>
    <row r="9181" spans="20:24">
      <c r="T9181" s="288"/>
      <c r="U9181" s="287"/>
      <c r="X9181" s="289"/>
    </row>
    <row r="9182" spans="20:24">
      <c r="T9182" s="288"/>
      <c r="U9182" s="287"/>
      <c r="X9182" s="289"/>
    </row>
    <row r="9183" spans="20:24">
      <c r="T9183" s="288"/>
      <c r="U9183" s="287"/>
      <c r="X9183" s="289"/>
    </row>
    <row r="9184" spans="20:24">
      <c r="T9184" s="288"/>
      <c r="U9184" s="287"/>
      <c r="X9184" s="289"/>
    </row>
    <row r="9185" spans="20:24">
      <c r="T9185" s="288"/>
      <c r="U9185" s="287"/>
      <c r="X9185" s="289"/>
    </row>
    <row r="9186" spans="20:24">
      <c r="T9186" s="288"/>
      <c r="U9186" s="287"/>
      <c r="X9186" s="289"/>
    </row>
    <row r="9187" spans="20:24">
      <c r="T9187" s="288"/>
      <c r="U9187" s="287"/>
      <c r="X9187" s="289"/>
    </row>
    <row r="9188" spans="20:24">
      <c r="T9188" s="288"/>
      <c r="U9188" s="287"/>
      <c r="X9188" s="289"/>
    </row>
    <row r="9189" spans="20:24">
      <c r="T9189" s="288"/>
      <c r="U9189" s="287"/>
      <c r="X9189" s="289"/>
    </row>
    <row r="9190" spans="20:24">
      <c r="T9190" s="288"/>
      <c r="U9190" s="287"/>
      <c r="X9190" s="289"/>
    </row>
    <row r="9191" spans="20:24">
      <c r="T9191" s="288"/>
      <c r="U9191" s="287"/>
      <c r="X9191" s="289"/>
    </row>
    <row r="9192" spans="20:24">
      <c r="T9192" s="288"/>
      <c r="U9192" s="287"/>
      <c r="X9192" s="289"/>
    </row>
    <row r="9193" spans="20:24">
      <c r="T9193" s="288"/>
      <c r="U9193" s="287"/>
      <c r="X9193" s="289"/>
    </row>
    <row r="9194" spans="20:24">
      <c r="T9194" s="288"/>
      <c r="U9194" s="287"/>
      <c r="X9194" s="289"/>
    </row>
    <row r="9195" spans="20:24">
      <c r="T9195" s="288"/>
      <c r="U9195" s="287"/>
      <c r="X9195" s="289"/>
    </row>
    <row r="9196" spans="20:24">
      <c r="T9196" s="288"/>
      <c r="U9196" s="287"/>
      <c r="X9196" s="289"/>
    </row>
    <row r="9197" spans="20:24">
      <c r="T9197" s="288"/>
      <c r="U9197" s="287"/>
      <c r="X9197" s="289"/>
    </row>
    <row r="9198" spans="20:24">
      <c r="T9198" s="288"/>
      <c r="U9198" s="287"/>
      <c r="X9198" s="289"/>
    </row>
    <row r="9199" spans="20:24">
      <c r="T9199" s="288"/>
      <c r="U9199" s="287"/>
      <c r="X9199" s="289"/>
    </row>
    <row r="9200" spans="20:24">
      <c r="T9200" s="288"/>
      <c r="U9200" s="287"/>
      <c r="X9200" s="289"/>
    </row>
    <row r="9201" spans="20:24">
      <c r="T9201" s="288"/>
      <c r="U9201" s="287"/>
      <c r="X9201" s="289"/>
    </row>
    <row r="9202" spans="20:24">
      <c r="T9202" s="288"/>
      <c r="U9202" s="287"/>
      <c r="X9202" s="289"/>
    </row>
    <row r="9203" spans="20:24">
      <c r="T9203" s="288"/>
      <c r="U9203" s="287"/>
      <c r="X9203" s="289"/>
    </row>
    <row r="9204" spans="20:24">
      <c r="T9204" s="288"/>
      <c r="U9204" s="287"/>
      <c r="X9204" s="289"/>
    </row>
    <row r="9205" spans="20:24">
      <c r="T9205" s="288"/>
      <c r="U9205" s="287"/>
      <c r="X9205" s="289"/>
    </row>
    <row r="9206" spans="20:24">
      <c r="T9206" s="288"/>
      <c r="U9206" s="287"/>
      <c r="X9206" s="289"/>
    </row>
    <row r="9207" spans="20:24">
      <c r="T9207" s="288"/>
      <c r="U9207" s="287"/>
      <c r="X9207" s="289"/>
    </row>
    <row r="9208" spans="20:24">
      <c r="T9208" s="288"/>
      <c r="U9208" s="287"/>
      <c r="X9208" s="289"/>
    </row>
    <row r="9209" spans="20:24">
      <c r="T9209" s="288"/>
      <c r="U9209" s="287"/>
      <c r="X9209" s="289"/>
    </row>
    <row r="9210" spans="20:24">
      <c r="T9210" s="288"/>
      <c r="U9210" s="287"/>
      <c r="X9210" s="289"/>
    </row>
    <row r="9211" spans="20:24">
      <c r="T9211" s="288"/>
      <c r="U9211" s="287"/>
      <c r="X9211" s="289"/>
    </row>
    <row r="9212" spans="20:24">
      <c r="T9212" s="288"/>
      <c r="U9212" s="287"/>
      <c r="X9212" s="289"/>
    </row>
    <row r="9213" spans="20:24">
      <c r="T9213" s="288"/>
      <c r="U9213" s="287"/>
      <c r="X9213" s="289"/>
    </row>
    <row r="9214" spans="20:24">
      <c r="T9214" s="288"/>
      <c r="U9214" s="287"/>
      <c r="X9214" s="289"/>
    </row>
    <row r="9215" spans="20:24">
      <c r="T9215" s="288"/>
      <c r="U9215" s="287"/>
      <c r="X9215" s="289"/>
    </row>
    <row r="9216" spans="20:24">
      <c r="T9216" s="288"/>
      <c r="U9216" s="287"/>
      <c r="X9216" s="289"/>
    </row>
    <row r="9217" spans="20:24">
      <c r="T9217" s="288"/>
      <c r="U9217" s="287"/>
      <c r="X9217" s="289"/>
    </row>
    <row r="9218" spans="20:24">
      <c r="T9218" s="288"/>
      <c r="U9218" s="287"/>
      <c r="X9218" s="289"/>
    </row>
    <row r="9219" spans="20:24">
      <c r="T9219" s="288"/>
      <c r="U9219" s="287"/>
      <c r="X9219" s="289"/>
    </row>
    <row r="9220" spans="20:24">
      <c r="T9220" s="288"/>
      <c r="U9220" s="287"/>
      <c r="X9220" s="289"/>
    </row>
    <row r="9221" spans="20:24">
      <c r="T9221" s="288"/>
      <c r="U9221" s="287"/>
      <c r="X9221" s="289"/>
    </row>
    <row r="9222" spans="20:24">
      <c r="T9222" s="288"/>
      <c r="U9222" s="287"/>
      <c r="X9222" s="289"/>
    </row>
    <row r="9223" spans="20:24">
      <c r="T9223" s="288"/>
      <c r="U9223" s="287"/>
      <c r="X9223" s="289"/>
    </row>
    <row r="9224" spans="20:24">
      <c r="T9224" s="288"/>
      <c r="U9224" s="287"/>
      <c r="X9224" s="289"/>
    </row>
    <row r="9225" spans="20:24">
      <c r="T9225" s="288"/>
      <c r="U9225" s="287"/>
      <c r="X9225" s="289"/>
    </row>
    <row r="9226" spans="20:24">
      <c r="T9226" s="288"/>
      <c r="U9226" s="287"/>
      <c r="X9226" s="289"/>
    </row>
    <row r="9227" spans="20:24">
      <c r="T9227" s="288"/>
      <c r="U9227" s="287"/>
      <c r="X9227" s="289"/>
    </row>
    <row r="9228" spans="20:24">
      <c r="T9228" s="288"/>
      <c r="U9228" s="287"/>
      <c r="X9228" s="289"/>
    </row>
    <row r="9229" spans="20:24">
      <c r="T9229" s="288"/>
      <c r="U9229" s="287"/>
      <c r="X9229" s="289"/>
    </row>
    <row r="9230" spans="20:24">
      <c r="T9230" s="288"/>
      <c r="U9230" s="287"/>
      <c r="X9230" s="289"/>
    </row>
    <row r="9231" spans="20:24">
      <c r="T9231" s="288"/>
      <c r="U9231" s="287"/>
      <c r="X9231" s="289"/>
    </row>
    <row r="9232" spans="20:24">
      <c r="T9232" s="288"/>
      <c r="U9232" s="287"/>
      <c r="X9232" s="289"/>
    </row>
    <row r="9233" spans="20:24">
      <c r="T9233" s="288"/>
      <c r="U9233" s="287"/>
      <c r="X9233" s="289"/>
    </row>
    <row r="9234" spans="20:24">
      <c r="T9234" s="288"/>
      <c r="U9234" s="287"/>
      <c r="X9234" s="289"/>
    </row>
    <row r="9235" spans="20:24">
      <c r="T9235" s="288"/>
      <c r="U9235" s="287"/>
      <c r="X9235" s="289"/>
    </row>
    <row r="9236" spans="20:24">
      <c r="T9236" s="288"/>
      <c r="U9236" s="287"/>
      <c r="X9236" s="289"/>
    </row>
    <row r="9237" spans="20:24">
      <c r="T9237" s="288"/>
      <c r="U9237" s="287"/>
      <c r="X9237" s="289"/>
    </row>
    <row r="9238" spans="20:24">
      <c r="T9238" s="288"/>
      <c r="U9238" s="287"/>
      <c r="X9238" s="289"/>
    </row>
    <row r="9239" spans="20:24">
      <c r="T9239" s="288"/>
      <c r="U9239" s="287"/>
      <c r="X9239" s="289"/>
    </row>
    <row r="9240" spans="20:24">
      <c r="T9240" s="288"/>
      <c r="U9240" s="287"/>
      <c r="X9240" s="289"/>
    </row>
    <row r="9241" spans="20:24">
      <c r="T9241" s="288"/>
      <c r="U9241" s="287"/>
      <c r="X9241" s="289"/>
    </row>
    <row r="9242" spans="20:24">
      <c r="T9242" s="288"/>
      <c r="U9242" s="287"/>
      <c r="X9242" s="289"/>
    </row>
    <row r="9243" spans="20:24">
      <c r="T9243" s="288"/>
      <c r="U9243" s="287"/>
      <c r="X9243" s="289"/>
    </row>
    <row r="9244" spans="20:24">
      <c r="T9244" s="288"/>
      <c r="U9244" s="287"/>
      <c r="X9244" s="289"/>
    </row>
    <row r="9245" spans="20:24">
      <c r="T9245" s="288"/>
      <c r="U9245" s="287"/>
      <c r="X9245" s="289"/>
    </row>
    <row r="9246" spans="20:24">
      <c r="T9246" s="288"/>
      <c r="U9246" s="287"/>
      <c r="X9246" s="289"/>
    </row>
    <row r="9247" spans="20:24">
      <c r="T9247" s="288"/>
      <c r="U9247" s="287"/>
      <c r="X9247" s="289"/>
    </row>
    <row r="9248" spans="20:24">
      <c r="T9248" s="288"/>
      <c r="U9248" s="287"/>
      <c r="X9248" s="289"/>
    </row>
    <row r="9249" spans="20:24">
      <c r="T9249" s="288"/>
      <c r="U9249" s="287"/>
      <c r="X9249" s="289"/>
    </row>
    <row r="9250" spans="20:24">
      <c r="T9250" s="288"/>
      <c r="U9250" s="287"/>
      <c r="X9250" s="289"/>
    </row>
    <row r="9251" spans="20:24">
      <c r="T9251" s="288"/>
      <c r="U9251" s="287"/>
      <c r="X9251" s="289"/>
    </row>
    <row r="9252" spans="20:24">
      <c r="T9252" s="288"/>
      <c r="U9252" s="287"/>
      <c r="X9252" s="289"/>
    </row>
    <row r="9253" spans="20:24">
      <c r="T9253" s="288"/>
      <c r="U9253" s="287"/>
      <c r="X9253" s="289"/>
    </row>
    <row r="9254" spans="20:24">
      <c r="T9254" s="288"/>
      <c r="U9254" s="287"/>
      <c r="X9254" s="289"/>
    </row>
    <row r="9255" spans="20:24">
      <c r="T9255" s="288"/>
      <c r="U9255" s="287"/>
      <c r="X9255" s="289"/>
    </row>
    <row r="9256" spans="20:24">
      <c r="T9256" s="288"/>
      <c r="U9256" s="287"/>
      <c r="X9256" s="289"/>
    </row>
    <row r="9257" spans="20:24">
      <c r="T9257" s="288"/>
      <c r="U9257" s="287"/>
      <c r="X9257" s="289"/>
    </row>
    <row r="9258" spans="20:24">
      <c r="T9258" s="288"/>
      <c r="U9258" s="287"/>
      <c r="X9258" s="289"/>
    </row>
    <row r="9259" spans="20:24">
      <c r="T9259" s="288"/>
      <c r="U9259" s="287"/>
      <c r="X9259" s="289"/>
    </row>
    <row r="9260" spans="20:24">
      <c r="T9260" s="288"/>
      <c r="U9260" s="287"/>
      <c r="X9260" s="289"/>
    </row>
    <row r="9261" spans="20:24">
      <c r="T9261" s="288"/>
      <c r="U9261" s="287"/>
      <c r="X9261" s="289"/>
    </row>
    <row r="9262" spans="20:24">
      <c r="T9262" s="288"/>
      <c r="U9262" s="287"/>
      <c r="X9262" s="289"/>
    </row>
    <row r="9263" spans="20:24">
      <c r="T9263" s="288"/>
      <c r="U9263" s="287"/>
      <c r="X9263" s="289"/>
    </row>
    <row r="9264" spans="20:24">
      <c r="T9264" s="288"/>
      <c r="U9264" s="287"/>
      <c r="X9264" s="289"/>
    </row>
    <row r="9265" spans="20:24">
      <c r="T9265" s="288"/>
      <c r="U9265" s="287"/>
      <c r="X9265" s="289"/>
    </row>
    <row r="9266" spans="20:24">
      <c r="T9266" s="288"/>
      <c r="U9266" s="287"/>
      <c r="X9266" s="289"/>
    </row>
    <row r="9267" spans="20:24">
      <c r="T9267" s="288"/>
      <c r="U9267" s="287"/>
      <c r="X9267" s="289"/>
    </row>
    <row r="9268" spans="20:24">
      <c r="T9268" s="288"/>
      <c r="U9268" s="287"/>
      <c r="X9268" s="289"/>
    </row>
    <row r="9269" spans="20:24">
      <c r="T9269" s="288"/>
      <c r="U9269" s="287"/>
      <c r="X9269" s="289"/>
    </row>
    <row r="9270" spans="20:24">
      <c r="T9270" s="288"/>
      <c r="U9270" s="287"/>
      <c r="X9270" s="289"/>
    </row>
    <row r="9271" spans="20:24">
      <c r="T9271" s="288"/>
      <c r="U9271" s="287"/>
      <c r="X9271" s="289"/>
    </row>
    <row r="9272" spans="20:24">
      <c r="T9272" s="288"/>
      <c r="U9272" s="287"/>
      <c r="X9272" s="289"/>
    </row>
    <row r="9273" spans="20:24">
      <c r="T9273" s="288"/>
      <c r="U9273" s="287"/>
      <c r="X9273" s="289"/>
    </row>
    <row r="9274" spans="20:24">
      <c r="T9274" s="288"/>
      <c r="U9274" s="287"/>
      <c r="X9274" s="289"/>
    </row>
    <row r="9275" spans="20:24">
      <c r="T9275" s="288"/>
      <c r="U9275" s="287"/>
      <c r="X9275" s="289"/>
    </row>
    <row r="9276" spans="20:24">
      <c r="T9276" s="288"/>
      <c r="U9276" s="287"/>
      <c r="X9276" s="289"/>
    </row>
    <row r="9277" spans="20:24">
      <c r="T9277" s="288"/>
      <c r="U9277" s="287"/>
      <c r="X9277" s="289"/>
    </row>
    <row r="9278" spans="20:24">
      <c r="T9278" s="288"/>
      <c r="U9278" s="287"/>
      <c r="X9278" s="289"/>
    </row>
    <row r="9279" spans="20:24">
      <c r="T9279" s="288"/>
      <c r="U9279" s="287"/>
      <c r="X9279" s="289"/>
    </row>
    <row r="9280" spans="20:24">
      <c r="T9280" s="288"/>
      <c r="U9280" s="287"/>
      <c r="X9280" s="289"/>
    </row>
    <row r="9281" spans="20:24">
      <c r="T9281" s="288"/>
      <c r="U9281" s="287"/>
      <c r="X9281" s="289"/>
    </row>
    <row r="9282" spans="20:24">
      <c r="T9282" s="288"/>
      <c r="U9282" s="287"/>
      <c r="X9282" s="289"/>
    </row>
    <row r="9283" spans="20:24">
      <c r="T9283" s="288"/>
      <c r="U9283" s="287"/>
      <c r="X9283" s="289"/>
    </row>
    <row r="9284" spans="20:24">
      <c r="T9284" s="288"/>
      <c r="U9284" s="287"/>
      <c r="X9284" s="289"/>
    </row>
    <row r="9285" spans="20:24">
      <c r="T9285" s="288"/>
      <c r="U9285" s="287"/>
      <c r="X9285" s="289"/>
    </row>
    <row r="9286" spans="20:24">
      <c r="T9286" s="288"/>
      <c r="U9286" s="287"/>
      <c r="X9286" s="289"/>
    </row>
    <row r="9287" spans="20:24">
      <c r="T9287" s="288"/>
      <c r="U9287" s="287"/>
      <c r="X9287" s="289"/>
    </row>
    <row r="9288" spans="20:24">
      <c r="T9288" s="288"/>
      <c r="U9288" s="287"/>
      <c r="X9288" s="289"/>
    </row>
    <row r="9289" spans="20:24">
      <c r="T9289" s="288"/>
      <c r="U9289" s="287"/>
      <c r="X9289" s="289"/>
    </row>
    <row r="9290" spans="20:24">
      <c r="T9290" s="288"/>
      <c r="U9290" s="287"/>
      <c r="X9290" s="289"/>
    </row>
    <row r="9291" spans="20:24">
      <c r="T9291" s="288"/>
      <c r="U9291" s="287"/>
      <c r="X9291" s="289"/>
    </row>
    <row r="9292" spans="20:24">
      <c r="T9292" s="288"/>
      <c r="U9292" s="287"/>
      <c r="X9292" s="289"/>
    </row>
    <row r="9293" spans="20:24">
      <c r="T9293" s="288"/>
      <c r="U9293" s="287"/>
      <c r="X9293" s="289"/>
    </row>
    <row r="9294" spans="20:24">
      <c r="T9294" s="288"/>
      <c r="U9294" s="287"/>
      <c r="X9294" s="289"/>
    </row>
    <row r="9295" spans="20:24">
      <c r="T9295" s="288"/>
      <c r="U9295" s="287"/>
      <c r="X9295" s="289"/>
    </row>
    <row r="9296" spans="20:24">
      <c r="T9296" s="288"/>
      <c r="U9296" s="287"/>
      <c r="X9296" s="289"/>
    </row>
    <row r="9297" spans="20:24">
      <c r="T9297" s="288"/>
      <c r="U9297" s="287"/>
      <c r="X9297" s="289"/>
    </row>
    <row r="9298" spans="20:24">
      <c r="T9298" s="288"/>
      <c r="U9298" s="287"/>
      <c r="X9298" s="289"/>
    </row>
    <row r="9299" spans="20:24">
      <c r="T9299" s="288"/>
      <c r="U9299" s="287"/>
      <c r="X9299" s="289"/>
    </row>
    <row r="9300" spans="20:24">
      <c r="T9300" s="288"/>
      <c r="U9300" s="287"/>
      <c r="X9300" s="289"/>
    </row>
    <row r="9301" spans="20:24">
      <c r="T9301" s="288"/>
      <c r="U9301" s="287"/>
      <c r="X9301" s="289"/>
    </row>
    <row r="9302" spans="20:24">
      <c r="T9302" s="288"/>
      <c r="U9302" s="287"/>
      <c r="X9302" s="289"/>
    </row>
    <row r="9303" spans="20:24">
      <c r="T9303" s="288"/>
      <c r="U9303" s="287"/>
      <c r="X9303" s="289"/>
    </row>
    <row r="9304" spans="20:24">
      <c r="T9304" s="288"/>
      <c r="U9304" s="287"/>
      <c r="X9304" s="289"/>
    </row>
    <row r="9305" spans="20:24">
      <c r="T9305" s="288"/>
      <c r="U9305" s="287"/>
      <c r="X9305" s="289"/>
    </row>
    <row r="9306" spans="20:24">
      <c r="T9306" s="288"/>
      <c r="U9306" s="287"/>
      <c r="X9306" s="289"/>
    </row>
    <row r="9307" spans="20:24">
      <c r="T9307" s="288"/>
      <c r="U9307" s="287"/>
      <c r="X9307" s="289"/>
    </row>
    <row r="9308" spans="20:24">
      <c r="T9308" s="288"/>
      <c r="U9308" s="287"/>
      <c r="X9308" s="289"/>
    </row>
    <row r="9309" spans="20:24">
      <c r="T9309" s="288"/>
      <c r="U9309" s="287"/>
      <c r="X9309" s="289"/>
    </row>
    <row r="9310" spans="20:24">
      <c r="T9310" s="288"/>
      <c r="U9310" s="287"/>
      <c r="X9310" s="289"/>
    </row>
    <row r="9311" spans="20:24">
      <c r="T9311" s="288"/>
      <c r="U9311" s="287"/>
      <c r="X9311" s="289"/>
    </row>
    <row r="9312" spans="20:24">
      <c r="T9312" s="288"/>
      <c r="U9312" s="287"/>
      <c r="X9312" s="289"/>
    </row>
    <row r="9313" spans="20:24">
      <c r="T9313" s="288"/>
      <c r="U9313" s="287"/>
      <c r="X9313" s="289"/>
    </row>
    <row r="9314" spans="20:24">
      <c r="T9314" s="288"/>
      <c r="U9314" s="287"/>
      <c r="X9314" s="289"/>
    </row>
    <row r="9315" spans="20:24">
      <c r="T9315" s="288"/>
      <c r="U9315" s="287"/>
      <c r="X9315" s="289"/>
    </row>
    <row r="9316" spans="20:24">
      <c r="T9316" s="288"/>
      <c r="U9316" s="287"/>
      <c r="X9316" s="289"/>
    </row>
    <row r="9317" spans="20:24">
      <c r="T9317" s="288"/>
      <c r="U9317" s="287"/>
      <c r="X9317" s="289"/>
    </row>
    <row r="9318" spans="20:24">
      <c r="T9318" s="288"/>
      <c r="U9318" s="287"/>
      <c r="X9318" s="289"/>
    </row>
    <row r="9319" spans="20:24">
      <c r="T9319" s="288"/>
      <c r="U9319" s="287"/>
      <c r="X9319" s="289"/>
    </row>
    <row r="9320" spans="20:24">
      <c r="T9320" s="288"/>
      <c r="U9320" s="287"/>
      <c r="X9320" s="289"/>
    </row>
    <row r="9321" spans="20:24">
      <c r="T9321" s="288"/>
      <c r="U9321" s="287"/>
      <c r="X9321" s="289"/>
    </row>
    <row r="9322" spans="20:24">
      <c r="T9322" s="288"/>
      <c r="U9322" s="287"/>
      <c r="X9322" s="289"/>
    </row>
    <row r="9323" spans="20:24">
      <c r="T9323" s="288"/>
      <c r="U9323" s="287"/>
      <c r="X9323" s="289"/>
    </row>
    <row r="9324" spans="20:24">
      <c r="T9324" s="288"/>
      <c r="U9324" s="287"/>
      <c r="X9324" s="289"/>
    </row>
    <row r="9325" spans="20:24">
      <c r="T9325" s="288"/>
      <c r="U9325" s="287"/>
      <c r="X9325" s="289"/>
    </row>
    <row r="9326" spans="20:24">
      <c r="T9326" s="288"/>
      <c r="U9326" s="287"/>
      <c r="X9326" s="289"/>
    </row>
    <row r="9327" spans="20:24">
      <c r="T9327" s="288"/>
      <c r="U9327" s="287"/>
      <c r="X9327" s="289"/>
    </row>
    <row r="9328" spans="20:24">
      <c r="T9328" s="288"/>
      <c r="U9328" s="287"/>
      <c r="X9328" s="289"/>
    </row>
    <row r="9329" spans="20:24">
      <c r="T9329" s="288"/>
      <c r="U9329" s="287"/>
      <c r="X9329" s="289"/>
    </row>
    <row r="9330" spans="20:24">
      <c r="T9330" s="288"/>
      <c r="U9330" s="287"/>
      <c r="X9330" s="289"/>
    </row>
    <row r="9331" spans="20:24">
      <c r="T9331" s="288"/>
      <c r="U9331" s="287"/>
      <c r="X9331" s="289"/>
    </row>
    <row r="9332" spans="20:24">
      <c r="T9332" s="288"/>
      <c r="U9332" s="287"/>
      <c r="X9332" s="289"/>
    </row>
    <row r="9333" spans="20:24">
      <c r="T9333" s="288"/>
      <c r="U9333" s="287"/>
      <c r="X9333" s="289"/>
    </row>
    <row r="9334" spans="20:24">
      <c r="T9334" s="288"/>
      <c r="U9334" s="287"/>
      <c r="X9334" s="289"/>
    </row>
    <row r="9335" spans="20:24">
      <c r="T9335" s="288"/>
      <c r="U9335" s="287"/>
      <c r="X9335" s="289"/>
    </row>
    <row r="9336" spans="20:24">
      <c r="T9336" s="288"/>
      <c r="U9336" s="287"/>
      <c r="X9336" s="289"/>
    </row>
    <row r="9337" spans="20:24">
      <c r="T9337" s="288"/>
      <c r="U9337" s="287"/>
      <c r="X9337" s="289"/>
    </row>
    <row r="9338" spans="20:24">
      <c r="T9338" s="288"/>
      <c r="U9338" s="287"/>
      <c r="X9338" s="289"/>
    </row>
    <row r="9339" spans="20:24">
      <c r="T9339" s="288"/>
      <c r="U9339" s="287"/>
      <c r="X9339" s="289"/>
    </row>
    <row r="9340" spans="20:24">
      <c r="T9340" s="288"/>
      <c r="U9340" s="287"/>
      <c r="X9340" s="289"/>
    </row>
    <row r="9341" spans="20:24">
      <c r="T9341" s="288"/>
      <c r="U9341" s="287"/>
      <c r="X9341" s="289"/>
    </row>
    <row r="9342" spans="20:24">
      <c r="T9342" s="288"/>
      <c r="U9342" s="287"/>
      <c r="X9342" s="289"/>
    </row>
    <row r="9343" spans="20:24">
      <c r="T9343" s="288"/>
      <c r="U9343" s="287"/>
      <c r="X9343" s="289"/>
    </row>
    <row r="9344" spans="20:24">
      <c r="T9344" s="288"/>
      <c r="U9344" s="287"/>
      <c r="X9344" s="289"/>
    </row>
    <row r="9345" spans="20:24">
      <c r="T9345" s="288"/>
      <c r="U9345" s="287"/>
      <c r="X9345" s="289"/>
    </row>
    <row r="9346" spans="20:24">
      <c r="T9346" s="288"/>
      <c r="U9346" s="287"/>
      <c r="X9346" s="289"/>
    </row>
    <row r="9347" spans="20:24">
      <c r="T9347" s="288"/>
      <c r="U9347" s="287"/>
      <c r="X9347" s="289"/>
    </row>
    <row r="9348" spans="20:24">
      <c r="T9348" s="288"/>
      <c r="U9348" s="287"/>
      <c r="X9348" s="289"/>
    </row>
    <row r="9349" spans="20:24">
      <c r="T9349" s="288"/>
      <c r="U9349" s="287"/>
      <c r="X9349" s="289"/>
    </row>
    <row r="9350" spans="20:24">
      <c r="T9350" s="288"/>
      <c r="U9350" s="287"/>
      <c r="X9350" s="289"/>
    </row>
    <row r="9351" spans="20:24">
      <c r="T9351" s="288"/>
      <c r="U9351" s="287"/>
      <c r="X9351" s="289"/>
    </row>
    <row r="9352" spans="20:24">
      <c r="T9352" s="288"/>
      <c r="U9352" s="287"/>
      <c r="X9352" s="289"/>
    </row>
    <row r="9353" spans="20:24">
      <c r="T9353" s="288"/>
      <c r="U9353" s="287"/>
      <c r="X9353" s="289"/>
    </row>
    <row r="9354" spans="20:24">
      <c r="T9354" s="288"/>
      <c r="U9354" s="287"/>
      <c r="X9354" s="289"/>
    </row>
    <row r="9355" spans="20:24">
      <c r="T9355" s="288"/>
      <c r="U9355" s="287"/>
      <c r="X9355" s="289"/>
    </row>
    <row r="9356" spans="20:24">
      <c r="T9356" s="288"/>
      <c r="U9356" s="287"/>
      <c r="X9356" s="289"/>
    </row>
    <row r="9357" spans="20:24">
      <c r="T9357" s="288"/>
      <c r="U9357" s="287"/>
      <c r="X9357" s="289"/>
    </row>
    <row r="9358" spans="20:24">
      <c r="T9358" s="288"/>
      <c r="U9358" s="287"/>
      <c r="X9358" s="289"/>
    </row>
    <row r="9359" spans="20:24">
      <c r="T9359" s="288"/>
      <c r="U9359" s="287"/>
      <c r="X9359" s="289"/>
    </row>
    <row r="9360" spans="20:24">
      <c r="T9360" s="288"/>
      <c r="U9360" s="287"/>
      <c r="X9360" s="289"/>
    </row>
    <row r="9361" spans="20:24">
      <c r="T9361" s="288"/>
      <c r="U9361" s="287"/>
      <c r="X9361" s="289"/>
    </row>
    <row r="9362" spans="20:24">
      <c r="T9362" s="288"/>
      <c r="U9362" s="287"/>
      <c r="X9362" s="289"/>
    </row>
    <row r="9363" spans="20:24">
      <c r="T9363" s="288"/>
      <c r="U9363" s="287"/>
      <c r="X9363" s="289"/>
    </row>
    <row r="9364" spans="20:24">
      <c r="T9364" s="288"/>
      <c r="U9364" s="287"/>
      <c r="X9364" s="289"/>
    </row>
    <row r="9365" spans="20:24">
      <c r="T9365" s="288"/>
      <c r="U9365" s="287"/>
      <c r="X9365" s="289"/>
    </row>
    <row r="9366" spans="20:24">
      <c r="T9366" s="288"/>
      <c r="U9366" s="287"/>
      <c r="X9366" s="289"/>
    </row>
    <row r="9367" spans="20:24">
      <c r="T9367" s="288"/>
      <c r="U9367" s="287"/>
      <c r="X9367" s="289"/>
    </row>
    <row r="9368" spans="20:24">
      <c r="T9368" s="288"/>
      <c r="U9368" s="287"/>
      <c r="X9368" s="289"/>
    </row>
    <row r="9369" spans="20:24">
      <c r="T9369" s="288"/>
      <c r="U9369" s="287"/>
      <c r="X9369" s="289"/>
    </row>
    <row r="9370" spans="20:24">
      <c r="T9370" s="288"/>
      <c r="U9370" s="287"/>
      <c r="X9370" s="289"/>
    </row>
    <row r="9371" spans="20:24">
      <c r="T9371" s="288"/>
      <c r="U9371" s="287"/>
      <c r="X9371" s="289"/>
    </row>
    <row r="9372" spans="20:24">
      <c r="T9372" s="288"/>
      <c r="U9372" s="287"/>
      <c r="X9372" s="289"/>
    </row>
    <row r="9373" spans="20:24">
      <c r="T9373" s="288"/>
      <c r="U9373" s="287"/>
      <c r="X9373" s="289"/>
    </row>
    <row r="9374" spans="20:24">
      <c r="T9374" s="288"/>
      <c r="U9374" s="287"/>
      <c r="X9374" s="289"/>
    </row>
    <row r="9375" spans="20:24">
      <c r="T9375" s="288"/>
      <c r="U9375" s="287"/>
      <c r="X9375" s="289"/>
    </row>
    <row r="9376" spans="20:24">
      <c r="T9376" s="288"/>
      <c r="U9376" s="287"/>
      <c r="X9376" s="289"/>
    </row>
    <row r="9377" spans="20:24">
      <c r="T9377" s="288"/>
      <c r="U9377" s="287"/>
      <c r="X9377" s="289"/>
    </row>
    <row r="9378" spans="20:24">
      <c r="T9378" s="288"/>
      <c r="U9378" s="287"/>
      <c r="X9378" s="289"/>
    </row>
    <row r="9379" spans="20:24">
      <c r="T9379" s="288"/>
      <c r="U9379" s="287"/>
      <c r="X9379" s="289"/>
    </row>
    <row r="9380" spans="20:24">
      <c r="T9380" s="288"/>
      <c r="U9380" s="287"/>
      <c r="X9380" s="289"/>
    </row>
    <row r="9381" spans="20:24">
      <c r="T9381" s="288"/>
      <c r="U9381" s="287"/>
      <c r="X9381" s="289"/>
    </row>
    <row r="9382" spans="20:24">
      <c r="T9382" s="288"/>
      <c r="U9382" s="287"/>
      <c r="X9382" s="289"/>
    </row>
    <row r="9383" spans="20:24">
      <c r="T9383" s="288"/>
      <c r="U9383" s="287"/>
      <c r="X9383" s="289"/>
    </row>
    <row r="9384" spans="20:24">
      <c r="T9384" s="288"/>
      <c r="U9384" s="287"/>
      <c r="X9384" s="289"/>
    </row>
    <row r="9385" spans="20:24">
      <c r="T9385" s="288"/>
      <c r="U9385" s="287"/>
      <c r="X9385" s="289"/>
    </row>
    <row r="9386" spans="20:24">
      <c r="T9386" s="288"/>
      <c r="U9386" s="287"/>
      <c r="X9386" s="289"/>
    </row>
    <row r="9387" spans="20:24">
      <c r="T9387" s="288"/>
      <c r="U9387" s="287"/>
      <c r="X9387" s="289"/>
    </row>
    <row r="9388" spans="20:24">
      <c r="T9388" s="288"/>
      <c r="U9388" s="287"/>
      <c r="X9388" s="289"/>
    </row>
    <row r="9389" spans="20:24">
      <c r="T9389" s="288"/>
      <c r="U9389" s="287"/>
      <c r="X9389" s="289"/>
    </row>
    <row r="9390" spans="20:24">
      <c r="T9390" s="288"/>
      <c r="U9390" s="287"/>
      <c r="X9390" s="289"/>
    </row>
    <row r="9391" spans="20:24">
      <c r="T9391" s="288"/>
      <c r="U9391" s="287"/>
      <c r="X9391" s="289"/>
    </row>
    <row r="9392" spans="20:24">
      <c r="T9392" s="288"/>
      <c r="U9392" s="287"/>
      <c r="X9392" s="289"/>
    </row>
    <row r="9393" spans="20:24">
      <c r="T9393" s="288"/>
      <c r="U9393" s="287"/>
      <c r="X9393" s="289"/>
    </row>
    <row r="9394" spans="20:24">
      <c r="T9394" s="288"/>
      <c r="U9394" s="287"/>
      <c r="X9394" s="289"/>
    </row>
    <row r="9395" spans="20:24">
      <c r="T9395" s="288"/>
      <c r="U9395" s="287"/>
      <c r="X9395" s="289"/>
    </row>
    <row r="9396" spans="20:24">
      <c r="T9396" s="288"/>
      <c r="U9396" s="287"/>
      <c r="X9396" s="289"/>
    </row>
    <row r="9397" spans="20:24">
      <c r="T9397" s="288"/>
      <c r="U9397" s="287"/>
      <c r="X9397" s="289"/>
    </row>
    <row r="9398" spans="20:24">
      <c r="T9398" s="288"/>
      <c r="U9398" s="287"/>
      <c r="X9398" s="289"/>
    </row>
    <row r="9399" spans="20:24">
      <c r="T9399" s="288"/>
      <c r="U9399" s="287"/>
      <c r="X9399" s="289"/>
    </row>
    <row r="9400" spans="20:24">
      <c r="T9400" s="288"/>
      <c r="U9400" s="287"/>
      <c r="X9400" s="289"/>
    </row>
    <row r="9401" spans="20:24">
      <c r="T9401" s="288"/>
      <c r="U9401" s="287"/>
      <c r="X9401" s="289"/>
    </row>
    <row r="9402" spans="20:24">
      <c r="T9402" s="288"/>
      <c r="U9402" s="287"/>
      <c r="X9402" s="289"/>
    </row>
    <row r="9403" spans="20:24">
      <c r="T9403" s="288"/>
      <c r="U9403" s="287"/>
      <c r="X9403" s="289"/>
    </row>
    <row r="9404" spans="20:24">
      <c r="T9404" s="288"/>
      <c r="U9404" s="287"/>
      <c r="X9404" s="289"/>
    </row>
    <row r="9405" spans="20:24">
      <c r="T9405" s="288"/>
      <c r="U9405" s="287"/>
      <c r="X9405" s="289"/>
    </row>
    <row r="9406" spans="20:24">
      <c r="T9406" s="288"/>
      <c r="U9406" s="287"/>
      <c r="X9406" s="289"/>
    </row>
    <row r="9407" spans="20:24">
      <c r="T9407" s="288"/>
      <c r="U9407" s="287"/>
      <c r="X9407" s="289"/>
    </row>
    <row r="9408" spans="20:24">
      <c r="T9408" s="288"/>
      <c r="U9408" s="287"/>
      <c r="X9408" s="289"/>
    </row>
    <row r="9409" spans="20:24">
      <c r="T9409" s="288"/>
      <c r="U9409" s="287"/>
      <c r="X9409" s="289"/>
    </row>
    <row r="9410" spans="20:24">
      <c r="T9410" s="288"/>
      <c r="U9410" s="287"/>
      <c r="X9410" s="289"/>
    </row>
    <row r="9411" spans="20:24">
      <c r="T9411" s="288"/>
      <c r="U9411" s="287"/>
      <c r="X9411" s="289"/>
    </row>
    <row r="9412" spans="20:24">
      <c r="T9412" s="288"/>
      <c r="U9412" s="287"/>
      <c r="X9412" s="289"/>
    </row>
    <row r="9413" spans="20:24">
      <c r="T9413" s="288"/>
      <c r="U9413" s="287"/>
      <c r="X9413" s="289"/>
    </row>
    <row r="9414" spans="20:24">
      <c r="T9414" s="288"/>
      <c r="U9414" s="287"/>
      <c r="X9414" s="289"/>
    </row>
    <row r="9415" spans="20:24">
      <c r="T9415" s="288"/>
      <c r="U9415" s="287"/>
      <c r="X9415" s="289"/>
    </row>
    <row r="9416" spans="20:24">
      <c r="T9416" s="288"/>
      <c r="U9416" s="287"/>
      <c r="X9416" s="289"/>
    </row>
    <row r="9417" spans="20:24">
      <c r="T9417" s="288"/>
      <c r="U9417" s="287"/>
      <c r="X9417" s="289"/>
    </row>
    <row r="9418" spans="20:24">
      <c r="T9418" s="288"/>
      <c r="U9418" s="287"/>
      <c r="X9418" s="289"/>
    </row>
    <row r="9419" spans="20:24">
      <c r="T9419" s="288"/>
      <c r="U9419" s="287"/>
      <c r="X9419" s="289"/>
    </row>
    <row r="9420" spans="20:24">
      <c r="T9420" s="288"/>
      <c r="U9420" s="287"/>
      <c r="X9420" s="289"/>
    </row>
    <row r="9421" spans="20:24">
      <c r="T9421" s="288"/>
      <c r="U9421" s="287"/>
      <c r="X9421" s="289"/>
    </row>
    <row r="9422" spans="20:24">
      <c r="T9422" s="288"/>
      <c r="U9422" s="287"/>
      <c r="X9422" s="289"/>
    </row>
    <row r="9423" spans="20:24">
      <c r="T9423" s="288"/>
      <c r="U9423" s="287"/>
      <c r="X9423" s="289"/>
    </row>
    <row r="9424" spans="20:24">
      <c r="T9424" s="288"/>
      <c r="U9424" s="287"/>
      <c r="X9424" s="289"/>
    </row>
    <row r="9425" spans="20:24">
      <c r="T9425" s="288"/>
      <c r="U9425" s="287"/>
      <c r="X9425" s="289"/>
    </row>
    <row r="9426" spans="20:24">
      <c r="T9426" s="288"/>
      <c r="U9426" s="287"/>
      <c r="X9426" s="289"/>
    </row>
    <row r="9427" spans="20:24">
      <c r="T9427" s="288"/>
      <c r="U9427" s="287"/>
      <c r="X9427" s="289"/>
    </row>
    <row r="9428" spans="20:24">
      <c r="T9428" s="288"/>
      <c r="U9428" s="287"/>
      <c r="X9428" s="289"/>
    </row>
    <row r="9429" spans="20:24">
      <c r="T9429" s="288"/>
      <c r="U9429" s="287"/>
      <c r="X9429" s="289"/>
    </row>
    <row r="9430" spans="20:24">
      <c r="T9430" s="288"/>
      <c r="U9430" s="287"/>
      <c r="X9430" s="289"/>
    </row>
    <row r="9431" spans="20:24">
      <c r="T9431" s="288"/>
      <c r="U9431" s="287"/>
      <c r="X9431" s="289"/>
    </row>
    <row r="9432" spans="20:24">
      <c r="T9432" s="288"/>
      <c r="U9432" s="287"/>
      <c r="X9432" s="289"/>
    </row>
    <row r="9433" spans="20:24">
      <c r="T9433" s="288"/>
      <c r="U9433" s="287"/>
      <c r="X9433" s="289"/>
    </row>
    <row r="9434" spans="20:24">
      <c r="T9434" s="288"/>
      <c r="U9434" s="287"/>
      <c r="X9434" s="289"/>
    </row>
    <row r="9435" spans="20:24">
      <c r="T9435" s="288"/>
      <c r="U9435" s="287"/>
      <c r="X9435" s="289"/>
    </row>
    <row r="9436" spans="20:24">
      <c r="T9436" s="288"/>
      <c r="U9436" s="287"/>
      <c r="X9436" s="289"/>
    </row>
    <row r="9437" spans="20:24">
      <c r="T9437" s="288"/>
      <c r="U9437" s="287"/>
      <c r="X9437" s="289"/>
    </row>
    <row r="9438" spans="20:24">
      <c r="T9438" s="288"/>
      <c r="U9438" s="287"/>
      <c r="X9438" s="289"/>
    </row>
    <row r="9439" spans="20:24">
      <c r="T9439" s="288"/>
      <c r="U9439" s="287"/>
      <c r="X9439" s="289"/>
    </row>
    <row r="9440" spans="20:24">
      <c r="T9440" s="288"/>
      <c r="U9440" s="287"/>
      <c r="X9440" s="289"/>
    </row>
    <row r="9441" spans="20:24">
      <c r="T9441" s="288"/>
      <c r="U9441" s="287"/>
      <c r="X9441" s="289"/>
    </row>
    <row r="9442" spans="20:24">
      <c r="T9442" s="288"/>
      <c r="U9442" s="287"/>
      <c r="X9442" s="289"/>
    </row>
    <row r="9443" spans="20:24">
      <c r="T9443" s="288"/>
      <c r="U9443" s="287"/>
      <c r="X9443" s="289"/>
    </row>
    <row r="9444" spans="20:24">
      <c r="T9444" s="288"/>
      <c r="U9444" s="287"/>
      <c r="X9444" s="289"/>
    </row>
    <row r="9445" spans="20:24">
      <c r="T9445" s="288"/>
      <c r="U9445" s="287"/>
      <c r="X9445" s="289"/>
    </row>
    <row r="9446" spans="20:24">
      <c r="T9446" s="288"/>
      <c r="U9446" s="287"/>
      <c r="X9446" s="289"/>
    </row>
    <row r="9447" spans="20:24">
      <c r="T9447" s="288"/>
      <c r="U9447" s="287"/>
      <c r="X9447" s="289"/>
    </row>
    <row r="9448" spans="20:24">
      <c r="T9448" s="288"/>
      <c r="U9448" s="287"/>
      <c r="X9448" s="289"/>
    </row>
    <row r="9449" spans="20:24">
      <c r="T9449" s="288"/>
      <c r="U9449" s="287"/>
      <c r="X9449" s="289"/>
    </row>
    <row r="9450" spans="20:24">
      <c r="T9450" s="288"/>
      <c r="U9450" s="287"/>
      <c r="X9450" s="289"/>
    </row>
    <row r="9451" spans="20:24">
      <c r="T9451" s="288"/>
      <c r="U9451" s="287"/>
      <c r="X9451" s="289"/>
    </row>
    <row r="9452" spans="20:24">
      <c r="T9452" s="288"/>
      <c r="U9452" s="287"/>
      <c r="X9452" s="289"/>
    </row>
    <row r="9453" spans="20:24">
      <c r="T9453" s="288"/>
      <c r="U9453" s="287"/>
      <c r="X9453" s="289"/>
    </row>
    <row r="9454" spans="20:24">
      <c r="T9454" s="288"/>
      <c r="U9454" s="287"/>
      <c r="X9454" s="289"/>
    </row>
    <row r="9455" spans="20:24">
      <c r="T9455" s="288"/>
      <c r="U9455" s="287"/>
      <c r="X9455" s="289"/>
    </row>
    <row r="9456" spans="20:24">
      <c r="T9456" s="288"/>
      <c r="U9456" s="287"/>
      <c r="X9456" s="289"/>
    </row>
    <row r="9457" spans="20:24">
      <c r="T9457" s="288"/>
      <c r="U9457" s="287"/>
      <c r="X9457" s="289"/>
    </row>
    <row r="9458" spans="20:24">
      <c r="T9458" s="288"/>
      <c r="U9458" s="287"/>
      <c r="X9458" s="289"/>
    </row>
    <row r="9459" spans="20:24">
      <c r="T9459" s="288"/>
      <c r="U9459" s="287"/>
      <c r="X9459" s="289"/>
    </row>
    <row r="9460" spans="20:24">
      <c r="T9460" s="288"/>
      <c r="U9460" s="287"/>
      <c r="X9460" s="289"/>
    </row>
    <row r="9461" spans="20:24">
      <c r="T9461" s="288"/>
      <c r="U9461" s="287"/>
      <c r="X9461" s="289"/>
    </row>
    <row r="9462" spans="20:24">
      <c r="T9462" s="288"/>
      <c r="U9462" s="287"/>
      <c r="X9462" s="289"/>
    </row>
    <row r="9463" spans="20:24">
      <c r="T9463" s="288"/>
      <c r="U9463" s="287"/>
      <c r="X9463" s="289"/>
    </row>
    <row r="9464" spans="20:24">
      <c r="T9464" s="288"/>
      <c r="U9464" s="287"/>
      <c r="X9464" s="289"/>
    </row>
    <row r="9465" spans="20:24">
      <c r="T9465" s="288"/>
      <c r="U9465" s="287"/>
      <c r="X9465" s="289"/>
    </row>
    <row r="9466" spans="20:24">
      <c r="T9466" s="288"/>
      <c r="U9466" s="287"/>
      <c r="X9466" s="289"/>
    </row>
    <row r="9467" spans="20:24">
      <c r="T9467" s="288"/>
      <c r="U9467" s="287"/>
      <c r="X9467" s="289"/>
    </row>
    <row r="9468" spans="20:24">
      <c r="T9468" s="288"/>
      <c r="U9468" s="287"/>
      <c r="X9468" s="289"/>
    </row>
    <row r="9469" spans="20:24">
      <c r="T9469" s="288"/>
      <c r="U9469" s="287"/>
      <c r="X9469" s="289"/>
    </row>
    <row r="9470" spans="20:24">
      <c r="T9470" s="288"/>
      <c r="U9470" s="287"/>
      <c r="X9470" s="289"/>
    </row>
    <row r="9471" spans="20:24">
      <c r="T9471" s="288"/>
      <c r="U9471" s="287"/>
      <c r="X9471" s="289"/>
    </row>
    <row r="9472" spans="20:24">
      <c r="T9472" s="288"/>
      <c r="U9472" s="287"/>
      <c r="X9472" s="289"/>
    </row>
    <row r="9473" spans="20:24">
      <c r="T9473" s="288"/>
      <c r="U9473" s="287"/>
      <c r="X9473" s="289"/>
    </row>
    <row r="9474" spans="20:24">
      <c r="T9474" s="288"/>
      <c r="U9474" s="287"/>
      <c r="X9474" s="289"/>
    </row>
    <row r="9475" spans="20:24">
      <c r="T9475" s="288"/>
      <c r="U9475" s="287"/>
      <c r="X9475" s="289"/>
    </row>
    <row r="9476" spans="20:24">
      <c r="T9476" s="288"/>
      <c r="U9476" s="287"/>
      <c r="X9476" s="289"/>
    </row>
    <row r="9477" spans="20:24">
      <c r="T9477" s="288"/>
      <c r="U9477" s="287"/>
      <c r="X9477" s="289"/>
    </row>
    <row r="9478" spans="20:24">
      <c r="T9478" s="288"/>
      <c r="U9478" s="287"/>
      <c r="X9478" s="289"/>
    </row>
    <row r="9479" spans="20:24">
      <c r="T9479" s="288"/>
      <c r="U9479" s="287"/>
      <c r="X9479" s="289"/>
    </row>
    <row r="9480" spans="20:24">
      <c r="T9480" s="288"/>
      <c r="U9480" s="287"/>
      <c r="X9480" s="289"/>
    </row>
    <row r="9481" spans="20:24">
      <c r="T9481" s="288"/>
      <c r="U9481" s="287"/>
      <c r="X9481" s="289"/>
    </row>
    <row r="9482" spans="20:24">
      <c r="T9482" s="288"/>
      <c r="U9482" s="287"/>
      <c r="X9482" s="289"/>
    </row>
    <row r="9483" spans="20:24">
      <c r="T9483" s="288"/>
      <c r="U9483" s="287"/>
      <c r="X9483" s="289"/>
    </row>
    <row r="9484" spans="20:24">
      <c r="T9484" s="288"/>
      <c r="U9484" s="287"/>
      <c r="X9484" s="289"/>
    </row>
    <row r="9485" spans="20:24">
      <c r="T9485" s="288"/>
      <c r="U9485" s="287"/>
      <c r="X9485" s="289"/>
    </row>
    <row r="9486" spans="20:24">
      <c r="T9486" s="288"/>
      <c r="U9486" s="287"/>
      <c r="X9486" s="289"/>
    </row>
    <row r="9487" spans="20:24">
      <c r="T9487" s="288"/>
      <c r="U9487" s="287"/>
      <c r="X9487" s="289"/>
    </row>
    <row r="9488" spans="20:24">
      <c r="T9488" s="288"/>
      <c r="U9488" s="287"/>
      <c r="X9488" s="289"/>
    </row>
    <row r="9489" spans="20:24">
      <c r="T9489" s="288"/>
      <c r="U9489" s="287"/>
      <c r="X9489" s="289"/>
    </row>
    <row r="9490" spans="20:24">
      <c r="T9490" s="288"/>
      <c r="U9490" s="287"/>
      <c r="X9490" s="289"/>
    </row>
    <row r="9491" spans="20:24">
      <c r="T9491" s="288"/>
      <c r="U9491" s="287"/>
      <c r="X9491" s="289"/>
    </row>
    <row r="9492" spans="20:24">
      <c r="T9492" s="288"/>
      <c r="U9492" s="287"/>
      <c r="X9492" s="289"/>
    </row>
    <row r="9493" spans="20:24">
      <c r="T9493" s="288"/>
      <c r="U9493" s="287"/>
      <c r="X9493" s="289"/>
    </row>
    <row r="9494" spans="20:24">
      <c r="T9494" s="288"/>
      <c r="U9494" s="287"/>
      <c r="X9494" s="289"/>
    </row>
    <row r="9495" spans="20:24">
      <c r="T9495" s="288"/>
      <c r="U9495" s="287"/>
      <c r="X9495" s="289"/>
    </row>
    <row r="9496" spans="20:24">
      <c r="T9496" s="288"/>
      <c r="U9496" s="287"/>
      <c r="X9496" s="289"/>
    </row>
    <row r="9497" spans="20:24">
      <c r="T9497" s="288"/>
      <c r="U9497" s="287"/>
      <c r="X9497" s="289"/>
    </row>
    <row r="9498" spans="20:24">
      <c r="T9498" s="288"/>
      <c r="U9498" s="287"/>
      <c r="X9498" s="289"/>
    </row>
    <row r="9499" spans="20:24">
      <c r="T9499" s="288"/>
      <c r="U9499" s="287"/>
      <c r="X9499" s="289"/>
    </row>
    <row r="9500" spans="20:24">
      <c r="T9500" s="288"/>
      <c r="U9500" s="287"/>
      <c r="X9500" s="289"/>
    </row>
    <row r="9501" spans="20:24">
      <c r="T9501" s="288"/>
      <c r="U9501" s="287"/>
      <c r="X9501" s="289"/>
    </row>
    <row r="9502" spans="20:24">
      <c r="T9502" s="288"/>
      <c r="U9502" s="287"/>
      <c r="X9502" s="289"/>
    </row>
    <row r="9503" spans="20:24">
      <c r="T9503" s="288"/>
      <c r="U9503" s="287"/>
      <c r="X9503" s="289"/>
    </row>
    <row r="9504" spans="20:24">
      <c r="T9504" s="288"/>
      <c r="U9504" s="287"/>
      <c r="X9504" s="289"/>
    </row>
    <row r="9505" spans="20:24">
      <c r="T9505" s="288"/>
      <c r="U9505" s="287"/>
      <c r="X9505" s="289"/>
    </row>
    <row r="9506" spans="20:24">
      <c r="T9506" s="288"/>
      <c r="U9506" s="287"/>
      <c r="X9506" s="289"/>
    </row>
    <row r="9507" spans="20:24">
      <c r="T9507" s="288"/>
      <c r="U9507" s="287"/>
      <c r="X9507" s="289"/>
    </row>
    <row r="9508" spans="20:24">
      <c r="T9508" s="288"/>
      <c r="U9508" s="287"/>
      <c r="X9508" s="289"/>
    </row>
    <row r="9509" spans="20:24">
      <c r="T9509" s="288"/>
      <c r="U9509" s="287"/>
      <c r="X9509" s="289"/>
    </row>
    <row r="9510" spans="20:24">
      <c r="T9510" s="288"/>
      <c r="U9510" s="287"/>
      <c r="X9510" s="289"/>
    </row>
    <row r="9511" spans="20:24">
      <c r="T9511" s="288"/>
      <c r="U9511" s="287"/>
      <c r="X9511" s="289"/>
    </row>
    <row r="9512" spans="20:24">
      <c r="T9512" s="288"/>
      <c r="U9512" s="287"/>
      <c r="X9512" s="289"/>
    </row>
    <row r="9513" spans="20:24">
      <c r="T9513" s="288"/>
      <c r="U9513" s="287"/>
      <c r="X9513" s="289"/>
    </row>
    <row r="9514" spans="20:24">
      <c r="T9514" s="288"/>
      <c r="U9514" s="287"/>
      <c r="X9514" s="289"/>
    </row>
    <row r="9515" spans="20:24">
      <c r="T9515" s="288"/>
      <c r="U9515" s="287"/>
      <c r="X9515" s="289"/>
    </row>
    <row r="9516" spans="20:24">
      <c r="T9516" s="288"/>
      <c r="U9516" s="287"/>
      <c r="X9516" s="289"/>
    </row>
    <row r="9517" spans="20:24">
      <c r="T9517" s="288"/>
      <c r="U9517" s="287"/>
      <c r="X9517" s="289"/>
    </row>
    <row r="9518" spans="20:24">
      <c r="T9518" s="288"/>
      <c r="U9518" s="287"/>
      <c r="X9518" s="289"/>
    </row>
    <row r="9519" spans="20:24">
      <c r="T9519" s="288"/>
      <c r="U9519" s="287"/>
      <c r="X9519" s="289"/>
    </row>
    <row r="9520" spans="20:24">
      <c r="T9520" s="288"/>
      <c r="U9520" s="287"/>
      <c r="X9520" s="289"/>
    </row>
    <row r="9521" spans="20:24">
      <c r="T9521" s="288"/>
      <c r="U9521" s="287"/>
      <c r="X9521" s="289"/>
    </row>
    <row r="9522" spans="20:24">
      <c r="T9522" s="288"/>
      <c r="U9522" s="287"/>
      <c r="X9522" s="289"/>
    </row>
    <row r="9523" spans="20:24">
      <c r="T9523" s="288"/>
      <c r="U9523" s="287"/>
      <c r="X9523" s="289"/>
    </row>
    <row r="9524" spans="20:24">
      <c r="T9524" s="288"/>
      <c r="U9524" s="287"/>
      <c r="X9524" s="289"/>
    </row>
    <row r="9525" spans="20:24">
      <c r="T9525" s="288"/>
      <c r="U9525" s="287"/>
      <c r="X9525" s="289"/>
    </row>
    <row r="9526" spans="20:24">
      <c r="T9526" s="288"/>
      <c r="U9526" s="287"/>
      <c r="X9526" s="289"/>
    </row>
    <row r="9527" spans="20:24">
      <c r="T9527" s="288"/>
      <c r="U9527" s="287"/>
      <c r="X9527" s="289"/>
    </row>
    <row r="9528" spans="20:24">
      <c r="T9528" s="288"/>
      <c r="U9528" s="287"/>
      <c r="X9528" s="289"/>
    </row>
    <row r="9529" spans="20:24">
      <c r="T9529" s="288"/>
      <c r="U9529" s="287"/>
      <c r="X9529" s="289"/>
    </row>
    <row r="9530" spans="20:24">
      <c r="T9530" s="288"/>
      <c r="U9530" s="287"/>
      <c r="X9530" s="289"/>
    </row>
    <row r="9531" spans="20:24">
      <c r="T9531" s="288"/>
      <c r="U9531" s="287"/>
      <c r="X9531" s="289"/>
    </row>
    <row r="9532" spans="20:24">
      <c r="T9532" s="288"/>
      <c r="U9532" s="287"/>
      <c r="X9532" s="289"/>
    </row>
    <row r="9533" spans="20:24">
      <c r="T9533" s="288"/>
      <c r="U9533" s="287"/>
      <c r="X9533" s="289"/>
    </row>
    <row r="9534" spans="20:24">
      <c r="T9534" s="288"/>
      <c r="U9534" s="287"/>
      <c r="X9534" s="289"/>
    </row>
    <row r="9535" spans="20:24">
      <c r="T9535" s="288"/>
      <c r="U9535" s="287"/>
      <c r="X9535" s="289"/>
    </row>
    <row r="9536" spans="20:24">
      <c r="T9536" s="288"/>
      <c r="U9536" s="287"/>
      <c r="X9536" s="289"/>
    </row>
    <row r="9537" spans="20:24">
      <c r="T9537" s="288"/>
      <c r="U9537" s="287"/>
      <c r="X9537" s="289"/>
    </row>
    <row r="9538" spans="20:24">
      <c r="T9538" s="288"/>
      <c r="U9538" s="287"/>
      <c r="X9538" s="289"/>
    </row>
    <row r="9539" spans="20:24">
      <c r="T9539" s="288"/>
      <c r="U9539" s="287"/>
      <c r="X9539" s="289"/>
    </row>
    <row r="9540" spans="20:24">
      <c r="T9540" s="288"/>
      <c r="U9540" s="287"/>
      <c r="X9540" s="289"/>
    </row>
    <row r="9541" spans="20:24">
      <c r="T9541" s="288"/>
      <c r="U9541" s="287"/>
      <c r="X9541" s="289"/>
    </row>
    <row r="9542" spans="20:24">
      <c r="T9542" s="288"/>
      <c r="U9542" s="287"/>
      <c r="X9542" s="289"/>
    </row>
    <row r="9543" spans="20:24">
      <c r="T9543" s="288"/>
      <c r="U9543" s="287"/>
      <c r="X9543" s="289"/>
    </row>
    <row r="9544" spans="20:24">
      <c r="T9544" s="288"/>
      <c r="U9544" s="287"/>
      <c r="X9544" s="289"/>
    </row>
    <row r="9545" spans="20:24">
      <c r="T9545" s="288"/>
      <c r="U9545" s="287"/>
      <c r="X9545" s="289"/>
    </row>
    <row r="9546" spans="20:24">
      <c r="T9546" s="288"/>
      <c r="U9546" s="287"/>
      <c r="X9546" s="289"/>
    </row>
    <row r="9547" spans="20:24">
      <c r="T9547" s="288"/>
      <c r="U9547" s="287"/>
      <c r="X9547" s="289"/>
    </row>
    <row r="9548" spans="20:24">
      <c r="T9548" s="288"/>
      <c r="U9548" s="287"/>
      <c r="X9548" s="289"/>
    </row>
    <row r="9549" spans="20:24">
      <c r="T9549" s="288"/>
      <c r="U9549" s="287"/>
      <c r="X9549" s="289"/>
    </row>
    <row r="9550" spans="20:24">
      <c r="T9550" s="288"/>
      <c r="U9550" s="287"/>
      <c r="X9550" s="289"/>
    </row>
    <row r="9551" spans="20:24">
      <c r="T9551" s="288"/>
      <c r="U9551" s="287"/>
      <c r="X9551" s="289"/>
    </row>
    <row r="9552" spans="20:24">
      <c r="T9552" s="288"/>
      <c r="U9552" s="287"/>
      <c r="X9552" s="289"/>
    </row>
    <row r="9553" spans="20:24">
      <c r="T9553" s="288"/>
      <c r="U9553" s="287"/>
      <c r="X9553" s="289"/>
    </row>
    <row r="9554" spans="20:24">
      <c r="T9554" s="288"/>
      <c r="U9554" s="287"/>
      <c r="X9554" s="289"/>
    </row>
    <row r="9555" spans="20:24">
      <c r="T9555" s="288"/>
      <c r="U9555" s="287"/>
      <c r="X9555" s="289"/>
    </row>
    <row r="9556" spans="20:24">
      <c r="T9556" s="288"/>
      <c r="U9556" s="287"/>
      <c r="X9556" s="289"/>
    </row>
    <row r="9557" spans="20:24">
      <c r="T9557" s="288"/>
      <c r="U9557" s="287"/>
      <c r="X9557" s="289"/>
    </row>
    <row r="9558" spans="20:24">
      <c r="T9558" s="288"/>
      <c r="U9558" s="287"/>
      <c r="X9558" s="289"/>
    </row>
    <row r="9559" spans="20:24">
      <c r="T9559" s="288"/>
      <c r="U9559" s="287"/>
      <c r="X9559" s="289"/>
    </row>
    <row r="9560" spans="20:24">
      <c r="T9560" s="288"/>
      <c r="U9560" s="287"/>
      <c r="X9560" s="289"/>
    </row>
    <row r="9561" spans="20:24">
      <c r="T9561" s="288"/>
      <c r="U9561" s="287"/>
      <c r="X9561" s="289"/>
    </row>
    <row r="9562" spans="20:24">
      <c r="T9562" s="288"/>
      <c r="U9562" s="287"/>
      <c r="X9562" s="289"/>
    </row>
    <row r="9563" spans="20:24">
      <c r="T9563" s="288"/>
      <c r="U9563" s="287"/>
      <c r="X9563" s="289"/>
    </row>
    <row r="9564" spans="20:24">
      <c r="T9564" s="288"/>
      <c r="U9564" s="287"/>
      <c r="X9564" s="289"/>
    </row>
    <row r="9565" spans="20:24">
      <c r="T9565" s="288"/>
      <c r="U9565" s="287"/>
      <c r="X9565" s="289"/>
    </row>
    <row r="9566" spans="20:24">
      <c r="T9566" s="288"/>
      <c r="U9566" s="287"/>
      <c r="X9566" s="289"/>
    </row>
    <row r="9567" spans="20:24">
      <c r="T9567" s="288"/>
      <c r="U9567" s="287"/>
      <c r="X9567" s="289"/>
    </row>
    <row r="9568" spans="20:24">
      <c r="T9568" s="288"/>
      <c r="U9568" s="287"/>
      <c r="X9568" s="289"/>
    </row>
    <row r="9569" spans="20:24">
      <c r="T9569" s="288"/>
      <c r="U9569" s="287"/>
      <c r="X9569" s="289"/>
    </row>
    <row r="9570" spans="20:24">
      <c r="T9570" s="288"/>
      <c r="U9570" s="287"/>
      <c r="X9570" s="289"/>
    </row>
    <row r="9571" spans="20:24">
      <c r="T9571" s="288"/>
      <c r="U9571" s="287"/>
      <c r="X9571" s="289"/>
    </row>
    <row r="9572" spans="20:24">
      <c r="T9572" s="288"/>
      <c r="U9572" s="287"/>
      <c r="X9572" s="289"/>
    </row>
    <row r="9573" spans="20:24">
      <c r="T9573" s="288"/>
      <c r="U9573" s="287"/>
      <c r="X9573" s="289"/>
    </row>
    <row r="9574" spans="20:24">
      <c r="T9574" s="288"/>
      <c r="U9574" s="287"/>
      <c r="X9574" s="289"/>
    </row>
    <row r="9575" spans="20:24">
      <c r="T9575" s="288"/>
      <c r="U9575" s="287"/>
      <c r="X9575" s="289"/>
    </row>
    <row r="9576" spans="20:24">
      <c r="T9576" s="288"/>
      <c r="U9576" s="287"/>
      <c r="X9576" s="289"/>
    </row>
    <row r="9577" spans="20:24">
      <c r="T9577" s="288"/>
      <c r="U9577" s="287"/>
      <c r="X9577" s="289"/>
    </row>
    <row r="9578" spans="20:24">
      <c r="T9578" s="288"/>
      <c r="U9578" s="287"/>
      <c r="X9578" s="289"/>
    </row>
    <row r="9579" spans="20:24">
      <c r="T9579" s="288"/>
      <c r="U9579" s="287"/>
      <c r="X9579" s="289"/>
    </row>
    <row r="9580" spans="20:24">
      <c r="T9580" s="288"/>
      <c r="U9580" s="287"/>
      <c r="X9580" s="289"/>
    </row>
    <row r="9581" spans="20:24">
      <c r="T9581" s="288"/>
      <c r="U9581" s="287"/>
      <c r="X9581" s="289"/>
    </row>
    <row r="9582" spans="20:24">
      <c r="T9582" s="288"/>
      <c r="U9582" s="287"/>
      <c r="X9582" s="289"/>
    </row>
    <row r="9583" spans="20:24">
      <c r="T9583" s="288"/>
      <c r="U9583" s="287"/>
      <c r="X9583" s="289"/>
    </row>
    <row r="9584" spans="20:24">
      <c r="T9584" s="288"/>
      <c r="U9584" s="287"/>
      <c r="X9584" s="289"/>
    </row>
    <row r="9585" spans="20:24">
      <c r="T9585" s="288"/>
      <c r="U9585" s="287"/>
      <c r="X9585" s="289"/>
    </row>
    <row r="9586" spans="20:24">
      <c r="T9586" s="288"/>
      <c r="U9586" s="287"/>
      <c r="X9586" s="289"/>
    </row>
    <row r="9587" spans="20:24">
      <c r="T9587" s="288"/>
      <c r="U9587" s="287"/>
      <c r="X9587" s="289"/>
    </row>
    <row r="9588" spans="20:24">
      <c r="T9588" s="288"/>
      <c r="U9588" s="287"/>
      <c r="X9588" s="289"/>
    </row>
    <row r="9589" spans="20:24">
      <c r="T9589" s="288"/>
      <c r="U9589" s="287"/>
      <c r="X9589" s="289"/>
    </row>
    <row r="9590" spans="20:24">
      <c r="T9590" s="288"/>
      <c r="U9590" s="287"/>
      <c r="X9590" s="289"/>
    </row>
    <row r="9591" spans="20:24">
      <c r="T9591" s="288"/>
      <c r="U9591" s="287"/>
      <c r="X9591" s="289"/>
    </row>
    <row r="9592" spans="20:24">
      <c r="T9592" s="288"/>
      <c r="U9592" s="287"/>
      <c r="X9592" s="289"/>
    </row>
    <row r="9593" spans="20:24">
      <c r="T9593" s="288"/>
      <c r="U9593" s="287"/>
      <c r="X9593" s="289"/>
    </row>
    <row r="9594" spans="20:24">
      <c r="T9594" s="288"/>
      <c r="U9594" s="287"/>
      <c r="X9594" s="289"/>
    </row>
    <row r="9595" spans="20:24">
      <c r="T9595" s="288"/>
      <c r="U9595" s="287"/>
      <c r="X9595" s="289"/>
    </row>
    <row r="9596" spans="20:24">
      <c r="T9596" s="288"/>
      <c r="U9596" s="287"/>
      <c r="X9596" s="289"/>
    </row>
    <row r="9597" spans="20:24">
      <c r="T9597" s="288"/>
      <c r="U9597" s="287"/>
      <c r="X9597" s="289"/>
    </row>
    <row r="9598" spans="20:24">
      <c r="T9598" s="288"/>
      <c r="U9598" s="287"/>
      <c r="X9598" s="289"/>
    </row>
    <row r="9599" spans="20:24">
      <c r="T9599" s="288"/>
      <c r="U9599" s="287"/>
      <c r="X9599" s="289"/>
    </row>
    <row r="9600" spans="20:24">
      <c r="T9600" s="288"/>
      <c r="U9600" s="287"/>
      <c r="X9600" s="289"/>
    </row>
    <row r="9601" spans="20:24">
      <c r="T9601" s="288"/>
      <c r="U9601" s="287"/>
      <c r="X9601" s="289"/>
    </row>
    <row r="9602" spans="20:24">
      <c r="T9602" s="288"/>
      <c r="U9602" s="287"/>
      <c r="X9602" s="289"/>
    </row>
    <row r="9603" spans="20:24">
      <c r="T9603" s="288"/>
      <c r="U9603" s="287"/>
      <c r="X9603" s="289"/>
    </row>
    <row r="9604" spans="20:24">
      <c r="T9604" s="288"/>
      <c r="U9604" s="287"/>
      <c r="X9604" s="289"/>
    </row>
    <row r="9605" spans="20:24">
      <c r="T9605" s="288"/>
      <c r="U9605" s="287"/>
      <c r="X9605" s="289"/>
    </row>
    <row r="9606" spans="20:24">
      <c r="T9606" s="288"/>
      <c r="U9606" s="287"/>
      <c r="X9606" s="289"/>
    </row>
    <row r="9607" spans="20:24">
      <c r="T9607" s="288"/>
      <c r="U9607" s="287"/>
      <c r="X9607" s="289"/>
    </row>
    <row r="9608" spans="20:24">
      <c r="T9608" s="288"/>
      <c r="U9608" s="287"/>
      <c r="X9608" s="289"/>
    </row>
    <row r="9609" spans="20:24">
      <c r="T9609" s="288"/>
      <c r="U9609" s="287"/>
      <c r="X9609" s="289"/>
    </row>
    <row r="9610" spans="20:24">
      <c r="T9610" s="288"/>
      <c r="U9610" s="287"/>
      <c r="X9610" s="289"/>
    </row>
    <row r="9611" spans="20:24">
      <c r="T9611" s="288"/>
      <c r="U9611" s="287"/>
      <c r="X9611" s="289"/>
    </row>
    <row r="9612" spans="20:24">
      <c r="T9612" s="288"/>
      <c r="U9612" s="287"/>
      <c r="X9612" s="289"/>
    </row>
    <row r="9613" spans="20:24">
      <c r="T9613" s="288"/>
      <c r="U9613" s="287"/>
      <c r="X9613" s="289"/>
    </row>
    <row r="9614" spans="20:24">
      <c r="T9614" s="288"/>
      <c r="U9614" s="287"/>
      <c r="X9614" s="289"/>
    </row>
    <row r="9615" spans="20:24">
      <c r="T9615" s="288"/>
      <c r="U9615" s="287"/>
      <c r="X9615" s="289"/>
    </row>
    <row r="9616" spans="20:24">
      <c r="T9616" s="288"/>
      <c r="U9616" s="287"/>
      <c r="X9616" s="289"/>
    </row>
    <row r="9617" spans="20:24">
      <c r="T9617" s="288"/>
      <c r="U9617" s="287"/>
      <c r="X9617" s="289"/>
    </row>
    <row r="9618" spans="20:24">
      <c r="T9618" s="288"/>
      <c r="U9618" s="287"/>
      <c r="X9618" s="289"/>
    </row>
    <row r="9619" spans="20:24">
      <c r="T9619" s="288"/>
      <c r="U9619" s="287"/>
      <c r="X9619" s="289"/>
    </row>
    <row r="9620" spans="20:24">
      <c r="T9620" s="288"/>
      <c r="U9620" s="287"/>
      <c r="X9620" s="289"/>
    </row>
    <row r="9621" spans="20:24">
      <c r="T9621" s="288"/>
      <c r="U9621" s="287"/>
      <c r="X9621" s="289"/>
    </row>
    <row r="9622" spans="20:24">
      <c r="T9622" s="288"/>
      <c r="U9622" s="287"/>
      <c r="X9622" s="289"/>
    </row>
    <row r="9623" spans="20:24">
      <c r="T9623" s="288"/>
      <c r="U9623" s="287"/>
      <c r="X9623" s="289"/>
    </row>
    <row r="9624" spans="20:24">
      <c r="T9624" s="288"/>
      <c r="U9624" s="287"/>
      <c r="X9624" s="289"/>
    </row>
    <row r="9625" spans="20:24">
      <c r="T9625" s="288"/>
      <c r="U9625" s="287"/>
      <c r="X9625" s="289"/>
    </row>
    <row r="9626" spans="20:24">
      <c r="T9626" s="288"/>
      <c r="U9626" s="287"/>
      <c r="X9626" s="289"/>
    </row>
    <row r="9627" spans="20:24">
      <c r="T9627" s="288"/>
      <c r="U9627" s="287"/>
      <c r="X9627" s="289"/>
    </row>
    <row r="9628" spans="20:24">
      <c r="T9628" s="288"/>
      <c r="U9628" s="287"/>
      <c r="X9628" s="289"/>
    </row>
    <row r="9629" spans="20:24">
      <c r="T9629" s="288"/>
      <c r="U9629" s="287"/>
      <c r="X9629" s="289"/>
    </row>
    <row r="9630" spans="20:24">
      <c r="T9630" s="288"/>
      <c r="U9630" s="287"/>
      <c r="X9630" s="289"/>
    </row>
    <row r="9631" spans="20:24">
      <c r="T9631" s="288"/>
      <c r="U9631" s="287"/>
      <c r="X9631" s="289"/>
    </row>
    <row r="9632" spans="20:24">
      <c r="T9632" s="288"/>
      <c r="U9632" s="287"/>
      <c r="X9632" s="289"/>
    </row>
    <row r="9633" spans="20:24">
      <c r="T9633" s="288"/>
      <c r="U9633" s="287"/>
      <c r="X9633" s="289"/>
    </row>
    <row r="9634" spans="20:24">
      <c r="T9634" s="288"/>
      <c r="U9634" s="287"/>
      <c r="X9634" s="289"/>
    </row>
    <row r="9635" spans="20:24">
      <c r="T9635" s="288"/>
      <c r="U9635" s="287"/>
      <c r="X9635" s="289"/>
    </row>
    <row r="9636" spans="20:24">
      <c r="T9636" s="288"/>
      <c r="U9636" s="287"/>
      <c r="X9636" s="289"/>
    </row>
    <row r="9637" spans="20:24">
      <c r="T9637" s="288"/>
      <c r="U9637" s="287"/>
      <c r="X9637" s="289"/>
    </row>
    <row r="9638" spans="20:24">
      <c r="T9638" s="288"/>
      <c r="U9638" s="287"/>
      <c r="X9638" s="289"/>
    </row>
    <row r="9639" spans="20:24">
      <c r="T9639" s="288"/>
      <c r="U9639" s="287"/>
      <c r="X9639" s="289"/>
    </row>
    <row r="9640" spans="20:24">
      <c r="T9640" s="288"/>
      <c r="U9640" s="287"/>
      <c r="X9640" s="289"/>
    </row>
    <row r="9641" spans="20:24">
      <c r="T9641" s="288"/>
      <c r="U9641" s="287"/>
      <c r="X9641" s="289"/>
    </row>
    <row r="9642" spans="20:24">
      <c r="T9642" s="288"/>
      <c r="U9642" s="287"/>
      <c r="X9642" s="289"/>
    </row>
    <row r="9643" spans="20:24">
      <c r="T9643" s="288"/>
      <c r="U9643" s="287"/>
      <c r="X9643" s="289"/>
    </row>
    <row r="9644" spans="20:24">
      <c r="T9644" s="288"/>
      <c r="U9644" s="287"/>
      <c r="X9644" s="289"/>
    </row>
    <row r="9645" spans="20:24">
      <c r="T9645" s="288"/>
      <c r="U9645" s="287"/>
      <c r="X9645" s="289"/>
    </row>
    <row r="9646" spans="20:24">
      <c r="T9646" s="288"/>
      <c r="U9646" s="287"/>
      <c r="X9646" s="289"/>
    </row>
    <row r="9647" spans="20:24">
      <c r="T9647" s="288"/>
      <c r="U9647" s="287"/>
      <c r="X9647" s="289"/>
    </row>
    <row r="9648" spans="20:24">
      <c r="T9648" s="288"/>
      <c r="U9648" s="287"/>
      <c r="X9648" s="289"/>
    </row>
    <row r="9649" spans="20:24">
      <c r="T9649" s="288"/>
      <c r="U9649" s="287"/>
      <c r="X9649" s="289"/>
    </row>
    <row r="9650" spans="20:24">
      <c r="T9650" s="288"/>
      <c r="U9650" s="287"/>
      <c r="X9650" s="289"/>
    </row>
    <row r="9651" spans="20:24">
      <c r="T9651" s="288"/>
      <c r="U9651" s="287"/>
      <c r="X9651" s="289"/>
    </row>
    <row r="9652" spans="20:24">
      <c r="T9652" s="288"/>
      <c r="U9652" s="287"/>
      <c r="X9652" s="289"/>
    </row>
    <row r="9653" spans="20:24">
      <c r="T9653" s="288"/>
      <c r="U9653" s="287"/>
      <c r="X9653" s="289"/>
    </row>
    <row r="9654" spans="20:24">
      <c r="T9654" s="288"/>
      <c r="U9654" s="287"/>
      <c r="X9654" s="289"/>
    </row>
    <row r="9655" spans="20:24">
      <c r="T9655" s="288"/>
      <c r="U9655" s="287"/>
      <c r="X9655" s="289"/>
    </row>
    <row r="9656" spans="20:24">
      <c r="T9656" s="288"/>
      <c r="U9656" s="287"/>
      <c r="X9656" s="289"/>
    </row>
    <row r="9657" spans="20:24">
      <c r="T9657" s="288"/>
      <c r="U9657" s="287"/>
      <c r="X9657" s="289"/>
    </row>
    <row r="9658" spans="20:24">
      <c r="T9658" s="288"/>
      <c r="U9658" s="287"/>
      <c r="X9658" s="289"/>
    </row>
    <row r="9659" spans="20:24">
      <c r="T9659" s="288"/>
      <c r="U9659" s="287"/>
      <c r="X9659" s="289"/>
    </row>
    <row r="9660" spans="20:24">
      <c r="T9660" s="288"/>
      <c r="U9660" s="287"/>
      <c r="X9660" s="289"/>
    </row>
    <row r="9661" spans="20:24">
      <c r="T9661" s="288"/>
      <c r="U9661" s="287"/>
      <c r="X9661" s="289"/>
    </row>
    <row r="9662" spans="20:24">
      <c r="T9662" s="288"/>
      <c r="U9662" s="287"/>
      <c r="X9662" s="289"/>
    </row>
    <row r="9663" spans="20:24">
      <c r="T9663" s="288"/>
      <c r="U9663" s="287"/>
      <c r="X9663" s="289"/>
    </row>
    <row r="9664" spans="20:24">
      <c r="T9664" s="288"/>
      <c r="U9664" s="287"/>
      <c r="X9664" s="289"/>
    </row>
    <row r="9665" spans="20:24">
      <c r="T9665" s="288"/>
      <c r="U9665" s="287"/>
      <c r="X9665" s="289"/>
    </row>
    <row r="9666" spans="20:24">
      <c r="T9666" s="288"/>
      <c r="U9666" s="287"/>
      <c r="X9666" s="289"/>
    </row>
    <row r="9667" spans="20:24">
      <c r="T9667" s="288"/>
      <c r="U9667" s="287"/>
      <c r="X9667" s="289"/>
    </row>
    <row r="9668" spans="20:24">
      <c r="T9668" s="288"/>
      <c r="U9668" s="287"/>
      <c r="X9668" s="289"/>
    </row>
    <row r="9669" spans="20:24">
      <c r="T9669" s="288"/>
      <c r="U9669" s="287"/>
      <c r="X9669" s="289"/>
    </row>
    <row r="9670" spans="20:24">
      <c r="T9670" s="288"/>
      <c r="U9670" s="287"/>
      <c r="X9670" s="289"/>
    </row>
    <row r="9671" spans="20:24">
      <c r="T9671" s="288"/>
      <c r="U9671" s="287"/>
      <c r="X9671" s="289"/>
    </row>
    <row r="9672" spans="20:24">
      <c r="T9672" s="288"/>
      <c r="U9672" s="287"/>
      <c r="X9672" s="289"/>
    </row>
    <row r="9673" spans="20:24">
      <c r="T9673" s="288"/>
      <c r="U9673" s="287"/>
      <c r="X9673" s="289"/>
    </row>
    <row r="9674" spans="20:24">
      <c r="T9674" s="288"/>
      <c r="U9674" s="287"/>
      <c r="X9674" s="289"/>
    </row>
    <row r="9675" spans="20:24">
      <c r="T9675" s="288"/>
      <c r="U9675" s="287"/>
      <c r="X9675" s="289"/>
    </row>
    <row r="9676" spans="20:24">
      <c r="T9676" s="288"/>
      <c r="U9676" s="287"/>
      <c r="X9676" s="289"/>
    </row>
    <row r="9677" spans="20:24">
      <c r="T9677" s="288"/>
      <c r="U9677" s="287"/>
      <c r="X9677" s="289"/>
    </row>
    <row r="9678" spans="20:24">
      <c r="T9678" s="288"/>
      <c r="U9678" s="287"/>
      <c r="X9678" s="289"/>
    </row>
    <row r="9679" spans="20:24">
      <c r="T9679" s="288"/>
      <c r="U9679" s="287"/>
      <c r="X9679" s="289"/>
    </row>
    <row r="9680" spans="20:24">
      <c r="T9680" s="288"/>
      <c r="U9680" s="287"/>
      <c r="X9680" s="289"/>
    </row>
    <row r="9681" spans="20:24">
      <c r="T9681" s="288"/>
      <c r="U9681" s="287"/>
      <c r="X9681" s="289"/>
    </row>
    <row r="9682" spans="20:24">
      <c r="T9682" s="288"/>
      <c r="U9682" s="287"/>
      <c r="X9682" s="289"/>
    </row>
    <row r="9683" spans="20:24">
      <c r="T9683" s="288"/>
      <c r="U9683" s="287"/>
      <c r="X9683" s="289"/>
    </row>
    <row r="9684" spans="20:24">
      <c r="T9684" s="288"/>
      <c r="U9684" s="287"/>
      <c r="X9684" s="289"/>
    </row>
    <row r="9685" spans="20:24">
      <c r="T9685" s="288"/>
      <c r="U9685" s="287"/>
      <c r="X9685" s="289"/>
    </row>
    <row r="9686" spans="20:24">
      <c r="T9686" s="288"/>
      <c r="U9686" s="287"/>
      <c r="X9686" s="289"/>
    </row>
    <row r="9687" spans="20:24">
      <c r="T9687" s="288"/>
      <c r="U9687" s="287"/>
      <c r="X9687" s="289"/>
    </row>
    <row r="9688" spans="20:24">
      <c r="T9688" s="288"/>
      <c r="U9688" s="287"/>
      <c r="X9688" s="289"/>
    </row>
    <row r="9689" spans="20:24">
      <c r="T9689" s="288"/>
      <c r="U9689" s="287"/>
      <c r="X9689" s="289"/>
    </row>
    <row r="9690" spans="20:24">
      <c r="T9690" s="288"/>
      <c r="U9690" s="287"/>
      <c r="X9690" s="289"/>
    </row>
    <row r="9691" spans="20:24">
      <c r="T9691" s="288"/>
      <c r="U9691" s="287"/>
      <c r="X9691" s="289"/>
    </row>
    <row r="9692" spans="20:24">
      <c r="T9692" s="288"/>
      <c r="U9692" s="287"/>
      <c r="X9692" s="289"/>
    </row>
    <row r="9693" spans="20:24">
      <c r="T9693" s="288"/>
      <c r="U9693" s="287"/>
      <c r="X9693" s="289"/>
    </row>
    <row r="9694" spans="20:24">
      <c r="T9694" s="288"/>
      <c r="U9694" s="287"/>
      <c r="X9694" s="289"/>
    </row>
    <row r="9695" spans="20:24">
      <c r="T9695" s="288"/>
      <c r="U9695" s="287"/>
      <c r="X9695" s="289"/>
    </row>
    <row r="9696" spans="20:24">
      <c r="T9696" s="288"/>
      <c r="U9696" s="287"/>
      <c r="X9696" s="289"/>
    </row>
    <row r="9697" spans="20:24">
      <c r="T9697" s="288"/>
      <c r="U9697" s="287"/>
      <c r="X9697" s="289"/>
    </row>
    <row r="9698" spans="20:24">
      <c r="T9698" s="288"/>
      <c r="U9698" s="287"/>
      <c r="X9698" s="289"/>
    </row>
    <row r="9699" spans="20:24">
      <c r="T9699" s="288"/>
      <c r="U9699" s="287"/>
      <c r="X9699" s="289"/>
    </row>
    <row r="9700" spans="20:24">
      <c r="T9700" s="288"/>
      <c r="U9700" s="287"/>
      <c r="X9700" s="289"/>
    </row>
    <row r="9701" spans="20:24">
      <c r="T9701" s="288"/>
      <c r="U9701" s="287"/>
      <c r="X9701" s="289"/>
    </row>
    <row r="9702" spans="20:24">
      <c r="T9702" s="288"/>
      <c r="U9702" s="287"/>
      <c r="X9702" s="289"/>
    </row>
    <row r="9703" spans="20:24">
      <c r="T9703" s="288"/>
      <c r="U9703" s="287"/>
      <c r="X9703" s="289"/>
    </row>
    <row r="9704" spans="20:24">
      <c r="T9704" s="288"/>
      <c r="U9704" s="287"/>
      <c r="X9704" s="289"/>
    </row>
    <row r="9705" spans="20:24">
      <c r="T9705" s="288"/>
      <c r="U9705" s="287"/>
      <c r="X9705" s="289"/>
    </row>
    <row r="9706" spans="20:24">
      <c r="T9706" s="288"/>
      <c r="U9706" s="287"/>
      <c r="X9706" s="289"/>
    </row>
    <row r="9707" spans="20:24">
      <c r="T9707" s="288"/>
      <c r="U9707" s="287"/>
      <c r="X9707" s="289"/>
    </row>
    <row r="9708" spans="20:24">
      <c r="T9708" s="288"/>
      <c r="U9708" s="287"/>
      <c r="X9708" s="289"/>
    </row>
    <row r="9709" spans="20:24">
      <c r="T9709" s="288"/>
      <c r="U9709" s="287"/>
      <c r="X9709" s="289"/>
    </row>
    <row r="9710" spans="20:24">
      <c r="T9710" s="288"/>
      <c r="U9710" s="287"/>
      <c r="X9710" s="289"/>
    </row>
    <row r="9711" spans="20:24">
      <c r="T9711" s="288"/>
      <c r="U9711" s="287"/>
      <c r="X9711" s="289"/>
    </row>
    <row r="9712" spans="20:24">
      <c r="T9712" s="288"/>
      <c r="U9712" s="287"/>
      <c r="X9712" s="289"/>
    </row>
    <row r="9713" spans="20:24">
      <c r="T9713" s="288"/>
      <c r="U9713" s="287"/>
      <c r="X9713" s="289"/>
    </row>
    <row r="9714" spans="20:24">
      <c r="T9714" s="288"/>
      <c r="U9714" s="287"/>
      <c r="X9714" s="289"/>
    </row>
    <row r="9715" spans="20:24">
      <c r="T9715" s="288"/>
      <c r="U9715" s="287"/>
      <c r="X9715" s="289"/>
    </row>
    <row r="9716" spans="20:24">
      <c r="T9716" s="288"/>
      <c r="U9716" s="287"/>
      <c r="X9716" s="289"/>
    </row>
    <row r="9717" spans="20:24">
      <c r="T9717" s="288"/>
      <c r="U9717" s="287"/>
      <c r="X9717" s="289"/>
    </row>
    <row r="9718" spans="20:24">
      <c r="T9718" s="288"/>
      <c r="U9718" s="287"/>
      <c r="X9718" s="289"/>
    </row>
    <row r="9719" spans="20:24">
      <c r="T9719" s="288"/>
      <c r="U9719" s="287"/>
      <c r="X9719" s="289"/>
    </row>
    <row r="9720" spans="20:24">
      <c r="T9720" s="288"/>
      <c r="U9720" s="287"/>
      <c r="X9720" s="289"/>
    </row>
    <row r="9721" spans="20:24">
      <c r="T9721" s="288"/>
      <c r="U9721" s="287"/>
      <c r="X9721" s="289"/>
    </row>
    <row r="9722" spans="20:24">
      <c r="T9722" s="288"/>
      <c r="U9722" s="287"/>
      <c r="X9722" s="289"/>
    </row>
    <row r="9723" spans="20:24">
      <c r="T9723" s="288"/>
      <c r="U9723" s="287"/>
      <c r="X9723" s="289"/>
    </row>
    <row r="9724" spans="20:24">
      <c r="T9724" s="288"/>
      <c r="U9724" s="287"/>
      <c r="X9724" s="289"/>
    </row>
    <row r="9725" spans="20:24">
      <c r="T9725" s="288"/>
      <c r="U9725" s="287"/>
      <c r="X9725" s="289"/>
    </row>
    <row r="9726" spans="20:24">
      <c r="T9726" s="288"/>
      <c r="U9726" s="287"/>
      <c r="X9726" s="289"/>
    </row>
    <row r="9727" spans="20:24">
      <c r="T9727" s="288"/>
      <c r="U9727" s="287"/>
      <c r="X9727" s="289"/>
    </row>
    <row r="9728" spans="20:24">
      <c r="T9728" s="288"/>
      <c r="U9728" s="287"/>
      <c r="X9728" s="289"/>
    </row>
    <row r="9729" spans="20:24">
      <c r="T9729" s="288"/>
      <c r="U9729" s="287"/>
      <c r="X9729" s="289"/>
    </row>
    <row r="9730" spans="20:24">
      <c r="T9730" s="288"/>
      <c r="U9730" s="287"/>
      <c r="X9730" s="289"/>
    </row>
    <row r="9731" spans="20:24">
      <c r="T9731" s="288"/>
      <c r="U9731" s="287"/>
      <c r="X9731" s="289"/>
    </row>
    <row r="9732" spans="20:24">
      <c r="T9732" s="288"/>
      <c r="U9732" s="287"/>
      <c r="X9732" s="289"/>
    </row>
    <row r="9733" spans="20:24">
      <c r="T9733" s="288"/>
      <c r="U9733" s="287"/>
      <c r="X9733" s="289"/>
    </row>
    <row r="9734" spans="20:24">
      <c r="T9734" s="288"/>
      <c r="U9734" s="287"/>
      <c r="X9734" s="289"/>
    </row>
    <row r="9735" spans="20:24">
      <c r="T9735" s="288"/>
      <c r="U9735" s="287"/>
      <c r="X9735" s="289"/>
    </row>
    <row r="9736" spans="20:24">
      <c r="T9736" s="288"/>
      <c r="U9736" s="287"/>
      <c r="X9736" s="289"/>
    </row>
    <row r="9737" spans="20:24">
      <c r="T9737" s="288"/>
      <c r="U9737" s="287"/>
      <c r="X9737" s="289"/>
    </row>
    <row r="9738" spans="20:24">
      <c r="T9738" s="288"/>
      <c r="U9738" s="287"/>
      <c r="X9738" s="289"/>
    </row>
    <row r="9739" spans="20:24">
      <c r="T9739" s="288"/>
      <c r="U9739" s="287"/>
      <c r="X9739" s="289"/>
    </row>
    <row r="9740" spans="20:24">
      <c r="T9740" s="288"/>
      <c r="U9740" s="287"/>
      <c r="X9740" s="289"/>
    </row>
    <row r="9741" spans="20:24">
      <c r="T9741" s="288"/>
      <c r="U9741" s="287"/>
      <c r="X9741" s="289"/>
    </row>
    <row r="9742" spans="20:24">
      <c r="T9742" s="288"/>
      <c r="U9742" s="287"/>
      <c r="X9742" s="289"/>
    </row>
    <row r="9743" spans="20:24">
      <c r="T9743" s="288"/>
      <c r="U9743" s="287"/>
      <c r="X9743" s="289"/>
    </row>
    <row r="9744" spans="20:24">
      <c r="T9744" s="288"/>
      <c r="U9744" s="287"/>
      <c r="X9744" s="289"/>
    </row>
    <row r="9745" spans="20:24">
      <c r="T9745" s="288"/>
      <c r="U9745" s="287"/>
      <c r="X9745" s="289"/>
    </row>
    <row r="9746" spans="20:24">
      <c r="T9746" s="288"/>
      <c r="U9746" s="287"/>
      <c r="X9746" s="289"/>
    </row>
    <row r="9747" spans="20:24">
      <c r="T9747" s="288"/>
      <c r="U9747" s="287"/>
      <c r="X9747" s="289"/>
    </row>
    <row r="9748" spans="20:24">
      <c r="T9748" s="288"/>
      <c r="U9748" s="287"/>
      <c r="X9748" s="289"/>
    </row>
    <row r="9749" spans="20:24">
      <c r="T9749" s="288"/>
      <c r="U9749" s="287"/>
      <c r="X9749" s="289"/>
    </row>
    <row r="9750" spans="20:24">
      <c r="T9750" s="288"/>
      <c r="U9750" s="287"/>
      <c r="X9750" s="289"/>
    </row>
    <row r="9751" spans="20:24">
      <c r="T9751" s="288"/>
      <c r="U9751" s="287"/>
      <c r="X9751" s="289"/>
    </row>
    <row r="9752" spans="20:24">
      <c r="T9752" s="288"/>
      <c r="U9752" s="287"/>
      <c r="X9752" s="289"/>
    </row>
    <row r="9753" spans="20:24">
      <c r="T9753" s="288"/>
      <c r="U9753" s="287"/>
      <c r="X9753" s="289"/>
    </row>
    <row r="9754" spans="20:24">
      <c r="T9754" s="288"/>
      <c r="U9754" s="287"/>
      <c r="X9754" s="289"/>
    </row>
    <row r="9755" spans="20:24">
      <c r="T9755" s="288"/>
      <c r="U9755" s="287"/>
      <c r="X9755" s="289"/>
    </row>
    <row r="9756" spans="20:24">
      <c r="T9756" s="288"/>
      <c r="U9756" s="287"/>
      <c r="X9756" s="289"/>
    </row>
    <row r="9757" spans="20:24">
      <c r="T9757" s="288"/>
      <c r="U9757" s="287"/>
      <c r="X9757" s="289"/>
    </row>
    <row r="9758" spans="20:24">
      <c r="T9758" s="288"/>
      <c r="U9758" s="287"/>
      <c r="X9758" s="289"/>
    </row>
    <row r="9759" spans="20:24">
      <c r="T9759" s="288"/>
      <c r="U9759" s="287"/>
      <c r="X9759" s="289"/>
    </row>
    <row r="9760" spans="20:24">
      <c r="T9760" s="288"/>
      <c r="U9760" s="287"/>
      <c r="X9760" s="289"/>
    </row>
    <row r="9761" spans="20:24">
      <c r="T9761" s="288"/>
      <c r="U9761" s="287"/>
      <c r="X9761" s="289"/>
    </row>
    <row r="9762" spans="20:24">
      <c r="T9762" s="288"/>
      <c r="U9762" s="287"/>
      <c r="X9762" s="289"/>
    </row>
    <row r="9763" spans="20:24">
      <c r="T9763" s="288"/>
      <c r="U9763" s="287"/>
      <c r="X9763" s="289"/>
    </row>
    <row r="9764" spans="20:24">
      <c r="T9764" s="288"/>
      <c r="U9764" s="287"/>
      <c r="X9764" s="289"/>
    </row>
    <row r="9765" spans="20:24">
      <c r="T9765" s="288"/>
      <c r="U9765" s="287"/>
      <c r="X9765" s="289"/>
    </row>
    <row r="9766" spans="20:24">
      <c r="T9766" s="288"/>
      <c r="U9766" s="287"/>
      <c r="X9766" s="289"/>
    </row>
    <row r="9767" spans="20:24">
      <c r="T9767" s="288"/>
      <c r="U9767" s="287"/>
      <c r="X9767" s="289"/>
    </row>
    <row r="9768" spans="20:24">
      <c r="T9768" s="288"/>
      <c r="U9768" s="287"/>
      <c r="X9768" s="289"/>
    </row>
    <row r="9769" spans="20:24">
      <c r="T9769" s="288"/>
      <c r="U9769" s="287"/>
      <c r="X9769" s="289"/>
    </row>
    <row r="9770" spans="20:24">
      <c r="T9770" s="288"/>
      <c r="U9770" s="287"/>
      <c r="X9770" s="289"/>
    </row>
    <row r="9771" spans="20:24">
      <c r="T9771" s="288"/>
      <c r="U9771" s="287"/>
      <c r="X9771" s="289"/>
    </row>
    <row r="9772" spans="20:24">
      <c r="T9772" s="288"/>
      <c r="U9772" s="287"/>
      <c r="X9772" s="289"/>
    </row>
    <row r="9773" spans="20:24">
      <c r="T9773" s="288"/>
      <c r="U9773" s="287"/>
      <c r="X9773" s="289"/>
    </row>
    <row r="9774" spans="20:24">
      <c r="T9774" s="288"/>
      <c r="U9774" s="287"/>
      <c r="X9774" s="289"/>
    </row>
    <row r="9775" spans="20:24">
      <c r="T9775" s="288"/>
      <c r="U9775" s="287"/>
      <c r="X9775" s="289"/>
    </row>
    <row r="9776" spans="20:24">
      <c r="T9776" s="288"/>
      <c r="U9776" s="287"/>
      <c r="X9776" s="289"/>
    </row>
    <row r="9777" spans="20:24">
      <c r="T9777" s="288"/>
      <c r="U9777" s="287"/>
      <c r="X9777" s="289"/>
    </row>
    <row r="9778" spans="20:24">
      <c r="T9778" s="288"/>
      <c r="U9778" s="287"/>
      <c r="X9778" s="289"/>
    </row>
    <row r="9779" spans="20:24">
      <c r="T9779" s="288"/>
      <c r="U9779" s="287"/>
      <c r="X9779" s="289"/>
    </row>
    <row r="9780" spans="20:24">
      <c r="T9780" s="288"/>
      <c r="U9780" s="287"/>
      <c r="X9780" s="289"/>
    </row>
    <row r="9781" spans="20:24">
      <c r="T9781" s="288"/>
      <c r="U9781" s="287"/>
      <c r="X9781" s="289"/>
    </row>
    <row r="9782" spans="20:24">
      <c r="T9782" s="288"/>
      <c r="U9782" s="287"/>
      <c r="X9782" s="289"/>
    </row>
    <row r="9783" spans="20:24">
      <c r="T9783" s="288"/>
      <c r="U9783" s="287"/>
      <c r="X9783" s="289"/>
    </row>
    <row r="9784" spans="20:24">
      <c r="T9784" s="288"/>
      <c r="U9784" s="287"/>
      <c r="X9784" s="289"/>
    </row>
    <row r="9785" spans="20:24">
      <c r="T9785" s="288"/>
      <c r="U9785" s="287"/>
      <c r="X9785" s="289"/>
    </row>
    <row r="9786" spans="20:24">
      <c r="T9786" s="288"/>
      <c r="U9786" s="287"/>
      <c r="X9786" s="289"/>
    </row>
    <row r="9787" spans="20:24">
      <c r="T9787" s="288"/>
      <c r="U9787" s="287"/>
      <c r="X9787" s="289"/>
    </row>
    <row r="9788" spans="20:24">
      <c r="T9788" s="288"/>
      <c r="U9788" s="287"/>
      <c r="X9788" s="289"/>
    </row>
    <row r="9789" spans="20:24">
      <c r="T9789" s="288"/>
      <c r="U9789" s="287"/>
      <c r="X9789" s="289"/>
    </row>
    <row r="9790" spans="20:24">
      <c r="T9790" s="288"/>
      <c r="U9790" s="287"/>
      <c r="X9790" s="289"/>
    </row>
    <row r="9791" spans="20:24">
      <c r="T9791" s="288"/>
      <c r="U9791" s="287"/>
      <c r="X9791" s="289"/>
    </row>
    <row r="9792" spans="20:24">
      <c r="T9792" s="288"/>
      <c r="U9792" s="287"/>
      <c r="X9792" s="289"/>
    </row>
    <row r="9793" spans="20:24">
      <c r="T9793" s="288"/>
      <c r="U9793" s="287"/>
      <c r="X9793" s="289"/>
    </row>
    <row r="9794" spans="20:24">
      <c r="T9794" s="288"/>
      <c r="U9794" s="287"/>
      <c r="X9794" s="289"/>
    </row>
    <row r="9795" spans="20:24">
      <c r="T9795" s="288"/>
      <c r="U9795" s="287"/>
      <c r="X9795" s="289"/>
    </row>
    <row r="9796" spans="20:24">
      <c r="T9796" s="288"/>
      <c r="U9796" s="287"/>
      <c r="X9796" s="289"/>
    </row>
    <row r="9797" spans="20:24">
      <c r="T9797" s="288"/>
      <c r="U9797" s="287"/>
      <c r="X9797" s="289"/>
    </row>
    <row r="9798" spans="20:24">
      <c r="T9798" s="288"/>
      <c r="U9798" s="287"/>
      <c r="X9798" s="289"/>
    </row>
    <row r="9799" spans="20:24">
      <c r="T9799" s="288"/>
      <c r="U9799" s="287"/>
      <c r="X9799" s="289"/>
    </row>
    <row r="9800" spans="20:24">
      <c r="T9800" s="288"/>
      <c r="U9800" s="287"/>
      <c r="X9800" s="289"/>
    </row>
    <row r="9801" spans="20:24">
      <c r="T9801" s="288"/>
      <c r="U9801" s="287"/>
      <c r="X9801" s="289"/>
    </row>
    <row r="9802" spans="20:24">
      <c r="T9802" s="288"/>
      <c r="U9802" s="287"/>
      <c r="X9802" s="289"/>
    </row>
    <row r="9803" spans="20:24">
      <c r="T9803" s="288"/>
      <c r="U9803" s="287"/>
      <c r="X9803" s="289"/>
    </row>
    <row r="9804" spans="20:24">
      <c r="T9804" s="288"/>
      <c r="U9804" s="287"/>
      <c r="X9804" s="289"/>
    </row>
    <row r="9805" spans="20:24">
      <c r="T9805" s="288"/>
      <c r="U9805" s="287"/>
      <c r="X9805" s="289"/>
    </row>
    <row r="9806" spans="20:24">
      <c r="T9806" s="288"/>
      <c r="U9806" s="287"/>
      <c r="X9806" s="289"/>
    </row>
    <row r="9807" spans="20:24">
      <c r="T9807" s="288"/>
      <c r="U9807" s="287"/>
      <c r="X9807" s="289"/>
    </row>
    <row r="9808" spans="20:24">
      <c r="T9808" s="288"/>
      <c r="U9808" s="287"/>
      <c r="X9808" s="289"/>
    </row>
    <row r="9809" spans="20:24">
      <c r="T9809" s="288"/>
      <c r="U9809" s="287"/>
      <c r="X9809" s="289"/>
    </row>
    <row r="9810" spans="20:24">
      <c r="T9810" s="288"/>
      <c r="U9810" s="287"/>
      <c r="X9810" s="289"/>
    </row>
    <row r="9811" spans="20:24">
      <c r="T9811" s="288"/>
      <c r="U9811" s="287"/>
      <c r="X9811" s="289"/>
    </row>
    <row r="9812" spans="20:24">
      <c r="T9812" s="288"/>
      <c r="U9812" s="287"/>
      <c r="X9812" s="289"/>
    </row>
    <row r="9813" spans="20:24">
      <c r="T9813" s="288"/>
      <c r="U9813" s="287"/>
      <c r="X9813" s="289"/>
    </row>
    <row r="9814" spans="20:24">
      <c r="T9814" s="288"/>
      <c r="U9814" s="287"/>
      <c r="X9814" s="289"/>
    </row>
    <row r="9815" spans="20:24">
      <c r="T9815" s="288"/>
      <c r="U9815" s="287"/>
      <c r="X9815" s="289"/>
    </row>
    <row r="9816" spans="20:24">
      <c r="T9816" s="288"/>
      <c r="U9816" s="287"/>
      <c r="X9816" s="289"/>
    </row>
    <row r="9817" spans="20:24">
      <c r="T9817" s="288"/>
      <c r="U9817" s="287"/>
      <c r="X9817" s="289"/>
    </row>
    <row r="9818" spans="20:24">
      <c r="T9818" s="288"/>
      <c r="U9818" s="287"/>
      <c r="X9818" s="289"/>
    </row>
    <row r="9819" spans="20:24">
      <c r="T9819" s="288"/>
      <c r="U9819" s="287"/>
      <c r="X9819" s="289"/>
    </row>
    <row r="9820" spans="20:24">
      <c r="T9820" s="288"/>
      <c r="U9820" s="287"/>
      <c r="X9820" s="289"/>
    </row>
    <row r="9821" spans="20:24">
      <c r="T9821" s="288"/>
      <c r="U9821" s="287"/>
      <c r="X9821" s="289"/>
    </row>
    <row r="9822" spans="20:24">
      <c r="T9822" s="288"/>
      <c r="U9822" s="287"/>
      <c r="X9822" s="289"/>
    </row>
    <row r="9823" spans="20:24">
      <c r="T9823" s="288"/>
      <c r="U9823" s="287"/>
      <c r="X9823" s="289"/>
    </row>
    <row r="9824" spans="20:24">
      <c r="T9824" s="288"/>
      <c r="U9824" s="287"/>
      <c r="X9824" s="289"/>
    </row>
    <row r="9825" spans="20:24">
      <c r="T9825" s="288"/>
      <c r="U9825" s="287"/>
      <c r="X9825" s="289"/>
    </row>
    <row r="9826" spans="20:24">
      <c r="T9826" s="288"/>
      <c r="U9826" s="287"/>
      <c r="X9826" s="289"/>
    </row>
    <row r="9827" spans="20:24">
      <c r="T9827" s="288"/>
      <c r="U9827" s="287"/>
      <c r="X9827" s="289"/>
    </row>
    <row r="9828" spans="20:24">
      <c r="T9828" s="288"/>
      <c r="U9828" s="287"/>
      <c r="X9828" s="289"/>
    </row>
    <row r="9829" spans="20:24">
      <c r="T9829" s="288"/>
      <c r="U9829" s="287"/>
      <c r="X9829" s="289"/>
    </row>
    <row r="9830" spans="20:24">
      <c r="T9830" s="288"/>
      <c r="U9830" s="287"/>
      <c r="X9830" s="289"/>
    </row>
    <row r="9831" spans="20:24">
      <c r="T9831" s="288"/>
      <c r="U9831" s="287"/>
      <c r="X9831" s="289"/>
    </row>
    <row r="9832" spans="20:24">
      <c r="T9832" s="288"/>
      <c r="U9832" s="287"/>
      <c r="X9832" s="289"/>
    </row>
    <row r="9833" spans="20:24">
      <c r="T9833" s="288"/>
      <c r="U9833" s="287"/>
      <c r="X9833" s="289"/>
    </row>
    <row r="9834" spans="20:24">
      <c r="T9834" s="288"/>
      <c r="U9834" s="287"/>
      <c r="X9834" s="289"/>
    </row>
    <row r="9835" spans="20:24">
      <c r="T9835" s="288"/>
      <c r="U9835" s="287"/>
      <c r="X9835" s="289"/>
    </row>
    <row r="9836" spans="20:24">
      <c r="T9836" s="288"/>
      <c r="U9836" s="287"/>
      <c r="X9836" s="289"/>
    </row>
    <row r="9837" spans="20:24">
      <c r="T9837" s="288"/>
      <c r="U9837" s="287"/>
      <c r="X9837" s="289"/>
    </row>
    <row r="9838" spans="20:24">
      <c r="T9838" s="288"/>
      <c r="U9838" s="287"/>
      <c r="X9838" s="289"/>
    </row>
    <row r="9839" spans="20:24">
      <c r="T9839" s="288"/>
      <c r="U9839" s="287"/>
      <c r="X9839" s="289"/>
    </row>
    <row r="9840" spans="20:24">
      <c r="T9840" s="288"/>
      <c r="U9840" s="287"/>
      <c r="X9840" s="289"/>
    </row>
    <row r="9841" spans="20:24">
      <c r="T9841" s="288"/>
      <c r="U9841" s="287"/>
      <c r="X9841" s="289"/>
    </row>
    <row r="9842" spans="20:24">
      <c r="T9842" s="288"/>
      <c r="U9842" s="287"/>
      <c r="X9842" s="289"/>
    </row>
    <row r="9843" spans="20:24">
      <c r="T9843" s="288"/>
      <c r="U9843" s="287"/>
      <c r="X9843" s="289"/>
    </row>
    <row r="9844" spans="20:24">
      <c r="T9844" s="288"/>
      <c r="U9844" s="287"/>
      <c r="X9844" s="289"/>
    </row>
    <row r="9845" spans="20:24">
      <c r="T9845" s="288"/>
      <c r="U9845" s="287"/>
      <c r="X9845" s="289"/>
    </row>
    <row r="9846" spans="20:24">
      <c r="T9846" s="288"/>
      <c r="U9846" s="287"/>
      <c r="X9846" s="289"/>
    </row>
    <row r="9847" spans="20:24">
      <c r="T9847" s="288"/>
      <c r="U9847" s="287"/>
      <c r="X9847" s="289"/>
    </row>
    <row r="9848" spans="20:24">
      <c r="T9848" s="288"/>
      <c r="U9848" s="287"/>
      <c r="X9848" s="289"/>
    </row>
    <row r="9849" spans="20:24">
      <c r="T9849" s="288"/>
      <c r="U9849" s="287"/>
      <c r="X9849" s="289"/>
    </row>
    <row r="9850" spans="20:24">
      <c r="T9850" s="288"/>
      <c r="U9850" s="287"/>
      <c r="X9850" s="289"/>
    </row>
    <row r="9851" spans="20:24">
      <c r="T9851" s="288"/>
      <c r="U9851" s="287"/>
      <c r="X9851" s="289"/>
    </row>
    <row r="9852" spans="20:24">
      <c r="T9852" s="288"/>
      <c r="U9852" s="287"/>
      <c r="X9852" s="289"/>
    </row>
    <row r="9853" spans="20:24">
      <c r="T9853" s="288"/>
      <c r="U9853" s="287"/>
      <c r="X9853" s="289"/>
    </row>
    <row r="9854" spans="20:24">
      <c r="T9854" s="288"/>
      <c r="U9854" s="287"/>
      <c r="X9854" s="289"/>
    </row>
    <row r="9855" spans="20:24">
      <c r="T9855" s="288"/>
      <c r="U9855" s="287"/>
      <c r="X9855" s="289"/>
    </row>
    <row r="9856" spans="20:24">
      <c r="T9856" s="288"/>
      <c r="U9856" s="287"/>
      <c r="X9856" s="289"/>
    </row>
    <row r="9857" spans="20:24">
      <c r="T9857" s="288"/>
      <c r="U9857" s="287"/>
      <c r="X9857" s="289"/>
    </row>
    <row r="9858" spans="20:24">
      <c r="T9858" s="288"/>
      <c r="U9858" s="287"/>
      <c r="X9858" s="289"/>
    </row>
    <row r="9859" spans="20:24">
      <c r="T9859" s="288"/>
      <c r="U9859" s="287"/>
      <c r="X9859" s="289"/>
    </row>
    <row r="9860" spans="20:24">
      <c r="T9860" s="288"/>
      <c r="U9860" s="287"/>
      <c r="X9860" s="289"/>
    </row>
    <row r="9861" spans="20:24">
      <c r="T9861" s="288"/>
      <c r="U9861" s="287"/>
      <c r="X9861" s="289"/>
    </row>
    <row r="9862" spans="20:24">
      <c r="T9862" s="288"/>
      <c r="U9862" s="287"/>
      <c r="X9862" s="289"/>
    </row>
    <row r="9863" spans="20:24">
      <c r="T9863" s="288"/>
      <c r="U9863" s="287"/>
      <c r="X9863" s="289"/>
    </row>
    <row r="9864" spans="20:24">
      <c r="T9864" s="288"/>
      <c r="U9864" s="287"/>
      <c r="X9864" s="289"/>
    </row>
    <row r="9865" spans="20:24">
      <c r="T9865" s="288"/>
      <c r="U9865" s="287"/>
      <c r="X9865" s="289"/>
    </row>
    <row r="9866" spans="20:24">
      <c r="T9866" s="288"/>
      <c r="U9866" s="287"/>
      <c r="X9866" s="289"/>
    </row>
    <row r="9867" spans="20:24">
      <c r="T9867" s="288"/>
      <c r="U9867" s="287"/>
      <c r="X9867" s="289"/>
    </row>
    <row r="9868" spans="20:24">
      <c r="T9868" s="288"/>
      <c r="U9868" s="287"/>
      <c r="X9868" s="289"/>
    </row>
    <row r="9869" spans="20:24">
      <c r="T9869" s="288"/>
      <c r="U9869" s="287"/>
      <c r="X9869" s="289"/>
    </row>
    <row r="9870" spans="20:24">
      <c r="T9870" s="288"/>
      <c r="U9870" s="287"/>
      <c r="X9870" s="289"/>
    </row>
    <row r="9871" spans="20:24">
      <c r="T9871" s="288"/>
      <c r="U9871" s="287"/>
      <c r="X9871" s="289"/>
    </row>
    <row r="9872" spans="20:24">
      <c r="T9872" s="288"/>
      <c r="U9872" s="287"/>
      <c r="X9872" s="289"/>
    </row>
    <row r="9873" spans="20:24">
      <c r="T9873" s="288"/>
      <c r="U9873" s="287"/>
      <c r="X9873" s="289"/>
    </row>
    <row r="9874" spans="20:24">
      <c r="T9874" s="288"/>
      <c r="U9874" s="287"/>
      <c r="X9874" s="289"/>
    </row>
    <row r="9875" spans="20:24">
      <c r="T9875" s="288"/>
      <c r="U9875" s="287"/>
      <c r="X9875" s="289"/>
    </row>
    <row r="9876" spans="20:24">
      <c r="T9876" s="288"/>
      <c r="U9876" s="287"/>
      <c r="X9876" s="289"/>
    </row>
    <row r="9877" spans="20:24">
      <c r="T9877" s="288"/>
      <c r="U9877" s="287"/>
      <c r="X9877" s="289"/>
    </row>
    <row r="9878" spans="20:24">
      <c r="T9878" s="288"/>
      <c r="U9878" s="287"/>
      <c r="X9878" s="289"/>
    </row>
    <row r="9879" spans="20:24">
      <c r="T9879" s="288"/>
      <c r="U9879" s="287"/>
      <c r="X9879" s="289"/>
    </row>
    <row r="9880" spans="20:24">
      <c r="T9880" s="288"/>
      <c r="U9880" s="287"/>
      <c r="X9880" s="289"/>
    </row>
    <row r="9881" spans="20:24">
      <c r="T9881" s="288"/>
      <c r="U9881" s="287"/>
      <c r="X9881" s="289"/>
    </row>
    <row r="9882" spans="20:24">
      <c r="T9882" s="288"/>
      <c r="U9882" s="287"/>
      <c r="X9882" s="289"/>
    </row>
    <row r="9883" spans="20:24">
      <c r="T9883" s="288"/>
      <c r="U9883" s="287"/>
      <c r="X9883" s="289"/>
    </row>
    <row r="9884" spans="20:24">
      <c r="T9884" s="288"/>
      <c r="U9884" s="287"/>
      <c r="X9884" s="289"/>
    </row>
    <row r="9885" spans="20:24">
      <c r="T9885" s="288"/>
      <c r="U9885" s="287"/>
      <c r="X9885" s="289"/>
    </row>
    <row r="9886" spans="20:24">
      <c r="T9886" s="288"/>
      <c r="U9886" s="287"/>
      <c r="X9886" s="289"/>
    </row>
    <row r="9887" spans="20:24">
      <c r="T9887" s="288"/>
      <c r="U9887" s="287"/>
      <c r="X9887" s="289"/>
    </row>
    <row r="9888" spans="20:24">
      <c r="T9888" s="288"/>
      <c r="U9888" s="287"/>
      <c r="X9888" s="289"/>
    </row>
    <row r="9889" spans="20:24">
      <c r="T9889" s="288"/>
      <c r="U9889" s="287"/>
      <c r="X9889" s="289"/>
    </row>
    <row r="9890" spans="20:24">
      <c r="T9890" s="288"/>
      <c r="U9890" s="287"/>
      <c r="X9890" s="289"/>
    </row>
    <row r="9891" spans="20:24">
      <c r="T9891" s="288"/>
      <c r="U9891" s="287"/>
      <c r="X9891" s="289"/>
    </row>
    <row r="9892" spans="20:24">
      <c r="T9892" s="288"/>
      <c r="U9892" s="287"/>
      <c r="X9892" s="289"/>
    </row>
    <row r="9893" spans="20:24">
      <c r="T9893" s="288"/>
      <c r="U9893" s="287"/>
      <c r="X9893" s="289"/>
    </row>
    <row r="9894" spans="20:24">
      <c r="T9894" s="288"/>
      <c r="U9894" s="287"/>
      <c r="X9894" s="289"/>
    </row>
    <row r="9895" spans="20:24">
      <c r="T9895" s="288"/>
      <c r="U9895" s="287"/>
      <c r="X9895" s="289"/>
    </row>
    <row r="9896" spans="20:24">
      <c r="T9896" s="288"/>
      <c r="U9896" s="287"/>
      <c r="X9896" s="289"/>
    </row>
    <row r="9897" spans="20:24">
      <c r="T9897" s="288"/>
      <c r="U9897" s="287"/>
      <c r="X9897" s="289"/>
    </row>
    <row r="9898" spans="20:24">
      <c r="T9898" s="288"/>
      <c r="U9898" s="287"/>
      <c r="X9898" s="289"/>
    </row>
    <row r="9899" spans="20:24">
      <c r="T9899" s="288"/>
      <c r="U9899" s="287"/>
      <c r="X9899" s="289"/>
    </row>
    <row r="9900" spans="20:24">
      <c r="T9900" s="288"/>
      <c r="U9900" s="287"/>
      <c r="X9900" s="289"/>
    </row>
    <row r="9901" spans="20:24">
      <c r="T9901" s="288"/>
      <c r="U9901" s="287"/>
      <c r="X9901" s="289"/>
    </row>
    <row r="9902" spans="20:24">
      <c r="T9902" s="288"/>
      <c r="U9902" s="287"/>
      <c r="X9902" s="289"/>
    </row>
    <row r="9903" spans="20:24">
      <c r="T9903" s="288"/>
      <c r="U9903" s="287"/>
      <c r="X9903" s="289"/>
    </row>
    <row r="9904" spans="20:24">
      <c r="T9904" s="288"/>
      <c r="U9904" s="287"/>
      <c r="X9904" s="289"/>
    </row>
    <row r="9905" spans="20:24">
      <c r="T9905" s="288"/>
      <c r="U9905" s="287"/>
      <c r="X9905" s="289"/>
    </row>
    <row r="9906" spans="20:24">
      <c r="T9906" s="288"/>
      <c r="U9906" s="287"/>
      <c r="X9906" s="289"/>
    </row>
    <row r="9907" spans="20:24">
      <c r="T9907" s="288"/>
      <c r="U9907" s="287"/>
      <c r="X9907" s="289"/>
    </row>
    <row r="9908" spans="20:24">
      <c r="T9908" s="288"/>
      <c r="U9908" s="287"/>
      <c r="X9908" s="289"/>
    </row>
    <row r="9909" spans="20:24">
      <c r="T9909" s="288"/>
      <c r="U9909" s="287"/>
      <c r="X9909" s="289"/>
    </row>
    <row r="9910" spans="20:24">
      <c r="T9910" s="288"/>
      <c r="U9910" s="287"/>
      <c r="X9910" s="289"/>
    </row>
    <row r="9911" spans="20:24">
      <c r="T9911" s="288"/>
      <c r="U9911" s="287"/>
      <c r="X9911" s="289"/>
    </row>
    <row r="9912" spans="20:24">
      <c r="T9912" s="288"/>
      <c r="U9912" s="287"/>
      <c r="X9912" s="289"/>
    </row>
    <row r="9913" spans="20:24">
      <c r="T9913" s="288"/>
      <c r="U9913" s="287"/>
      <c r="X9913" s="289"/>
    </row>
    <row r="9914" spans="20:24">
      <c r="T9914" s="288"/>
      <c r="U9914" s="287"/>
      <c r="X9914" s="289"/>
    </row>
    <row r="9915" spans="20:24">
      <c r="T9915" s="288"/>
      <c r="U9915" s="287"/>
      <c r="X9915" s="289"/>
    </row>
    <row r="9916" spans="20:24">
      <c r="T9916" s="288"/>
      <c r="U9916" s="287"/>
      <c r="X9916" s="289"/>
    </row>
    <row r="9917" spans="20:24">
      <c r="T9917" s="288"/>
      <c r="U9917" s="287"/>
      <c r="X9917" s="289"/>
    </row>
    <row r="9918" spans="20:24">
      <c r="T9918" s="288"/>
      <c r="U9918" s="287"/>
      <c r="X9918" s="289"/>
    </row>
    <row r="9919" spans="20:24">
      <c r="T9919" s="288"/>
      <c r="U9919" s="287"/>
      <c r="X9919" s="289"/>
    </row>
    <row r="9920" spans="20:24">
      <c r="T9920" s="288"/>
      <c r="U9920" s="287"/>
      <c r="X9920" s="289"/>
    </row>
    <row r="9921" spans="20:24">
      <c r="T9921" s="288"/>
      <c r="U9921" s="287"/>
      <c r="X9921" s="289"/>
    </row>
    <row r="9922" spans="20:24">
      <c r="T9922" s="288"/>
      <c r="U9922" s="287"/>
      <c r="X9922" s="289"/>
    </row>
    <row r="9923" spans="20:24">
      <c r="T9923" s="288"/>
      <c r="U9923" s="287"/>
      <c r="X9923" s="289"/>
    </row>
    <row r="9924" spans="20:24">
      <c r="T9924" s="288"/>
      <c r="U9924" s="287"/>
      <c r="X9924" s="289"/>
    </row>
    <row r="9925" spans="20:24">
      <c r="T9925" s="288"/>
      <c r="U9925" s="287"/>
      <c r="X9925" s="289"/>
    </row>
    <row r="9926" spans="20:24">
      <c r="T9926" s="288"/>
      <c r="U9926" s="287"/>
      <c r="X9926" s="289"/>
    </row>
    <row r="9927" spans="20:24">
      <c r="T9927" s="288"/>
      <c r="U9927" s="287"/>
      <c r="X9927" s="289"/>
    </row>
    <row r="9928" spans="20:24">
      <c r="T9928" s="288"/>
      <c r="U9928" s="287"/>
      <c r="X9928" s="289"/>
    </row>
    <row r="9929" spans="20:24">
      <c r="T9929" s="288"/>
      <c r="U9929" s="287"/>
      <c r="X9929" s="289"/>
    </row>
    <row r="9930" spans="20:24">
      <c r="T9930" s="288"/>
      <c r="U9930" s="287"/>
      <c r="X9930" s="289"/>
    </row>
    <row r="9931" spans="20:24">
      <c r="T9931" s="288"/>
      <c r="U9931" s="287"/>
      <c r="X9931" s="289"/>
    </row>
    <row r="9932" spans="20:24">
      <c r="T9932" s="288"/>
      <c r="U9932" s="287"/>
      <c r="X9932" s="289"/>
    </row>
    <row r="9933" spans="20:24">
      <c r="T9933" s="288"/>
      <c r="U9933" s="287"/>
      <c r="X9933" s="289"/>
    </row>
    <row r="9934" spans="20:24">
      <c r="T9934" s="288"/>
      <c r="U9934" s="287"/>
      <c r="X9934" s="289"/>
    </row>
    <row r="9935" spans="20:24">
      <c r="T9935" s="288"/>
      <c r="U9935" s="287"/>
      <c r="X9935" s="289"/>
    </row>
    <row r="9936" spans="20:24">
      <c r="T9936" s="288"/>
      <c r="U9936" s="287"/>
      <c r="X9936" s="289"/>
    </row>
    <row r="9937" spans="20:24">
      <c r="T9937" s="288"/>
      <c r="U9937" s="287"/>
      <c r="X9937" s="289"/>
    </row>
    <row r="9938" spans="20:24">
      <c r="T9938" s="288"/>
      <c r="U9938" s="287"/>
      <c r="X9938" s="289"/>
    </row>
    <row r="9939" spans="20:24">
      <c r="T9939" s="288"/>
      <c r="U9939" s="287"/>
      <c r="X9939" s="289"/>
    </row>
    <row r="9940" spans="20:24">
      <c r="T9940" s="288"/>
      <c r="U9940" s="287"/>
      <c r="X9940" s="289"/>
    </row>
    <row r="9941" spans="20:24">
      <c r="T9941" s="288"/>
      <c r="U9941" s="287"/>
      <c r="X9941" s="289"/>
    </row>
    <row r="9942" spans="20:24">
      <c r="T9942" s="288"/>
      <c r="U9942" s="287"/>
      <c r="X9942" s="289"/>
    </row>
    <row r="9943" spans="20:24">
      <c r="T9943" s="288"/>
      <c r="U9943" s="287"/>
      <c r="X9943" s="289"/>
    </row>
    <row r="9944" spans="20:24">
      <c r="T9944" s="288"/>
      <c r="U9944" s="287"/>
      <c r="X9944" s="289"/>
    </row>
    <row r="9945" spans="20:24">
      <c r="T9945" s="288"/>
      <c r="U9945" s="287"/>
      <c r="X9945" s="289"/>
    </row>
    <row r="9946" spans="20:24">
      <c r="T9946" s="288"/>
      <c r="U9946" s="287"/>
      <c r="X9946" s="289"/>
    </row>
    <row r="9947" spans="20:24">
      <c r="T9947" s="288"/>
      <c r="U9947" s="287"/>
      <c r="X9947" s="289"/>
    </row>
    <row r="9948" spans="20:24">
      <c r="T9948" s="288"/>
      <c r="U9948" s="287"/>
      <c r="X9948" s="289"/>
    </row>
    <row r="9949" spans="20:24">
      <c r="T9949" s="288"/>
      <c r="U9949" s="287"/>
      <c r="X9949" s="289"/>
    </row>
    <row r="9950" spans="20:24">
      <c r="T9950" s="288"/>
      <c r="U9950" s="287"/>
      <c r="X9950" s="289"/>
    </row>
    <row r="9951" spans="20:24">
      <c r="T9951" s="288"/>
      <c r="U9951" s="287"/>
      <c r="X9951" s="289"/>
    </row>
    <row r="9952" spans="20:24">
      <c r="T9952" s="288"/>
      <c r="U9952" s="287"/>
      <c r="X9952" s="289"/>
    </row>
    <row r="9953" spans="20:24">
      <c r="T9953" s="288"/>
      <c r="U9953" s="287"/>
      <c r="X9953" s="289"/>
    </row>
    <row r="9954" spans="20:24">
      <c r="T9954" s="288"/>
      <c r="U9954" s="287"/>
      <c r="X9954" s="289"/>
    </row>
    <row r="9955" spans="20:24">
      <c r="T9955" s="288"/>
      <c r="U9955" s="287"/>
      <c r="X9955" s="289"/>
    </row>
    <row r="9956" spans="20:24">
      <c r="T9956" s="288"/>
      <c r="U9956" s="287"/>
      <c r="X9956" s="289"/>
    </row>
    <row r="9957" spans="20:24">
      <c r="T9957" s="288"/>
      <c r="U9957" s="287"/>
      <c r="X9957" s="289"/>
    </row>
    <row r="9958" spans="20:24">
      <c r="T9958" s="288"/>
      <c r="U9958" s="287"/>
      <c r="X9958" s="289"/>
    </row>
    <row r="9959" spans="20:24">
      <c r="T9959" s="288"/>
      <c r="U9959" s="287"/>
      <c r="X9959" s="289"/>
    </row>
    <row r="9960" spans="20:24">
      <c r="T9960" s="288"/>
      <c r="U9960" s="287"/>
      <c r="X9960" s="289"/>
    </row>
    <row r="9961" spans="20:24">
      <c r="T9961" s="288"/>
      <c r="U9961" s="287"/>
      <c r="X9961" s="289"/>
    </row>
    <row r="9962" spans="20:24">
      <c r="T9962" s="288"/>
      <c r="U9962" s="287"/>
      <c r="X9962" s="289"/>
    </row>
    <row r="9963" spans="20:24">
      <c r="T9963" s="288"/>
      <c r="U9963" s="287"/>
      <c r="X9963" s="289"/>
    </row>
    <row r="9964" spans="20:24">
      <c r="T9964" s="288"/>
      <c r="U9964" s="287"/>
      <c r="X9964" s="289"/>
    </row>
    <row r="9965" spans="20:24">
      <c r="T9965" s="288"/>
      <c r="U9965" s="287"/>
      <c r="X9965" s="289"/>
    </row>
    <row r="9966" spans="20:24">
      <c r="T9966" s="288"/>
      <c r="U9966" s="287"/>
      <c r="X9966" s="289"/>
    </row>
    <row r="9967" spans="20:24">
      <c r="T9967" s="288"/>
      <c r="U9967" s="287"/>
      <c r="X9967" s="289"/>
    </row>
    <row r="9968" spans="20:24">
      <c r="T9968" s="288"/>
      <c r="U9968" s="287"/>
      <c r="X9968" s="289"/>
    </row>
    <row r="9969" spans="20:24">
      <c r="T9969" s="288"/>
      <c r="U9969" s="287"/>
      <c r="X9969" s="289"/>
    </row>
    <row r="9970" spans="20:24">
      <c r="T9970" s="288"/>
      <c r="U9970" s="287"/>
      <c r="X9970" s="289"/>
    </row>
    <row r="9971" spans="20:24">
      <c r="T9971" s="288"/>
      <c r="U9971" s="287"/>
      <c r="X9971" s="289"/>
    </row>
    <row r="9972" spans="20:24">
      <c r="T9972" s="288"/>
      <c r="U9972" s="287"/>
      <c r="X9972" s="289"/>
    </row>
    <row r="9973" spans="20:24">
      <c r="T9973" s="288"/>
      <c r="U9973" s="287"/>
      <c r="X9973" s="289"/>
    </row>
    <row r="9974" spans="20:24">
      <c r="T9974" s="288"/>
      <c r="U9974" s="287"/>
      <c r="X9974" s="289"/>
    </row>
    <row r="9975" spans="20:24">
      <c r="T9975" s="288"/>
      <c r="U9975" s="287"/>
      <c r="X9975" s="289"/>
    </row>
    <row r="9976" spans="20:24">
      <c r="T9976" s="288"/>
      <c r="U9976" s="287"/>
      <c r="X9976" s="289"/>
    </row>
    <row r="9977" spans="20:24">
      <c r="T9977" s="288"/>
      <c r="U9977" s="287"/>
      <c r="X9977" s="289"/>
    </row>
    <row r="9978" spans="20:24">
      <c r="T9978" s="288"/>
      <c r="U9978" s="287"/>
      <c r="X9978" s="289"/>
    </row>
    <row r="9979" spans="20:24">
      <c r="T9979" s="288"/>
      <c r="U9979" s="287"/>
      <c r="X9979" s="289"/>
    </row>
    <row r="9980" spans="20:24">
      <c r="T9980" s="288"/>
      <c r="U9980" s="287"/>
      <c r="X9980" s="289"/>
    </row>
    <row r="9981" spans="20:24">
      <c r="T9981" s="288"/>
      <c r="U9981" s="287"/>
      <c r="X9981" s="289"/>
    </row>
    <row r="9982" spans="20:24">
      <c r="T9982" s="288"/>
      <c r="U9982" s="287"/>
      <c r="X9982" s="289"/>
    </row>
    <row r="9983" spans="20:24">
      <c r="T9983" s="288"/>
      <c r="U9983" s="287"/>
      <c r="X9983" s="289"/>
    </row>
    <row r="9984" spans="20:24">
      <c r="T9984" s="288"/>
      <c r="U9984" s="287"/>
      <c r="X9984" s="289"/>
    </row>
    <row r="9985" spans="20:24">
      <c r="T9985" s="288"/>
      <c r="U9985" s="287"/>
      <c r="X9985" s="289"/>
    </row>
    <row r="9986" spans="20:24">
      <c r="T9986" s="288"/>
      <c r="U9986" s="287"/>
      <c r="X9986" s="289"/>
    </row>
    <row r="9987" spans="20:24">
      <c r="T9987" s="288"/>
      <c r="U9987" s="287"/>
      <c r="X9987" s="289"/>
    </row>
    <row r="9988" spans="20:24">
      <c r="T9988" s="288"/>
      <c r="U9988" s="287"/>
      <c r="X9988" s="289"/>
    </row>
    <row r="9989" spans="20:24">
      <c r="T9989" s="288"/>
      <c r="U9989" s="287"/>
      <c r="X9989" s="289"/>
    </row>
    <row r="9990" spans="20:24">
      <c r="T9990" s="288"/>
      <c r="U9990" s="287"/>
      <c r="X9990" s="289"/>
    </row>
    <row r="9991" spans="20:24">
      <c r="T9991" s="288"/>
      <c r="U9991" s="287"/>
      <c r="X9991" s="289"/>
    </row>
    <row r="9992" spans="20:24">
      <c r="T9992" s="288"/>
      <c r="U9992" s="287"/>
      <c r="X9992" s="289"/>
    </row>
    <row r="9993" spans="20:24">
      <c r="T9993" s="288"/>
      <c r="U9993" s="287"/>
      <c r="X9993" s="289"/>
    </row>
    <row r="9994" spans="20:24">
      <c r="T9994" s="288"/>
      <c r="U9994" s="287"/>
      <c r="X9994" s="289"/>
    </row>
    <row r="9995" spans="20:24">
      <c r="T9995" s="288"/>
      <c r="U9995" s="287"/>
      <c r="X9995" s="289"/>
    </row>
    <row r="9996" spans="20:24">
      <c r="T9996" s="288"/>
      <c r="U9996" s="287"/>
      <c r="X9996" s="289"/>
    </row>
    <row r="9997" spans="20:24">
      <c r="T9997" s="288"/>
      <c r="U9997" s="287"/>
      <c r="X9997" s="289"/>
    </row>
    <row r="9998" spans="20:24">
      <c r="T9998" s="288"/>
      <c r="U9998" s="287"/>
      <c r="X9998" s="289"/>
    </row>
    <row r="9999" spans="20:24">
      <c r="T9999" s="288"/>
      <c r="U9999" s="287"/>
      <c r="X9999" s="289"/>
    </row>
    <row r="10000" spans="20:24">
      <c r="T10000" s="288"/>
      <c r="U10000" s="287"/>
      <c r="X10000" s="289"/>
    </row>
    <row r="10001" spans="20:24">
      <c r="T10001" s="288"/>
      <c r="U10001" s="287"/>
      <c r="X10001" s="289"/>
    </row>
    <row r="10002" spans="20:24">
      <c r="T10002" s="288"/>
      <c r="U10002" s="287"/>
      <c r="X10002" s="289"/>
    </row>
    <row r="10003" spans="20:24">
      <c r="T10003" s="288"/>
      <c r="U10003" s="287"/>
      <c r="X10003" s="289"/>
    </row>
    <row r="10004" spans="20:24">
      <c r="T10004" s="288"/>
      <c r="U10004" s="287"/>
      <c r="X10004" s="289"/>
    </row>
    <row r="10005" spans="20:24">
      <c r="T10005" s="288"/>
      <c r="U10005" s="287"/>
      <c r="X10005" s="289"/>
    </row>
    <row r="10006" spans="20:24">
      <c r="T10006" s="288"/>
      <c r="U10006" s="287"/>
      <c r="X10006" s="289"/>
    </row>
    <row r="10007" spans="20:24">
      <c r="T10007" s="288"/>
      <c r="U10007" s="287"/>
      <c r="X10007" s="289"/>
    </row>
    <row r="10008" spans="20:24">
      <c r="T10008" s="288"/>
      <c r="U10008" s="287"/>
      <c r="X10008" s="289"/>
    </row>
    <row r="10009" spans="20:24">
      <c r="T10009" s="288"/>
      <c r="U10009" s="287"/>
      <c r="X10009" s="289"/>
    </row>
    <row r="10010" spans="20:24">
      <c r="T10010" s="288"/>
      <c r="U10010" s="287"/>
      <c r="X10010" s="289"/>
    </row>
    <row r="10011" spans="20:24">
      <c r="T10011" s="288"/>
      <c r="U10011" s="287"/>
      <c r="X10011" s="289"/>
    </row>
    <row r="10012" spans="20:24">
      <c r="T10012" s="288"/>
      <c r="U10012" s="287"/>
      <c r="X10012" s="289"/>
    </row>
    <row r="10013" spans="20:24">
      <c r="T10013" s="288"/>
      <c r="U10013" s="287"/>
      <c r="X10013" s="289"/>
    </row>
    <row r="10014" spans="20:24">
      <c r="T10014" s="288"/>
      <c r="U10014" s="287"/>
      <c r="X10014" s="289"/>
    </row>
    <row r="10015" spans="20:24">
      <c r="T10015" s="288"/>
      <c r="U10015" s="287"/>
      <c r="X10015" s="289"/>
    </row>
    <row r="10016" spans="20:24">
      <c r="T10016" s="288"/>
      <c r="U10016" s="287"/>
      <c r="X10016" s="289"/>
    </row>
    <row r="10017" spans="20:24">
      <c r="T10017" s="288"/>
      <c r="U10017" s="287"/>
      <c r="X10017" s="289"/>
    </row>
    <row r="10018" spans="20:24">
      <c r="T10018" s="288"/>
      <c r="U10018" s="287"/>
      <c r="X10018" s="289"/>
    </row>
    <row r="10019" spans="20:24">
      <c r="T10019" s="288"/>
      <c r="U10019" s="287"/>
      <c r="X10019" s="289"/>
    </row>
    <row r="10020" spans="20:24">
      <c r="T10020" s="288"/>
      <c r="U10020" s="287"/>
      <c r="X10020" s="289"/>
    </row>
    <row r="10021" spans="20:24">
      <c r="T10021" s="288"/>
      <c r="U10021" s="287"/>
      <c r="X10021" s="289"/>
    </row>
    <row r="10022" spans="20:24">
      <c r="T10022" s="288"/>
      <c r="U10022" s="287"/>
      <c r="X10022" s="289"/>
    </row>
    <row r="10023" spans="20:24">
      <c r="T10023" s="288"/>
      <c r="U10023" s="287"/>
      <c r="X10023" s="289"/>
    </row>
    <row r="10024" spans="20:24">
      <c r="T10024" s="288"/>
      <c r="U10024" s="287"/>
      <c r="X10024" s="289"/>
    </row>
    <row r="10025" spans="20:24">
      <c r="T10025" s="288"/>
      <c r="U10025" s="287"/>
      <c r="X10025" s="289"/>
    </row>
    <row r="10026" spans="20:24">
      <c r="T10026" s="288"/>
      <c r="U10026" s="287"/>
      <c r="X10026" s="289"/>
    </row>
    <row r="10027" spans="20:24">
      <c r="T10027" s="288"/>
      <c r="U10027" s="287"/>
      <c r="X10027" s="289"/>
    </row>
    <row r="10028" spans="20:24">
      <c r="T10028" s="288"/>
      <c r="U10028" s="287"/>
      <c r="X10028" s="289"/>
    </row>
    <row r="10029" spans="20:24">
      <c r="T10029" s="288"/>
      <c r="U10029" s="287"/>
      <c r="X10029" s="289"/>
    </row>
    <row r="10030" spans="20:24">
      <c r="T10030" s="288"/>
      <c r="U10030" s="287"/>
      <c r="X10030" s="289"/>
    </row>
    <row r="10031" spans="20:24">
      <c r="T10031" s="288"/>
      <c r="U10031" s="287"/>
      <c r="X10031" s="289"/>
    </row>
    <row r="10032" spans="20:24">
      <c r="T10032" s="288"/>
      <c r="U10032" s="287"/>
      <c r="X10032" s="289"/>
    </row>
    <row r="10033" spans="20:24">
      <c r="T10033" s="288"/>
      <c r="U10033" s="287"/>
      <c r="X10033" s="289"/>
    </row>
    <row r="10034" spans="20:24">
      <c r="T10034" s="288"/>
      <c r="U10034" s="287"/>
      <c r="X10034" s="289"/>
    </row>
    <row r="10035" spans="20:24">
      <c r="T10035" s="288"/>
      <c r="U10035" s="287"/>
      <c r="X10035" s="289"/>
    </row>
    <row r="10036" spans="20:24">
      <c r="T10036" s="288"/>
      <c r="U10036" s="287"/>
      <c r="X10036" s="289"/>
    </row>
    <row r="10037" spans="20:24">
      <c r="T10037" s="288"/>
      <c r="U10037" s="287"/>
      <c r="X10037" s="289"/>
    </row>
    <row r="10038" spans="20:24">
      <c r="T10038" s="288"/>
      <c r="U10038" s="287"/>
      <c r="X10038" s="289"/>
    </row>
    <row r="10039" spans="20:24">
      <c r="T10039" s="288"/>
      <c r="U10039" s="287"/>
      <c r="X10039" s="289"/>
    </row>
    <row r="10040" spans="20:24">
      <c r="T10040" s="288"/>
      <c r="U10040" s="287"/>
      <c r="X10040" s="289"/>
    </row>
    <row r="10041" spans="20:24">
      <c r="T10041" s="288"/>
      <c r="U10041" s="287"/>
      <c r="X10041" s="289"/>
    </row>
    <row r="10042" spans="20:24">
      <c r="T10042" s="288"/>
      <c r="U10042" s="287"/>
      <c r="X10042" s="289"/>
    </row>
    <row r="10043" spans="20:24">
      <c r="T10043" s="288"/>
      <c r="U10043" s="287"/>
      <c r="X10043" s="289"/>
    </row>
    <row r="10044" spans="20:24">
      <c r="T10044" s="288"/>
      <c r="U10044" s="287"/>
      <c r="X10044" s="289"/>
    </row>
    <row r="10045" spans="20:24">
      <c r="T10045" s="288"/>
      <c r="U10045" s="287"/>
      <c r="X10045" s="289"/>
    </row>
    <row r="10046" spans="20:24">
      <c r="T10046" s="288"/>
      <c r="U10046" s="287"/>
      <c r="X10046" s="289"/>
    </row>
    <row r="10047" spans="20:24">
      <c r="T10047" s="288"/>
      <c r="U10047" s="287"/>
      <c r="X10047" s="289"/>
    </row>
    <row r="10048" spans="20:24">
      <c r="T10048" s="288"/>
      <c r="U10048" s="287"/>
      <c r="X10048" s="289"/>
    </row>
    <row r="10049" spans="20:24">
      <c r="T10049" s="288"/>
      <c r="U10049" s="287"/>
      <c r="X10049" s="289"/>
    </row>
    <row r="10050" spans="20:24">
      <c r="T10050" s="288"/>
      <c r="U10050" s="287"/>
      <c r="X10050" s="289"/>
    </row>
    <row r="10051" spans="20:24">
      <c r="T10051" s="288"/>
      <c r="U10051" s="287"/>
      <c r="X10051" s="289"/>
    </row>
    <row r="10052" spans="20:24">
      <c r="T10052" s="288"/>
      <c r="U10052" s="287"/>
      <c r="X10052" s="289"/>
    </row>
    <row r="10053" spans="20:24">
      <c r="T10053" s="288"/>
      <c r="U10053" s="287"/>
      <c r="X10053" s="289"/>
    </row>
    <row r="10054" spans="20:24">
      <c r="T10054" s="288"/>
      <c r="U10054" s="287"/>
      <c r="X10054" s="289"/>
    </row>
    <row r="10055" spans="20:24">
      <c r="T10055" s="288"/>
      <c r="U10055" s="287"/>
      <c r="X10055" s="289"/>
    </row>
    <row r="10056" spans="20:24">
      <c r="T10056" s="288"/>
      <c r="U10056" s="287"/>
      <c r="X10056" s="289"/>
    </row>
    <row r="10057" spans="20:24">
      <c r="T10057" s="288"/>
      <c r="U10057" s="287"/>
      <c r="X10057" s="289"/>
    </row>
    <row r="10058" spans="20:24">
      <c r="T10058" s="288"/>
      <c r="U10058" s="287"/>
      <c r="X10058" s="289"/>
    </row>
    <row r="10059" spans="20:24">
      <c r="T10059" s="288"/>
      <c r="U10059" s="287"/>
      <c r="X10059" s="289"/>
    </row>
    <row r="10060" spans="20:24">
      <c r="T10060" s="288"/>
      <c r="U10060" s="287"/>
      <c r="X10060" s="289"/>
    </row>
    <row r="10061" spans="20:24">
      <c r="T10061" s="288"/>
      <c r="U10061" s="287"/>
      <c r="X10061" s="289"/>
    </row>
    <row r="10062" spans="20:24">
      <c r="T10062" s="288"/>
      <c r="U10062" s="287"/>
      <c r="X10062" s="289"/>
    </row>
    <row r="10063" spans="20:24">
      <c r="T10063" s="288"/>
      <c r="U10063" s="287"/>
      <c r="X10063" s="289"/>
    </row>
    <row r="10064" spans="20:24">
      <c r="T10064" s="288"/>
      <c r="U10064" s="287"/>
      <c r="X10064" s="289"/>
    </row>
    <row r="10065" spans="20:24">
      <c r="T10065" s="288"/>
      <c r="U10065" s="287"/>
      <c r="X10065" s="289"/>
    </row>
    <row r="10066" spans="20:24">
      <c r="T10066" s="288"/>
      <c r="U10066" s="287"/>
      <c r="X10066" s="289"/>
    </row>
    <row r="10067" spans="20:24">
      <c r="T10067" s="288"/>
      <c r="U10067" s="287"/>
      <c r="X10067" s="289"/>
    </row>
    <row r="10068" spans="20:24">
      <c r="T10068" s="288"/>
      <c r="U10068" s="287"/>
      <c r="X10068" s="289"/>
    </row>
    <row r="10069" spans="20:24">
      <c r="T10069" s="288"/>
      <c r="U10069" s="287"/>
      <c r="X10069" s="289"/>
    </row>
    <row r="10070" spans="20:24">
      <c r="T10070" s="288"/>
      <c r="U10070" s="287"/>
      <c r="X10070" s="289"/>
    </row>
    <row r="10071" spans="20:24">
      <c r="T10071" s="288"/>
      <c r="U10071" s="287"/>
      <c r="X10071" s="289"/>
    </row>
    <row r="10072" spans="20:24">
      <c r="T10072" s="288"/>
      <c r="U10072" s="287"/>
      <c r="X10072" s="289"/>
    </row>
    <row r="10073" spans="20:24">
      <c r="T10073" s="288"/>
      <c r="U10073" s="287"/>
      <c r="X10073" s="289"/>
    </row>
    <row r="10074" spans="20:24">
      <c r="T10074" s="288"/>
      <c r="U10074" s="287"/>
      <c r="X10074" s="289"/>
    </row>
    <row r="10075" spans="20:24">
      <c r="T10075" s="288"/>
      <c r="U10075" s="287"/>
      <c r="X10075" s="289"/>
    </row>
    <row r="10076" spans="20:24">
      <c r="T10076" s="288"/>
      <c r="U10076" s="287"/>
      <c r="X10076" s="289"/>
    </row>
    <row r="10077" spans="20:24">
      <c r="T10077" s="288"/>
      <c r="U10077" s="287"/>
      <c r="X10077" s="289"/>
    </row>
    <row r="10078" spans="20:24">
      <c r="T10078" s="288"/>
      <c r="U10078" s="287"/>
      <c r="X10078" s="289"/>
    </row>
    <row r="10079" spans="20:24">
      <c r="T10079" s="288"/>
      <c r="U10079" s="287"/>
      <c r="X10079" s="289"/>
    </row>
    <row r="10080" spans="20:24">
      <c r="T10080" s="288"/>
      <c r="U10080" s="287"/>
      <c r="X10080" s="289"/>
    </row>
    <row r="10081" spans="20:24">
      <c r="T10081" s="288"/>
      <c r="U10081" s="287"/>
      <c r="X10081" s="289"/>
    </row>
    <row r="10082" spans="20:24">
      <c r="T10082" s="288"/>
      <c r="U10082" s="287"/>
      <c r="X10082" s="289"/>
    </row>
    <row r="10083" spans="20:24">
      <c r="T10083" s="288"/>
      <c r="U10083" s="287"/>
      <c r="X10083" s="289"/>
    </row>
    <row r="10084" spans="20:24">
      <c r="T10084" s="288"/>
      <c r="U10084" s="287"/>
      <c r="X10084" s="289"/>
    </row>
    <row r="10085" spans="20:24">
      <c r="T10085" s="288"/>
      <c r="U10085" s="287"/>
      <c r="X10085" s="289"/>
    </row>
    <row r="10086" spans="20:24">
      <c r="T10086" s="288"/>
      <c r="U10086" s="287"/>
      <c r="X10086" s="289"/>
    </row>
    <row r="10087" spans="20:24">
      <c r="T10087" s="288"/>
      <c r="U10087" s="287"/>
      <c r="X10087" s="289"/>
    </row>
    <row r="10088" spans="20:24">
      <c r="T10088" s="288"/>
      <c r="U10088" s="287"/>
      <c r="X10088" s="289"/>
    </row>
    <row r="10089" spans="20:24">
      <c r="T10089" s="288"/>
      <c r="U10089" s="287"/>
      <c r="X10089" s="289"/>
    </row>
    <row r="10090" spans="20:24">
      <c r="T10090" s="288"/>
      <c r="U10090" s="287"/>
      <c r="X10090" s="289"/>
    </row>
    <row r="10091" spans="20:24">
      <c r="T10091" s="288"/>
      <c r="U10091" s="287"/>
      <c r="X10091" s="289"/>
    </row>
    <row r="10092" spans="20:24">
      <c r="T10092" s="288"/>
      <c r="U10092" s="287"/>
      <c r="X10092" s="289"/>
    </row>
    <row r="10093" spans="20:24">
      <c r="T10093" s="288"/>
      <c r="U10093" s="287"/>
      <c r="X10093" s="289"/>
    </row>
    <row r="10094" spans="20:24">
      <c r="T10094" s="288"/>
      <c r="U10094" s="287"/>
      <c r="X10094" s="289"/>
    </row>
    <row r="10095" spans="20:24">
      <c r="T10095" s="288"/>
      <c r="U10095" s="287"/>
      <c r="X10095" s="289"/>
    </row>
    <row r="10096" spans="20:24">
      <c r="T10096" s="288"/>
      <c r="U10096" s="287"/>
      <c r="X10096" s="289"/>
    </row>
    <row r="10097" spans="20:24">
      <c r="T10097" s="288"/>
      <c r="U10097" s="287"/>
      <c r="X10097" s="289"/>
    </row>
    <row r="10098" spans="20:24">
      <c r="T10098" s="288"/>
      <c r="U10098" s="287"/>
      <c r="X10098" s="289"/>
    </row>
    <row r="10099" spans="20:24">
      <c r="T10099" s="288"/>
      <c r="U10099" s="287"/>
      <c r="X10099" s="289"/>
    </row>
    <row r="10100" spans="20:24">
      <c r="T10100" s="288"/>
      <c r="U10100" s="287"/>
      <c r="X10100" s="289"/>
    </row>
    <row r="10101" spans="20:24">
      <c r="T10101" s="288"/>
      <c r="U10101" s="287"/>
      <c r="X10101" s="289"/>
    </row>
    <row r="10102" spans="20:24">
      <c r="T10102" s="288"/>
      <c r="U10102" s="287"/>
      <c r="X10102" s="289"/>
    </row>
    <row r="10103" spans="20:24">
      <c r="T10103" s="288"/>
      <c r="U10103" s="287"/>
      <c r="X10103" s="289"/>
    </row>
    <row r="10104" spans="20:24">
      <c r="T10104" s="288"/>
      <c r="U10104" s="287"/>
      <c r="X10104" s="289"/>
    </row>
    <row r="10105" spans="20:24">
      <c r="T10105" s="288"/>
      <c r="U10105" s="287"/>
      <c r="X10105" s="289"/>
    </row>
    <row r="10106" spans="20:24">
      <c r="T10106" s="288"/>
      <c r="U10106" s="287"/>
      <c r="X10106" s="289"/>
    </row>
    <row r="10107" spans="20:24">
      <c r="T10107" s="288"/>
      <c r="U10107" s="287"/>
      <c r="X10107" s="289"/>
    </row>
    <row r="10108" spans="20:24">
      <c r="T10108" s="288"/>
      <c r="U10108" s="287"/>
      <c r="X10108" s="289"/>
    </row>
    <row r="10109" spans="20:24">
      <c r="T10109" s="288"/>
      <c r="U10109" s="287"/>
      <c r="X10109" s="289"/>
    </row>
    <row r="10110" spans="20:24">
      <c r="T10110" s="288"/>
      <c r="U10110" s="287"/>
      <c r="X10110" s="289"/>
    </row>
    <row r="10111" spans="20:24">
      <c r="T10111" s="288"/>
      <c r="U10111" s="287"/>
      <c r="X10111" s="289"/>
    </row>
    <row r="10112" spans="20:24">
      <c r="T10112" s="288"/>
      <c r="U10112" s="287"/>
      <c r="X10112" s="289"/>
    </row>
    <row r="10113" spans="20:24">
      <c r="T10113" s="288"/>
      <c r="U10113" s="287"/>
      <c r="X10113" s="289"/>
    </row>
    <row r="10114" spans="20:24">
      <c r="T10114" s="288"/>
      <c r="U10114" s="287"/>
      <c r="X10114" s="289"/>
    </row>
    <row r="10115" spans="20:24">
      <c r="T10115" s="288"/>
      <c r="U10115" s="287"/>
      <c r="X10115" s="289"/>
    </row>
    <row r="10116" spans="20:24">
      <c r="T10116" s="288"/>
      <c r="U10116" s="287"/>
      <c r="X10116" s="289"/>
    </row>
    <row r="10117" spans="20:24">
      <c r="T10117" s="288"/>
      <c r="U10117" s="287"/>
      <c r="X10117" s="289"/>
    </row>
    <row r="10118" spans="20:24">
      <c r="T10118" s="288"/>
      <c r="U10118" s="287"/>
      <c r="X10118" s="289"/>
    </row>
    <row r="10119" spans="20:24">
      <c r="T10119" s="288"/>
      <c r="U10119" s="287"/>
      <c r="X10119" s="289"/>
    </row>
    <row r="10120" spans="20:24">
      <c r="T10120" s="288"/>
      <c r="U10120" s="287"/>
      <c r="X10120" s="289"/>
    </row>
    <row r="10121" spans="20:24">
      <c r="T10121" s="288"/>
      <c r="U10121" s="287"/>
      <c r="X10121" s="289"/>
    </row>
    <row r="10122" spans="20:24">
      <c r="T10122" s="288"/>
      <c r="U10122" s="287"/>
      <c r="X10122" s="289"/>
    </row>
    <row r="10123" spans="20:24">
      <c r="T10123" s="288"/>
      <c r="U10123" s="287"/>
      <c r="X10123" s="289"/>
    </row>
    <row r="10124" spans="20:24">
      <c r="T10124" s="288"/>
      <c r="U10124" s="287"/>
      <c r="X10124" s="289"/>
    </row>
    <row r="10125" spans="20:24">
      <c r="T10125" s="288"/>
      <c r="U10125" s="287"/>
      <c r="X10125" s="289"/>
    </row>
    <row r="10126" spans="20:24">
      <c r="T10126" s="288"/>
      <c r="U10126" s="287"/>
      <c r="X10126" s="289"/>
    </row>
    <row r="10127" spans="20:24">
      <c r="T10127" s="288"/>
      <c r="U10127" s="287"/>
      <c r="X10127" s="289"/>
    </row>
    <row r="10128" spans="20:24">
      <c r="T10128" s="288"/>
      <c r="U10128" s="287"/>
      <c r="X10128" s="289"/>
    </row>
    <row r="10129" spans="20:24">
      <c r="T10129" s="288"/>
      <c r="U10129" s="287"/>
      <c r="X10129" s="289"/>
    </row>
    <row r="10130" spans="20:24">
      <c r="T10130" s="288"/>
      <c r="U10130" s="287"/>
      <c r="X10130" s="289"/>
    </row>
    <row r="10131" spans="20:24">
      <c r="T10131" s="288"/>
      <c r="U10131" s="287"/>
      <c r="X10131" s="289"/>
    </row>
    <row r="10132" spans="20:24">
      <c r="T10132" s="288"/>
      <c r="U10132" s="287"/>
      <c r="X10132" s="289"/>
    </row>
    <row r="10133" spans="20:24">
      <c r="T10133" s="288"/>
      <c r="U10133" s="287"/>
      <c r="X10133" s="289"/>
    </row>
    <row r="10134" spans="20:24">
      <c r="T10134" s="288"/>
      <c r="U10134" s="287"/>
      <c r="X10134" s="289"/>
    </row>
    <row r="10135" spans="20:24">
      <c r="T10135" s="288"/>
      <c r="U10135" s="287"/>
      <c r="X10135" s="289"/>
    </row>
    <row r="10136" spans="20:24">
      <c r="T10136" s="288"/>
      <c r="U10136" s="287"/>
      <c r="X10136" s="289"/>
    </row>
    <row r="10137" spans="20:24">
      <c r="T10137" s="288"/>
      <c r="U10137" s="287"/>
      <c r="X10137" s="289"/>
    </row>
    <row r="10138" spans="20:24">
      <c r="T10138" s="288"/>
      <c r="U10138" s="287"/>
      <c r="X10138" s="289"/>
    </row>
    <row r="10139" spans="20:24">
      <c r="T10139" s="288"/>
      <c r="U10139" s="287"/>
      <c r="X10139" s="289"/>
    </row>
    <row r="10140" spans="20:24">
      <c r="T10140" s="288"/>
      <c r="U10140" s="287"/>
      <c r="X10140" s="289"/>
    </row>
    <row r="10141" spans="20:24">
      <c r="T10141" s="288"/>
      <c r="U10141" s="287"/>
      <c r="X10141" s="289"/>
    </row>
    <row r="10142" spans="20:24">
      <c r="T10142" s="288"/>
      <c r="U10142" s="287"/>
      <c r="X10142" s="289"/>
    </row>
    <row r="10143" spans="20:24">
      <c r="T10143" s="288"/>
      <c r="U10143" s="287"/>
      <c r="X10143" s="289"/>
    </row>
    <row r="10144" spans="20:24">
      <c r="T10144" s="288"/>
      <c r="U10144" s="287"/>
      <c r="X10144" s="289"/>
    </row>
    <row r="10145" spans="20:24">
      <c r="T10145" s="288"/>
      <c r="U10145" s="287"/>
      <c r="X10145" s="289"/>
    </row>
    <row r="10146" spans="20:24">
      <c r="T10146" s="288"/>
      <c r="U10146" s="287"/>
      <c r="X10146" s="289"/>
    </row>
    <row r="10147" spans="20:24">
      <c r="T10147" s="288"/>
      <c r="U10147" s="287"/>
      <c r="X10147" s="289"/>
    </row>
    <row r="10148" spans="20:24">
      <c r="T10148" s="288"/>
      <c r="U10148" s="287"/>
      <c r="X10148" s="289"/>
    </row>
    <row r="10149" spans="20:24">
      <c r="T10149" s="288"/>
      <c r="U10149" s="287"/>
      <c r="X10149" s="289"/>
    </row>
    <row r="10150" spans="20:24">
      <c r="T10150" s="288"/>
      <c r="U10150" s="287"/>
      <c r="X10150" s="289"/>
    </row>
    <row r="10151" spans="20:24">
      <c r="T10151" s="288"/>
      <c r="U10151" s="287"/>
      <c r="X10151" s="289"/>
    </row>
    <row r="10152" spans="20:24">
      <c r="T10152" s="288"/>
      <c r="U10152" s="287"/>
      <c r="X10152" s="289"/>
    </row>
    <row r="10153" spans="20:24">
      <c r="T10153" s="288"/>
      <c r="U10153" s="287"/>
      <c r="X10153" s="289"/>
    </row>
    <row r="10154" spans="20:24">
      <c r="T10154" s="288"/>
      <c r="U10154" s="287"/>
      <c r="X10154" s="289"/>
    </row>
    <row r="10155" spans="20:24">
      <c r="T10155" s="288"/>
      <c r="U10155" s="287"/>
      <c r="X10155" s="289"/>
    </row>
    <row r="10156" spans="20:24">
      <c r="T10156" s="288"/>
      <c r="U10156" s="287"/>
      <c r="X10156" s="289"/>
    </row>
    <row r="10157" spans="20:24">
      <c r="T10157" s="288"/>
      <c r="U10157" s="287"/>
      <c r="X10157" s="289"/>
    </row>
    <row r="10158" spans="20:24">
      <c r="T10158" s="288"/>
      <c r="U10158" s="287"/>
      <c r="X10158" s="289"/>
    </row>
    <row r="10159" spans="20:24">
      <c r="T10159" s="288"/>
      <c r="U10159" s="287"/>
      <c r="X10159" s="289"/>
    </row>
    <row r="10160" spans="20:24">
      <c r="T10160" s="288"/>
      <c r="U10160" s="287"/>
      <c r="X10160" s="289"/>
    </row>
    <row r="10161" spans="20:24">
      <c r="T10161" s="288"/>
      <c r="U10161" s="287"/>
      <c r="X10161" s="289"/>
    </row>
    <row r="10162" spans="20:24">
      <c r="T10162" s="288"/>
      <c r="U10162" s="287"/>
      <c r="X10162" s="289"/>
    </row>
    <row r="10163" spans="20:24">
      <c r="T10163" s="288"/>
      <c r="U10163" s="287"/>
      <c r="X10163" s="289"/>
    </row>
    <row r="10164" spans="20:24">
      <c r="T10164" s="288"/>
      <c r="U10164" s="287"/>
      <c r="X10164" s="289"/>
    </row>
    <row r="10165" spans="20:24">
      <c r="T10165" s="288"/>
      <c r="U10165" s="287"/>
      <c r="X10165" s="289"/>
    </row>
    <row r="10166" spans="20:24">
      <c r="T10166" s="288"/>
      <c r="U10166" s="287"/>
      <c r="X10166" s="289"/>
    </row>
    <row r="10167" spans="20:24">
      <c r="T10167" s="288"/>
      <c r="U10167" s="287"/>
      <c r="X10167" s="289"/>
    </row>
    <row r="10168" spans="20:24">
      <c r="T10168" s="288"/>
      <c r="U10168" s="287"/>
      <c r="X10168" s="289"/>
    </row>
    <row r="10169" spans="20:24">
      <c r="T10169" s="288"/>
      <c r="U10169" s="287"/>
      <c r="X10169" s="289"/>
    </row>
    <row r="10170" spans="20:24">
      <c r="T10170" s="288"/>
      <c r="U10170" s="287"/>
      <c r="X10170" s="289"/>
    </row>
    <row r="10171" spans="20:24">
      <c r="T10171" s="288"/>
      <c r="U10171" s="287"/>
      <c r="X10171" s="289"/>
    </row>
    <row r="10172" spans="20:24">
      <c r="T10172" s="288"/>
      <c r="U10172" s="287"/>
      <c r="X10172" s="289"/>
    </row>
    <row r="10173" spans="20:24">
      <c r="T10173" s="288"/>
      <c r="U10173" s="287"/>
      <c r="X10173" s="289"/>
    </row>
    <row r="10174" spans="20:24">
      <c r="T10174" s="288"/>
      <c r="U10174" s="287"/>
      <c r="X10174" s="289"/>
    </row>
    <row r="10175" spans="20:24">
      <c r="T10175" s="288"/>
      <c r="U10175" s="287"/>
      <c r="X10175" s="289"/>
    </row>
    <row r="10176" spans="20:24">
      <c r="T10176" s="288"/>
      <c r="U10176" s="287"/>
      <c r="X10176" s="289"/>
    </row>
    <row r="10177" spans="20:24">
      <c r="T10177" s="288"/>
      <c r="U10177" s="287"/>
      <c r="X10177" s="289"/>
    </row>
    <row r="10178" spans="20:24">
      <c r="T10178" s="288"/>
      <c r="U10178" s="287"/>
      <c r="X10178" s="289"/>
    </row>
    <row r="10179" spans="20:24">
      <c r="T10179" s="288"/>
      <c r="U10179" s="287"/>
      <c r="X10179" s="289"/>
    </row>
    <row r="10180" spans="20:24">
      <c r="T10180" s="288"/>
      <c r="U10180" s="287"/>
      <c r="X10180" s="289"/>
    </row>
    <row r="10181" spans="20:24">
      <c r="T10181" s="288"/>
      <c r="U10181" s="287"/>
      <c r="X10181" s="289"/>
    </row>
    <row r="10182" spans="20:24">
      <c r="T10182" s="288"/>
      <c r="U10182" s="287"/>
      <c r="X10182" s="289"/>
    </row>
    <row r="10183" spans="20:24">
      <c r="T10183" s="288"/>
      <c r="U10183" s="287"/>
      <c r="X10183" s="289"/>
    </row>
    <row r="10184" spans="20:24">
      <c r="T10184" s="288"/>
      <c r="U10184" s="287"/>
      <c r="X10184" s="289"/>
    </row>
    <row r="10185" spans="20:24">
      <c r="T10185" s="288"/>
      <c r="U10185" s="287"/>
      <c r="X10185" s="289"/>
    </row>
    <row r="10186" spans="20:24">
      <c r="T10186" s="288"/>
      <c r="U10186" s="287"/>
      <c r="X10186" s="289"/>
    </row>
    <row r="10187" spans="20:24">
      <c r="T10187" s="288"/>
      <c r="U10187" s="287"/>
      <c r="X10187" s="289"/>
    </row>
    <row r="10188" spans="20:24">
      <c r="T10188" s="288"/>
      <c r="U10188" s="287"/>
      <c r="X10188" s="289"/>
    </row>
    <row r="10189" spans="20:24">
      <c r="T10189" s="288"/>
      <c r="U10189" s="287"/>
      <c r="X10189" s="289"/>
    </row>
    <row r="10190" spans="20:24">
      <c r="T10190" s="288"/>
      <c r="U10190" s="287"/>
      <c r="X10190" s="289"/>
    </row>
    <row r="10191" spans="20:24">
      <c r="T10191" s="288"/>
      <c r="U10191" s="287"/>
      <c r="X10191" s="289"/>
    </row>
    <row r="10192" spans="20:24">
      <c r="T10192" s="288"/>
      <c r="U10192" s="287"/>
      <c r="X10192" s="289"/>
    </row>
    <row r="10193" spans="20:24">
      <c r="T10193" s="288"/>
      <c r="U10193" s="287"/>
      <c r="X10193" s="289"/>
    </row>
    <row r="10194" spans="20:24">
      <c r="T10194" s="288"/>
      <c r="U10194" s="287"/>
      <c r="X10194" s="289"/>
    </row>
    <row r="10195" spans="20:24">
      <c r="T10195" s="288"/>
      <c r="U10195" s="287"/>
      <c r="X10195" s="289"/>
    </row>
    <row r="10196" spans="20:24">
      <c r="T10196" s="288"/>
      <c r="U10196" s="287"/>
      <c r="X10196" s="289"/>
    </row>
    <row r="10197" spans="20:24">
      <c r="T10197" s="288"/>
      <c r="U10197" s="287"/>
      <c r="X10197" s="289"/>
    </row>
    <row r="10198" spans="20:24">
      <c r="T10198" s="288"/>
      <c r="U10198" s="287"/>
      <c r="X10198" s="289"/>
    </row>
    <row r="10199" spans="20:24">
      <c r="T10199" s="288"/>
      <c r="U10199" s="287"/>
      <c r="X10199" s="289"/>
    </row>
    <row r="10200" spans="20:24">
      <c r="T10200" s="288"/>
      <c r="U10200" s="287"/>
      <c r="X10200" s="289"/>
    </row>
    <row r="10201" spans="20:24">
      <c r="T10201" s="288"/>
      <c r="U10201" s="287"/>
      <c r="X10201" s="289"/>
    </row>
    <row r="10202" spans="20:24">
      <c r="T10202" s="288"/>
      <c r="U10202" s="287"/>
      <c r="X10202" s="289"/>
    </row>
    <row r="10203" spans="20:24">
      <c r="T10203" s="288"/>
      <c r="U10203" s="287"/>
      <c r="X10203" s="289"/>
    </row>
    <row r="10204" spans="20:24">
      <c r="T10204" s="288"/>
      <c r="U10204" s="287"/>
      <c r="X10204" s="289"/>
    </row>
    <row r="10205" spans="20:24">
      <c r="T10205" s="288"/>
      <c r="U10205" s="287"/>
      <c r="X10205" s="289"/>
    </row>
    <row r="10206" spans="20:24">
      <c r="T10206" s="288"/>
      <c r="U10206" s="287"/>
      <c r="X10206" s="289"/>
    </row>
    <row r="10207" spans="20:24">
      <c r="T10207" s="288"/>
      <c r="U10207" s="287"/>
      <c r="X10207" s="289"/>
    </row>
    <row r="10208" spans="20:24">
      <c r="T10208" s="288"/>
      <c r="U10208" s="287"/>
      <c r="X10208" s="289"/>
    </row>
    <row r="10209" spans="20:24">
      <c r="T10209" s="288"/>
      <c r="U10209" s="287"/>
      <c r="X10209" s="289"/>
    </row>
    <row r="10210" spans="20:24">
      <c r="T10210" s="288"/>
      <c r="U10210" s="287"/>
      <c r="X10210" s="289"/>
    </row>
    <row r="10211" spans="20:24">
      <c r="T10211" s="288"/>
      <c r="U10211" s="287"/>
      <c r="X10211" s="289"/>
    </row>
    <row r="10212" spans="20:24">
      <c r="T10212" s="288"/>
      <c r="U10212" s="287"/>
      <c r="X10212" s="289"/>
    </row>
    <row r="10213" spans="20:24">
      <c r="T10213" s="288"/>
      <c r="U10213" s="287"/>
      <c r="X10213" s="289"/>
    </row>
    <row r="10214" spans="20:24">
      <c r="T10214" s="288"/>
      <c r="U10214" s="287"/>
      <c r="X10214" s="289"/>
    </row>
    <row r="10215" spans="20:24">
      <c r="T10215" s="288"/>
      <c r="U10215" s="287"/>
      <c r="X10215" s="289"/>
    </row>
    <row r="10216" spans="20:24">
      <c r="T10216" s="288"/>
      <c r="U10216" s="287"/>
      <c r="X10216" s="289"/>
    </row>
    <row r="10217" spans="20:24">
      <c r="T10217" s="288"/>
      <c r="U10217" s="287"/>
      <c r="X10217" s="289"/>
    </row>
    <row r="10218" spans="20:24">
      <c r="T10218" s="288"/>
      <c r="U10218" s="287"/>
      <c r="X10218" s="289"/>
    </row>
    <row r="10219" spans="20:24">
      <c r="T10219" s="288"/>
      <c r="U10219" s="287"/>
      <c r="X10219" s="289"/>
    </row>
    <row r="10220" spans="20:24">
      <c r="T10220" s="288"/>
      <c r="U10220" s="287"/>
      <c r="X10220" s="289"/>
    </row>
    <row r="10221" spans="20:24">
      <c r="T10221" s="288"/>
      <c r="U10221" s="287"/>
      <c r="X10221" s="289"/>
    </row>
    <row r="10222" spans="20:24">
      <c r="T10222" s="288"/>
      <c r="U10222" s="287"/>
      <c r="X10222" s="289"/>
    </row>
    <row r="10223" spans="20:24">
      <c r="T10223" s="288"/>
      <c r="U10223" s="287"/>
      <c r="X10223" s="289"/>
    </row>
    <row r="10224" spans="20:24">
      <c r="T10224" s="288"/>
      <c r="U10224" s="287"/>
      <c r="X10224" s="289"/>
    </row>
    <row r="10225" spans="20:24">
      <c r="T10225" s="288"/>
      <c r="U10225" s="287"/>
      <c r="X10225" s="289"/>
    </row>
    <row r="10226" spans="20:24">
      <c r="T10226" s="288"/>
      <c r="U10226" s="287"/>
      <c r="X10226" s="289"/>
    </row>
    <row r="10227" spans="20:24">
      <c r="T10227" s="288"/>
      <c r="U10227" s="287"/>
      <c r="X10227" s="289"/>
    </row>
    <row r="10228" spans="20:24">
      <c r="T10228" s="288"/>
      <c r="U10228" s="287"/>
      <c r="X10228" s="289"/>
    </row>
    <row r="10229" spans="20:24">
      <c r="T10229" s="288"/>
      <c r="U10229" s="287"/>
      <c r="X10229" s="289"/>
    </row>
    <row r="10230" spans="20:24">
      <c r="T10230" s="288"/>
      <c r="U10230" s="287"/>
      <c r="X10230" s="289"/>
    </row>
    <row r="10231" spans="20:24">
      <c r="T10231" s="288"/>
      <c r="U10231" s="287"/>
      <c r="X10231" s="289"/>
    </row>
    <row r="10232" spans="20:24">
      <c r="T10232" s="288"/>
      <c r="U10232" s="287"/>
      <c r="X10232" s="289"/>
    </row>
    <row r="10233" spans="20:24">
      <c r="T10233" s="288"/>
      <c r="U10233" s="287"/>
      <c r="X10233" s="289"/>
    </row>
    <row r="10234" spans="20:24">
      <c r="T10234" s="288"/>
      <c r="U10234" s="287"/>
      <c r="X10234" s="289"/>
    </row>
    <row r="10235" spans="20:24">
      <c r="T10235" s="288"/>
      <c r="U10235" s="287"/>
      <c r="X10235" s="289"/>
    </row>
    <row r="10236" spans="20:24">
      <c r="T10236" s="288"/>
      <c r="U10236" s="287"/>
      <c r="X10236" s="289"/>
    </row>
    <row r="10237" spans="20:24">
      <c r="T10237" s="288"/>
      <c r="U10237" s="287"/>
      <c r="X10237" s="289"/>
    </row>
    <row r="10238" spans="20:24">
      <c r="T10238" s="288"/>
      <c r="U10238" s="287"/>
      <c r="X10238" s="289"/>
    </row>
    <row r="10239" spans="20:24">
      <c r="T10239" s="288"/>
      <c r="U10239" s="287"/>
      <c r="X10239" s="289"/>
    </row>
    <row r="10240" spans="20:24">
      <c r="T10240" s="288"/>
      <c r="U10240" s="287"/>
      <c r="X10240" s="289"/>
    </row>
    <row r="10241" spans="20:24">
      <c r="T10241" s="288"/>
      <c r="U10241" s="287"/>
      <c r="X10241" s="289"/>
    </row>
    <row r="10242" spans="20:24">
      <c r="T10242" s="288"/>
      <c r="U10242" s="287"/>
      <c r="X10242" s="289"/>
    </row>
    <row r="10243" spans="20:24">
      <c r="T10243" s="288"/>
      <c r="U10243" s="287"/>
      <c r="X10243" s="289"/>
    </row>
    <row r="10244" spans="20:24">
      <c r="T10244" s="288"/>
      <c r="U10244" s="287"/>
      <c r="X10244" s="289"/>
    </row>
    <row r="10245" spans="20:24">
      <c r="T10245" s="288"/>
      <c r="U10245" s="287"/>
      <c r="X10245" s="289"/>
    </row>
    <row r="10246" spans="20:24">
      <c r="T10246" s="288"/>
      <c r="U10246" s="287"/>
      <c r="X10246" s="289"/>
    </row>
    <row r="10247" spans="20:24">
      <c r="T10247" s="288"/>
      <c r="U10247" s="287"/>
      <c r="X10247" s="289"/>
    </row>
    <row r="10248" spans="20:24">
      <c r="T10248" s="288"/>
      <c r="U10248" s="287"/>
      <c r="X10248" s="289"/>
    </row>
    <row r="10249" spans="20:24">
      <c r="T10249" s="288"/>
      <c r="U10249" s="287"/>
      <c r="X10249" s="289"/>
    </row>
    <row r="10250" spans="20:24">
      <c r="T10250" s="288"/>
      <c r="U10250" s="287"/>
      <c r="X10250" s="289"/>
    </row>
    <row r="10251" spans="20:24">
      <c r="T10251" s="288"/>
      <c r="U10251" s="287"/>
      <c r="X10251" s="289"/>
    </row>
    <row r="10252" spans="20:24">
      <c r="T10252" s="288"/>
      <c r="U10252" s="287"/>
      <c r="X10252" s="289"/>
    </row>
    <row r="10253" spans="20:24">
      <c r="T10253" s="288"/>
      <c r="U10253" s="287"/>
      <c r="X10253" s="289"/>
    </row>
    <row r="10254" spans="20:24">
      <c r="T10254" s="288"/>
      <c r="U10254" s="287"/>
      <c r="X10254" s="289"/>
    </row>
    <row r="10255" spans="20:24">
      <c r="T10255" s="288"/>
      <c r="U10255" s="287"/>
      <c r="X10255" s="289"/>
    </row>
    <row r="10256" spans="20:24">
      <c r="T10256" s="288"/>
      <c r="U10256" s="287"/>
      <c r="X10256" s="289"/>
    </row>
    <row r="10257" spans="20:24">
      <c r="T10257" s="288"/>
      <c r="U10257" s="287"/>
      <c r="X10257" s="289"/>
    </row>
    <row r="10258" spans="20:24">
      <c r="T10258" s="288"/>
      <c r="U10258" s="287"/>
      <c r="X10258" s="289"/>
    </row>
    <row r="10259" spans="20:24">
      <c r="T10259" s="288"/>
      <c r="U10259" s="287"/>
      <c r="X10259" s="289"/>
    </row>
    <row r="10260" spans="20:24">
      <c r="T10260" s="288"/>
      <c r="U10260" s="287"/>
      <c r="X10260" s="289"/>
    </row>
    <row r="10261" spans="20:24">
      <c r="T10261" s="288"/>
      <c r="U10261" s="287"/>
      <c r="X10261" s="289"/>
    </row>
    <row r="10262" spans="20:24">
      <c r="T10262" s="288"/>
      <c r="U10262" s="287"/>
      <c r="X10262" s="289"/>
    </row>
    <row r="10263" spans="20:24">
      <c r="T10263" s="288"/>
      <c r="U10263" s="287"/>
      <c r="X10263" s="289"/>
    </row>
    <row r="10264" spans="20:24">
      <c r="T10264" s="288"/>
      <c r="U10264" s="287"/>
      <c r="X10264" s="289"/>
    </row>
    <row r="10265" spans="20:24">
      <c r="T10265" s="288"/>
      <c r="U10265" s="287"/>
      <c r="X10265" s="289"/>
    </row>
    <row r="10266" spans="20:24">
      <c r="T10266" s="288"/>
      <c r="U10266" s="287"/>
      <c r="X10266" s="289"/>
    </row>
    <row r="10267" spans="20:24">
      <c r="T10267" s="288"/>
      <c r="U10267" s="287"/>
      <c r="X10267" s="289"/>
    </row>
    <row r="10268" spans="20:24">
      <c r="T10268" s="288"/>
      <c r="U10268" s="287"/>
      <c r="X10268" s="289"/>
    </row>
    <row r="10269" spans="20:24">
      <c r="T10269" s="288"/>
      <c r="U10269" s="287"/>
      <c r="X10269" s="289"/>
    </row>
    <row r="10270" spans="20:24">
      <c r="T10270" s="288"/>
      <c r="U10270" s="287"/>
      <c r="X10270" s="289"/>
    </row>
    <row r="10271" spans="20:24">
      <c r="T10271" s="288"/>
      <c r="U10271" s="287"/>
      <c r="X10271" s="289"/>
    </row>
    <row r="10272" spans="20:24">
      <c r="T10272" s="288"/>
      <c r="U10272" s="287"/>
      <c r="X10272" s="289"/>
    </row>
    <row r="10273" spans="20:24">
      <c r="T10273" s="288"/>
      <c r="U10273" s="287"/>
      <c r="X10273" s="289"/>
    </row>
    <row r="10274" spans="20:24">
      <c r="T10274" s="288"/>
      <c r="U10274" s="287"/>
      <c r="X10274" s="289"/>
    </row>
    <row r="10275" spans="20:24">
      <c r="T10275" s="288"/>
      <c r="U10275" s="287"/>
      <c r="X10275" s="289"/>
    </row>
    <row r="10276" spans="20:24">
      <c r="T10276" s="288"/>
      <c r="U10276" s="287"/>
      <c r="X10276" s="289"/>
    </row>
    <row r="10277" spans="20:24">
      <c r="T10277" s="288"/>
      <c r="U10277" s="287"/>
      <c r="X10277" s="289"/>
    </row>
    <row r="10278" spans="20:24">
      <c r="T10278" s="288"/>
      <c r="U10278" s="287"/>
      <c r="X10278" s="289"/>
    </row>
    <row r="10279" spans="20:24">
      <c r="T10279" s="288"/>
      <c r="U10279" s="287"/>
      <c r="X10279" s="289"/>
    </row>
    <row r="10280" spans="20:24">
      <c r="T10280" s="288"/>
      <c r="U10280" s="287"/>
      <c r="X10280" s="289"/>
    </row>
    <row r="10281" spans="20:24">
      <c r="T10281" s="288"/>
      <c r="U10281" s="287"/>
      <c r="X10281" s="289"/>
    </row>
    <row r="10282" spans="20:24">
      <c r="T10282" s="288"/>
      <c r="U10282" s="287"/>
      <c r="X10282" s="289"/>
    </row>
    <row r="10283" spans="20:24">
      <c r="T10283" s="288"/>
      <c r="U10283" s="287"/>
      <c r="X10283" s="289"/>
    </row>
    <row r="10284" spans="20:24">
      <c r="T10284" s="288"/>
      <c r="U10284" s="287"/>
      <c r="X10284" s="289"/>
    </row>
    <row r="10285" spans="20:24">
      <c r="T10285" s="288"/>
      <c r="U10285" s="287"/>
      <c r="X10285" s="289"/>
    </row>
    <row r="10286" spans="20:24">
      <c r="T10286" s="288"/>
      <c r="U10286" s="287"/>
      <c r="X10286" s="289"/>
    </row>
    <row r="10287" spans="20:24">
      <c r="T10287" s="288"/>
      <c r="U10287" s="287"/>
      <c r="X10287" s="289"/>
    </row>
    <row r="10288" spans="20:24">
      <c r="T10288" s="288"/>
      <c r="U10288" s="287"/>
      <c r="X10288" s="289"/>
    </row>
    <row r="10289" spans="20:24">
      <c r="T10289" s="288"/>
      <c r="U10289" s="287"/>
      <c r="X10289" s="289"/>
    </row>
    <row r="10290" spans="20:24">
      <c r="T10290" s="288"/>
      <c r="U10290" s="287"/>
      <c r="X10290" s="289"/>
    </row>
    <row r="10291" spans="20:24">
      <c r="T10291" s="288"/>
      <c r="U10291" s="287"/>
      <c r="X10291" s="289"/>
    </row>
    <row r="10292" spans="20:24">
      <c r="T10292" s="288"/>
      <c r="U10292" s="287"/>
      <c r="X10292" s="289"/>
    </row>
    <row r="10293" spans="20:24">
      <c r="T10293" s="288"/>
      <c r="U10293" s="287"/>
      <c r="X10293" s="289"/>
    </row>
    <row r="10294" spans="20:24">
      <c r="T10294" s="288"/>
      <c r="U10294" s="287"/>
      <c r="X10294" s="289"/>
    </row>
    <row r="10295" spans="20:24">
      <c r="T10295" s="288"/>
      <c r="U10295" s="287"/>
      <c r="X10295" s="289"/>
    </row>
    <row r="10296" spans="20:24">
      <c r="T10296" s="288"/>
      <c r="U10296" s="287"/>
      <c r="X10296" s="289"/>
    </row>
    <row r="10297" spans="20:24">
      <c r="T10297" s="288"/>
      <c r="U10297" s="287"/>
      <c r="X10297" s="289"/>
    </row>
    <row r="10298" spans="20:24">
      <c r="T10298" s="288"/>
      <c r="U10298" s="287"/>
      <c r="X10298" s="289"/>
    </row>
    <row r="10299" spans="20:24">
      <c r="T10299" s="288"/>
      <c r="U10299" s="287"/>
      <c r="X10299" s="289"/>
    </row>
    <row r="10300" spans="20:24">
      <c r="T10300" s="288"/>
      <c r="U10300" s="287"/>
      <c r="X10300" s="289"/>
    </row>
    <row r="10301" spans="20:24">
      <c r="T10301" s="288"/>
      <c r="U10301" s="287"/>
      <c r="X10301" s="289"/>
    </row>
    <row r="10302" spans="20:24">
      <c r="T10302" s="288"/>
      <c r="U10302" s="287"/>
      <c r="X10302" s="289"/>
    </row>
    <row r="10303" spans="20:24">
      <c r="T10303" s="288"/>
      <c r="U10303" s="287"/>
      <c r="X10303" s="289"/>
    </row>
    <row r="10304" spans="20:24">
      <c r="T10304" s="288"/>
      <c r="U10304" s="287"/>
      <c r="X10304" s="289"/>
    </row>
    <row r="10305" spans="20:24">
      <c r="T10305" s="288"/>
      <c r="U10305" s="287"/>
      <c r="X10305" s="289"/>
    </row>
    <row r="10306" spans="20:24">
      <c r="T10306" s="288"/>
      <c r="U10306" s="287"/>
      <c r="X10306" s="289"/>
    </row>
    <row r="10307" spans="20:24">
      <c r="T10307" s="288"/>
      <c r="U10307" s="287"/>
      <c r="X10307" s="289"/>
    </row>
    <row r="10308" spans="20:24">
      <c r="T10308" s="288"/>
      <c r="U10308" s="287"/>
      <c r="X10308" s="289"/>
    </row>
    <row r="10309" spans="20:24">
      <c r="T10309" s="288"/>
      <c r="U10309" s="287"/>
      <c r="X10309" s="289"/>
    </row>
    <row r="10310" spans="20:24">
      <c r="T10310" s="288"/>
      <c r="U10310" s="287"/>
      <c r="X10310" s="289"/>
    </row>
    <row r="10311" spans="20:24">
      <c r="T10311" s="288"/>
      <c r="U10311" s="287"/>
      <c r="X10311" s="289"/>
    </row>
    <row r="10312" spans="20:24">
      <c r="T10312" s="288"/>
      <c r="U10312" s="287"/>
      <c r="X10312" s="289"/>
    </row>
    <row r="10313" spans="20:24">
      <c r="T10313" s="288"/>
      <c r="U10313" s="287"/>
      <c r="X10313" s="289"/>
    </row>
    <row r="10314" spans="20:24">
      <c r="T10314" s="288"/>
      <c r="U10314" s="287"/>
      <c r="X10314" s="289"/>
    </row>
    <row r="10315" spans="20:24">
      <c r="T10315" s="288"/>
      <c r="U10315" s="287"/>
      <c r="X10315" s="289"/>
    </row>
    <row r="10316" spans="20:24">
      <c r="T10316" s="288"/>
      <c r="U10316" s="287"/>
      <c r="X10316" s="289"/>
    </row>
    <row r="10317" spans="20:24">
      <c r="T10317" s="288"/>
      <c r="U10317" s="287"/>
      <c r="X10317" s="289"/>
    </row>
    <row r="10318" spans="20:24">
      <c r="T10318" s="288"/>
      <c r="U10318" s="287"/>
      <c r="X10318" s="289"/>
    </row>
    <row r="10319" spans="20:24">
      <c r="T10319" s="288"/>
      <c r="U10319" s="287"/>
      <c r="X10319" s="289"/>
    </row>
    <row r="10320" spans="20:24">
      <c r="T10320" s="288"/>
      <c r="U10320" s="287"/>
      <c r="X10320" s="289"/>
    </row>
    <row r="10321" spans="20:24">
      <c r="T10321" s="288"/>
      <c r="U10321" s="287"/>
      <c r="X10321" s="289"/>
    </row>
    <row r="10322" spans="20:24">
      <c r="T10322" s="288"/>
      <c r="U10322" s="287"/>
      <c r="X10322" s="289"/>
    </row>
    <row r="10323" spans="20:24">
      <c r="T10323" s="288"/>
      <c r="U10323" s="287"/>
      <c r="X10323" s="289"/>
    </row>
    <row r="10324" spans="20:24">
      <c r="T10324" s="288"/>
      <c r="U10324" s="287"/>
      <c r="X10324" s="289"/>
    </row>
    <row r="10325" spans="20:24">
      <c r="T10325" s="288"/>
      <c r="U10325" s="287"/>
      <c r="X10325" s="289"/>
    </row>
    <row r="10326" spans="20:24">
      <c r="T10326" s="288"/>
      <c r="U10326" s="287"/>
      <c r="X10326" s="289"/>
    </row>
    <row r="10327" spans="20:24">
      <c r="T10327" s="288"/>
      <c r="U10327" s="287"/>
      <c r="X10327" s="289"/>
    </row>
    <row r="10328" spans="20:24">
      <c r="T10328" s="288"/>
      <c r="U10328" s="287"/>
      <c r="X10328" s="289"/>
    </row>
    <row r="10329" spans="20:24">
      <c r="T10329" s="288"/>
      <c r="U10329" s="287"/>
      <c r="X10329" s="289"/>
    </row>
    <row r="10330" spans="20:24">
      <c r="T10330" s="288"/>
      <c r="U10330" s="287"/>
      <c r="X10330" s="289"/>
    </row>
    <row r="10331" spans="20:24">
      <c r="T10331" s="288"/>
      <c r="U10331" s="287"/>
      <c r="X10331" s="289"/>
    </row>
    <row r="10332" spans="20:24">
      <c r="T10332" s="288"/>
      <c r="U10332" s="287"/>
      <c r="X10332" s="289"/>
    </row>
    <row r="10333" spans="20:24">
      <c r="T10333" s="288"/>
      <c r="U10333" s="287"/>
      <c r="X10333" s="289"/>
    </row>
    <row r="10334" spans="20:24">
      <c r="T10334" s="288"/>
      <c r="U10334" s="287"/>
      <c r="X10334" s="289"/>
    </row>
    <row r="10335" spans="20:24">
      <c r="T10335" s="288"/>
      <c r="U10335" s="287"/>
      <c r="X10335" s="289"/>
    </row>
    <row r="10336" spans="20:24">
      <c r="T10336" s="288"/>
      <c r="U10336" s="287"/>
      <c r="X10336" s="289"/>
    </row>
    <row r="10337" spans="20:24">
      <c r="T10337" s="288"/>
      <c r="U10337" s="287"/>
      <c r="X10337" s="289"/>
    </row>
    <row r="10338" spans="20:24">
      <c r="T10338" s="288"/>
      <c r="U10338" s="287"/>
      <c r="X10338" s="289"/>
    </row>
    <row r="10339" spans="20:24">
      <c r="T10339" s="288"/>
      <c r="U10339" s="287"/>
      <c r="X10339" s="289"/>
    </row>
    <row r="10340" spans="20:24">
      <c r="T10340" s="288"/>
      <c r="U10340" s="287"/>
      <c r="X10340" s="289"/>
    </row>
    <row r="10341" spans="20:24">
      <c r="T10341" s="288"/>
      <c r="U10341" s="287"/>
      <c r="X10341" s="289"/>
    </row>
    <row r="10342" spans="20:24">
      <c r="T10342" s="288"/>
      <c r="U10342" s="287"/>
      <c r="X10342" s="289"/>
    </row>
    <row r="10343" spans="20:24">
      <c r="T10343" s="288"/>
      <c r="U10343" s="287"/>
      <c r="X10343" s="289"/>
    </row>
    <row r="10344" spans="20:24">
      <c r="T10344" s="288"/>
      <c r="U10344" s="287"/>
      <c r="X10344" s="289"/>
    </row>
    <row r="10345" spans="20:24">
      <c r="T10345" s="288"/>
      <c r="U10345" s="287"/>
      <c r="X10345" s="289"/>
    </row>
    <row r="10346" spans="20:24">
      <c r="T10346" s="288"/>
      <c r="U10346" s="287"/>
      <c r="X10346" s="289"/>
    </row>
    <row r="10347" spans="20:24">
      <c r="T10347" s="288"/>
      <c r="U10347" s="287"/>
      <c r="X10347" s="289"/>
    </row>
    <row r="10348" spans="20:24">
      <c r="T10348" s="288"/>
      <c r="U10348" s="287"/>
      <c r="X10348" s="289"/>
    </row>
    <row r="10349" spans="20:24">
      <c r="T10349" s="288"/>
      <c r="U10349" s="287"/>
      <c r="X10349" s="289"/>
    </row>
    <row r="10350" spans="20:24">
      <c r="T10350" s="288"/>
      <c r="U10350" s="287"/>
      <c r="X10350" s="289"/>
    </row>
    <row r="10351" spans="20:24">
      <c r="T10351" s="288"/>
      <c r="U10351" s="287"/>
      <c r="X10351" s="289"/>
    </row>
    <row r="10352" spans="20:24">
      <c r="T10352" s="288"/>
      <c r="U10352" s="287"/>
      <c r="X10352" s="289"/>
    </row>
    <row r="10353" spans="20:24">
      <c r="T10353" s="288"/>
      <c r="U10353" s="287"/>
      <c r="X10353" s="289"/>
    </row>
    <row r="10354" spans="20:24">
      <c r="T10354" s="288"/>
      <c r="U10354" s="287"/>
      <c r="X10354" s="289"/>
    </row>
    <row r="10355" spans="20:24">
      <c r="T10355" s="288"/>
      <c r="U10355" s="287"/>
      <c r="X10355" s="289"/>
    </row>
    <row r="10356" spans="20:24">
      <c r="T10356" s="288"/>
      <c r="U10356" s="287"/>
      <c r="X10356" s="289"/>
    </row>
    <row r="10357" spans="20:24">
      <c r="T10357" s="288"/>
      <c r="U10357" s="287"/>
      <c r="X10357" s="289"/>
    </row>
    <row r="10358" spans="20:24">
      <c r="T10358" s="288"/>
      <c r="U10358" s="287"/>
      <c r="X10358" s="289"/>
    </row>
    <row r="10359" spans="20:24">
      <c r="T10359" s="288"/>
      <c r="U10359" s="287"/>
      <c r="X10359" s="289"/>
    </row>
    <row r="10360" spans="20:24">
      <c r="T10360" s="288"/>
      <c r="U10360" s="287"/>
      <c r="X10360" s="289"/>
    </row>
    <row r="10361" spans="20:24">
      <c r="T10361" s="288"/>
      <c r="U10361" s="287"/>
      <c r="X10361" s="289"/>
    </row>
    <row r="10362" spans="20:24">
      <c r="T10362" s="288"/>
      <c r="U10362" s="287"/>
      <c r="X10362" s="289"/>
    </row>
    <row r="10363" spans="20:24">
      <c r="T10363" s="288"/>
      <c r="U10363" s="287"/>
      <c r="X10363" s="289"/>
    </row>
    <row r="10364" spans="20:24">
      <c r="T10364" s="288"/>
      <c r="U10364" s="287"/>
      <c r="X10364" s="289"/>
    </row>
    <row r="10365" spans="20:24">
      <c r="T10365" s="288"/>
      <c r="U10365" s="287"/>
      <c r="X10365" s="289"/>
    </row>
    <row r="10366" spans="20:24">
      <c r="T10366" s="288"/>
      <c r="U10366" s="287"/>
      <c r="X10366" s="289"/>
    </row>
    <row r="10367" spans="20:24">
      <c r="T10367" s="288"/>
      <c r="U10367" s="287"/>
      <c r="X10367" s="289"/>
    </row>
    <row r="10368" spans="20:24">
      <c r="T10368" s="288"/>
      <c r="U10368" s="287"/>
      <c r="X10368" s="289"/>
    </row>
    <row r="10369" spans="20:24">
      <c r="T10369" s="288"/>
      <c r="U10369" s="287"/>
      <c r="X10369" s="289"/>
    </row>
    <row r="10370" spans="20:24">
      <c r="T10370" s="288"/>
      <c r="U10370" s="287"/>
      <c r="X10370" s="289"/>
    </row>
    <row r="10371" spans="20:24">
      <c r="T10371" s="288"/>
      <c r="U10371" s="287"/>
      <c r="X10371" s="289"/>
    </row>
    <row r="10372" spans="20:24">
      <c r="T10372" s="288"/>
      <c r="U10372" s="287"/>
      <c r="X10372" s="289"/>
    </row>
    <row r="10373" spans="20:24">
      <c r="T10373" s="288"/>
      <c r="U10373" s="287"/>
      <c r="X10373" s="289"/>
    </row>
    <row r="10374" spans="20:24">
      <c r="T10374" s="288"/>
      <c r="U10374" s="287"/>
      <c r="X10374" s="289"/>
    </row>
    <row r="10375" spans="20:24">
      <c r="T10375" s="288"/>
      <c r="U10375" s="287"/>
      <c r="X10375" s="289"/>
    </row>
    <row r="10376" spans="20:24">
      <c r="T10376" s="288"/>
      <c r="U10376" s="287"/>
      <c r="X10376" s="289"/>
    </row>
    <row r="10377" spans="20:24">
      <c r="T10377" s="288"/>
      <c r="U10377" s="287"/>
      <c r="X10377" s="289"/>
    </row>
    <row r="10378" spans="20:24">
      <c r="T10378" s="288"/>
      <c r="U10378" s="287"/>
      <c r="X10378" s="289"/>
    </row>
    <row r="10379" spans="20:24">
      <c r="T10379" s="288"/>
      <c r="U10379" s="287"/>
      <c r="X10379" s="289"/>
    </row>
    <row r="10380" spans="20:24">
      <c r="T10380" s="288"/>
      <c r="U10380" s="287"/>
      <c r="X10380" s="289"/>
    </row>
    <row r="10381" spans="20:24">
      <c r="T10381" s="288"/>
      <c r="U10381" s="287"/>
      <c r="X10381" s="289"/>
    </row>
    <row r="10382" spans="20:24">
      <c r="T10382" s="288"/>
      <c r="U10382" s="287"/>
      <c r="X10382" s="289"/>
    </row>
    <row r="10383" spans="20:24">
      <c r="T10383" s="288"/>
      <c r="U10383" s="287"/>
      <c r="X10383" s="289"/>
    </row>
    <row r="10384" spans="20:24">
      <c r="T10384" s="288"/>
      <c r="U10384" s="287"/>
      <c r="X10384" s="289"/>
    </row>
    <row r="10385" spans="20:24">
      <c r="T10385" s="288"/>
      <c r="U10385" s="287"/>
      <c r="X10385" s="289"/>
    </row>
    <row r="10386" spans="20:24">
      <c r="T10386" s="288"/>
      <c r="U10386" s="287"/>
      <c r="X10386" s="289"/>
    </row>
    <row r="10387" spans="20:24">
      <c r="T10387" s="288"/>
      <c r="U10387" s="287"/>
      <c r="X10387" s="289"/>
    </row>
    <row r="10388" spans="20:24">
      <c r="T10388" s="288"/>
      <c r="U10388" s="287"/>
      <c r="X10388" s="289"/>
    </row>
    <row r="10389" spans="20:24">
      <c r="T10389" s="288"/>
      <c r="U10389" s="287"/>
      <c r="X10389" s="289"/>
    </row>
    <row r="10390" spans="20:24">
      <c r="T10390" s="288"/>
      <c r="U10390" s="287"/>
      <c r="X10390" s="289"/>
    </row>
    <row r="10391" spans="20:24">
      <c r="T10391" s="288"/>
      <c r="U10391" s="287"/>
      <c r="X10391" s="289"/>
    </row>
    <row r="10392" spans="20:24">
      <c r="T10392" s="288"/>
      <c r="U10392" s="287"/>
      <c r="X10392" s="289"/>
    </row>
    <row r="10393" spans="20:24">
      <c r="T10393" s="288"/>
      <c r="U10393" s="287"/>
      <c r="X10393" s="289"/>
    </row>
    <row r="10394" spans="20:24">
      <c r="T10394" s="288"/>
      <c r="U10394" s="287"/>
      <c r="X10394" s="289"/>
    </row>
    <row r="10395" spans="20:24">
      <c r="T10395" s="288"/>
      <c r="U10395" s="287"/>
      <c r="X10395" s="289"/>
    </row>
    <row r="10396" spans="20:24">
      <c r="T10396" s="288"/>
      <c r="U10396" s="287"/>
      <c r="X10396" s="289"/>
    </row>
    <row r="10397" spans="20:24">
      <c r="T10397" s="288"/>
      <c r="U10397" s="287"/>
      <c r="X10397" s="289"/>
    </row>
    <row r="10398" spans="20:24">
      <c r="T10398" s="288"/>
      <c r="U10398" s="287"/>
      <c r="X10398" s="289"/>
    </row>
    <row r="10399" spans="20:24">
      <c r="T10399" s="288"/>
      <c r="U10399" s="287"/>
      <c r="X10399" s="289"/>
    </row>
    <row r="10400" spans="20:24">
      <c r="T10400" s="288"/>
      <c r="U10400" s="287"/>
      <c r="X10400" s="289"/>
    </row>
    <row r="10401" spans="20:24">
      <c r="T10401" s="288"/>
      <c r="U10401" s="287"/>
      <c r="X10401" s="289"/>
    </row>
    <row r="10402" spans="20:24">
      <c r="T10402" s="288"/>
      <c r="U10402" s="287"/>
      <c r="X10402" s="289"/>
    </row>
    <row r="10403" spans="20:24">
      <c r="T10403" s="288"/>
      <c r="U10403" s="287"/>
      <c r="X10403" s="289"/>
    </row>
    <row r="10404" spans="20:24">
      <c r="T10404" s="288"/>
      <c r="U10404" s="287"/>
      <c r="X10404" s="289"/>
    </row>
    <row r="10405" spans="20:24">
      <c r="T10405" s="288"/>
      <c r="U10405" s="287"/>
      <c r="X10405" s="289"/>
    </row>
    <row r="10406" spans="20:24">
      <c r="T10406" s="288"/>
      <c r="U10406" s="287"/>
      <c r="X10406" s="289"/>
    </row>
    <row r="10407" spans="20:24">
      <c r="T10407" s="288"/>
      <c r="U10407" s="287"/>
      <c r="X10407" s="289"/>
    </row>
    <row r="10408" spans="20:24">
      <c r="T10408" s="288"/>
      <c r="U10408" s="287"/>
      <c r="X10408" s="289"/>
    </row>
    <row r="10409" spans="20:24">
      <c r="T10409" s="288"/>
      <c r="U10409" s="287"/>
      <c r="X10409" s="289"/>
    </row>
    <row r="10410" spans="20:24">
      <c r="T10410" s="288"/>
      <c r="U10410" s="287"/>
      <c r="X10410" s="289"/>
    </row>
    <row r="10411" spans="20:24">
      <c r="T10411" s="288"/>
      <c r="U10411" s="287"/>
      <c r="X10411" s="289"/>
    </row>
    <row r="10412" spans="20:24">
      <c r="T10412" s="288"/>
      <c r="U10412" s="287"/>
      <c r="X10412" s="289"/>
    </row>
    <row r="10413" spans="20:24">
      <c r="T10413" s="288"/>
      <c r="U10413" s="287"/>
      <c r="X10413" s="289"/>
    </row>
    <row r="10414" spans="20:24">
      <c r="T10414" s="288"/>
      <c r="U10414" s="287"/>
      <c r="X10414" s="289"/>
    </row>
    <row r="10415" spans="20:24">
      <c r="T10415" s="288"/>
      <c r="U10415" s="287"/>
      <c r="X10415" s="289"/>
    </row>
    <row r="10416" spans="20:24">
      <c r="T10416" s="288"/>
      <c r="U10416" s="287"/>
      <c r="X10416" s="289"/>
    </row>
    <row r="10417" spans="20:24">
      <c r="T10417" s="288"/>
      <c r="U10417" s="287"/>
      <c r="X10417" s="289"/>
    </row>
    <row r="10418" spans="20:24">
      <c r="T10418" s="288"/>
      <c r="U10418" s="287"/>
      <c r="X10418" s="289"/>
    </row>
    <row r="10419" spans="20:24">
      <c r="T10419" s="288"/>
      <c r="U10419" s="287"/>
      <c r="X10419" s="289"/>
    </row>
    <row r="10420" spans="20:24">
      <c r="T10420" s="288"/>
      <c r="U10420" s="287"/>
      <c r="X10420" s="289"/>
    </row>
    <row r="10421" spans="20:24">
      <c r="T10421" s="288"/>
      <c r="U10421" s="287"/>
      <c r="X10421" s="289"/>
    </row>
    <row r="10422" spans="20:24">
      <c r="T10422" s="288"/>
      <c r="U10422" s="287"/>
      <c r="X10422" s="289"/>
    </row>
    <row r="10423" spans="20:24">
      <c r="T10423" s="288"/>
      <c r="U10423" s="287"/>
      <c r="X10423" s="289"/>
    </row>
    <row r="10424" spans="20:24">
      <c r="T10424" s="288"/>
      <c r="U10424" s="287"/>
      <c r="X10424" s="289"/>
    </row>
    <row r="10425" spans="20:24">
      <c r="T10425" s="288"/>
      <c r="U10425" s="287"/>
      <c r="X10425" s="289"/>
    </row>
    <row r="10426" spans="20:24">
      <c r="T10426" s="288"/>
      <c r="U10426" s="287"/>
      <c r="X10426" s="289"/>
    </row>
    <row r="10427" spans="20:24">
      <c r="T10427" s="288"/>
      <c r="U10427" s="287"/>
      <c r="X10427" s="289"/>
    </row>
    <row r="10428" spans="20:24">
      <c r="T10428" s="288"/>
      <c r="U10428" s="287"/>
      <c r="X10428" s="289"/>
    </row>
    <row r="10429" spans="20:24">
      <c r="T10429" s="288"/>
      <c r="U10429" s="287"/>
      <c r="X10429" s="289"/>
    </row>
    <row r="10430" spans="20:24">
      <c r="T10430" s="288"/>
      <c r="U10430" s="287"/>
      <c r="X10430" s="289"/>
    </row>
    <row r="10431" spans="20:24">
      <c r="T10431" s="288"/>
      <c r="U10431" s="287"/>
      <c r="X10431" s="289"/>
    </row>
    <row r="10432" spans="20:24">
      <c r="T10432" s="288"/>
      <c r="U10432" s="287"/>
      <c r="X10432" s="289"/>
    </row>
    <row r="10433" spans="20:24">
      <c r="T10433" s="288"/>
      <c r="U10433" s="287"/>
      <c r="X10433" s="289"/>
    </row>
    <row r="10434" spans="20:24">
      <c r="T10434" s="288"/>
      <c r="U10434" s="287"/>
      <c r="X10434" s="289"/>
    </row>
    <row r="10435" spans="20:24">
      <c r="T10435" s="288"/>
      <c r="U10435" s="287"/>
      <c r="X10435" s="289"/>
    </row>
    <row r="10436" spans="20:24">
      <c r="T10436" s="288"/>
      <c r="U10436" s="287"/>
      <c r="X10436" s="289"/>
    </row>
    <row r="10437" spans="20:24">
      <c r="T10437" s="288"/>
      <c r="U10437" s="287"/>
      <c r="X10437" s="289"/>
    </row>
    <row r="10438" spans="20:24">
      <c r="T10438" s="288"/>
      <c r="U10438" s="287"/>
      <c r="X10438" s="289"/>
    </row>
    <row r="10439" spans="20:24">
      <c r="T10439" s="288"/>
      <c r="U10439" s="287"/>
      <c r="X10439" s="289"/>
    </row>
    <row r="10440" spans="20:24">
      <c r="T10440" s="288"/>
      <c r="U10440" s="287"/>
      <c r="X10440" s="289"/>
    </row>
    <row r="10441" spans="20:24">
      <c r="T10441" s="288"/>
      <c r="U10441" s="287"/>
      <c r="X10441" s="289"/>
    </row>
    <row r="10442" spans="20:24">
      <c r="T10442" s="288"/>
      <c r="U10442" s="287"/>
      <c r="X10442" s="289"/>
    </row>
    <row r="10443" spans="20:24">
      <c r="T10443" s="288"/>
      <c r="U10443" s="287"/>
      <c r="X10443" s="289"/>
    </row>
    <row r="10444" spans="20:24">
      <c r="T10444" s="288"/>
      <c r="U10444" s="287"/>
      <c r="X10444" s="289"/>
    </row>
    <row r="10445" spans="20:24">
      <c r="T10445" s="288"/>
      <c r="U10445" s="287"/>
      <c r="X10445" s="289"/>
    </row>
    <row r="10446" spans="20:24">
      <c r="T10446" s="288"/>
      <c r="U10446" s="287"/>
      <c r="X10446" s="289"/>
    </row>
    <row r="10447" spans="20:24">
      <c r="T10447" s="288"/>
      <c r="U10447" s="287"/>
      <c r="X10447" s="289"/>
    </row>
    <row r="10448" spans="20:24">
      <c r="T10448" s="288"/>
      <c r="U10448" s="287"/>
      <c r="X10448" s="289"/>
    </row>
    <row r="10449" spans="20:24">
      <c r="T10449" s="288"/>
      <c r="U10449" s="287"/>
      <c r="X10449" s="289"/>
    </row>
    <row r="10450" spans="20:24">
      <c r="T10450" s="288"/>
      <c r="U10450" s="287"/>
      <c r="X10450" s="289"/>
    </row>
    <row r="10451" spans="20:24">
      <c r="T10451" s="288"/>
      <c r="U10451" s="287"/>
      <c r="X10451" s="289"/>
    </row>
    <row r="10452" spans="20:24">
      <c r="T10452" s="288"/>
      <c r="U10452" s="287"/>
      <c r="X10452" s="289"/>
    </row>
    <row r="10453" spans="20:24">
      <c r="T10453" s="288"/>
      <c r="U10453" s="287"/>
      <c r="X10453" s="289"/>
    </row>
    <row r="10454" spans="20:24">
      <c r="T10454" s="288"/>
      <c r="U10454" s="287"/>
      <c r="X10454" s="289"/>
    </row>
    <row r="10455" spans="20:24">
      <c r="T10455" s="288"/>
      <c r="U10455" s="287"/>
      <c r="X10455" s="289"/>
    </row>
    <row r="10456" spans="20:24">
      <c r="T10456" s="288"/>
      <c r="U10456" s="287"/>
      <c r="X10456" s="289"/>
    </row>
    <row r="10457" spans="20:24">
      <c r="T10457" s="288"/>
      <c r="U10457" s="287"/>
      <c r="X10457" s="289"/>
    </row>
    <row r="10458" spans="20:24">
      <c r="T10458" s="288"/>
      <c r="U10458" s="287"/>
      <c r="X10458" s="289"/>
    </row>
    <row r="10459" spans="20:24">
      <c r="T10459" s="288"/>
      <c r="U10459" s="287"/>
      <c r="X10459" s="289"/>
    </row>
    <row r="10460" spans="20:24">
      <c r="T10460" s="288"/>
      <c r="U10460" s="287"/>
      <c r="X10460" s="289"/>
    </row>
    <row r="10461" spans="20:24">
      <c r="T10461" s="288"/>
      <c r="U10461" s="287"/>
      <c r="X10461" s="289"/>
    </row>
    <row r="10462" spans="20:24">
      <c r="T10462" s="288"/>
      <c r="U10462" s="287"/>
      <c r="X10462" s="289"/>
    </row>
    <row r="10463" spans="20:24">
      <c r="T10463" s="288"/>
      <c r="U10463" s="287"/>
      <c r="X10463" s="289"/>
    </row>
    <row r="10464" spans="20:24">
      <c r="T10464" s="288"/>
      <c r="U10464" s="287"/>
      <c r="X10464" s="289"/>
    </row>
    <row r="10465" spans="20:24">
      <c r="T10465" s="288"/>
      <c r="U10465" s="287"/>
      <c r="X10465" s="289"/>
    </row>
    <row r="10466" spans="20:24">
      <c r="T10466" s="288"/>
      <c r="U10466" s="287"/>
      <c r="X10466" s="289"/>
    </row>
    <row r="10467" spans="20:24">
      <c r="T10467" s="288"/>
      <c r="U10467" s="287"/>
      <c r="X10467" s="289"/>
    </row>
    <row r="10468" spans="20:24">
      <c r="T10468" s="288"/>
      <c r="U10468" s="287"/>
      <c r="X10468" s="289"/>
    </row>
    <row r="10469" spans="20:24">
      <c r="T10469" s="288"/>
      <c r="U10469" s="287"/>
      <c r="X10469" s="289"/>
    </row>
    <row r="10470" spans="20:24">
      <c r="T10470" s="288"/>
      <c r="U10470" s="287"/>
      <c r="X10470" s="289"/>
    </row>
    <row r="10471" spans="20:24">
      <c r="T10471" s="288"/>
      <c r="U10471" s="287"/>
      <c r="X10471" s="289"/>
    </row>
    <row r="10472" spans="20:24">
      <c r="T10472" s="288"/>
      <c r="U10472" s="287"/>
      <c r="X10472" s="289"/>
    </row>
    <row r="10473" spans="20:24">
      <c r="T10473" s="288"/>
      <c r="U10473" s="287"/>
      <c r="X10473" s="289"/>
    </row>
    <row r="10474" spans="20:24">
      <c r="T10474" s="288"/>
      <c r="U10474" s="287"/>
      <c r="X10474" s="289"/>
    </row>
    <row r="10475" spans="20:24">
      <c r="T10475" s="288"/>
      <c r="U10475" s="287"/>
      <c r="X10475" s="289"/>
    </row>
    <row r="10476" spans="20:24">
      <c r="T10476" s="288"/>
      <c r="U10476" s="287"/>
      <c r="X10476" s="289"/>
    </row>
    <row r="10477" spans="20:24">
      <c r="T10477" s="288"/>
      <c r="U10477" s="287"/>
      <c r="X10477" s="289"/>
    </row>
    <row r="10478" spans="20:24">
      <c r="T10478" s="288"/>
      <c r="U10478" s="287"/>
      <c r="X10478" s="289"/>
    </row>
    <row r="10479" spans="20:24">
      <c r="T10479" s="288"/>
      <c r="U10479" s="287"/>
      <c r="X10479" s="289"/>
    </row>
    <row r="10480" spans="20:24">
      <c r="T10480" s="288"/>
      <c r="U10480" s="287"/>
      <c r="X10480" s="289"/>
    </row>
    <row r="10481" spans="20:24">
      <c r="T10481" s="288"/>
      <c r="U10481" s="287"/>
      <c r="X10481" s="289"/>
    </row>
    <row r="10482" spans="20:24">
      <c r="T10482" s="288"/>
      <c r="U10482" s="287"/>
      <c r="X10482" s="289"/>
    </row>
    <row r="10483" spans="20:24">
      <c r="T10483" s="288"/>
      <c r="U10483" s="287"/>
      <c r="X10483" s="289"/>
    </row>
    <row r="10484" spans="20:24">
      <c r="T10484" s="288"/>
      <c r="U10484" s="287"/>
      <c r="X10484" s="289"/>
    </row>
    <row r="10485" spans="20:24">
      <c r="T10485" s="288"/>
      <c r="U10485" s="287"/>
      <c r="X10485" s="289"/>
    </row>
    <row r="10486" spans="20:24">
      <c r="T10486" s="288"/>
      <c r="U10486" s="287"/>
      <c r="X10486" s="289"/>
    </row>
    <row r="10487" spans="20:24">
      <c r="T10487" s="288"/>
      <c r="U10487" s="287"/>
      <c r="X10487" s="289"/>
    </row>
    <row r="10488" spans="20:24">
      <c r="T10488" s="288"/>
      <c r="U10488" s="287"/>
      <c r="X10488" s="289"/>
    </row>
    <row r="10489" spans="20:24">
      <c r="T10489" s="288"/>
      <c r="U10489" s="287"/>
      <c r="X10489" s="289"/>
    </row>
    <row r="10490" spans="20:24">
      <c r="T10490" s="288"/>
      <c r="U10490" s="287"/>
      <c r="X10490" s="289"/>
    </row>
    <row r="10491" spans="20:24">
      <c r="T10491" s="288"/>
      <c r="U10491" s="287"/>
      <c r="X10491" s="289"/>
    </row>
    <row r="10492" spans="20:24">
      <c r="T10492" s="288"/>
      <c r="U10492" s="287"/>
      <c r="X10492" s="289"/>
    </row>
    <row r="10493" spans="20:24">
      <c r="T10493" s="288"/>
      <c r="U10493" s="287"/>
      <c r="X10493" s="289"/>
    </row>
    <row r="10494" spans="20:24">
      <c r="T10494" s="288"/>
      <c r="U10494" s="287"/>
      <c r="X10494" s="289"/>
    </row>
    <row r="10495" spans="20:24">
      <c r="T10495" s="288"/>
      <c r="U10495" s="287"/>
      <c r="X10495" s="289"/>
    </row>
    <row r="10496" spans="20:24">
      <c r="T10496" s="288"/>
      <c r="U10496" s="287"/>
      <c r="X10496" s="289"/>
    </row>
    <row r="10497" spans="20:24">
      <c r="T10497" s="288"/>
      <c r="U10497" s="287"/>
      <c r="X10497" s="289"/>
    </row>
    <row r="10498" spans="20:24">
      <c r="T10498" s="288"/>
      <c r="U10498" s="287"/>
      <c r="X10498" s="289"/>
    </row>
    <row r="10499" spans="20:24">
      <c r="T10499" s="288"/>
      <c r="U10499" s="287"/>
      <c r="X10499" s="289"/>
    </row>
    <row r="10500" spans="20:24">
      <c r="T10500" s="288"/>
      <c r="U10500" s="287"/>
      <c r="X10500" s="289"/>
    </row>
    <row r="10501" spans="20:24">
      <c r="T10501" s="288"/>
      <c r="U10501" s="287"/>
      <c r="X10501" s="289"/>
    </row>
    <row r="10502" spans="20:24">
      <c r="T10502" s="288"/>
      <c r="U10502" s="287"/>
      <c r="X10502" s="289"/>
    </row>
    <row r="10503" spans="20:24">
      <c r="T10503" s="288"/>
      <c r="U10503" s="287"/>
      <c r="X10503" s="289"/>
    </row>
    <row r="10504" spans="20:24">
      <c r="T10504" s="288"/>
      <c r="U10504" s="287"/>
      <c r="X10504" s="289"/>
    </row>
    <row r="10505" spans="20:24">
      <c r="T10505" s="288"/>
      <c r="U10505" s="287"/>
      <c r="X10505" s="289"/>
    </row>
    <row r="10506" spans="20:24">
      <c r="T10506" s="288"/>
      <c r="U10506" s="287"/>
      <c r="X10506" s="289"/>
    </row>
    <row r="10507" spans="20:24">
      <c r="T10507" s="288"/>
      <c r="U10507" s="287"/>
      <c r="X10507" s="289"/>
    </row>
    <row r="10508" spans="20:24">
      <c r="T10508" s="288"/>
      <c r="U10508" s="287"/>
      <c r="X10508" s="289"/>
    </row>
    <row r="10509" spans="20:24">
      <c r="T10509" s="288"/>
      <c r="U10509" s="287"/>
      <c r="X10509" s="289"/>
    </row>
    <row r="10510" spans="20:24">
      <c r="T10510" s="288"/>
      <c r="U10510" s="287"/>
      <c r="X10510" s="289"/>
    </row>
    <row r="10511" spans="20:24">
      <c r="T10511" s="288"/>
      <c r="U10511" s="287"/>
      <c r="X10511" s="289"/>
    </row>
    <row r="10512" spans="20:24">
      <c r="T10512" s="288"/>
      <c r="U10512" s="287"/>
      <c r="X10512" s="289"/>
    </row>
    <row r="10513" spans="20:24">
      <c r="T10513" s="288"/>
      <c r="U10513" s="287"/>
      <c r="X10513" s="289"/>
    </row>
    <row r="10514" spans="20:24">
      <c r="T10514" s="288"/>
      <c r="U10514" s="287"/>
      <c r="X10514" s="289"/>
    </row>
    <row r="10515" spans="20:24">
      <c r="T10515" s="288"/>
      <c r="U10515" s="287"/>
      <c r="X10515" s="289"/>
    </row>
    <row r="10516" spans="20:24">
      <c r="T10516" s="288"/>
      <c r="U10516" s="287"/>
      <c r="X10516" s="289"/>
    </row>
    <row r="10517" spans="20:24">
      <c r="T10517" s="288"/>
      <c r="U10517" s="287"/>
      <c r="X10517" s="289"/>
    </row>
    <row r="10518" spans="20:24">
      <c r="T10518" s="288"/>
      <c r="U10518" s="287"/>
      <c r="X10518" s="289"/>
    </row>
    <row r="10519" spans="20:24">
      <c r="T10519" s="288"/>
      <c r="U10519" s="287"/>
      <c r="X10519" s="289"/>
    </row>
    <row r="10520" spans="20:24">
      <c r="T10520" s="288"/>
      <c r="U10520" s="287"/>
      <c r="X10520" s="289"/>
    </row>
    <row r="10521" spans="20:24">
      <c r="T10521" s="288"/>
      <c r="U10521" s="287"/>
      <c r="X10521" s="289"/>
    </row>
    <row r="10522" spans="20:24">
      <c r="T10522" s="288"/>
      <c r="U10522" s="287"/>
      <c r="X10522" s="289"/>
    </row>
    <row r="10523" spans="20:24">
      <c r="T10523" s="288"/>
      <c r="U10523" s="287"/>
      <c r="X10523" s="289"/>
    </row>
    <row r="10524" spans="20:24">
      <c r="T10524" s="288"/>
      <c r="U10524" s="287"/>
      <c r="X10524" s="289"/>
    </row>
    <row r="10525" spans="20:24">
      <c r="T10525" s="288"/>
      <c r="U10525" s="287"/>
      <c r="X10525" s="289"/>
    </row>
    <row r="10526" spans="20:24">
      <c r="T10526" s="288"/>
      <c r="U10526" s="287"/>
      <c r="X10526" s="289"/>
    </row>
    <row r="10527" spans="20:24">
      <c r="T10527" s="288"/>
      <c r="U10527" s="287"/>
      <c r="X10527" s="289"/>
    </row>
    <row r="10528" spans="20:24">
      <c r="T10528" s="288"/>
      <c r="U10528" s="287"/>
      <c r="X10528" s="289"/>
    </row>
    <row r="10529" spans="20:24">
      <c r="T10529" s="288"/>
      <c r="U10529" s="287"/>
      <c r="X10529" s="289"/>
    </row>
    <row r="10530" spans="20:24">
      <c r="T10530" s="288"/>
      <c r="U10530" s="287"/>
      <c r="X10530" s="289"/>
    </row>
    <row r="10531" spans="20:24">
      <c r="T10531" s="288"/>
      <c r="U10531" s="287"/>
      <c r="X10531" s="289"/>
    </row>
    <row r="10532" spans="20:24">
      <c r="T10532" s="288"/>
      <c r="U10532" s="287"/>
      <c r="X10532" s="289"/>
    </row>
    <row r="10533" spans="20:24">
      <c r="T10533" s="288"/>
      <c r="U10533" s="287"/>
      <c r="X10533" s="289"/>
    </row>
    <row r="10534" spans="20:24">
      <c r="T10534" s="288"/>
      <c r="U10534" s="287"/>
      <c r="X10534" s="289"/>
    </row>
    <row r="10535" spans="20:24">
      <c r="T10535" s="288"/>
      <c r="U10535" s="287"/>
      <c r="X10535" s="289"/>
    </row>
    <row r="10536" spans="20:24">
      <c r="T10536" s="288"/>
      <c r="U10536" s="287"/>
      <c r="X10536" s="289"/>
    </row>
    <row r="10537" spans="20:24">
      <c r="T10537" s="288"/>
      <c r="U10537" s="287"/>
      <c r="X10537" s="289"/>
    </row>
    <row r="10538" spans="20:24">
      <c r="T10538" s="288"/>
      <c r="U10538" s="287"/>
      <c r="X10538" s="289"/>
    </row>
    <row r="10539" spans="20:24">
      <c r="T10539" s="288"/>
      <c r="U10539" s="287"/>
      <c r="X10539" s="289"/>
    </row>
    <row r="10540" spans="20:24">
      <c r="T10540" s="288"/>
      <c r="U10540" s="287"/>
      <c r="X10540" s="289"/>
    </row>
    <row r="10541" spans="20:24">
      <c r="T10541" s="288"/>
      <c r="U10541" s="287"/>
      <c r="X10541" s="289"/>
    </row>
    <row r="10542" spans="20:24">
      <c r="T10542" s="288"/>
      <c r="U10542" s="287"/>
      <c r="X10542" s="289"/>
    </row>
    <row r="10543" spans="20:24">
      <c r="T10543" s="288"/>
      <c r="U10543" s="287"/>
      <c r="X10543" s="289"/>
    </row>
    <row r="10544" spans="20:24">
      <c r="T10544" s="288"/>
      <c r="U10544" s="287"/>
      <c r="X10544" s="289"/>
    </row>
    <row r="10545" spans="20:24">
      <c r="T10545" s="288"/>
      <c r="U10545" s="287"/>
      <c r="X10545" s="289"/>
    </row>
    <row r="10546" spans="20:24">
      <c r="T10546" s="288"/>
      <c r="U10546" s="287"/>
      <c r="X10546" s="289"/>
    </row>
    <row r="10547" spans="20:24">
      <c r="T10547" s="288"/>
      <c r="U10547" s="287"/>
      <c r="X10547" s="289"/>
    </row>
    <row r="10548" spans="20:24">
      <c r="T10548" s="288"/>
      <c r="U10548" s="287"/>
      <c r="X10548" s="289"/>
    </row>
    <row r="10549" spans="20:24">
      <c r="T10549" s="288"/>
      <c r="U10549" s="287"/>
      <c r="X10549" s="289"/>
    </row>
    <row r="10550" spans="20:24">
      <c r="T10550" s="288"/>
      <c r="U10550" s="287"/>
      <c r="X10550" s="289"/>
    </row>
    <row r="10551" spans="20:24">
      <c r="T10551" s="288"/>
      <c r="U10551" s="287"/>
      <c r="X10551" s="289"/>
    </row>
    <row r="10552" spans="20:24">
      <c r="T10552" s="288"/>
      <c r="U10552" s="287"/>
      <c r="X10552" s="289"/>
    </row>
    <row r="10553" spans="20:24">
      <c r="T10553" s="288"/>
      <c r="U10553" s="287"/>
      <c r="X10553" s="289"/>
    </row>
    <row r="10554" spans="20:24">
      <c r="T10554" s="288"/>
      <c r="U10554" s="287"/>
      <c r="X10554" s="289"/>
    </row>
    <row r="10555" spans="20:24">
      <c r="T10555" s="288"/>
      <c r="U10555" s="287"/>
      <c r="X10555" s="289"/>
    </row>
    <row r="10556" spans="20:24">
      <c r="T10556" s="288"/>
      <c r="U10556" s="287"/>
      <c r="X10556" s="289"/>
    </row>
    <row r="10557" spans="20:24">
      <c r="T10557" s="288"/>
      <c r="U10557" s="287"/>
      <c r="X10557" s="289"/>
    </row>
    <row r="10558" spans="20:24">
      <c r="T10558" s="288"/>
      <c r="U10558" s="287"/>
      <c r="X10558" s="289"/>
    </row>
    <row r="10559" spans="20:24">
      <c r="T10559" s="288"/>
      <c r="U10559" s="287"/>
      <c r="X10559" s="289"/>
    </row>
    <row r="10560" spans="20:24">
      <c r="T10560" s="288"/>
      <c r="U10560" s="287"/>
      <c r="X10560" s="289"/>
    </row>
    <row r="10561" spans="20:24">
      <c r="T10561" s="288"/>
      <c r="U10561" s="287"/>
      <c r="X10561" s="289"/>
    </row>
    <row r="10562" spans="20:24">
      <c r="T10562" s="288"/>
      <c r="U10562" s="287"/>
      <c r="X10562" s="289"/>
    </row>
    <row r="10563" spans="20:24">
      <c r="T10563" s="288"/>
      <c r="U10563" s="287"/>
      <c r="X10563" s="289"/>
    </row>
    <row r="10564" spans="20:24">
      <c r="T10564" s="288"/>
      <c r="U10564" s="287"/>
      <c r="X10564" s="289"/>
    </row>
    <row r="10565" spans="20:24">
      <c r="T10565" s="288"/>
      <c r="U10565" s="287"/>
      <c r="X10565" s="289"/>
    </row>
    <row r="10566" spans="20:24">
      <c r="T10566" s="288"/>
      <c r="U10566" s="287"/>
      <c r="X10566" s="289"/>
    </row>
    <row r="10567" spans="20:24">
      <c r="T10567" s="288"/>
      <c r="U10567" s="287"/>
      <c r="X10567" s="289"/>
    </row>
    <row r="10568" spans="20:24">
      <c r="T10568" s="288"/>
      <c r="U10568" s="287"/>
      <c r="X10568" s="289"/>
    </row>
    <row r="10569" spans="20:24">
      <c r="T10569" s="288"/>
      <c r="U10569" s="287"/>
      <c r="X10569" s="289"/>
    </row>
    <row r="10570" spans="20:24">
      <c r="T10570" s="288"/>
      <c r="U10570" s="287"/>
      <c r="X10570" s="289"/>
    </row>
    <row r="10571" spans="20:24">
      <c r="T10571" s="288"/>
      <c r="U10571" s="287"/>
      <c r="X10571" s="289"/>
    </row>
    <row r="10572" spans="20:24">
      <c r="T10572" s="288"/>
      <c r="U10572" s="287"/>
      <c r="X10572" s="289"/>
    </row>
    <row r="10573" spans="20:24">
      <c r="T10573" s="288"/>
      <c r="U10573" s="287"/>
      <c r="X10573" s="289"/>
    </row>
    <row r="10574" spans="20:24">
      <c r="T10574" s="288"/>
      <c r="U10574" s="287"/>
      <c r="X10574" s="289"/>
    </row>
    <row r="10575" spans="20:24">
      <c r="T10575" s="288"/>
      <c r="U10575" s="287"/>
      <c r="X10575" s="289"/>
    </row>
    <row r="10576" spans="20:24">
      <c r="T10576" s="288"/>
      <c r="U10576" s="287"/>
      <c r="X10576" s="289"/>
    </row>
    <row r="10577" spans="20:24">
      <c r="T10577" s="288"/>
      <c r="U10577" s="287"/>
      <c r="X10577" s="289"/>
    </row>
    <row r="10578" spans="20:24">
      <c r="T10578" s="288"/>
      <c r="U10578" s="287"/>
      <c r="X10578" s="289"/>
    </row>
    <row r="10579" spans="20:24">
      <c r="T10579" s="288"/>
      <c r="U10579" s="287"/>
      <c r="X10579" s="289"/>
    </row>
    <row r="10580" spans="20:24">
      <c r="T10580" s="288"/>
      <c r="U10580" s="287"/>
      <c r="X10580" s="289"/>
    </row>
    <row r="10581" spans="20:24">
      <c r="T10581" s="288"/>
      <c r="U10581" s="287"/>
      <c r="X10581" s="289"/>
    </row>
    <row r="10582" spans="20:24">
      <c r="T10582" s="288"/>
      <c r="U10582" s="287"/>
      <c r="X10582" s="289"/>
    </row>
    <row r="10583" spans="20:24">
      <c r="T10583" s="288"/>
      <c r="U10583" s="287"/>
      <c r="X10583" s="289"/>
    </row>
    <row r="10584" spans="20:24">
      <c r="T10584" s="288"/>
      <c r="U10584" s="287"/>
      <c r="X10584" s="289"/>
    </row>
    <row r="10585" spans="20:24">
      <c r="T10585" s="288"/>
      <c r="U10585" s="287"/>
      <c r="X10585" s="289"/>
    </row>
    <row r="10586" spans="20:24">
      <c r="T10586" s="288"/>
      <c r="U10586" s="287"/>
      <c r="X10586" s="289"/>
    </row>
    <row r="10587" spans="20:24">
      <c r="T10587" s="288"/>
      <c r="U10587" s="287"/>
      <c r="X10587" s="289"/>
    </row>
    <row r="10588" spans="20:24">
      <c r="T10588" s="288"/>
      <c r="U10588" s="287"/>
      <c r="X10588" s="289"/>
    </row>
    <row r="10589" spans="20:24">
      <c r="T10589" s="288"/>
      <c r="U10589" s="287"/>
      <c r="X10589" s="289"/>
    </row>
    <row r="10590" spans="20:24">
      <c r="T10590" s="288"/>
      <c r="U10590" s="287"/>
      <c r="X10590" s="289"/>
    </row>
    <row r="10591" spans="20:24">
      <c r="T10591" s="288"/>
      <c r="U10591" s="287"/>
      <c r="X10591" s="289"/>
    </row>
    <row r="10592" spans="20:24">
      <c r="T10592" s="288"/>
      <c r="U10592" s="287"/>
      <c r="X10592" s="289"/>
    </row>
    <row r="10593" spans="20:24">
      <c r="T10593" s="288"/>
      <c r="U10593" s="287"/>
      <c r="X10593" s="289"/>
    </row>
    <row r="10594" spans="20:24">
      <c r="T10594" s="288"/>
      <c r="U10594" s="287"/>
      <c r="X10594" s="289"/>
    </row>
    <row r="10595" spans="20:24">
      <c r="T10595" s="288"/>
      <c r="U10595" s="287"/>
      <c r="X10595" s="289"/>
    </row>
    <row r="10596" spans="20:24">
      <c r="T10596" s="288"/>
      <c r="U10596" s="287"/>
      <c r="X10596" s="289"/>
    </row>
    <row r="10597" spans="20:24">
      <c r="T10597" s="288"/>
      <c r="U10597" s="287"/>
      <c r="X10597" s="289"/>
    </row>
    <row r="10598" spans="20:24">
      <c r="T10598" s="288"/>
      <c r="U10598" s="287"/>
      <c r="X10598" s="289"/>
    </row>
    <row r="10599" spans="20:24">
      <c r="T10599" s="288"/>
      <c r="U10599" s="287"/>
      <c r="X10599" s="289"/>
    </row>
    <row r="10600" spans="20:24">
      <c r="T10600" s="288"/>
      <c r="U10600" s="287"/>
      <c r="X10600" s="289"/>
    </row>
    <row r="10601" spans="20:24">
      <c r="T10601" s="288"/>
      <c r="U10601" s="287"/>
      <c r="X10601" s="289"/>
    </row>
    <row r="10602" spans="20:24">
      <c r="T10602" s="288"/>
      <c r="U10602" s="287"/>
      <c r="X10602" s="289"/>
    </row>
    <row r="10603" spans="20:24">
      <c r="T10603" s="288"/>
      <c r="U10603" s="287"/>
      <c r="X10603" s="289"/>
    </row>
    <row r="10604" spans="20:24">
      <c r="T10604" s="288"/>
      <c r="U10604" s="287"/>
      <c r="X10604" s="289"/>
    </row>
    <row r="10605" spans="20:24">
      <c r="T10605" s="288"/>
      <c r="U10605" s="287"/>
      <c r="X10605" s="289"/>
    </row>
    <row r="10606" spans="20:24">
      <c r="T10606" s="288"/>
      <c r="U10606" s="287"/>
      <c r="X10606" s="289"/>
    </row>
    <row r="10607" spans="20:24">
      <c r="T10607" s="288"/>
      <c r="U10607" s="287"/>
      <c r="X10607" s="289"/>
    </row>
    <row r="10608" spans="20:24">
      <c r="T10608" s="288"/>
      <c r="U10608" s="287"/>
      <c r="X10608" s="289"/>
    </row>
    <row r="10609" spans="20:24">
      <c r="T10609" s="288"/>
      <c r="U10609" s="287"/>
      <c r="X10609" s="289"/>
    </row>
    <row r="10610" spans="20:24">
      <c r="T10610" s="288"/>
      <c r="U10610" s="287"/>
      <c r="X10610" s="289"/>
    </row>
    <row r="10611" spans="20:24">
      <c r="T10611" s="288"/>
      <c r="U10611" s="287"/>
      <c r="X10611" s="289"/>
    </row>
    <row r="10612" spans="20:24">
      <c r="T10612" s="288"/>
      <c r="U10612" s="287"/>
      <c r="X10612" s="289"/>
    </row>
    <row r="10613" spans="20:24">
      <c r="T10613" s="288"/>
      <c r="U10613" s="287"/>
      <c r="X10613" s="289"/>
    </row>
    <row r="10614" spans="20:24">
      <c r="T10614" s="288"/>
      <c r="U10614" s="287"/>
      <c r="X10614" s="289"/>
    </row>
    <row r="10615" spans="20:24">
      <c r="T10615" s="288"/>
      <c r="U10615" s="287"/>
      <c r="X10615" s="289"/>
    </row>
    <row r="10616" spans="20:24">
      <c r="T10616" s="288"/>
      <c r="U10616" s="287"/>
      <c r="X10616" s="289"/>
    </row>
    <row r="10617" spans="20:24">
      <c r="T10617" s="288"/>
      <c r="U10617" s="287"/>
      <c r="X10617" s="289"/>
    </row>
    <row r="10618" spans="20:24">
      <c r="T10618" s="288"/>
      <c r="U10618" s="287"/>
      <c r="X10618" s="289"/>
    </row>
    <row r="10619" spans="20:24">
      <c r="T10619" s="288"/>
      <c r="U10619" s="287"/>
      <c r="X10619" s="289"/>
    </row>
    <row r="10620" spans="20:24">
      <c r="T10620" s="288"/>
      <c r="U10620" s="287"/>
      <c r="X10620" s="289"/>
    </row>
    <row r="10621" spans="20:24">
      <c r="T10621" s="288"/>
      <c r="U10621" s="287"/>
      <c r="X10621" s="289"/>
    </row>
    <row r="10622" spans="20:24">
      <c r="T10622" s="288"/>
      <c r="U10622" s="287"/>
      <c r="X10622" s="289"/>
    </row>
    <row r="10623" spans="20:24">
      <c r="T10623" s="288"/>
      <c r="U10623" s="287"/>
      <c r="X10623" s="289"/>
    </row>
    <row r="10624" spans="20:24">
      <c r="T10624" s="288"/>
      <c r="U10624" s="287"/>
      <c r="X10624" s="289"/>
    </row>
    <row r="10625" spans="20:24">
      <c r="T10625" s="288"/>
      <c r="U10625" s="287"/>
      <c r="X10625" s="289"/>
    </row>
    <row r="10626" spans="20:24">
      <c r="T10626" s="288"/>
      <c r="U10626" s="287"/>
      <c r="X10626" s="289"/>
    </row>
    <row r="10627" spans="20:24">
      <c r="T10627" s="288"/>
      <c r="U10627" s="287"/>
      <c r="X10627" s="289"/>
    </row>
    <row r="10628" spans="20:24">
      <c r="T10628" s="288"/>
      <c r="U10628" s="287"/>
      <c r="X10628" s="289"/>
    </row>
    <row r="10629" spans="20:24">
      <c r="T10629" s="288"/>
      <c r="U10629" s="287"/>
      <c r="X10629" s="289"/>
    </row>
    <row r="10630" spans="20:24">
      <c r="T10630" s="288"/>
      <c r="U10630" s="287"/>
      <c r="X10630" s="289"/>
    </row>
    <row r="10631" spans="20:24">
      <c r="T10631" s="288"/>
      <c r="U10631" s="287"/>
      <c r="X10631" s="289"/>
    </row>
    <row r="10632" spans="20:24">
      <c r="T10632" s="288"/>
      <c r="U10632" s="287"/>
      <c r="X10632" s="289"/>
    </row>
    <row r="10633" spans="20:24">
      <c r="T10633" s="288"/>
      <c r="U10633" s="287"/>
      <c r="X10633" s="289"/>
    </row>
    <row r="10634" spans="20:24">
      <c r="T10634" s="288"/>
      <c r="U10634" s="287"/>
      <c r="X10634" s="289"/>
    </row>
    <row r="10635" spans="20:24">
      <c r="T10635" s="288"/>
      <c r="U10635" s="287"/>
      <c r="X10635" s="289"/>
    </row>
    <row r="10636" spans="20:24">
      <c r="T10636" s="288"/>
      <c r="U10636" s="287"/>
      <c r="X10636" s="289"/>
    </row>
    <row r="10637" spans="20:24">
      <c r="T10637" s="288"/>
      <c r="U10637" s="287"/>
      <c r="X10637" s="289"/>
    </row>
    <row r="10638" spans="20:24">
      <c r="T10638" s="288"/>
      <c r="U10638" s="287"/>
      <c r="X10638" s="289"/>
    </row>
    <row r="10639" spans="20:24">
      <c r="T10639" s="288"/>
      <c r="U10639" s="287"/>
      <c r="X10639" s="289"/>
    </row>
    <row r="10640" spans="20:24">
      <c r="T10640" s="288"/>
      <c r="U10640" s="287"/>
      <c r="X10640" s="289"/>
    </row>
    <row r="10641" spans="20:24">
      <c r="T10641" s="288"/>
      <c r="U10641" s="287"/>
      <c r="X10641" s="289"/>
    </row>
    <row r="10642" spans="20:24">
      <c r="T10642" s="288"/>
      <c r="U10642" s="287"/>
      <c r="X10642" s="289"/>
    </row>
    <row r="10643" spans="20:24">
      <c r="T10643" s="288"/>
      <c r="U10643" s="287"/>
      <c r="X10643" s="289"/>
    </row>
    <row r="10644" spans="20:24">
      <c r="T10644" s="288"/>
      <c r="U10644" s="287"/>
      <c r="X10644" s="289"/>
    </row>
    <row r="10645" spans="20:24">
      <c r="T10645" s="288"/>
      <c r="U10645" s="287"/>
      <c r="X10645" s="289"/>
    </row>
    <row r="10646" spans="20:24">
      <c r="T10646" s="288"/>
      <c r="U10646" s="287"/>
      <c r="X10646" s="289"/>
    </row>
    <row r="10647" spans="20:24">
      <c r="T10647" s="288"/>
      <c r="U10647" s="287"/>
      <c r="X10647" s="289"/>
    </row>
    <row r="10648" spans="20:24">
      <c r="T10648" s="288"/>
      <c r="U10648" s="287"/>
      <c r="X10648" s="289"/>
    </row>
    <row r="10649" spans="20:24">
      <c r="T10649" s="288"/>
      <c r="U10649" s="287"/>
      <c r="X10649" s="289"/>
    </row>
    <row r="10650" spans="20:24">
      <c r="T10650" s="288"/>
      <c r="U10650" s="287"/>
      <c r="X10650" s="289"/>
    </row>
    <row r="10651" spans="20:24">
      <c r="T10651" s="288"/>
      <c r="U10651" s="287"/>
      <c r="X10651" s="289"/>
    </row>
    <row r="10652" spans="20:24">
      <c r="T10652" s="288"/>
      <c r="U10652" s="287"/>
      <c r="X10652" s="289"/>
    </row>
    <row r="10653" spans="20:24">
      <c r="T10653" s="288"/>
      <c r="U10653" s="287"/>
      <c r="X10653" s="289"/>
    </row>
    <row r="10654" spans="20:24">
      <c r="T10654" s="288"/>
      <c r="U10654" s="287"/>
      <c r="X10654" s="289"/>
    </row>
    <row r="10655" spans="20:24">
      <c r="T10655" s="288"/>
      <c r="U10655" s="287"/>
      <c r="X10655" s="289"/>
    </row>
    <row r="10656" spans="20:24">
      <c r="T10656" s="288"/>
      <c r="U10656" s="287"/>
      <c r="X10656" s="289"/>
    </row>
    <row r="10657" spans="20:24">
      <c r="T10657" s="288"/>
      <c r="U10657" s="287"/>
      <c r="X10657" s="289"/>
    </row>
    <row r="10658" spans="20:24">
      <c r="T10658" s="288"/>
      <c r="U10658" s="287"/>
      <c r="X10658" s="289"/>
    </row>
    <row r="10659" spans="20:24">
      <c r="T10659" s="288"/>
      <c r="U10659" s="287"/>
      <c r="X10659" s="289"/>
    </row>
    <row r="10660" spans="20:24">
      <c r="T10660" s="288"/>
      <c r="U10660" s="287"/>
      <c r="X10660" s="289"/>
    </row>
    <row r="10661" spans="20:24">
      <c r="T10661" s="288"/>
      <c r="U10661" s="287"/>
      <c r="X10661" s="289"/>
    </row>
    <row r="10662" spans="20:24">
      <c r="T10662" s="288"/>
      <c r="U10662" s="287"/>
      <c r="X10662" s="289"/>
    </row>
    <row r="10663" spans="20:24">
      <c r="T10663" s="288"/>
      <c r="U10663" s="287"/>
      <c r="X10663" s="289"/>
    </row>
    <row r="10664" spans="20:24">
      <c r="T10664" s="288"/>
      <c r="U10664" s="287"/>
      <c r="X10664" s="289"/>
    </row>
    <row r="10665" spans="20:24">
      <c r="T10665" s="288"/>
      <c r="U10665" s="287"/>
      <c r="X10665" s="289"/>
    </row>
    <row r="10666" spans="20:24">
      <c r="T10666" s="288"/>
      <c r="U10666" s="287"/>
      <c r="X10666" s="289"/>
    </row>
    <row r="10667" spans="20:24">
      <c r="T10667" s="288"/>
      <c r="U10667" s="287"/>
      <c r="X10667" s="289"/>
    </row>
    <row r="10668" spans="20:24">
      <c r="T10668" s="288"/>
      <c r="U10668" s="287"/>
      <c r="X10668" s="289"/>
    </row>
    <row r="10669" spans="20:24">
      <c r="T10669" s="288"/>
      <c r="U10669" s="287"/>
      <c r="X10669" s="289"/>
    </row>
    <row r="10670" spans="20:24">
      <c r="T10670" s="288"/>
      <c r="U10670" s="287"/>
      <c r="X10670" s="289"/>
    </row>
    <row r="10671" spans="20:24">
      <c r="T10671" s="288"/>
      <c r="U10671" s="287"/>
      <c r="X10671" s="289"/>
    </row>
    <row r="10672" spans="20:24">
      <c r="T10672" s="288"/>
      <c r="U10672" s="287"/>
      <c r="X10672" s="289"/>
    </row>
    <row r="10673" spans="20:24">
      <c r="T10673" s="288"/>
      <c r="U10673" s="287"/>
      <c r="X10673" s="289"/>
    </row>
    <row r="10674" spans="20:24">
      <c r="T10674" s="288"/>
      <c r="U10674" s="287"/>
      <c r="X10674" s="289"/>
    </row>
    <row r="10675" spans="20:24">
      <c r="T10675" s="288"/>
      <c r="U10675" s="287"/>
      <c r="X10675" s="289"/>
    </row>
    <row r="10676" spans="20:24">
      <c r="T10676" s="288"/>
      <c r="U10676" s="287"/>
      <c r="X10676" s="289"/>
    </row>
    <row r="10677" spans="20:24">
      <c r="T10677" s="288"/>
      <c r="U10677" s="287"/>
      <c r="X10677" s="289"/>
    </row>
    <row r="10678" spans="20:24">
      <c r="T10678" s="288"/>
      <c r="U10678" s="287"/>
      <c r="X10678" s="289"/>
    </row>
    <row r="10679" spans="20:24">
      <c r="T10679" s="288"/>
      <c r="U10679" s="287"/>
      <c r="X10679" s="289"/>
    </row>
    <row r="10680" spans="20:24">
      <c r="T10680" s="288"/>
      <c r="U10680" s="287"/>
      <c r="X10680" s="289"/>
    </row>
    <row r="10681" spans="20:24">
      <c r="T10681" s="288"/>
      <c r="U10681" s="287"/>
      <c r="X10681" s="289"/>
    </row>
    <row r="10682" spans="20:24">
      <c r="T10682" s="288"/>
      <c r="U10682" s="287"/>
      <c r="X10682" s="289"/>
    </row>
    <row r="10683" spans="20:24">
      <c r="T10683" s="288"/>
      <c r="U10683" s="287"/>
      <c r="X10683" s="289"/>
    </row>
    <row r="10684" spans="20:24">
      <c r="T10684" s="288"/>
      <c r="U10684" s="287"/>
      <c r="X10684" s="289"/>
    </row>
    <row r="10685" spans="20:24">
      <c r="T10685" s="288"/>
      <c r="U10685" s="287"/>
      <c r="X10685" s="289"/>
    </row>
    <row r="10686" spans="20:24">
      <c r="T10686" s="288"/>
      <c r="U10686" s="287"/>
      <c r="X10686" s="289"/>
    </row>
    <row r="10687" spans="20:24">
      <c r="T10687" s="288"/>
      <c r="U10687" s="287"/>
      <c r="X10687" s="289"/>
    </row>
    <row r="10688" spans="20:24">
      <c r="T10688" s="288"/>
      <c r="U10688" s="287"/>
      <c r="X10688" s="289"/>
    </row>
    <row r="10689" spans="20:24">
      <c r="T10689" s="288"/>
      <c r="U10689" s="287"/>
      <c r="X10689" s="289"/>
    </row>
    <row r="10690" spans="20:24">
      <c r="T10690" s="288"/>
      <c r="U10690" s="287"/>
      <c r="X10690" s="289"/>
    </row>
    <row r="10691" spans="20:24">
      <c r="T10691" s="288"/>
      <c r="U10691" s="287"/>
      <c r="X10691" s="289"/>
    </row>
    <row r="10692" spans="20:24">
      <c r="T10692" s="288"/>
      <c r="U10692" s="287"/>
      <c r="X10692" s="289"/>
    </row>
    <row r="10693" spans="20:24">
      <c r="T10693" s="288"/>
      <c r="U10693" s="287"/>
      <c r="X10693" s="289"/>
    </row>
    <row r="10694" spans="20:24">
      <c r="T10694" s="288"/>
      <c r="U10694" s="287"/>
      <c r="X10694" s="289"/>
    </row>
    <row r="10695" spans="20:24">
      <c r="T10695" s="288"/>
      <c r="U10695" s="287"/>
      <c r="X10695" s="289"/>
    </row>
    <row r="10696" spans="20:24">
      <c r="T10696" s="288"/>
      <c r="U10696" s="287"/>
      <c r="X10696" s="289"/>
    </row>
    <row r="10697" spans="20:24">
      <c r="T10697" s="288"/>
      <c r="U10697" s="287"/>
      <c r="X10697" s="289"/>
    </row>
    <row r="10698" spans="20:24">
      <c r="T10698" s="288"/>
      <c r="U10698" s="287"/>
      <c r="X10698" s="289"/>
    </row>
    <row r="10699" spans="20:24">
      <c r="T10699" s="288"/>
      <c r="U10699" s="287"/>
      <c r="X10699" s="289"/>
    </row>
    <row r="10700" spans="20:24">
      <c r="T10700" s="288"/>
      <c r="U10700" s="287"/>
      <c r="X10700" s="289"/>
    </row>
    <row r="10701" spans="20:24">
      <c r="T10701" s="288"/>
      <c r="U10701" s="287"/>
      <c r="X10701" s="289"/>
    </row>
    <row r="10702" spans="20:24">
      <c r="T10702" s="288"/>
      <c r="U10702" s="287"/>
      <c r="X10702" s="289"/>
    </row>
    <row r="10703" spans="20:24">
      <c r="T10703" s="288"/>
      <c r="U10703" s="287"/>
      <c r="X10703" s="289"/>
    </row>
    <row r="10704" spans="20:24">
      <c r="T10704" s="288"/>
      <c r="U10704" s="287"/>
      <c r="X10704" s="289"/>
    </row>
    <row r="10705" spans="20:24">
      <c r="T10705" s="288"/>
      <c r="U10705" s="287"/>
      <c r="X10705" s="289"/>
    </row>
    <row r="10706" spans="20:24">
      <c r="T10706" s="288"/>
      <c r="U10706" s="287"/>
      <c r="X10706" s="289"/>
    </row>
    <row r="10707" spans="20:24">
      <c r="T10707" s="288"/>
      <c r="U10707" s="287"/>
      <c r="X10707" s="289"/>
    </row>
    <row r="10708" spans="20:24">
      <c r="T10708" s="288"/>
      <c r="U10708" s="287"/>
      <c r="X10708" s="289"/>
    </row>
    <row r="10709" spans="20:24">
      <c r="T10709" s="288"/>
      <c r="U10709" s="287"/>
      <c r="X10709" s="289"/>
    </row>
    <row r="10710" spans="20:24">
      <c r="T10710" s="288"/>
      <c r="U10710" s="287"/>
      <c r="X10710" s="289"/>
    </row>
    <row r="10711" spans="20:24">
      <c r="T10711" s="288"/>
      <c r="U10711" s="287"/>
      <c r="X10711" s="289"/>
    </row>
    <row r="10712" spans="20:24">
      <c r="T10712" s="288"/>
      <c r="U10712" s="287"/>
      <c r="X10712" s="289"/>
    </row>
    <row r="10713" spans="20:24">
      <c r="T10713" s="288"/>
      <c r="U10713" s="287"/>
      <c r="X10713" s="289"/>
    </row>
    <row r="10714" spans="20:24">
      <c r="T10714" s="288"/>
      <c r="U10714" s="287"/>
      <c r="X10714" s="289"/>
    </row>
    <row r="10715" spans="20:24">
      <c r="T10715" s="288"/>
      <c r="U10715" s="287"/>
      <c r="X10715" s="289"/>
    </row>
    <row r="10716" spans="20:24">
      <c r="T10716" s="288"/>
      <c r="U10716" s="287"/>
      <c r="X10716" s="289"/>
    </row>
    <row r="10717" spans="20:24">
      <c r="T10717" s="288"/>
      <c r="U10717" s="287"/>
      <c r="X10717" s="289"/>
    </row>
    <row r="10718" spans="20:24">
      <c r="T10718" s="288"/>
      <c r="U10718" s="287"/>
      <c r="X10718" s="289"/>
    </row>
    <row r="10719" spans="20:24">
      <c r="T10719" s="288"/>
      <c r="U10719" s="287"/>
      <c r="X10719" s="289"/>
    </row>
    <row r="10720" spans="20:24">
      <c r="T10720" s="288"/>
      <c r="U10720" s="287"/>
      <c r="X10720" s="289"/>
    </row>
    <row r="10721" spans="20:24">
      <c r="T10721" s="288"/>
      <c r="U10721" s="287"/>
      <c r="X10721" s="289"/>
    </row>
    <row r="10722" spans="20:24">
      <c r="T10722" s="288"/>
      <c r="U10722" s="287"/>
      <c r="X10722" s="289"/>
    </row>
    <row r="10723" spans="20:24">
      <c r="T10723" s="288"/>
      <c r="U10723" s="287"/>
      <c r="X10723" s="289"/>
    </row>
    <row r="10724" spans="20:24">
      <c r="T10724" s="288"/>
      <c r="U10724" s="287"/>
      <c r="X10724" s="289"/>
    </row>
    <row r="10725" spans="20:24">
      <c r="T10725" s="288"/>
      <c r="U10725" s="287"/>
      <c r="X10725" s="289"/>
    </row>
    <row r="10726" spans="20:24">
      <c r="T10726" s="288"/>
      <c r="U10726" s="287"/>
      <c r="X10726" s="289"/>
    </row>
    <row r="10727" spans="20:24">
      <c r="T10727" s="288"/>
      <c r="U10727" s="287"/>
      <c r="X10727" s="289"/>
    </row>
    <row r="10728" spans="20:24">
      <c r="T10728" s="288"/>
      <c r="U10728" s="287"/>
      <c r="X10728" s="289"/>
    </row>
    <row r="10729" spans="20:24">
      <c r="T10729" s="288"/>
      <c r="U10729" s="287"/>
      <c r="X10729" s="289"/>
    </row>
    <row r="10730" spans="20:24">
      <c r="T10730" s="288"/>
      <c r="U10730" s="287"/>
      <c r="X10730" s="289"/>
    </row>
    <row r="10731" spans="20:24">
      <c r="T10731" s="288"/>
      <c r="U10731" s="287"/>
      <c r="X10731" s="289"/>
    </row>
    <row r="10732" spans="20:24">
      <c r="T10732" s="288"/>
      <c r="U10732" s="287"/>
      <c r="X10732" s="289"/>
    </row>
    <row r="10733" spans="20:24">
      <c r="T10733" s="288"/>
      <c r="U10733" s="287"/>
      <c r="X10733" s="289"/>
    </row>
    <row r="10734" spans="20:24">
      <c r="T10734" s="288"/>
      <c r="U10734" s="287"/>
      <c r="X10734" s="289"/>
    </row>
    <row r="10735" spans="20:24">
      <c r="T10735" s="288"/>
      <c r="U10735" s="287"/>
      <c r="X10735" s="289"/>
    </row>
    <row r="10736" spans="20:24">
      <c r="T10736" s="288"/>
      <c r="U10736" s="287"/>
      <c r="X10736" s="289"/>
    </row>
    <row r="10737" spans="20:24">
      <c r="T10737" s="288"/>
      <c r="U10737" s="287"/>
      <c r="X10737" s="289"/>
    </row>
    <row r="10738" spans="20:24">
      <c r="T10738" s="288"/>
      <c r="U10738" s="287"/>
      <c r="X10738" s="289"/>
    </row>
    <row r="10739" spans="20:24">
      <c r="T10739" s="288"/>
      <c r="U10739" s="287"/>
      <c r="X10739" s="289"/>
    </row>
    <row r="10740" spans="20:24">
      <c r="T10740" s="288"/>
      <c r="U10740" s="287"/>
      <c r="X10740" s="289"/>
    </row>
    <row r="10741" spans="20:24">
      <c r="T10741" s="288"/>
      <c r="U10741" s="287"/>
      <c r="X10741" s="289"/>
    </row>
    <row r="10742" spans="20:24">
      <c r="T10742" s="288"/>
      <c r="U10742" s="287"/>
      <c r="X10742" s="289"/>
    </row>
    <row r="10743" spans="20:24">
      <c r="T10743" s="288"/>
      <c r="U10743" s="287"/>
      <c r="X10743" s="289"/>
    </row>
    <row r="10744" spans="20:24">
      <c r="T10744" s="288"/>
      <c r="U10744" s="287"/>
      <c r="X10744" s="289"/>
    </row>
    <row r="10745" spans="20:24">
      <c r="T10745" s="288"/>
      <c r="U10745" s="287"/>
      <c r="X10745" s="289"/>
    </row>
    <row r="10746" spans="20:24">
      <c r="T10746" s="288"/>
      <c r="U10746" s="287"/>
      <c r="X10746" s="289"/>
    </row>
    <row r="10747" spans="20:24">
      <c r="T10747" s="288"/>
      <c r="U10747" s="287"/>
      <c r="X10747" s="289"/>
    </row>
    <row r="10748" spans="20:24">
      <c r="T10748" s="288"/>
      <c r="U10748" s="287"/>
      <c r="X10748" s="289"/>
    </row>
    <row r="10749" spans="20:24">
      <c r="T10749" s="288"/>
      <c r="U10749" s="287"/>
      <c r="X10749" s="289"/>
    </row>
    <row r="10750" spans="20:24">
      <c r="T10750" s="288"/>
      <c r="U10750" s="287"/>
      <c r="X10750" s="289"/>
    </row>
    <row r="10751" spans="20:24">
      <c r="T10751" s="288"/>
      <c r="U10751" s="287"/>
      <c r="X10751" s="289"/>
    </row>
    <row r="10752" spans="20:24">
      <c r="T10752" s="288"/>
      <c r="U10752" s="287"/>
      <c r="X10752" s="289"/>
    </row>
    <row r="10753" spans="20:24">
      <c r="T10753" s="288"/>
      <c r="U10753" s="287"/>
      <c r="X10753" s="289"/>
    </row>
    <row r="10754" spans="20:24">
      <c r="T10754" s="288"/>
      <c r="U10754" s="287"/>
      <c r="X10754" s="289"/>
    </row>
    <row r="10755" spans="20:24">
      <c r="T10755" s="288"/>
      <c r="U10755" s="287"/>
      <c r="X10755" s="289"/>
    </row>
    <row r="10756" spans="20:24">
      <c r="T10756" s="288"/>
      <c r="U10756" s="287"/>
      <c r="X10756" s="289"/>
    </row>
    <row r="10757" spans="20:24">
      <c r="T10757" s="288"/>
      <c r="U10757" s="287"/>
      <c r="X10757" s="289"/>
    </row>
    <row r="10758" spans="20:24">
      <c r="T10758" s="288"/>
      <c r="U10758" s="287"/>
      <c r="X10758" s="289"/>
    </row>
    <row r="10759" spans="20:24">
      <c r="T10759" s="288"/>
      <c r="U10759" s="287"/>
      <c r="X10759" s="289"/>
    </row>
    <row r="10760" spans="20:24">
      <c r="T10760" s="288"/>
      <c r="U10760" s="287"/>
      <c r="X10760" s="289"/>
    </row>
    <row r="10761" spans="20:24">
      <c r="T10761" s="288"/>
      <c r="U10761" s="287"/>
      <c r="X10761" s="289"/>
    </row>
    <row r="10762" spans="20:24">
      <c r="T10762" s="288"/>
      <c r="U10762" s="287"/>
      <c r="X10762" s="289"/>
    </row>
    <row r="10763" spans="20:24">
      <c r="T10763" s="288"/>
      <c r="U10763" s="287"/>
      <c r="X10763" s="289"/>
    </row>
    <row r="10764" spans="20:24">
      <c r="T10764" s="288"/>
      <c r="U10764" s="287"/>
      <c r="X10764" s="289"/>
    </row>
    <row r="10765" spans="20:24">
      <c r="T10765" s="288"/>
      <c r="U10765" s="287"/>
      <c r="X10765" s="289"/>
    </row>
    <row r="10766" spans="20:24">
      <c r="T10766" s="288"/>
      <c r="U10766" s="287"/>
      <c r="X10766" s="289"/>
    </row>
    <row r="10767" spans="20:24">
      <c r="T10767" s="288"/>
      <c r="U10767" s="287"/>
      <c r="X10767" s="289"/>
    </row>
    <row r="10768" spans="20:24">
      <c r="T10768" s="288"/>
      <c r="U10768" s="287"/>
      <c r="X10768" s="289"/>
    </row>
    <row r="10769" spans="20:24">
      <c r="T10769" s="288"/>
      <c r="U10769" s="287"/>
      <c r="X10769" s="289"/>
    </row>
    <row r="10770" spans="20:24">
      <c r="T10770" s="288"/>
      <c r="U10770" s="287"/>
      <c r="X10770" s="289"/>
    </row>
    <row r="10771" spans="20:24">
      <c r="T10771" s="288"/>
      <c r="U10771" s="287"/>
      <c r="X10771" s="289"/>
    </row>
    <row r="10772" spans="20:24">
      <c r="T10772" s="288"/>
      <c r="U10772" s="287"/>
      <c r="X10772" s="289"/>
    </row>
    <row r="10773" spans="20:24">
      <c r="T10773" s="288"/>
      <c r="U10773" s="287"/>
      <c r="X10773" s="289"/>
    </row>
    <row r="10774" spans="20:24">
      <c r="T10774" s="288"/>
      <c r="U10774" s="287"/>
      <c r="X10774" s="289"/>
    </row>
    <row r="10775" spans="20:24">
      <c r="T10775" s="288"/>
      <c r="U10775" s="287"/>
      <c r="X10775" s="289"/>
    </row>
    <row r="10776" spans="20:24">
      <c r="T10776" s="288"/>
      <c r="U10776" s="287"/>
      <c r="X10776" s="289"/>
    </row>
    <row r="10777" spans="20:24">
      <c r="T10777" s="288"/>
      <c r="U10777" s="287"/>
      <c r="X10777" s="289"/>
    </row>
    <row r="10778" spans="20:24">
      <c r="T10778" s="288"/>
      <c r="U10778" s="287"/>
      <c r="X10778" s="289"/>
    </row>
    <row r="10779" spans="20:24">
      <c r="T10779" s="288"/>
      <c r="U10779" s="287"/>
      <c r="X10779" s="289"/>
    </row>
    <row r="10780" spans="20:24">
      <c r="T10780" s="288"/>
      <c r="U10780" s="287"/>
      <c r="X10780" s="289"/>
    </row>
    <row r="10781" spans="20:24">
      <c r="T10781" s="288"/>
      <c r="U10781" s="287"/>
      <c r="X10781" s="289"/>
    </row>
    <row r="10782" spans="20:24">
      <c r="T10782" s="288"/>
      <c r="U10782" s="287"/>
      <c r="X10782" s="289"/>
    </row>
    <row r="10783" spans="20:24">
      <c r="T10783" s="288"/>
      <c r="U10783" s="287"/>
      <c r="X10783" s="289"/>
    </row>
    <row r="10784" spans="20:24">
      <c r="T10784" s="288"/>
      <c r="U10784" s="287"/>
      <c r="X10784" s="289"/>
    </row>
    <row r="10785" spans="20:24">
      <c r="T10785" s="288"/>
      <c r="U10785" s="287"/>
      <c r="X10785" s="289"/>
    </row>
    <row r="10786" spans="20:24">
      <c r="T10786" s="288"/>
      <c r="U10786" s="287"/>
      <c r="X10786" s="289"/>
    </row>
    <row r="10787" spans="20:24">
      <c r="T10787" s="288"/>
      <c r="U10787" s="287"/>
      <c r="X10787" s="289"/>
    </row>
    <row r="10788" spans="20:24">
      <c r="T10788" s="288"/>
      <c r="U10788" s="287"/>
      <c r="X10788" s="289"/>
    </row>
    <row r="10789" spans="20:24">
      <c r="T10789" s="288"/>
      <c r="U10789" s="287"/>
      <c r="X10789" s="289"/>
    </row>
    <row r="10790" spans="20:24">
      <c r="T10790" s="288"/>
      <c r="U10790" s="287"/>
      <c r="X10790" s="289"/>
    </row>
    <row r="10791" spans="20:24">
      <c r="T10791" s="288"/>
      <c r="U10791" s="287"/>
      <c r="X10791" s="289"/>
    </row>
    <row r="10792" spans="20:24">
      <c r="T10792" s="288"/>
      <c r="U10792" s="287"/>
      <c r="X10792" s="289"/>
    </row>
    <row r="10793" spans="20:24">
      <c r="T10793" s="288"/>
      <c r="U10793" s="287"/>
      <c r="X10793" s="289"/>
    </row>
    <row r="10794" spans="20:24">
      <c r="T10794" s="288"/>
      <c r="U10794" s="287"/>
      <c r="X10794" s="289"/>
    </row>
    <row r="10795" spans="20:24">
      <c r="T10795" s="288"/>
      <c r="U10795" s="287"/>
      <c r="X10795" s="289"/>
    </row>
    <row r="10796" spans="20:24">
      <c r="T10796" s="288"/>
      <c r="U10796" s="287"/>
      <c r="X10796" s="289"/>
    </row>
    <row r="10797" spans="20:24">
      <c r="T10797" s="288"/>
      <c r="U10797" s="287"/>
      <c r="X10797" s="289"/>
    </row>
    <row r="10798" spans="20:24">
      <c r="T10798" s="288"/>
      <c r="U10798" s="287"/>
      <c r="X10798" s="289"/>
    </row>
    <row r="10799" spans="20:24">
      <c r="T10799" s="288"/>
      <c r="U10799" s="287"/>
      <c r="X10799" s="289"/>
    </row>
    <row r="10800" spans="20:24">
      <c r="T10800" s="288"/>
      <c r="U10800" s="287"/>
      <c r="X10800" s="289"/>
    </row>
    <row r="10801" spans="20:24">
      <c r="T10801" s="288"/>
      <c r="U10801" s="287"/>
      <c r="X10801" s="289"/>
    </row>
    <row r="10802" spans="20:24">
      <c r="T10802" s="288"/>
      <c r="U10802" s="287"/>
      <c r="X10802" s="289"/>
    </row>
    <row r="10803" spans="20:24">
      <c r="T10803" s="288"/>
      <c r="U10803" s="287"/>
      <c r="X10803" s="289"/>
    </row>
    <row r="10804" spans="20:24">
      <c r="T10804" s="288"/>
      <c r="U10804" s="287"/>
      <c r="X10804" s="289"/>
    </row>
    <row r="10805" spans="20:24">
      <c r="T10805" s="288"/>
      <c r="U10805" s="287"/>
      <c r="X10805" s="289"/>
    </row>
    <row r="10806" spans="20:24">
      <c r="T10806" s="288"/>
      <c r="U10806" s="287"/>
      <c r="X10806" s="289"/>
    </row>
    <row r="10807" spans="20:24">
      <c r="T10807" s="288"/>
      <c r="U10807" s="287"/>
      <c r="X10807" s="289"/>
    </row>
    <row r="10808" spans="20:24">
      <c r="T10808" s="288"/>
      <c r="U10808" s="287"/>
      <c r="X10808" s="289"/>
    </row>
    <row r="10809" spans="20:24">
      <c r="T10809" s="288"/>
      <c r="U10809" s="287"/>
      <c r="X10809" s="289"/>
    </row>
    <row r="10810" spans="20:24">
      <c r="T10810" s="288"/>
      <c r="U10810" s="287"/>
      <c r="X10810" s="289"/>
    </row>
    <row r="10811" spans="20:24">
      <c r="T10811" s="288"/>
      <c r="U10811" s="287"/>
      <c r="X10811" s="289"/>
    </row>
    <row r="10812" spans="20:24">
      <c r="T10812" s="288"/>
      <c r="U10812" s="287"/>
      <c r="X10812" s="289"/>
    </row>
    <row r="10813" spans="20:24">
      <c r="T10813" s="288"/>
      <c r="U10813" s="287"/>
      <c r="X10813" s="289"/>
    </row>
    <row r="10814" spans="20:24">
      <c r="T10814" s="288"/>
      <c r="U10814" s="287"/>
      <c r="X10814" s="289"/>
    </row>
    <row r="10815" spans="20:24">
      <c r="T10815" s="288"/>
      <c r="U10815" s="287"/>
      <c r="X10815" s="289"/>
    </row>
    <row r="10816" spans="20:24">
      <c r="T10816" s="288"/>
      <c r="U10816" s="287"/>
      <c r="X10816" s="289"/>
    </row>
    <row r="10817" spans="20:24">
      <c r="T10817" s="288"/>
      <c r="U10817" s="287"/>
      <c r="X10817" s="289"/>
    </row>
    <row r="10818" spans="20:24">
      <c r="T10818" s="288"/>
      <c r="U10818" s="287"/>
      <c r="X10818" s="289"/>
    </row>
    <row r="10819" spans="20:24">
      <c r="T10819" s="288"/>
      <c r="U10819" s="287"/>
      <c r="X10819" s="289"/>
    </row>
    <row r="10820" spans="20:24">
      <c r="T10820" s="288"/>
      <c r="U10820" s="287"/>
      <c r="X10820" s="289"/>
    </row>
    <row r="10821" spans="20:24">
      <c r="T10821" s="288"/>
      <c r="U10821" s="287"/>
      <c r="X10821" s="289"/>
    </row>
    <row r="10822" spans="20:24">
      <c r="T10822" s="288"/>
      <c r="U10822" s="287"/>
      <c r="X10822" s="289"/>
    </row>
    <row r="10823" spans="20:24">
      <c r="T10823" s="288"/>
      <c r="U10823" s="287"/>
      <c r="X10823" s="289"/>
    </row>
    <row r="10824" spans="20:24">
      <c r="T10824" s="288"/>
      <c r="U10824" s="287"/>
      <c r="X10824" s="289"/>
    </row>
    <row r="10825" spans="20:24">
      <c r="T10825" s="288"/>
      <c r="U10825" s="287"/>
      <c r="X10825" s="289"/>
    </row>
    <row r="10826" spans="20:24">
      <c r="T10826" s="288"/>
      <c r="U10826" s="287"/>
      <c r="X10826" s="289"/>
    </row>
    <row r="10827" spans="20:24">
      <c r="T10827" s="288"/>
      <c r="U10827" s="287"/>
      <c r="X10827" s="289"/>
    </row>
    <row r="10828" spans="20:24">
      <c r="T10828" s="288"/>
      <c r="U10828" s="287"/>
      <c r="X10828" s="289"/>
    </row>
    <row r="10829" spans="20:24">
      <c r="T10829" s="288"/>
      <c r="U10829" s="287"/>
      <c r="X10829" s="289"/>
    </row>
    <row r="10830" spans="20:24">
      <c r="T10830" s="288"/>
      <c r="U10830" s="287"/>
      <c r="X10830" s="289"/>
    </row>
    <row r="10831" spans="20:24">
      <c r="T10831" s="288"/>
      <c r="U10831" s="287"/>
      <c r="X10831" s="289"/>
    </row>
    <row r="10832" spans="20:24">
      <c r="T10832" s="288"/>
      <c r="U10832" s="287"/>
      <c r="X10832" s="289"/>
    </row>
    <row r="10833" spans="20:24">
      <c r="T10833" s="288"/>
      <c r="U10833" s="287"/>
      <c r="X10833" s="289"/>
    </row>
    <row r="10834" spans="20:24">
      <c r="T10834" s="288"/>
      <c r="U10834" s="287"/>
      <c r="X10834" s="289"/>
    </row>
    <row r="10835" spans="20:24">
      <c r="T10835" s="288"/>
      <c r="U10835" s="287"/>
      <c r="X10835" s="289"/>
    </row>
    <row r="10836" spans="20:24">
      <c r="T10836" s="288"/>
      <c r="U10836" s="287"/>
      <c r="X10836" s="289"/>
    </row>
    <row r="10837" spans="20:24">
      <c r="T10837" s="288"/>
      <c r="U10837" s="287"/>
      <c r="X10837" s="289"/>
    </row>
    <row r="10838" spans="20:24">
      <c r="T10838" s="288"/>
      <c r="U10838" s="287"/>
      <c r="X10838" s="289"/>
    </row>
    <row r="10839" spans="20:24">
      <c r="T10839" s="288"/>
      <c r="U10839" s="287"/>
      <c r="X10839" s="289"/>
    </row>
    <row r="10840" spans="20:24">
      <c r="T10840" s="288"/>
      <c r="U10840" s="287"/>
      <c r="X10840" s="289"/>
    </row>
    <row r="10841" spans="20:24">
      <c r="T10841" s="288"/>
      <c r="U10841" s="287"/>
      <c r="X10841" s="289"/>
    </row>
    <row r="10842" spans="20:24">
      <c r="T10842" s="288"/>
      <c r="U10842" s="287"/>
      <c r="X10842" s="289"/>
    </row>
    <row r="10843" spans="20:24">
      <c r="T10843" s="288"/>
      <c r="U10843" s="287"/>
      <c r="X10843" s="289"/>
    </row>
    <row r="10844" spans="20:24">
      <c r="T10844" s="288"/>
      <c r="U10844" s="287"/>
      <c r="X10844" s="289"/>
    </row>
    <row r="10845" spans="20:24">
      <c r="T10845" s="288"/>
      <c r="U10845" s="287"/>
      <c r="X10845" s="289"/>
    </row>
    <row r="10846" spans="20:24">
      <c r="T10846" s="288"/>
      <c r="U10846" s="287"/>
      <c r="X10846" s="289"/>
    </row>
    <row r="10847" spans="20:24">
      <c r="T10847" s="288"/>
      <c r="U10847" s="287"/>
      <c r="X10847" s="289"/>
    </row>
    <row r="10848" spans="20:24">
      <c r="T10848" s="288"/>
      <c r="U10848" s="287"/>
      <c r="X10848" s="289"/>
    </row>
    <row r="10849" spans="20:24">
      <c r="T10849" s="288"/>
      <c r="U10849" s="287"/>
      <c r="X10849" s="289"/>
    </row>
    <row r="10850" spans="20:24">
      <c r="T10850" s="288"/>
      <c r="U10850" s="287"/>
      <c r="X10850" s="289"/>
    </row>
    <row r="10851" spans="20:24">
      <c r="T10851" s="288"/>
      <c r="U10851" s="287"/>
      <c r="X10851" s="289"/>
    </row>
    <row r="10852" spans="20:24">
      <c r="T10852" s="288"/>
      <c r="U10852" s="287"/>
      <c r="X10852" s="289"/>
    </row>
    <row r="10853" spans="20:24">
      <c r="T10853" s="288"/>
      <c r="U10853" s="287"/>
      <c r="X10853" s="289"/>
    </row>
    <row r="10854" spans="20:24">
      <c r="T10854" s="288"/>
      <c r="U10854" s="287"/>
      <c r="X10854" s="289"/>
    </row>
    <row r="10855" spans="20:24">
      <c r="T10855" s="288"/>
      <c r="U10855" s="287"/>
      <c r="X10855" s="289"/>
    </row>
    <row r="10856" spans="20:24">
      <c r="T10856" s="288"/>
      <c r="U10856" s="287"/>
      <c r="X10856" s="289"/>
    </row>
    <row r="10857" spans="20:24">
      <c r="T10857" s="288"/>
      <c r="U10857" s="287"/>
      <c r="X10857" s="289"/>
    </row>
    <row r="10858" spans="20:24">
      <c r="T10858" s="288"/>
      <c r="U10858" s="287"/>
      <c r="X10858" s="289"/>
    </row>
    <row r="10859" spans="20:24">
      <c r="T10859" s="288"/>
      <c r="U10859" s="287"/>
      <c r="X10859" s="289"/>
    </row>
    <row r="10860" spans="20:24">
      <c r="T10860" s="288"/>
      <c r="U10860" s="287"/>
      <c r="X10860" s="289"/>
    </row>
    <row r="10861" spans="20:24">
      <c r="T10861" s="288"/>
      <c r="U10861" s="287"/>
      <c r="X10861" s="289"/>
    </row>
    <row r="10862" spans="20:24">
      <c r="T10862" s="288"/>
      <c r="U10862" s="287"/>
      <c r="X10862" s="289"/>
    </row>
    <row r="10863" spans="20:24">
      <c r="T10863" s="288"/>
      <c r="U10863" s="287"/>
      <c r="X10863" s="289"/>
    </row>
    <row r="10864" spans="20:24">
      <c r="T10864" s="288"/>
      <c r="U10864" s="287"/>
      <c r="X10864" s="289"/>
    </row>
    <row r="10865" spans="20:24">
      <c r="T10865" s="288"/>
      <c r="U10865" s="287"/>
      <c r="X10865" s="289"/>
    </row>
    <row r="10866" spans="20:24">
      <c r="T10866" s="288"/>
      <c r="U10866" s="287"/>
      <c r="X10866" s="289"/>
    </row>
    <row r="10867" spans="20:24">
      <c r="T10867" s="288"/>
      <c r="U10867" s="287"/>
      <c r="X10867" s="289"/>
    </row>
    <row r="10868" spans="20:24">
      <c r="T10868" s="288"/>
      <c r="U10868" s="287"/>
      <c r="X10868" s="289"/>
    </row>
    <row r="10869" spans="20:24">
      <c r="T10869" s="288"/>
      <c r="U10869" s="287"/>
      <c r="X10869" s="289"/>
    </row>
    <row r="10870" spans="20:24">
      <c r="T10870" s="288"/>
      <c r="U10870" s="287"/>
      <c r="X10870" s="289"/>
    </row>
    <row r="10871" spans="20:24">
      <c r="T10871" s="288"/>
      <c r="U10871" s="287"/>
      <c r="X10871" s="289"/>
    </row>
    <row r="10872" spans="20:24">
      <c r="T10872" s="288"/>
      <c r="U10872" s="287"/>
      <c r="X10872" s="289"/>
    </row>
    <row r="10873" spans="20:24">
      <c r="T10873" s="288"/>
      <c r="U10873" s="287"/>
      <c r="X10873" s="289"/>
    </row>
    <row r="10874" spans="20:24">
      <c r="T10874" s="288"/>
      <c r="U10874" s="287"/>
      <c r="X10874" s="289"/>
    </row>
    <row r="10875" spans="20:24">
      <c r="T10875" s="288"/>
      <c r="U10875" s="287"/>
      <c r="X10875" s="289"/>
    </row>
    <row r="10876" spans="20:24">
      <c r="T10876" s="288"/>
      <c r="U10876" s="287"/>
      <c r="X10876" s="289"/>
    </row>
    <row r="10877" spans="20:24">
      <c r="T10877" s="288"/>
      <c r="U10877" s="287"/>
      <c r="X10877" s="289"/>
    </row>
    <row r="10878" spans="20:24">
      <c r="T10878" s="288"/>
      <c r="U10878" s="287"/>
      <c r="X10878" s="289"/>
    </row>
    <row r="10879" spans="20:24">
      <c r="T10879" s="288"/>
      <c r="U10879" s="287"/>
      <c r="X10879" s="289"/>
    </row>
    <row r="10880" spans="20:24">
      <c r="T10880" s="288"/>
      <c r="U10880" s="287"/>
      <c r="X10880" s="289"/>
    </row>
    <row r="10881" spans="20:24">
      <c r="T10881" s="288"/>
      <c r="U10881" s="287"/>
      <c r="X10881" s="289"/>
    </row>
    <row r="10882" spans="20:24">
      <c r="T10882" s="288"/>
      <c r="U10882" s="287"/>
      <c r="X10882" s="289"/>
    </row>
    <row r="10883" spans="20:24">
      <c r="T10883" s="288"/>
      <c r="U10883" s="287"/>
      <c r="X10883" s="289"/>
    </row>
    <row r="10884" spans="20:24">
      <c r="T10884" s="288"/>
      <c r="U10884" s="287"/>
      <c r="X10884" s="289"/>
    </row>
    <row r="10885" spans="20:24">
      <c r="T10885" s="288"/>
      <c r="U10885" s="287"/>
      <c r="X10885" s="289"/>
    </row>
    <row r="10886" spans="20:24">
      <c r="T10886" s="288"/>
      <c r="U10886" s="287"/>
      <c r="X10886" s="289"/>
    </row>
    <row r="10887" spans="20:24">
      <c r="T10887" s="288"/>
      <c r="U10887" s="287"/>
      <c r="X10887" s="289"/>
    </row>
    <row r="10888" spans="20:24">
      <c r="T10888" s="288"/>
      <c r="U10888" s="287"/>
      <c r="X10888" s="289"/>
    </row>
    <row r="10889" spans="20:24">
      <c r="T10889" s="288"/>
      <c r="U10889" s="287"/>
      <c r="X10889" s="289"/>
    </row>
    <row r="10890" spans="20:24">
      <c r="T10890" s="288"/>
      <c r="U10890" s="287"/>
      <c r="X10890" s="289"/>
    </row>
    <row r="10891" spans="20:24">
      <c r="T10891" s="288"/>
      <c r="U10891" s="287"/>
      <c r="X10891" s="289"/>
    </row>
    <row r="10892" spans="20:24">
      <c r="T10892" s="288"/>
      <c r="U10892" s="287"/>
      <c r="X10892" s="289"/>
    </row>
    <row r="10893" spans="20:24">
      <c r="T10893" s="288"/>
      <c r="U10893" s="287"/>
      <c r="X10893" s="289"/>
    </row>
    <row r="10894" spans="20:24">
      <c r="T10894" s="288"/>
      <c r="U10894" s="287"/>
      <c r="X10894" s="289"/>
    </row>
    <row r="10895" spans="20:24">
      <c r="T10895" s="288"/>
      <c r="U10895" s="287"/>
      <c r="X10895" s="289"/>
    </row>
    <row r="10896" spans="20:24">
      <c r="T10896" s="288"/>
      <c r="U10896" s="287"/>
      <c r="X10896" s="289"/>
    </row>
    <row r="10897" spans="20:24">
      <c r="T10897" s="288"/>
      <c r="U10897" s="287"/>
      <c r="X10897" s="289"/>
    </row>
    <row r="10898" spans="20:24">
      <c r="T10898" s="288"/>
      <c r="U10898" s="287"/>
      <c r="X10898" s="289"/>
    </row>
    <row r="10899" spans="20:24">
      <c r="T10899" s="288"/>
      <c r="U10899" s="287"/>
      <c r="X10899" s="289"/>
    </row>
    <row r="10900" spans="20:24">
      <c r="T10900" s="288"/>
      <c r="U10900" s="287"/>
      <c r="X10900" s="289"/>
    </row>
    <row r="10901" spans="20:24">
      <c r="T10901" s="288"/>
      <c r="U10901" s="287"/>
      <c r="X10901" s="289"/>
    </row>
    <row r="10902" spans="20:24">
      <c r="T10902" s="288"/>
      <c r="U10902" s="287"/>
      <c r="X10902" s="289"/>
    </row>
    <row r="10903" spans="20:24">
      <c r="T10903" s="288"/>
      <c r="U10903" s="287"/>
      <c r="X10903" s="289"/>
    </row>
    <row r="10904" spans="20:24">
      <c r="T10904" s="288"/>
      <c r="U10904" s="287"/>
      <c r="X10904" s="289"/>
    </row>
    <row r="10905" spans="20:24">
      <c r="T10905" s="288"/>
      <c r="U10905" s="287"/>
      <c r="X10905" s="289"/>
    </row>
    <row r="10906" spans="20:24">
      <c r="T10906" s="288"/>
      <c r="U10906" s="287"/>
      <c r="X10906" s="289"/>
    </row>
    <row r="10907" spans="20:24">
      <c r="T10907" s="288"/>
      <c r="U10907" s="287"/>
      <c r="X10907" s="289"/>
    </row>
    <row r="10908" spans="20:24">
      <c r="T10908" s="288"/>
      <c r="U10908" s="287"/>
      <c r="X10908" s="289"/>
    </row>
    <row r="10909" spans="20:24">
      <c r="T10909" s="288"/>
      <c r="U10909" s="287"/>
      <c r="X10909" s="289"/>
    </row>
    <row r="10910" spans="20:24">
      <c r="T10910" s="288"/>
      <c r="U10910" s="287"/>
      <c r="X10910" s="289"/>
    </row>
    <row r="10911" spans="20:24">
      <c r="T10911" s="288"/>
      <c r="U10911" s="287"/>
      <c r="X10911" s="289"/>
    </row>
    <row r="10912" spans="20:24">
      <c r="T10912" s="288"/>
      <c r="U10912" s="287"/>
      <c r="X10912" s="289"/>
    </row>
    <row r="10913" spans="20:24">
      <c r="T10913" s="288"/>
      <c r="U10913" s="287"/>
      <c r="X10913" s="289"/>
    </row>
    <row r="10914" spans="20:24">
      <c r="T10914" s="288"/>
      <c r="U10914" s="287"/>
      <c r="X10914" s="289"/>
    </row>
    <row r="10915" spans="20:24">
      <c r="T10915" s="288"/>
      <c r="U10915" s="287"/>
      <c r="X10915" s="289"/>
    </row>
    <row r="10916" spans="20:24">
      <c r="T10916" s="288"/>
      <c r="U10916" s="287"/>
      <c r="X10916" s="289"/>
    </row>
    <row r="10917" spans="20:24">
      <c r="T10917" s="288"/>
      <c r="U10917" s="287"/>
      <c r="X10917" s="289"/>
    </row>
    <row r="10918" spans="20:24">
      <c r="T10918" s="288"/>
      <c r="U10918" s="287"/>
      <c r="X10918" s="289"/>
    </row>
    <row r="10919" spans="20:24">
      <c r="T10919" s="288"/>
      <c r="U10919" s="287"/>
      <c r="X10919" s="289"/>
    </row>
    <row r="10920" spans="20:24">
      <c r="T10920" s="288"/>
      <c r="U10920" s="287"/>
      <c r="X10920" s="289"/>
    </row>
    <row r="10921" spans="20:24">
      <c r="T10921" s="288"/>
      <c r="U10921" s="287"/>
      <c r="X10921" s="289"/>
    </row>
    <row r="10922" spans="20:24">
      <c r="T10922" s="288"/>
      <c r="U10922" s="287"/>
      <c r="X10922" s="289"/>
    </row>
    <row r="10923" spans="20:24">
      <c r="T10923" s="288"/>
      <c r="U10923" s="287"/>
      <c r="X10923" s="289"/>
    </row>
    <row r="10924" spans="20:24">
      <c r="T10924" s="288"/>
      <c r="U10924" s="287"/>
      <c r="X10924" s="289"/>
    </row>
    <row r="10925" spans="20:24">
      <c r="T10925" s="288"/>
      <c r="U10925" s="287"/>
      <c r="X10925" s="289"/>
    </row>
    <row r="10926" spans="20:24">
      <c r="T10926" s="288"/>
      <c r="U10926" s="287"/>
      <c r="X10926" s="289"/>
    </row>
    <row r="10927" spans="20:24">
      <c r="T10927" s="288"/>
      <c r="U10927" s="287"/>
      <c r="X10927" s="289"/>
    </row>
    <row r="10928" spans="20:24">
      <c r="T10928" s="288"/>
      <c r="U10928" s="287"/>
      <c r="X10928" s="289"/>
    </row>
    <row r="10929" spans="20:24">
      <c r="T10929" s="288"/>
      <c r="U10929" s="287"/>
      <c r="X10929" s="289"/>
    </row>
    <row r="10930" spans="20:24">
      <c r="T10930" s="288"/>
      <c r="U10930" s="287"/>
      <c r="X10930" s="289"/>
    </row>
    <row r="10931" spans="20:24">
      <c r="T10931" s="288"/>
      <c r="U10931" s="287"/>
      <c r="X10931" s="289"/>
    </row>
    <row r="10932" spans="20:24">
      <c r="T10932" s="288"/>
      <c r="U10932" s="287"/>
      <c r="X10932" s="289"/>
    </row>
    <row r="10933" spans="20:24">
      <c r="T10933" s="288"/>
      <c r="U10933" s="287"/>
      <c r="X10933" s="289"/>
    </row>
    <row r="10934" spans="20:24">
      <c r="T10934" s="288"/>
      <c r="U10934" s="287"/>
      <c r="X10934" s="289"/>
    </row>
    <row r="10935" spans="20:24">
      <c r="T10935" s="288"/>
      <c r="U10935" s="287"/>
      <c r="X10935" s="289"/>
    </row>
    <row r="10936" spans="20:24">
      <c r="T10936" s="288"/>
      <c r="U10936" s="287"/>
      <c r="X10936" s="289"/>
    </row>
    <row r="10937" spans="20:24">
      <c r="T10937" s="288"/>
      <c r="U10937" s="287"/>
      <c r="X10937" s="289"/>
    </row>
    <row r="10938" spans="20:24">
      <c r="T10938" s="288"/>
      <c r="U10938" s="287"/>
      <c r="X10938" s="289"/>
    </row>
    <row r="10939" spans="20:24">
      <c r="T10939" s="288"/>
      <c r="U10939" s="287"/>
      <c r="X10939" s="289"/>
    </row>
    <row r="10940" spans="20:24">
      <c r="T10940" s="288"/>
      <c r="U10940" s="287"/>
      <c r="X10940" s="289"/>
    </row>
    <row r="10941" spans="20:24">
      <c r="T10941" s="288"/>
      <c r="U10941" s="287"/>
      <c r="X10941" s="289"/>
    </row>
    <row r="10942" spans="20:24">
      <c r="T10942" s="288"/>
      <c r="U10942" s="287"/>
      <c r="X10942" s="289"/>
    </row>
    <row r="10943" spans="20:24">
      <c r="T10943" s="288"/>
      <c r="U10943" s="287"/>
      <c r="X10943" s="289"/>
    </row>
    <row r="10944" spans="20:24">
      <c r="T10944" s="288"/>
      <c r="U10944" s="287"/>
      <c r="X10944" s="289"/>
    </row>
    <row r="10945" spans="20:24">
      <c r="T10945" s="288"/>
      <c r="U10945" s="287"/>
      <c r="X10945" s="289"/>
    </row>
    <row r="10946" spans="20:24">
      <c r="T10946" s="288"/>
      <c r="U10946" s="287"/>
      <c r="X10946" s="289"/>
    </row>
    <row r="10947" spans="20:24">
      <c r="T10947" s="288"/>
      <c r="U10947" s="287"/>
      <c r="X10947" s="289"/>
    </row>
    <row r="10948" spans="20:24">
      <c r="T10948" s="288"/>
      <c r="U10948" s="287"/>
      <c r="X10948" s="289"/>
    </row>
    <row r="10949" spans="20:24">
      <c r="T10949" s="288"/>
      <c r="U10949" s="287"/>
      <c r="X10949" s="289"/>
    </row>
    <row r="10950" spans="20:24">
      <c r="T10950" s="288"/>
      <c r="U10950" s="287"/>
      <c r="X10950" s="289"/>
    </row>
    <row r="10951" spans="20:24">
      <c r="T10951" s="288"/>
      <c r="U10951" s="287"/>
      <c r="X10951" s="289"/>
    </row>
    <row r="10952" spans="20:24">
      <c r="T10952" s="288"/>
      <c r="U10952" s="287"/>
      <c r="X10952" s="289"/>
    </row>
    <row r="10953" spans="20:24">
      <c r="T10953" s="288"/>
      <c r="U10953" s="287"/>
      <c r="X10953" s="289"/>
    </row>
    <row r="10954" spans="20:24">
      <c r="T10954" s="288"/>
      <c r="U10954" s="287"/>
      <c r="X10954" s="289"/>
    </row>
    <row r="10955" spans="20:24">
      <c r="T10955" s="288"/>
      <c r="U10955" s="287"/>
      <c r="X10955" s="289"/>
    </row>
    <row r="10956" spans="20:24">
      <c r="T10956" s="288"/>
      <c r="U10956" s="287"/>
      <c r="X10956" s="289"/>
    </row>
    <row r="10957" spans="20:24">
      <c r="T10957" s="288"/>
      <c r="U10957" s="287"/>
      <c r="X10957" s="289"/>
    </row>
    <row r="10958" spans="20:24">
      <c r="T10958" s="288"/>
      <c r="U10958" s="287"/>
      <c r="X10958" s="289"/>
    </row>
    <row r="10959" spans="20:24">
      <c r="T10959" s="288"/>
      <c r="U10959" s="287"/>
      <c r="X10959" s="289"/>
    </row>
    <row r="10960" spans="20:24">
      <c r="T10960" s="288"/>
      <c r="U10960" s="287"/>
      <c r="X10960" s="289"/>
    </row>
    <row r="10961" spans="20:24">
      <c r="T10961" s="288"/>
      <c r="U10961" s="287"/>
      <c r="X10961" s="289"/>
    </row>
    <row r="10962" spans="20:24">
      <c r="T10962" s="288"/>
      <c r="U10962" s="287"/>
      <c r="X10962" s="289"/>
    </row>
    <row r="10963" spans="20:24">
      <c r="T10963" s="288"/>
      <c r="U10963" s="287"/>
      <c r="X10963" s="289"/>
    </row>
    <row r="10964" spans="20:24">
      <c r="T10964" s="288"/>
      <c r="U10964" s="287"/>
      <c r="X10964" s="289"/>
    </row>
    <row r="10965" spans="20:24">
      <c r="T10965" s="288"/>
      <c r="U10965" s="287"/>
      <c r="X10965" s="289"/>
    </row>
    <row r="10966" spans="20:24">
      <c r="T10966" s="288"/>
      <c r="U10966" s="287"/>
      <c r="X10966" s="289"/>
    </row>
    <row r="10967" spans="20:24">
      <c r="T10967" s="288"/>
      <c r="U10967" s="287"/>
      <c r="X10967" s="289"/>
    </row>
    <row r="10968" spans="20:24">
      <c r="T10968" s="288"/>
      <c r="U10968" s="287"/>
      <c r="X10968" s="289"/>
    </row>
    <row r="10969" spans="20:24">
      <c r="T10969" s="288"/>
      <c r="U10969" s="287"/>
      <c r="X10969" s="289"/>
    </row>
    <row r="10970" spans="20:24">
      <c r="T10970" s="288"/>
      <c r="U10970" s="287"/>
      <c r="X10970" s="289"/>
    </row>
    <row r="10971" spans="20:24">
      <c r="T10971" s="288"/>
      <c r="U10971" s="287"/>
      <c r="X10971" s="289"/>
    </row>
    <row r="10972" spans="20:24">
      <c r="T10972" s="288"/>
      <c r="U10972" s="287"/>
      <c r="X10972" s="289"/>
    </row>
    <row r="10973" spans="20:24">
      <c r="T10973" s="288"/>
      <c r="U10973" s="287"/>
      <c r="X10973" s="289"/>
    </row>
    <row r="10974" spans="20:24">
      <c r="T10974" s="288"/>
      <c r="U10974" s="287"/>
      <c r="X10974" s="289"/>
    </row>
    <row r="10975" spans="20:24">
      <c r="T10975" s="288"/>
      <c r="U10975" s="287"/>
      <c r="X10975" s="289"/>
    </row>
    <row r="10976" spans="20:24">
      <c r="T10976" s="288"/>
      <c r="U10976" s="287"/>
      <c r="X10976" s="289"/>
    </row>
    <row r="10977" spans="20:24">
      <c r="T10977" s="288"/>
      <c r="U10977" s="287"/>
      <c r="X10977" s="289"/>
    </row>
    <row r="10978" spans="20:24">
      <c r="T10978" s="288"/>
      <c r="U10978" s="287"/>
      <c r="X10978" s="289"/>
    </row>
    <row r="10979" spans="20:24">
      <c r="T10979" s="288"/>
      <c r="U10979" s="287"/>
      <c r="X10979" s="289"/>
    </row>
    <row r="10980" spans="20:24">
      <c r="T10980" s="288"/>
      <c r="U10980" s="287"/>
      <c r="X10980" s="289"/>
    </row>
    <row r="10981" spans="20:24">
      <c r="T10981" s="288"/>
      <c r="U10981" s="287"/>
      <c r="X10981" s="289"/>
    </row>
    <row r="10982" spans="20:24">
      <c r="T10982" s="288"/>
      <c r="U10982" s="287"/>
      <c r="X10982" s="289"/>
    </row>
    <row r="10983" spans="20:24">
      <c r="T10983" s="288"/>
      <c r="U10983" s="287"/>
      <c r="X10983" s="289"/>
    </row>
    <row r="10984" spans="20:24">
      <c r="T10984" s="288"/>
      <c r="U10984" s="287"/>
      <c r="X10984" s="289"/>
    </row>
    <row r="10985" spans="20:24">
      <c r="T10985" s="288"/>
      <c r="U10985" s="287"/>
      <c r="X10985" s="289"/>
    </row>
    <row r="10986" spans="20:24">
      <c r="T10986" s="288"/>
      <c r="U10986" s="287"/>
      <c r="X10986" s="289"/>
    </row>
    <row r="10987" spans="20:24">
      <c r="T10987" s="288"/>
      <c r="U10987" s="287"/>
      <c r="X10987" s="289"/>
    </row>
    <row r="10988" spans="20:24">
      <c r="T10988" s="288"/>
      <c r="U10988" s="287"/>
      <c r="X10988" s="289"/>
    </row>
    <row r="10989" spans="20:24">
      <c r="T10989" s="288"/>
      <c r="U10989" s="287"/>
      <c r="X10989" s="289"/>
    </row>
    <row r="10990" spans="20:24">
      <c r="T10990" s="288"/>
      <c r="U10990" s="287"/>
      <c r="X10990" s="289"/>
    </row>
    <row r="10991" spans="20:24">
      <c r="T10991" s="288"/>
      <c r="U10991" s="287"/>
      <c r="X10991" s="289"/>
    </row>
    <row r="10992" spans="20:24">
      <c r="T10992" s="288"/>
      <c r="U10992" s="287"/>
      <c r="X10992" s="289"/>
    </row>
    <row r="10993" spans="20:24">
      <c r="T10993" s="288"/>
      <c r="U10993" s="287"/>
      <c r="X10993" s="289"/>
    </row>
    <row r="10994" spans="20:24">
      <c r="T10994" s="288"/>
      <c r="U10994" s="287"/>
      <c r="X10994" s="289"/>
    </row>
    <row r="10995" spans="20:24">
      <c r="T10995" s="288"/>
      <c r="U10995" s="287"/>
      <c r="X10995" s="289"/>
    </row>
    <row r="10996" spans="20:24">
      <c r="T10996" s="288"/>
      <c r="U10996" s="287"/>
      <c r="X10996" s="289"/>
    </row>
    <row r="10997" spans="20:24">
      <c r="T10997" s="288"/>
      <c r="U10997" s="287"/>
      <c r="X10997" s="289"/>
    </row>
    <row r="10998" spans="20:24">
      <c r="T10998" s="288"/>
      <c r="U10998" s="287"/>
      <c r="X10998" s="289"/>
    </row>
    <row r="10999" spans="20:24">
      <c r="T10999" s="288"/>
      <c r="U10999" s="287"/>
      <c r="X10999" s="289"/>
    </row>
    <row r="11000" spans="20:24">
      <c r="T11000" s="288"/>
      <c r="U11000" s="287"/>
      <c r="X11000" s="289"/>
    </row>
    <row r="11001" spans="20:24">
      <c r="T11001" s="288"/>
      <c r="U11001" s="287"/>
      <c r="X11001" s="289"/>
    </row>
    <row r="11002" spans="20:24">
      <c r="T11002" s="288"/>
      <c r="U11002" s="287"/>
      <c r="X11002" s="289"/>
    </row>
    <row r="11003" spans="20:24">
      <c r="T11003" s="288"/>
      <c r="U11003" s="287"/>
      <c r="X11003" s="289"/>
    </row>
    <row r="11004" spans="20:24">
      <c r="T11004" s="288"/>
      <c r="U11004" s="287"/>
      <c r="X11004" s="289"/>
    </row>
    <row r="11005" spans="20:24">
      <c r="T11005" s="288"/>
      <c r="U11005" s="287"/>
      <c r="X11005" s="289"/>
    </row>
    <row r="11006" spans="20:24">
      <c r="T11006" s="288"/>
      <c r="U11006" s="287"/>
      <c r="X11006" s="289"/>
    </row>
    <row r="11007" spans="20:24">
      <c r="T11007" s="288"/>
      <c r="U11007" s="287"/>
      <c r="X11007" s="289"/>
    </row>
    <row r="11008" spans="20:24">
      <c r="T11008" s="288"/>
      <c r="U11008" s="287"/>
      <c r="X11008" s="289"/>
    </row>
    <row r="11009" spans="20:24">
      <c r="T11009" s="288"/>
      <c r="U11009" s="287"/>
      <c r="X11009" s="289"/>
    </row>
    <row r="11010" spans="20:24">
      <c r="T11010" s="288"/>
      <c r="U11010" s="287"/>
      <c r="X11010" s="289"/>
    </row>
    <row r="11011" spans="20:24">
      <c r="T11011" s="288"/>
      <c r="U11011" s="287"/>
      <c r="X11011" s="289"/>
    </row>
    <row r="11012" spans="20:24">
      <c r="T11012" s="288"/>
      <c r="U11012" s="287"/>
      <c r="X11012" s="289"/>
    </row>
    <row r="11013" spans="20:24">
      <c r="T11013" s="288"/>
      <c r="U11013" s="287"/>
      <c r="X11013" s="289"/>
    </row>
    <row r="11014" spans="20:24">
      <c r="T11014" s="288"/>
      <c r="U11014" s="287"/>
      <c r="X11014" s="289"/>
    </row>
    <row r="11015" spans="20:24">
      <c r="T11015" s="288"/>
      <c r="U11015" s="287"/>
      <c r="X11015" s="289"/>
    </row>
    <row r="11016" spans="20:24">
      <c r="T11016" s="288"/>
      <c r="U11016" s="287"/>
      <c r="X11016" s="289"/>
    </row>
    <row r="11017" spans="20:24">
      <c r="T11017" s="288"/>
      <c r="U11017" s="287"/>
      <c r="X11017" s="289"/>
    </row>
    <row r="11018" spans="20:24">
      <c r="T11018" s="288"/>
      <c r="U11018" s="287"/>
      <c r="X11018" s="289"/>
    </row>
    <row r="11019" spans="20:24">
      <c r="T11019" s="288"/>
      <c r="U11019" s="287"/>
      <c r="X11019" s="289"/>
    </row>
    <row r="11020" spans="20:24">
      <c r="T11020" s="288"/>
      <c r="U11020" s="287"/>
      <c r="X11020" s="289"/>
    </row>
    <row r="11021" spans="20:24">
      <c r="T11021" s="288"/>
      <c r="U11021" s="287"/>
      <c r="X11021" s="289"/>
    </row>
    <row r="11022" spans="20:24">
      <c r="T11022" s="288"/>
      <c r="U11022" s="287"/>
      <c r="X11022" s="289"/>
    </row>
    <row r="11023" spans="20:24">
      <c r="T11023" s="288"/>
      <c r="U11023" s="287"/>
      <c r="X11023" s="289"/>
    </row>
    <row r="11024" spans="20:24">
      <c r="T11024" s="288"/>
      <c r="U11024" s="287"/>
      <c r="X11024" s="289"/>
    </row>
    <row r="11025" spans="20:24">
      <c r="T11025" s="288"/>
      <c r="U11025" s="287"/>
      <c r="X11025" s="289"/>
    </row>
    <row r="11026" spans="20:24">
      <c r="T11026" s="288"/>
      <c r="U11026" s="287"/>
      <c r="X11026" s="289"/>
    </row>
    <row r="11027" spans="20:24">
      <c r="T11027" s="288"/>
      <c r="U11027" s="287"/>
      <c r="X11027" s="289"/>
    </row>
    <row r="11028" spans="20:24">
      <c r="T11028" s="288"/>
      <c r="U11028" s="287"/>
      <c r="X11028" s="289"/>
    </row>
    <row r="11029" spans="20:24">
      <c r="T11029" s="288"/>
      <c r="U11029" s="287"/>
      <c r="X11029" s="289"/>
    </row>
    <row r="11030" spans="20:24">
      <c r="T11030" s="288"/>
      <c r="U11030" s="287"/>
      <c r="X11030" s="289"/>
    </row>
    <row r="11031" spans="20:24">
      <c r="T11031" s="288"/>
      <c r="U11031" s="287"/>
      <c r="X11031" s="289"/>
    </row>
    <row r="11032" spans="20:24">
      <c r="T11032" s="288"/>
      <c r="U11032" s="287"/>
      <c r="X11032" s="289"/>
    </row>
    <row r="11033" spans="20:24">
      <c r="T11033" s="288"/>
      <c r="U11033" s="287"/>
      <c r="X11033" s="289"/>
    </row>
    <row r="11034" spans="20:24">
      <c r="T11034" s="288"/>
      <c r="U11034" s="287"/>
      <c r="X11034" s="289"/>
    </row>
    <row r="11035" spans="20:24">
      <c r="T11035" s="288"/>
      <c r="U11035" s="287"/>
      <c r="X11035" s="289"/>
    </row>
    <row r="11036" spans="20:24">
      <c r="T11036" s="288"/>
      <c r="U11036" s="287"/>
      <c r="X11036" s="289"/>
    </row>
    <row r="11037" spans="20:24">
      <c r="T11037" s="288"/>
      <c r="U11037" s="287"/>
      <c r="X11037" s="289"/>
    </row>
    <row r="11038" spans="20:24">
      <c r="T11038" s="288"/>
      <c r="U11038" s="287"/>
      <c r="X11038" s="289"/>
    </row>
    <row r="11039" spans="20:24">
      <c r="T11039" s="288"/>
      <c r="U11039" s="287"/>
      <c r="X11039" s="289"/>
    </row>
    <row r="11040" spans="20:24">
      <c r="T11040" s="288"/>
      <c r="U11040" s="287"/>
      <c r="X11040" s="289"/>
    </row>
    <row r="11041" spans="20:24">
      <c r="T11041" s="288"/>
      <c r="U11041" s="287"/>
      <c r="X11041" s="289"/>
    </row>
    <row r="11042" spans="20:24">
      <c r="T11042" s="288"/>
      <c r="U11042" s="287"/>
      <c r="X11042" s="289"/>
    </row>
    <row r="11043" spans="20:24">
      <c r="T11043" s="288"/>
      <c r="U11043" s="287"/>
      <c r="X11043" s="289"/>
    </row>
    <row r="11044" spans="20:24">
      <c r="T11044" s="288"/>
      <c r="U11044" s="287"/>
      <c r="X11044" s="289"/>
    </row>
    <row r="11045" spans="20:24">
      <c r="T11045" s="288"/>
      <c r="U11045" s="287"/>
      <c r="X11045" s="289"/>
    </row>
    <row r="11046" spans="20:24">
      <c r="T11046" s="288"/>
      <c r="U11046" s="287"/>
      <c r="X11046" s="289"/>
    </row>
    <row r="11047" spans="20:24">
      <c r="T11047" s="288"/>
      <c r="U11047" s="287"/>
      <c r="X11047" s="289"/>
    </row>
    <row r="11048" spans="20:24">
      <c r="T11048" s="288"/>
      <c r="U11048" s="287"/>
      <c r="X11048" s="289"/>
    </row>
    <row r="11049" spans="20:24">
      <c r="T11049" s="288"/>
      <c r="U11049" s="287"/>
      <c r="X11049" s="289"/>
    </row>
    <row r="11050" spans="20:24">
      <c r="T11050" s="288"/>
      <c r="U11050" s="287"/>
      <c r="X11050" s="289"/>
    </row>
    <row r="11051" spans="20:24">
      <c r="T11051" s="288"/>
      <c r="U11051" s="287"/>
      <c r="X11051" s="289"/>
    </row>
    <row r="11052" spans="20:24">
      <c r="T11052" s="288"/>
      <c r="U11052" s="287"/>
      <c r="X11052" s="289"/>
    </row>
    <row r="11053" spans="20:24">
      <c r="T11053" s="288"/>
      <c r="U11053" s="287"/>
      <c r="X11053" s="289"/>
    </row>
    <row r="11054" spans="20:24">
      <c r="T11054" s="288"/>
      <c r="U11054" s="287"/>
      <c r="X11054" s="289"/>
    </row>
    <row r="11055" spans="20:24">
      <c r="T11055" s="288"/>
      <c r="U11055" s="287"/>
      <c r="X11055" s="289"/>
    </row>
    <row r="11056" spans="20:24">
      <c r="T11056" s="288"/>
      <c r="U11056" s="287"/>
      <c r="X11056" s="289"/>
    </row>
    <row r="11057" spans="20:24">
      <c r="T11057" s="288"/>
      <c r="U11057" s="287"/>
      <c r="X11057" s="289"/>
    </row>
    <row r="11058" spans="20:24">
      <c r="T11058" s="288"/>
      <c r="U11058" s="287"/>
      <c r="X11058" s="289"/>
    </row>
    <row r="11059" spans="20:24">
      <c r="T11059" s="288"/>
      <c r="U11059" s="287"/>
      <c r="X11059" s="289"/>
    </row>
    <row r="11060" spans="20:24">
      <c r="T11060" s="288"/>
      <c r="U11060" s="287"/>
      <c r="X11060" s="289"/>
    </row>
    <row r="11061" spans="20:24">
      <c r="T11061" s="288"/>
      <c r="U11061" s="287"/>
      <c r="X11061" s="289"/>
    </row>
    <row r="11062" spans="20:24">
      <c r="T11062" s="288"/>
      <c r="U11062" s="287"/>
      <c r="X11062" s="289"/>
    </row>
    <row r="11063" spans="20:24">
      <c r="T11063" s="288"/>
      <c r="U11063" s="287"/>
      <c r="X11063" s="289"/>
    </row>
    <row r="11064" spans="20:24">
      <c r="T11064" s="288"/>
      <c r="U11064" s="287"/>
      <c r="X11064" s="289"/>
    </row>
    <row r="11065" spans="20:24">
      <c r="T11065" s="288"/>
      <c r="U11065" s="287"/>
      <c r="X11065" s="289"/>
    </row>
    <row r="11066" spans="20:24">
      <c r="T11066" s="288"/>
      <c r="U11066" s="287"/>
      <c r="X11066" s="289"/>
    </row>
    <row r="11067" spans="20:24">
      <c r="T11067" s="288"/>
      <c r="U11067" s="287"/>
      <c r="X11067" s="289"/>
    </row>
    <row r="11068" spans="20:24">
      <c r="T11068" s="288"/>
      <c r="U11068" s="287"/>
      <c r="X11068" s="289"/>
    </row>
    <row r="11069" spans="20:24">
      <c r="T11069" s="288"/>
      <c r="U11069" s="287"/>
      <c r="X11069" s="289"/>
    </row>
    <row r="11070" spans="20:24">
      <c r="T11070" s="288"/>
      <c r="U11070" s="287"/>
      <c r="X11070" s="289"/>
    </row>
    <row r="11071" spans="20:24">
      <c r="T11071" s="288"/>
      <c r="U11071" s="287"/>
      <c r="X11071" s="289"/>
    </row>
    <row r="11072" spans="20:24">
      <c r="T11072" s="288"/>
      <c r="U11072" s="287"/>
      <c r="X11072" s="289"/>
    </row>
    <row r="11073" spans="20:24">
      <c r="T11073" s="288"/>
      <c r="U11073" s="287"/>
      <c r="X11073" s="289"/>
    </row>
    <row r="11074" spans="20:24">
      <c r="T11074" s="288"/>
      <c r="U11074" s="287"/>
      <c r="X11074" s="289"/>
    </row>
    <row r="11075" spans="20:24">
      <c r="T11075" s="288"/>
      <c r="U11075" s="287"/>
      <c r="X11075" s="289"/>
    </row>
    <row r="11076" spans="20:24">
      <c r="T11076" s="288"/>
      <c r="U11076" s="287"/>
      <c r="X11076" s="289"/>
    </row>
    <row r="11077" spans="20:24">
      <c r="T11077" s="288"/>
      <c r="U11077" s="287"/>
      <c r="X11077" s="289"/>
    </row>
    <row r="11078" spans="20:24">
      <c r="T11078" s="288"/>
      <c r="U11078" s="287"/>
      <c r="X11078" s="289"/>
    </row>
    <row r="11079" spans="20:24">
      <c r="T11079" s="288"/>
      <c r="U11079" s="287"/>
      <c r="X11079" s="289"/>
    </row>
    <row r="11080" spans="20:24">
      <c r="T11080" s="288"/>
      <c r="U11080" s="287"/>
      <c r="X11080" s="289"/>
    </row>
    <row r="11081" spans="20:24">
      <c r="T11081" s="288"/>
      <c r="U11081" s="287"/>
      <c r="X11081" s="289"/>
    </row>
    <row r="11082" spans="20:24">
      <c r="T11082" s="288"/>
      <c r="U11082" s="287"/>
      <c r="X11082" s="289"/>
    </row>
    <row r="11083" spans="20:24">
      <c r="T11083" s="288"/>
      <c r="U11083" s="287"/>
      <c r="X11083" s="289"/>
    </row>
    <row r="11084" spans="20:24">
      <c r="T11084" s="288"/>
      <c r="U11084" s="287"/>
      <c r="X11084" s="289"/>
    </row>
    <row r="11085" spans="20:24">
      <c r="T11085" s="288"/>
      <c r="U11085" s="287"/>
      <c r="X11085" s="289"/>
    </row>
    <row r="11086" spans="20:24">
      <c r="T11086" s="288"/>
      <c r="U11086" s="287"/>
      <c r="X11086" s="289"/>
    </row>
    <row r="11087" spans="20:24">
      <c r="T11087" s="288"/>
      <c r="U11087" s="287"/>
      <c r="X11087" s="289"/>
    </row>
    <row r="11088" spans="20:24">
      <c r="T11088" s="288"/>
      <c r="U11088" s="287"/>
      <c r="X11088" s="289"/>
    </row>
    <row r="11089" spans="20:24">
      <c r="T11089" s="288"/>
      <c r="U11089" s="287"/>
      <c r="X11089" s="289"/>
    </row>
    <row r="11090" spans="20:24">
      <c r="T11090" s="288"/>
      <c r="U11090" s="287"/>
      <c r="X11090" s="289"/>
    </row>
    <row r="11091" spans="20:24">
      <c r="T11091" s="288"/>
      <c r="U11091" s="287"/>
      <c r="X11091" s="289"/>
    </row>
    <row r="11092" spans="20:24">
      <c r="T11092" s="288"/>
      <c r="U11092" s="287"/>
      <c r="X11092" s="289"/>
    </row>
    <row r="11093" spans="20:24">
      <c r="T11093" s="288"/>
      <c r="U11093" s="287"/>
      <c r="X11093" s="289"/>
    </row>
    <row r="11094" spans="20:24">
      <c r="T11094" s="288"/>
      <c r="U11094" s="287"/>
      <c r="X11094" s="289"/>
    </row>
    <row r="11095" spans="20:24">
      <c r="T11095" s="288"/>
      <c r="U11095" s="287"/>
      <c r="X11095" s="289"/>
    </row>
    <row r="11096" spans="20:24">
      <c r="T11096" s="288"/>
      <c r="U11096" s="287"/>
      <c r="X11096" s="289"/>
    </row>
    <row r="11097" spans="20:24">
      <c r="T11097" s="288"/>
      <c r="U11097" s="287"/>
      <c r="X11097" s="289"/>
    </row>
    <row r="11098" spans="20:24">
      <c r="T11098" s="288"/>
      <c r="U11098" s="287"/>
      <c r="X11098" s="289"/>
    </row>
    <row r="11099" spans="20:24">
      <c r="T11099" s="288"/>
      <c r="U11099" s="287"/>
      <c r="X11099" s="289"/>
    </row>
    <row r="11100" spans="20:24">
      <c r="T11100" s="288"/>
      <c r="U11100" s="287"/>
      <c r="X11100" s="289"/>
    </row>
    <row r="11101" spans="20:24">
      <c r="T11101" s="288"/>
      <c r="U11101" s="287"/>
      <c r="X11101" s="289"/>
    </row>
    <row r="11102" spans="20:24">
      <c r="T11102" s="288"/>
      <c r="U11102" s="287"/>
      <c r="X11102" s="289"/>
    </row>
    <row r="11103" spans="20:24">
      <c r="T11103" s="288"/>
      <c r="U11103" s="287"/>
      <c r="X11103" s="289"/>
    </row>
    <row r="11104" spans="20:24">
      <c r="T11104" s="288"/>
      <c r="U11104" s="287"/>
      <c r="X11104" s="289"/>
    </row>
    <row r="11105" spans="20:24">
      <c r="T11105" s="288"/>
      <c r="U11105" s="287"/>
      <c r="X11105" s="289"/>
    </row>
    <row r="11106" spans="20:24">
      <c r="T11106" s="288"/>
      <c r="U11106" s="287"/>
      <c r="X11106" s="289"/>
    </row>
    <row r="11107" spans="20:24">
      <c r="T11107" s="288"/>
      <c r="U11107" s="287"/>
      <c r="X11107" s="289"/>
    </row>
    <row r="11108" spans="20:24">
      <c r="T11108" s="288"/>
      <c r="U11108" s="287"/>
      <c r="X11108" s="289"/>
    </row>
    <row r="11109" spans="20:24">
      <c r="T11109" s="288"/>
      <c r="U11109" s="287"/>
      <c r="X11109" s="289"/>
    </row>
    <row r="11110" spans="20:24">
      <c r="T11110" s="288"/>
      <c r="U11110" s="287"/>
      <c r="X11110" s="289"/>
    </row>
    <row r="11111" spans="20:24">
      <c r="T11111" s="288"/>
      <c r="U11111" s="287"/>
      <c r="X11111" s="289"/>
    </row>
    <row r="11112" spans="20:24">
      <c r="T11112" s="288"/>
      <c r="U11112" s="287"/>
      <c r="X11112" s="289"/>
    </row>
    <row r="11113" spans="20:24">
      <c r="T11113" s="288"/>
      <c r="U11113" s="287"/>
      <c r="X11113" s="289"/>
    </row>
    <row r="11114" spans="20:24">
      <c r="T11114" s="288"/>
      <c r="U11114" s="287"/>
      <c r="X11114" s="289"/>
    </row>
    <row r="11115" spans="20:24">
      <c r="T11115" s="288"/>
      <c r="U11115" s="287"/>
      <c r="X11115" s="289"/>
    </row>
    <row r="11116" spans="20:24">
      <c r="T11116" s="288"/>
      <c r="U11116" s="287"/>
      <c r="X11116" s="289"/>
    </row>
    <row r="11117" spans="20:24">
      <c r="T11117" s="288"/>
      <c r="U11117" s="287"/>
      <c r="X11117" s="289"/>
    </row>
    <row r="11118" spans="20:24">
      <c r="T11118" s="288"/>
      <c r="U11118" s="287"/>
      <c r="X11118" s="289"/>
    </row>
    <row r="11119" spans="20:24">
      <c r="T11119" s="288"/>
      <c r="U11119" s="287"/>
      <c r="X11119" s="289"/>
    </row>
    <row r="11120" spans="20:24">
      <c r="T11120" s="288"/>
      <c r="U11120" s="287"/>
      <c r="X11120" s="289"/>
    </row>
    <row r="11121" spans="20:24">
      <c r="T11121" s="288"/>
      <c r="U11121" s="287"/>
      <c r="X11121" s="289"/>
    </row>
    <row r="11122" spans="20:24">
      <c r="T11122" s="288"/>
      <c r="U11122" s="287"/>
      <c r="X11122" s="289"/>
    </row>
    <row r="11123" spans="20:24">
      <c r="T11123" s="288"/>
      <c r="U11123" s="287"/>
      <c r="X11123" s="289"/>
    </row>
    <row r="11124" spans="20:24">
      <c r="T11124" s="288"/>
      <c r="U11124" s="287"/>
      <c r="X11124" s="289"/>
    </row>
    <row r="11125" spans="20:24">
      <c r="T11125" s="288"/>
      <c r="U11125" s="287"/>
      <c r="X11125" s="289"/>
    </row>
    <row r="11126" spans="20:24">
      <c r="T11126" s="288"/>
      <c r="U11126" s="287"/>
      <c r="X11126" s="289"/>
    </row>
    <row r="11127" spans="20:24">
      <c r="T11127" s="288"/>
      <c r="U11127" s="287"/>
      <c r="X11127" s="289"/>
    </row>
    <row r="11128" spans="20:24">
      <c r="T11128" s="288"/>
      <c r="U11128" s="287"/>
      <c r="X11128" s="289"/>
    </row>
    <row r="11129" spans="20:24">
      <c r="T11129" s="288"/>
      <c r="U11129" s="287"/>
      <c r="X11129" s="289"/>
    </row>
    <row r="11130" spans="20:24">
      <c r="T11130" s="288"/>
      <c r="U11130" s="287"/>
      <c r="X11130" s="289"/>
    </row>
    <row r="11131" spans="20:24">
      <c r="T11131" s="288"/>
      <c r="U11131" s="287"/>
      <c r="X11131" s="289"/>
    </row>
    <row r="11132" spans="20:24">
      <c r="T11132" s="288"/>
      <c r="U11132" s="287"/>
      <c r="X11132" s="289"/>
    </row>
    <row r="11133" spans="20:24">
      <c r="T11133" s="288"/>
      <c r="U11133" s="287"/>
      <c r="X11133" s="289"/>
    </row>
    <row r="11134" spans="20:24">
      <c r="T11134" s="288"/>
      <c r="U11134" s="287"/>
      <c r="X11134" s="289"/>
    </row>
    <row r="11135" spans="20:24">
      <c r="T11135" s="288"/>
      <c r="U11135" s="287"/>
      <c r="X11135" s="289"/>
    </row>
    <row r="11136" spans="20:24">
      <c r="T11136" s="288"/>
      <c r="U11136" s="287"/>
      <c r="X11136" s="289"/>
    </row>
    <row r="11137" spans="20:24">
      <c r="T11137" s="288"/>
      <c r="U11137" s="287"/>
      <c r="X11137" s="289"/>
    </row>
    <row r="11138" spans="20:24">
      <c r="T11138" s="288"/>
      <c r="U11138" s="287"/>
      <c r="X11138" s="289"/>
    </row>
    <row r="11139" spans="20:24">
      <c r="T11139" s="288"/>
      <c r="U11139" s="287"/>
      <c r="X11139" s="289"/>
    </row>
    <row r="11140" spans="20:24">
      <c r="T11140" s="288"/>
      <c r="U11140" s="287"/>
      <c r="X11140" s="289"/>
    </row>
    <row r="11141" spans="20:24">
      <c r="T11141" s="288"/>
      <c r="U11141" s="287"/>
      <c r="X11141" s="289"/>
    </row>
    <row r="11142" spans="20:24">
      <c r="T11142" s="288"/>
      <c r="U11142" s="287"/>
      <c r="X11142" s="289"/>
    </row>
    <row r="11143" spans="20:24">
      <c r="T11143" s="288"/>
      <c r="U11143" s="287"/>
      <c r="X11143" s="289"/>
    </row>
    <row r="11144" spans="20:24">
      <c r="T11144" s="288"/>
      <c r="U11144" s="287"/>
      <c r="X11144" s="289"/>
    </row>
    <row r="11145" spans="20:24">
      <c r="T11145" s="288"/>
      <c r="U11145" s="287"/>
      <c r="X11145" s="289"/>
    </row>
    <row r="11146" spans="20:24">
      <c r="T11146" s="288"/>
      <c r="U11146" s="287"/>
      <c r="X11146" s="289"/>
    </row>
    <row r="11147" spans="20:24">
      <c r="T11147" s="288"/>
      <c r="U11147" s="287"/>
      <c r="X11147" s="289"/>
    </row>
    <row r="11148" spans="20:24">
      <c r="T11148" s="288"/>
      <c r="U11148" s="287"/>
      <c r="X11148" s="289"/>
    </row>
    <row r="11149" spans="20:24">
      <c r="T11149" s="288"/>
      <c r="U11149" s="287"/>
      <c r="X11149" s="289"/>
    </row>
    <row r="11150" spans="20:24">
      <c r="T11150" s="288"/>
      <c r="U11150" s="287"/>
      <c r="X11150" s="289"/>
    </row>
    <row r="11151" spans="20:24">
      <c r="T11151" s="288"/>
      <c r="U11151" s="287"/>
      <c r="X11151" s="289"/>
    </row>
    <row r="11152" spans="20:24">
      <c r="T11152" s="288"/>
      <c r="U11152" s="287"/>
      <c r="X11152" s="289"/>
    </row>
    <row r="11153" spans="20:24">
      <c r="T11153" s="288"/>
      <c r="U11153" s="287"/>
      <c r="X11153" s="289"/>
    </row>
    <row r="11154" spans="20:24">
      <c r="T11154" s="288"/>
      <c r="U11154" s="287"/>
      <c r="X11154" s="289"/>
    </row>
    <row r="11155" spans="20:24">
      <c r="T11155" s="288"/>
      <c r="U11155" s="287"/>
      <c r="X11155" s="289"/>
    </row>
    <row r="11156" spans="20:24">
      <c r="T11156" s="288"/>
      <c r="U11156" s="287"/>
      <c r="X11156" s="289"/>
    </row>
    <row r="11157" spans="20:24">
      <c r="T11157" s="288"/>
      <c r="U11157" s="287"/>
      <c r="X11157" s="289"/>
    </row>
    <row r="11158" spans="20:24">
      <c r="T11158" s="288"/>
      <c r="U11158" s="287"/>
      <c r="X11158" s="289"/>
    </row>
    <row r="11159" spans="20:24">
      <c r="T11159" s="288"/>
      <c r="U11159" s="287"/>
      <c r="X11159" s="289"/>
    </row>
    <row r="11160" spans="20:24">
      <c r="T11160" s="288"/>
      <c r="U11160" s="287"/>
      <c r="X11160" s="289"/>
    </row>
    <row r="11161" spans="20:24">
      <c r="T11161" s="288"/>
      <c r="U11161" s="287"/>
      <c r="X11161" s="289"/>
    </row>
    <row r="11162" spans="20:24">
      <c r="T11162" s="288"/>
      <c r="U11162" s="287"/>
      <c r="X11162" s="289"/>
    </row>
    <row r="11163" spans="20:24">
      <c r="T11163" s="288"/>
      <c r="U11163" s="287"/>
      <c r="X11163" s="289"/>
    </row>
    <row r="11164" spans="20:24">
      <c r="T11164" s="288"/>
      <c r="U11164" s="287"/>
      <c r="X11164" s="289"/>
    </row>
    <row r="11165" spans="20:24">
      <c r="T11165" s="288"/>
      <c r="U11165" s="287"/>
      <c r="X11165" s="289"/>
    </row>
    <row r="11166" spans="20:24">
      <c r="T11166" s="288"/>
      <c r="U11166" s="287"/>
      <c r="X11166" s="289"/>
    </row>
    <row r="11167" spans="20:24">
      <c r="T11167" s="288"/>
      <c r="U11167" s="287"/>
      <c r="X11167" s="289"/>
    </row>
    <row r="11168" spans="20:24">
      <c r="T11168" s="288"/>
      <c r="U11168" s="287"/>
      <c r="X11168" s="289"/>
    </row>
    <row r="11169" spans="20:24">
      <c r="T11169" s="288"/>
      <c r="U11169" s="287"/>
      <c r="X11169" s="289"/>
    </row>
    <row r="11170" spans="20:24">
      <c r="T11170" s="288"/>
      <c r="U11170" s="287"/>
      <c r="X11170" s="289"/>
    </row>
    <row r="11171" spans="20:24">
      <c r="T11171" s="288"/>
      <c r="U11171" s="287"/>
      <c r="X11171" s="289"/>
    </row>
    <row r="11172" spans="20:24">
      <c r="T11172" s="288"/>
      <c r="U11172" s="287"/>
      <c r="X11172" s="289"/>
    </row>
    <row r="11173" spans="20:24">
      <c r="T11173" s="288"/>
      <c r="U11173" s="287"/>
      <c r="X11173" s="289"/>
    </row>
    <row r="11174" spans="20:24">
      <c r="T11174" s="288"/>
      <c r="U11174" s="287"/>
      <c r="X11174" s="289"/>
    </row>
    <row r="11175" spans="20:24">
      <c r="T11175" s="288"/>
      <c r="U11175" s="287"/>
      <c r="X11175" s="289"/>
    </row>
    <row r="11176" spans="20:24">
      <c r="T11176" s="288"/>
      <c r="U11176" s="287"/>
      <c r="X11176" s="289"/>
    </row>
    <row r="11177" spans="20:24">
      <c r="T11177" s="288"/>
      <c r="U11177" s="287"/>
      <c r="X11177" s="289"/>
    </row>
    <row r="11178" spans="20:24">
      <c r="T11178" s="288"/>
      <c r="U11178" s="287"/>
      <c r="X11178" s="289"/>
    </row>
    <row r="11179" spans="20:24">
      <c r="T11179" s="288"/>
      <c r="U11179" s="287"/>
      <c r="X11179" s="289"/>
    </row>
    <row r="11180" spans="20:24">
      <c r="T11180" s="288"/>
      <c r="U11180" s="287"/>
      <c r="X11180" s="289"/>
    </row>
    <row r="11181" spans="20:24">
      <c r="T11181" s="288"/>
      <c r="U11181" s="287"/>
      <c r="X11181" s="289"/>
    </row>
    <row r="11182" spans="20:24">
      <c r="T11182" s="288"/>
      <c r="U11182" s="287"/>
      <c r="X11182" s="289"/>
    </row>
    <row r="11183" spans="20:24">
      <c r="T11183" s="288"/>
      <c r="U11183" s="287"/>
      <c r="X11183" s="289"/>
    </row>
    <row r="11184" spans="20:24">
      <c r="T11184" s="288"/>
      <c r="U11184" s="287"/>
      <c r="X11184" s="289"/>
    </row>
    <row r="11185" spans="20:24">
      <c r="T11185" s="288"/>
      <c r="U11185" s="287"/>
      <c r="X11185" s="289"/>
    </row>
    <row r="11186" spans="20:24">
      <c r="T11186" s="288"/>
      <c r="U11186" s="287"/>
      <c r="X11186" s="289"/>
    </row>
    <row r="11187" spans="20:24">
      <c r="T11187" s="288"/>
      <c r="U11187" s="287"/>
      <c r="X11187" s="289"/>
    </row>
    <row r="11188" spans="20:24">
      <c r="T11188" s="288"/>
      <c r="U11188" s="287"/>
      <c r="X11188" s="289"/>
    </row>
    <row r="11189" spans="20:24">
      <c r="T11189" s="288"/>
      <c r="U11189" s="287"/>
      <c r="X11189" s="289"/>
    </row>
    <row r="11190" spans="20:24">
      <c r="T11190" s="288"/>
      <c r="U11190" s="287"/>
      <c r="X11190" s="289"/>
    </row>
    <row r="11191" spans="20:24">
      <c r="T11191" s="288"/>
      <c r="U11191" s="287"/>
      <c r="X11191" s="289"/>
    </row>
    <row r="11192" spans="20:24">
      <c r="T11192" s="288"/>
      <c r="U11192" s="287"/>
      <c r="X11192" s="289"/>
    </row>
    <row r="11193" spans="20:24">
      <c r="T11193" s="288"/>
      <c r="U11193" s="287"/>
      <c r="X11193" s="289"/>
    </row>
    <row r="11194" spans="20:24">
      <c r="T11194" s="288"/>
      <c r="U11194" s="287"/>
      <c r="X11194" s="289"/>
    </row>
    <row r="11195" spans="20:24">
      <c r="T11195" s="288"/>
      <c r="U11195" s="287"/>
      <c r="X11195" s="289"/>
    </row>
    <row r="11196" spans="20:24">
      <c r="T11196" s="288"/>
      <c r="U11196" s="287"/>
      <c r="X11196" s="289"/>
    </row>
    <row r="11197" spans="20:24">
      <c r="T11197" s="288"/>
      <c r="U11197" s="287"/>
      <c r="X11197" s="289"/>
    </row>
    <row r="11198" spans="20:24">
      <c r="T11198" s="288"/>
      <c r="U11198" s="287"/>
      <c r="X11198" s="289"/>
    </row>
    <row r="11199" spans="20:24">
      <c r="T11199" s="288"/>
      <c r="U11199" s="287"/>
      <c r="X11199" s="289"/>
    </row>
    <row r="11200" spans="20:24">
      <c r="T11200" s="288"/>
      <c r="U11200" s="287"/>
      <c r="X11200" s="289"/>
    </row>
    <row r="11201" spans="20:24">
      <c r="T11201" s="288"/>
      <c r="U11201" s="287"/>
      <c r="X11201" s="289"/>
    </row>
    <row r="11202" spans="20:24">
      <c r="T11202" s="288"/>
      <c r="U11202" s="287"/>
      <c r="X11202" s="289"/>
    </row>
    <row r="11203" spans="20:24">
      <c r="T11203" s="288"/>
      <c r="U11203" s="287"/>
      <c r="X11203" s="289"/>
    </row>
    <row r="11204" spans="20:24">
      <c r="T11204" s="288"/>
      <c r="U11204" s="287"/>
      <c r="X11204" s="289"/>
    </row>
    <row r="11205" spans="20:24">
      <c r="T11205" s="288"/>
      <c r="U11205" s="287"/>
      <c r="X11205" s="289"/>
    </row>
    <row r="11206" spans="20:24">
      <c r="T11206" s="288"/>
      <c r="U11206" s="287"/>
      <c r="X11206" s="289"/>
    </row>
    <row r="11207" spans="20:24">
      <c r="T11207" s="288"/>
      <c r="U11207" s="287"/>
      <c r="X11207" s="289"/>
    </row>
    <row r="11208" spans="20:24">
      <c r="T11208" s="288"/>
      <c r="U11208" s="287"/>
      <c r="X11208" s="289"/>
    </row>
    <row r="11209" spans="20:24">
      <c r="T11209" s="288"/>
      <c r="U11209" s="287"/>
      <c r="X11209" s="289"/>
    </row>
    <row r="11210" spans="20:24">
      <c r="T11210" s="288"/>
      <c r="U11210" s="287"/>
      <c r="X11210" s="289"/>
    </row>
    <row r="11211" spans="20:24">
      <c r="T11211" s="288"/>
      <c r="U11211" s="287"/>
      <c r="X11211" s="289"/>
    </row>
    <row r="11212" spans="20:24">
      <c r="T11212" s="288"/>
      <c r="U11212" s="287"/>
      <c r="X11212" s="289"/>
    </row>
    <row r="11213" spans="20:24">
      <c r="T11213" s="288"/>
      <c r="U11213" s="287"/>
      <c r="X11213" s="289"/>
    </row>
    <row r="11214" spans="20:24">
      <c r="T11214" s="288"/>
      <c r="U11214" s="287"/>
      <c r="X11214" s="289"/>
    </row>
    <row r="11215" spans="20:24">
      <c r="T11215" s="288"/>
      <c r="U11215" s="287"/>
      <c r="X11215" s="289"/>
    </row>
    <row r="11216" spans="20:24">
      <c r="T11216" s="288"/>
      <c r="U11216" s="287"/>
      <c r="X11216" s="289"/>
    </row>
    <row r="11217" spans="20:24">
      <c r="T11217" s="288"/>
      <c r="U11217" s="287"/>
      <c r="X11217" s="289"/>
    </row>
    <row r="11218" spans="20:24">
      <c r="T11218" s="288"/>
      <c r="U11218" s="287"/>
      <c r="X11218" s="289"/>
    </row>
    <row r="11219" spans="20:24">
      <c r="T11219" s="288"/>
      <c r="U11219" s="287"/>
      <c r="X11219" s="289"/>
    </row>
    <row r="11220" spans="20:24">
      <c r="T11220" s="288"/>
      <c r="U11220" s="287"/>
      <c r="X11220" s="289"/>
    </row>
    <row r="11221" spans="20:24">
      <c r="T11221" s="288"/>
      <c r="U11221" s="287"/>
      <c r="X11221" s="289"/>
    </row>
    <row r="11222" spans="20:24">
      <c r="T11222" s="288"/>
      <c r="U11222" s="287"/>
      <c r="X11222" s="289"/>
    </row>
    <row r="11223" spans="20:24">
      <c r="T11223" s="288"/>
      <c r="U11223" s="287"/>
      <c r="X11223" s="289"/>
    </row>
    <row r="11224" spans="20:24">
      <c r="T11224" s="288"/>
      <c r="U11224" s="287"/>
      <c r="X11224" s="289"/>
    </row>
    <row r="11225" spans="20:24">
      <c r="T11225" s="288"/>
      <c r="U11225" s="287"/>
      <c r="X11225" s="289"/>
    </row>
    <row r="11226" spans="20:24">
      <c r="T11226" s="288"/>
      <c r="U11226" s="287"/>
      <c r="X11226" s="289"/>
    </row>
    <row r="11227" spans="20:24">
      <c r="T11227" s="288"/>
      <c r="U11227" s="287"/>
      <c r="X11227" s="289"/>
    </row>
    <row r="11228" spans="20:24">
      <c r="T11228" s="288"/>
      <c r="U11228" s="287"/>
      <c r="X11228" s="289"/>
    </row>
    <row r="11229" spans="20:24">
      <c r="T11229" s="288"/>
      <c r="U11229" s="287"/>
      <c r="X11229" s="289"/>
    </row>
    <row r="11230" spans="20:24">
      <c r="T11230" s="288"/>
      <c r="U11230" s="287"/>
      <c r="X11230" s="289"/>
    </row>
    <row r="11231" spans="20:24">
      <c r="T11231" s="288"/>
      <c r="U11231" s="287"/>
      <c r="X11231" s="289"/>
    </row>
    <row r="11232" spans="20:24">
      <c r="T11232" s="288"/>
      <c r="U11232" s="287"/>
      <c r="X11232" s="289"/>
    </row>
    <row r="11233" spans="20:24">
      <c r="T11233" s="288"/>
      <c r="U11233" s="287"/>
      <c r="X11233" s="289"/>
    </row>
    <row r="11234" spans="20:24">
      <c r="T11234" s="288"/>
      <c r="U11234" s="287"/>
      <c r="X11234" s="289"/>
    </row>
    <row r="11235" spans="20:24">
      <c r="T11235" s="288"/>
      <c r="U11235" s="287"/>
      <c r="X11235" s="289"/>
    </row>
    <row r="11236" spans="20:24">
      <c r="T11236" s="288"/>
      <c r="U11236" s="287"/>
      <c r="X11236" s="289"/>
    </row>
    <row r="11237" spans="20:24">
      <c r="T11237" s="288"/>
      <c r="U11237" s="287"/>
      <c r="X11237" s="289"/>
    </row>
    <row r="11238" spans="20:24">
      <c r="T11238" s="288"/>
      <c r="U11238" s="287"/>
      <c r="X11238" s="289"/>
    </row>
    <row r="11239" spans="20:24">
      <c r="T11239" s="288"/>
      <c r="U11239" s="287"/>
      <c r="X11239" s="289"/>
    </row>
    <row r="11240" spans="20:24">
      <c r="T11240" s="288"/>
      <c r="U11240" s="287"/>
      <c r="X11240" s="289"/>
    </row>
    <row r="11241" spans="20:24">
      <c r="T11241" s="288"/>
      <c r="U11241" s="287"/>
      <c r="X11241" s="289"/>
    </row>
    <row r="11242" spans="20:24">
      <c r="T11242" s="288"/>
      <c r="U11242" s="287"/>
      <c r="X11242" s="289"/>
    </row>
    <row r="11243" spans="20:24">
      <c r="T11243" s="288"/>
      <c r="U11243" s="287"/>
      <c r="X11243" s="289"/>
    </row>
    <row r="11244" spans="20:24">
      <c r="T11244" s="288"/>
      <c r="U11244" s="287"/>
      <c r="X11244" s="289"/>
    </row>
    <row r="11245" spans="20:24">
      <c r="T11245" s="288"/>
      <c r="U11245" s="287"/>
      <c r="X11245" s="289"/>
    </row>
    <row r="11246" spans="20:24">
      <c r="T11246" s="288"/>
      <c r="U11246" s="287"/>
      <c r="X11246" s="289"/>
    </row>
    <row r="11247" spans="20:24">
      <c r="T11247" s="288"/>
      <c r="U11247" s="287"/>
      <c r="X11247" s="289"/>
    </row>
    <row r="11248" spans="20:24">
      <c r="T11248" s="288"/>
      <c r="U11248" s="287"/>
      <c r="X11248" s="289"/>
    </row>
    <row r="11249" spans="20:24">
      <c r="T11249" s="288"/>
      <c r="U11249" s="287"/>
      <c r="X11249" s="289"/>
    </row>
    <row r="11250" spans="20:24">
      <c r="T11250" s="288"/>
      <c r="U11250" s="287"/>
      <c r="X11250" s="289"/>
    </row>
    <row r="11251" spans="20:24">
      <c r="T11251" s="288"/>
      <c r="U11251" s="287"/>
      <c r="X11251" s="289"/>
    </row>
    <row r="11252" spans="20:24">
      <c r="T11252" s="288"/>
      <c r="U11252" s="287"/>
      <c r="X11252" s="289"/>
    </row>
    <row r="11253" spans="20:24">
      <c r="T11253" s="288"/>
      <c r="U11253" s="287"/>
      <c r="X11253" s="289"/>
    </row>
    <row r="11254" spans="20:24">
      <c r="T11254" s="288"/>
      <c r="U11254" s="287"/>
      <c r="X11254" s="289"/>
    </row>
    <row r="11255" spans="20:24">
      <c r="T11255" s="288"/>
      <c r="U11255" s="287"/>
      <c r="X11255" s="289"/>
    </row>
    <row r="11256" spans="20:24">
      <c r="T11256" s="288"/>
      <c r="U11256" s="287"/>
      <c r="X11256" s="289"/>
    </row>
    <row r="11257" spans="20:24">
      <c r="T11257" s="288"/>
      <c r="U11257" s="287"/>
      <c r="X11257" s="289"/>
    </row>
    <row r="11258" spans="20:24">
      <c r="T11258" s="288"/>
      <c r="U11258" s="287"/>
      <c r="X11258" s="289"/>
    </row>
    <row r="11259" spans="20:24">
      <c r="T11259" s="288"/>
      <c r="U11259" s="287"/>
      <c r="X11259" s="289"/>
    </row>
    <row r="11260" spans="20:24">
      <c r="T11260" s="288"/>
      <c r="U11260" s="287"/>
      <c r="X11260" s="289"/>
    </row>
    <row r="11261" spans="20:24">
      <c r="T11261" s="288"/>
      <c r="U11261" s="287"/>
      <c r="X11261" s="289"/>
    </row>
    <row r="11262" spans="20:24">
      <c r="T11262" s="288"/>
      <c r="U11262" s="287"/>
      <c r="X11262" s="289"/>
    </row>
    <row r="11263" spans="20:24">
      <c r="T11263" s="288"/>
      <c r="U11263" s="287"/>
      <c r="X11263" s="289"/>
    </row>
    <row r="11264" spans="20:24">
      <c r="T11264" s="288"/>
      <c r="U11264" s="287"/>
      <c r="X11264" s="289"/>
    </row>
    <row r="11265" spans="20:24">
      <c r="T11265" s="288"/>
      <c r="U11265" s="287"/>
      <c r="X11265" s="289"/>
    </row>
    <row r="11266" spans="20:24">
      <c r="T11266" s="288"/>
      <c r="U11266" s="287"/>
      <c r="X11266" s="289"/>
    </row>
    <row r="11267" spans="20:24">
      <c r="T11267" s="288"/>
      <c r="U11267" s="287"/>
      <c r="X11267" s="289"/>
    </row>
    <row r="11268" spans="20:24">
      <c r="T11268" s="288"/>
      <c r="U11268" s="287"/>
      <c r="X11268" s="289"/>
    </row>
    <row r="11269" spans="20:24">
      <c r="T11269" s="288"/>
      <c r="U11269" s="287"/>
      <c r="X11269" s="289"/>
    </row>
    <row r="11270" spans="20:24">
      <c r="T11270" s="288"/>
      <c r="U11270" s="287"/>
      <c r="X11270" s="289"/>
    </row>
    <row r="11271" spans="20:24">
      <c r="T11271" s="288"/>
      <c r="U11271" s="287"/>
      <c r="X11271" s="289"/>
    </row>
    <row r="11272" spans="20:24">
      <c r="T11272" s="288"/>
      <c r="U11272" s="287"/>
      <c r="X11272" s="289"/>
    </row>
    <row r="11273" spans="20:24">
      <c r="T11273" s="288"/>
      <c r="U11273" s="287"/>
      <c r="X11273" s="289"/>
    </row>
    <row r="11274" spans="20:24">
      <c r="T11274" s="288"/>
      <c r="U11274" s="287"/>
      <c r="X11274" s="289"/>
    </row>
    <row r="11275" spans="20:24">
      <c r="T11275" s="288"/>
      <c r="U11275" s="287"/>
      <c r="X11275" s="289"/>
    </row>
    <row r="11276" spans="20:24">
      <c r="T11276" s="288"/>
      <c r="U11276" s="287"/>
      <c r="X11276" s="289"/>
    </row>
    <row r="11277" spans="20:24">
      <c r="T11277" s="288"/>
      <c r="U11277" s="287"/>
      <c r="X11277" s="289"/>
    </row>
    <row r="11278" spans="20:24">
      <c r="T11278" s="288"/>
      <c r="U11278" s="287"/>
      <c r="X11278" s="289"/>
    </row>
    <row r="11279" spans="20:24">
      <c r="T11279" s="288"/>
      <c r="U11279" s="287"/>
      <c r="X11279" s="289"/>
    </row>
    <row r="11280" spans="20:24">
      <c r="T11280" s="288"/>
      <c r="U11280" s="287"/>
      <c r="X11280" s="289"/>
    </row>
    <row r="11281" spans="20:24">
      <c r="T11281" s="288"/>
      <c r="U11281" s="287"/>
      <c r="X11281" s="289"/>
    </row>
    <row r="11282" spans="20:24">
      <c r="T11282" s="288"/>
      <c r="U11282" s="287"/>
      <c r="X11282" s="289"/>
    </row>
    <row r="11283" spans="20:24">
      <c r="T11283" s="288"/>
      <c r="U11283" s="287"/>
      <c r="X11283" s="289"/>
    </row>
    <row r="11284" spans="20:24">
      <c r="T11284" s="288"/>
      <c r="U11284" s="287"/>
      <c r="X11284" s="289"/>
    </row>
    <row r="11285" spans="20:24">
      <c r="T11285" s="288"/>
      <c r="U11285" s="287"/>
      <c r="X11285" s="289"/>
    </row>
    <row r="11286" spans="20:24">
      <c r="T11286" s="288"/>
      <c r="U11286" s="287"/>
      <c r="X11286" s="289"/>
    </row>
    <row r="11287" spans="20:24">
      <c r="T11287" s="288"/>
      <c r="U11287" s="287"/>
      <c r="X11287" s="289"/>
    </row>
    <row r="11288" spans="20:24">
      <c r="T11288" s="288"/>
      <c r="U11288" s="287"/>
      <c r="X11288" s="289"/>
    </row>
    <row r="11289" spans="20:24">
      <c r="T11289" s="288"/>
      <c r="U11289" s="287"/>
      <c r="X11289" s="289"/>
    </row>
    <row r="11290" spans="20:24">
      <c r="T11290" s="288"/>
      <c r="U11290" s="287"/>
      <c r="X11290" s="289"/>
    </row>
    <row r="11291" spans="20:24">
      <c r="T11291" s="288"/>
      <c r="U11291" s="287"/>
      <c r="X11291" s="289"/>
    </row>
    <row r="11292" spans="20:24">
      <c r="T11292" s="288"/>
      <c r="U11292" s="287"/>
      <c r="X11292" s="289"/>
    </row>
    <row r="11293" spans="20:24">
      <c r="T11293" s="288"/>
      <c r="U11293" s="287"/>
      <c r="X11293" s="289"/>
    </row>
    <row r="11294" spans="20:24">
      <c r="T11294" s="288"/>
      <c r="U11294" s="287"/>
      <c r="X11294" s="289"/>
    </row>
    <row r="11295" spans="20:24">
      <c r="T11295" s="288"/>
      <c r="U11295" s="287"/>
      <c r="X11295" s="289"/>
    </row>
    <row r="11296" spans="20:24">
      <c r="T11296" s="288"/>
      <c r="U11296" s="287"/>
      <c r="X11296" s="289"/>
    </row>
    <row r="11297" spans="20:24">
      <c r="T11297" s="288"/>
      <c r="U11297" s="287"/>
      <c r="X11297" s="289"/>
    </row>
    <row r="11298" spans="20:24">
      <c r="T11298" s="288"/>
      <c r="U11298" s="287"/>
      <c r="X11298" s="289"/>
    </row>
    <row r="11299" spans="20:24">
      <c r="T11299" s="288"/>
      <c r="U11299" s="287"/>
      <c r="X11299" s="289"/>
    </row>
    <row r="11300" spans="20:24">
      <c r="T11300" s="288"/>
      <c r="U11300" s="287"/>
      <c r="X11300" s="289"/>
    </row>
    <row r="11301" spans="20:24">
      <c r="T11301" s="288"/>
      <c r="U11301" s="287"/>
      <c r="X11301" s="289"/>
    </row>
    <row r="11302" spans="20:24">
      <c r="T11302" s="288"/>
      <c r="U11302" s="287"/>
      <c r="X11302" s="289"/>
    </row>
    <row r="11303" spans="20:24">
      <c r="T11303" s="288"/>
      <c r="U11303" s="287"/>
      <c r="X11303" s="289"/>
    </row>
    <row r="11304" spans="20:24">
      <c r="T11304" s="288"/>
      <c r="U11304" s="287"/>
      <c r="X11304" s="289"/>
    </row>
    <row r="11305" spans="20:24">
      <c r="T11305" s="288"/>
      <c r="U11305" s="287"/>
      <c r="X11305" s="289"/>
    </row>
    <row r="11306" spans="20:24">
      <c r="T11306" s="288"/>
      <c r="U11306" s="287"/>
      <c r="X11306" s="289"/>
    </row>
    <row r="11307" spans="20:24">
      <c r="T11307" s="288"/>
      <c r="U11307" s="287"/>
      <c r="X11307" s="289"/>
    </row>
    <row r="11308" spans="20:24">
      <c r="T11308" s="288"/>
      <c r="U11308" s="287"/>
      <c r="X11308" s="289"/>
    </row>
    <row r="11309" spans="20:24">
      <c r="T11309" s="288"/>
      <c r="U11309" s="287"/>
      <c r="X11309" s="289"/>
    </row>
    <row r="11310" spans="20:24">
      <c r="T11310" s="288"/>
      <c r="U11310" s="287"/>
      <c r="X11310" s="289"/>
    </row>
    <row r="11311" spans="20:24">
      <c r="T11311" s="288"/>
      <c r="U11311" s="287"/>
      <c r="X11311" s="289"/>
    </row>
    <row r="11312" spans="20:24">
      <c r="T11312" s="288"/>
      <c r="U11312" s="287"/>
      <c r="X11312" s="289"/>
    </row>
    <row r="11313" spans="20:24">
      <c r="T11313" s="288"/>
      <c r="U11313" s="287"/>
      <c r="X11313" s="289"/>
    </row>
    <row r="11314" spans="20:24">
      <c r="T11314" s="288"/>
      <c r="U11314" s="287"/>
      <c r="X11314" s="289"/>
    </row>
    <row r="11315" spans="20:24">
      <c r="T11315" s="288"/>
      <c r="U11315" s="287"/>
      <c r="X11315" s="289"/>
    </row>
    <row r="11316" spans="20:24">
      <c r="T11316" s="288"/>
      <c r="U11316" s="287"/>
      <c r="X11316" s="289"/>
    </row>
    <row r="11317" spans="20:24">
      <c r="T11317" s="288"/>
      <c r="U11317" s="287"/>
      <c r="X11317" s="289"/>
    </row>
    <row r="11318" spans="20:24">
      <c r="T11318" s="288"/>
      <c r="U11318" s="287"/>
      <c r="X11318" s="289"/>
    </row>
    <row r="11319" spans="20:24">
      <c r="T11319" s="288"/>
      <c r="U11319" s="287"/>
      <c r="X11319" s="289"/>
    </row>
    <row r="11320" spans="20:24">
      <c r="T11320" s="288"/>
      <c r="U11320" s="287"/>
      <c r="X11320" s="289"/>
    </row>
    <row r="11321" spans="20:24">
      <c r="T11321" s="288"/>
      <c r="U11321" s="287"/>
      <c r="X11321" s="289"/>
    </row>
    <row r="11322" spans="20:24">
      <c r="T11322" s="288"/>
      <c r="U11322" s="287"/>
      <c r="X11322" s="289"/>
    </row>
    <row r="11323" spans="20:24">
      <c r="T11323" s="288"/>
      <c r="U11323" s="287"/>
      <c r="X11323" s="289"/>
    </row>
    <row r="11324" spans="20:24">
      <c r="T11324" s="288"/>
      <c r="U11324" s="287"/>
      <c r="X11324" s="289"/>
    </row>
    <row r="11325" spans="20:24">
      <c r="T11325" s="288"/>
      <c r="U11325" s="287"/>
      <c r="X11325" s="289"/>
    </row>
    <row r="11326" spans="20:24">
      <c r="T11326" s="288"/>
      <c r="U11326" s="287"/>
      <c r="X11326" s="289"/>
    </row>
    <row r="11327" spans="20:24">
      <c r="T11327" s="288"/>
      <c r="U11327" s="287"/>
      <c r="X11327" s="289"/>
    </row>
    <row r="11328" spans="20:24">
      <c r="T11328" s="288"/>
      <c r="U11328" s="287"/>
      <c r="X11328" s="289"/>
    </row>
    <row r="11329" spans="20:24">
      <c r="T11329" s="288"/>
      <c r="U11329" s="287"/>
      <c r="X11329" s="289"/>
    </row>
    <row r="11330" spans="20:24">
      <c r="T11330" s="288"/>
      <c r="U11330" s="287"/>
      <c r="X11330" s="289"/>
    </row>
    <row r="11331" spans="20:24">
      <c r="T11331" s="288"/>
      <c r="U11331" s="287"/>
      <c r="X11331" s="289"/>
    </row>
    <row r="11332" spans="20:24">
      <c r="T11332" s="288"/>
      <c r="U11332" s="287"/>
      <c r="X11332" s="289"/>
    </row>
    <row r="11333" spans="20:24">
      <c r="T11333" s="288"/>
      <c r="U11333" s="287"/>
      <c r="X11333" s="289"/>
    </row>
    <row r="11334" spans="20:24">
      <c r="T11334" s="288"/>
      <c r="U11334" s="287"/>
      <c r="X11334" s="289"/>
    </row>
    <row r="11335" spans="20:24">
      <c r="T11335" s="288"/>
      <c r="U11335" s="287"/>
      <c r="X11335" s="289"/>
    </row>
    <row r="11336" spans="20:24">
      <c r="T11336" s="288"/>
      <c r="U11336" s="287"/>
      <c r="X11336" s="289"/>
    </row>
    <row r="11337" spans="20:24">
      <c r="T11337" s="288"/>
      <c r="U11337" s="287"/>
      <c r="X11337" s="289"/>
    </row>
    <row r="11338" spans="20:24">
      <c r="T11338" s="288"/>
      <c r="U11338" s="287"/>
      <c r="X11338" s="289"/>
    </row>
    <row r="11339" spans="20:24">
      <c r="T11339" s="288"/>
      <c r="U11339" s="287"/>
      <c r="X11339" s="289"/>
    </row>
    <row r="11340" spans="20:24">
      <c r="T11340" s="288"/>
      <c r="U11340" s="287"/>
      <c r="X11340" s="289"/>
    </row>
    <row r="11341" spans="20:24">
      <c r="T11341" s="288"/>
      <c r="U11341" s="287"/>
      <c r="X11341" s="289"/>
    </row>
    <row r="11342" spans="20:24">
      <c r="T11342" s="288"/>
      <c r="U11342" s="287"/>
      <c r="X11342" s="289"/>
    </row>
    <row r="11343" spans="20:24">
      <c r="T11343" s="288"/>
      <c r="U11343" s="287"/>
      <c r="X11343" s="289"/>
    </row>
    <row r="11344" spans="20:24">
      <c r="T11344" s="288"/>
      <c r="U11344" s="287"/>
      <c r="X11344" s="289"/>
    </row>
    <row r="11345" spans="20:24">
      <c r="T11345" s="288"/>
      <c r="U11345" s="287"/>
      <c r="X11345" s="289"/>
    </row>
    <row r="11346" spans="20:24">
      <c r="T11346" s="288"/>
      <c r="U11346" s="287"/>
      <c r="X11346" s="289"/>
    </row>
    <row r="11347" spans="20:24">
      <c r="T11347" s="288"/>
      <c r="U11347" s="287"/>
      <c r="X11347" s="289"/>
    </row>
    <row r="11348" spans="20:24">
      <c r="T11348" s="288"/>
      <c r="U11348" s="287"/>
      <c r="X11348" s="289"/>
    </row>
    <row r="11349" spans="20:24">
      <c r="T11349" s="288"/>
      <c r="U11349" s="287"/>
      <c r="X11349" s="289"/>
    </row>
    <row r="11350" spans="20:24">
      <c r="T11350" s="288"/>
      <c r="U11350" s="287"/>
      <c r="X11350" s="289"/>
    </row>
    <row r="11351" spans="20:24">
      <c r="T11351" s="288"/>
      <c r="U11351" s="287"/>
      <c r="X11351" s="289"/>
    </row>
    <row r="11352" spans="20:24">
      <c r="T11352" s="288"/>
      <c r="U11352" s="287"/>
      <c r="X11352" s="289"/>
    </row>
    <row r="11353" spans="20:24">
      <c r="T11353" s="288"/>
      <c r="U11353" s="287"/>
      <c r="X11353" s="289"/>
    </row>
    <row r="11354" spans="20:24">
      <c r="T11354" s="288"/>
      <c r="U11354" s="287"/>
      <c r="X11354" s="289"/>
    </row>
    <row r="11355" spans="20:24">
      <c r="T11355" s="288"/>
      <c r="U11355" s="287"/>
      <c r="X11355" s="289"/>
    </row>
    <row r="11356" spans="20:24">
      <c r="T11356" s="288"/>
      <c r="U11356" s="287"/>
      <c r="X11356" s="289"/>
    </row>
    <row r="11357" spans="20:24">
      <c r="T11357" s="288"/>
      <c r="U11357" s="287"/>
      <c r="X11357" s="289"/>
    </row>
    <row r="11358" spans="20:24">
      <c r="T11358" s="288"/>
      <c r="U11358" s="287"/>
      <c r="X11358" s="289"/>
    </row>
    <row r="11359" spans="20:24">
      <c r="T11359" s="288"/>
      <c r="U11359" s="287"/>
      <c r="X11359" s="289"/>
    </row>
    <row r="11360" spans="20:24">
      <c r="T11360" s="288"/>
      <c r="U11360" s="287"/>
      <c r="X11360" s="289"/>
    </row>
    <row r="11361" spans="20:24">
      <c r="T11361" s="288"/>
      <c r="U11361" s="287"/>
      <c r="X11361" s="289"/>
    </row>
    <row r="11362" spans="20:24">
      <c r="T11362" s="288"/>
      <c r="U11362" s="287"/>
      <c r="X11362" s="289"/>
    </row>
    <row r="11363" spans="20:24">
      <c r="T11363" s="288"/>
      <c r="U11363" s="287"/>
      <c r="X11363" s="289"/>
    </row>
    <row r="11364" spans="20:24">
      <c r="T11364" s="288"/>
      <c r="U11364" s="287"/>
      <c r="X11364" s="289"/>
    </row>
    <row r="11365" spans="20:24">
      <c r="T11365" s="288"/>
      <c r="U11365" s="287"/>
      <c r="X11365" s="289"/>
    </row>
    <row r="11366" spans="20:24">
      <c r="T11366" s="288"/>
      <c r="U11366" s="287"/>
      <c r="X11366" s="289"/>
    </row>
    <row r="11367" spans="20:24">
      <c r="T11367" s="288"/>
      <c r="U11367" s="287"/>
      <c r="X11367" s="289"/>
    </row>
    <row r="11368" spans="20:24">
      <c r="T11368" s="288"/>
      <c r="U11368" s="287"/>
      <c r="X11368" s="289"/>
    </row>
    <row r="11369" spans="20:24">
      <c r="T11369" s="288"/>
      <c r="U11369" s="287"/>
      <c r="X11369" s="289"/>
    </row>
    <row r="11370" spans="20:24">
      <c r="T11370" s="288"/>
      <c r="U11370" s="287"/>
      <c r="X11370" s="289"/>
    </row>
    <row r="11371" spans="20:24">
      <c r="T11371" s="288"/>
      <c r="U11371" s="287"/>
      <c r="X11371" s="289"/>
    </row>
    <row r="11372" spans="20:24">
      <c r="T11372" s="288"/>
      <c r="U11372" s="287"/>
      <c r="X11372" s="289"/>
    </row>
    <row r="11373" spans="20:24">
      <c r="T11373" s="288"/>
      <c r="U11373" s="287"/>
      <c r="X11373" s="289"/>
    </row>
    <row r="11374" spans="20:24">
      <c r="T11374" s="288"/>
      <c r="U11374" s="287"/>
      <c r="X11374" s="289"/>
    </row>
    <row r="11375" spans="20:24">
      <c r="T11375" s="288"/>
      <c r="U11375" s="287"/>
      <c r="X11375" s="289"/>
    </row>
    <row r="11376" spans="20:24">
      <c r="T11376" s="288"/>
      <c r="U11376" s="287"/>
      <c r="X11376" s="289"/>
    </row>
    <row r="11377" spans="20:24">
      <c r="T11377" s="288"/>
      <c r="U11377" s="287"/>
      <c r="X11377" s="289"/>
    </row>
    <row r="11378" spans="20:24">
      <c r="T11378" s="288"/>
      <c r="U11378" s="287"/>
      <c r="X11378" s="289"/>
    </row>
    <row r="11379" spans="20:24">
      <c r="T11379" s="288"/>
      <c r="U11379" s="287"/>
      <c r="X11379" s="289"/>
    </row>
    <row r="11380" spans="20:24">
      <c r="T11380" s="288"/>
      <c r="U11380" s="287"/>
      <c r="X11380" s="289"/>
    </row>
    <row r="11381" spans="20:24">
      <c r="T11381" s="288"/>
      <c r="U11381" s="287"/>
      <c r="X11381" s="289"/>
    </row>
    <row r="11382" spans="20:24">
      <c r="T11382" s="288"/>
      <c r="U11382" s="287"/>
      <c r="X11382" s="289"/>
    </row>
    <row r="11383" spans="20:24">
      <c r="T11383" s="288"/>
      <c r="U11383" s="287"/>
      <c r="X11383" s="289"/>
    </row>
    <row r="11384" spans="20:24">
      <c r="T11384" s="288"/>
      <c r="U11384" s="287"/>
      <c r="X11384" s="289"/>
    </row>
    <row r="11385" spans="20:24">
      <c r="T11385" s="288"/>
      <c r="U11385" s="287"/>
      <c r="X11385" s="289"/>
    </row>
    <row r="11386" spans="20:24">
      <c r="T11386" s="288"/>
      <c r="U11386" s="287"/>
      <c r="X11386" s="289"/>
    </row>
    <row r="11387" spans="20:24">
      <c r="T11387" s="288"/>
      <c r="U11387" s="287"/>
      <c r="X11387" s="289"/>
    </row>
    <row r="11388" spans="20:24">
      <c r="T11388" s="288"/>
      <c r="U11388" s="287"/>
      <c r="X11388" s="289"/>
    </row>
    <row r="11389" spans="20:24">
      <c r="T11389" s="288"/>
      <c r="U11389" s="287"/>
      <c r="X11389" s="289"/>
    </row>
    <row r="11390" spans="20:24">
      <c r="T11390" s="288"/>
      <c r="U11390" s="287"/>
      <c r="X11390" s="289"/>
    </row>
    <row r="11391" spans="20:24">
      <c r="T11391" s="288"/>
      <c r="U11391" s="287"/>
      <c r="X11391" s="289"/>
    </row>
    <row r="11392" spans="20:24">
      <c r="T11392" s="288"/>
      <c r="U11392" s="287"/>
      <c r="X11392" s="289"/>
    </row>
    <row r="11393" spans="20:24">
      <c r="T11393" s="288"/>
      <c r="U11393" s="287"/>
      <c r="X11393" s="289"/>
    </row>
    <row r="11394" spans="20:24">
      <c r="T11394" s="288"/>
      <c r="U11394" s="287"/>
      <c r="X11394" s="289"/>
    </row>
    <row r="11395" spans="20:24">
      <c r="T11395" s="288"/>
      <c r="U11395" s="287"/>
      <c r="X11395" s="289"/>
    </row>
    <row r="11396" spans="20:24">
      <c r="T11396" s="288"/>
      <c r="U11396" s="287"/>
      <c r="X11396" s="289"/>
    </row>
    <row r="11397" spans="20:24">
      <c r="T11397" s="288"/>
      <c r="U11397" s="287"/>
      <c r="X11397" s="289"/>
    </row>
    <row r="11398" spans="20:24">
      <c r="T11398" s="288"/>
      <c r="U11398" s="287"/>
      <c r="X11398" s="289"/>
    </row>
    <row r="11399" spans="20:24">
      <c r="T11399" s="288"/>
      <c r="U11399" s="287"/>
      <c r="X11399" s="289"/>
    </row>
    <row r="11400" spans="20:24">
      <c r="T11400" s="288"/>
      <c r="U11400" s="287"/>
      <c r="X11400" s="289"/>
    </row>
    <row r="11401" spans="20:24">
      <c r="T11401" s="288"/>
      <c r="U11401" s="287"/>
      <c r="X11401" s="289"/>
    </row>
    <row r="11402" spans="20:24">
      <c r="T11402" s="288"/>
      <c r="U11402" s="287"/>
      <c r="X11402" s="289"/>
    </row>
    <row r="11403" spans="20:24">
      <c r="T11403" s="288"/>
      <c r="U11403" s="287"/>
      <c r="X11403" s="289"/>
    </row>
    <row r="11404" spans="20:24">
      <c r="T11404" s="288"/>
      <c r="U11404" s="287"/>
      <c r="X11404" s="289"/>
    </row>
    <row r="11405" spans="20:24">
      <c r="T11405" s="288"/>
      <c r="U11405" s="287"/>
      <c r="X11405" s="289"/>
    </row>
    <row r="11406" spans="20:24">
      <c r="T11406" s="288"/>
      <c r="U11406" s="287"/>
      <c r="X11406" s="289"/>
    </row>
    <row r="11407" spans="20:24">
      <c r="T11407" s="288"/>
      <c r="U11407" s="287"/>
      <c r="X11407" s="289"/>
    </row>
    <row r="11408" spans="20:24">
      <c r="T11408" s="288"/>
      <c r="U11408" s="287"/>
      <c r="X11408" s="289"/>
    </row>
    <row r="11409" spans="20:24">
      <c r="T11409" s="288"/>
      <c r="U11409" s="287"/>
      <c r="X11409" s="289"/>
    </row>
    <row r="11410" spans="20:24">
      <c r="T11410" s="288"/>
      <c r="U11410" s="287"/>
      <c r="X11410" s="289"/>
    </row>
    <row r="11411" spans="20:24">
      <c r="T11411" s="288"/>
      <c r="U11411" s="287"/>
      <c r="X11411" s="289"/>
    </row>
    <row r="11412" spans="20:24">
      <c r="T11412" s="288"/>
      <c r="U11412" s="287"/>
      <c r="X11412" s="289"/>
    </row>
    <row r="11413" spans="20:24">
      <c r="T11413" s="288"/>
      <c r="U11413" s="287"/>
      <c r="X11413" s="289"/>
    </row>
    <row r="11414" spans="20:24">
      <c r="T11414" s="288"/>
      <c r="U11414" s="287"/>
      <c r="X11414" s="289"/>
    </row>
    <row r="11415" spans="20:24">
      <c r="T11415" s="288"/>
      <c r="U11415" s="287"/>
      <c r="X11415" s="289"/>
    </row>
    <row r="11416" spans="20:24">
      <c r="T11416" s="288"/>
      <c r="U11416" s="287"/>
      <c r="X11416" s="289"/>
    </row>
    <row r="11417" spans="20:24">
      <c r="T11417" s="288"/>
      <c r="U11417" s="287"/>
      <c r="X11417" s="289"/>
    </row>
    <row r="11418" spans="20:24">
      <c r="T11418" s="288"/>
      <c r="U11418" s="287"/>
      <c r="X11418" s="289"/>
    </row>
    <row r="11419" spans="20:24">
      <c r="T11419" s="288"/>
      <c r="U11419" s="287"/>
      <c r="X11419" s="289"/>
    </row>
    <row r="11420" spans="20:24">
      <c r="T11420" s="288"/>
      <c r="U11420" s="287"/>
      <c r="X11420" s="289"/>
    </row>
    <row r="11421" spans="20:24">
      <c r="T11421" s="288"/>
      <c r="U11421" s="287"/>
      <c r="X11421" s="289"/>
    </row>
    <row r="11422" spans="20:24">
      <c r="T11422" s="288"/>
      <c r="U11422" s="287"/>
      <c r="X11422" s="289"/>
    </row>
    <row r="11423" spans="20:24">
      <c r="T11423" s="288"/>
      <c r="U11423" s="287"/>
      <c r="X11423" s="289"/>
    </row>
    <row r="11424" spans="20:24">
      <c r="T11424" s="288"/>
      <c r="U11424" s="287"/>
      <c r="X11424" s="289"/>
    </row>
    <row r="11425" spans="20:24">
      <c r="T11425" s="288"/>
      <c r="U11425" s="287"/>
      <c r="X11425" s="289"/>
    </row>
    <row r="11426" spans="20:24">
      <c r="T11426" s="288"/>
      <c r="U11426" s="287"/>
      <c r="X11426" s="289"/>
    </row>
    <row r="11427" spans="20:24">
      <c r="T11427" s="288"/>
      <c r="U11427" s="287"/>
      <c r="X11427" s="289"/>
    </row>
    <row r="11428" spans="20:24">
      <c r="T11428" s="288"/>
      <c r="U11428" s="287"/>
      <c r="X11428" s="289"/>
    </row>
    <row r="11429" spans="20:24">
      <c r="T11429" s="288"/>
      <c r="U11429" s="287"/>
      <c r="X11429" s="289"/>
    </row>
    <row r="11430" spans="20:24">
      <c r="T11430" s="288"/>
      <c r="U11430" s="287"/>
      <c r="X11430" s="289"/>
    </row>
    <row r="11431" spans="20:24">
      <c r="T11431" s="288"/>
      <c r="U11431" s="287"/>
      <c r="X11431" s="289"/>
    </row>
    <row r="11432" spans="20:24">
      <c r="T11432" s="288"/>
      <c r="U11432" s="287"/>
      <c r="X11432" s="289"/>
    </row>
    <row r="11433" spans="20:24">
      <c r="T11433" s="288"/>
      <c r="U11433" s="287"/>
      <c r="X11433" s="289"/>
    </row>
    <row r="11434" spans="20:24">
      <c r="T11434" s="288"/>
      <c r="U11434" s="287"/>
      <c r="X11434" s="289"/>
    </row>
    <row r="11435" spans="20:24">
      <c r="T11435" s="288"/>
      <c r="U11435" s="287"/>
      <c r="X11435" s="289"/>
    </row>
    <row r="11436" spans="20:24">
      <c r="T11436" s="288"/>
      <c r="U11436" s="287"/>
      <c r="X11436" s="289"/>
    </row>
    <row r="11437" spans="20:24">
      <c r="T11437" s="288"/>
      <c r="U11437" s="287"/>
      <c r="X11437" s="289"/>
    </row>
    <row r="11438" spans="20:24">
      <c r="T11438" s="288"/>
      <c r="U11438" s="287"/>
      <c r="X11438" s="289"/>
    </row>
    <row r="11439" spans="20:24">
      <c r="T11439" s="288"/>
      <c r="U11439" s="287"/>
      <c r="X11439" s="289"/>
    </row>
    <row r="11440" spans="20:24">
      <c r="T11440" s="288"/>
      <c r="U11440" s="287"/>
      <c r="X11440" s="289"/>
    </row>
    <row r="11441" spans="20:24">
      <c r="T11441" s="288"/>
      <c r="U11441" s="287"/>
      <c r="X11441" s="289"/>
    </row>
    <row r="11442" spans="20:24">
      <c r="T11442" s="288"/>
      <c r="U11442" s="287"/>
      <c r="X11442" s="289"/>
    </row>
    <row r="11443" spans="20:24">
      <c r="T11443" s="288"/>
      <c r="U11443" s="287"/>
      <c r="X11443" s="289"/>
    </row>
    <row r="11444" spans="20:24">
      <c r="T11444" s="288"/>
      <c r="U11444" s="287"/>
      <c r="X11444" s="289"/>
    </row>
    <row r="11445" spans="20:24">
      <c r="T11445" s="288"/>
      <c r="U11445" s="287"/>
      <c r="X11445" s="289"/>
    </row>
    <row r="11446" spans="20:24">
      <c r="T11446" s="288"/>
      <c r="U11446" s="287"/>
      <c r="X11446" s="289"/>
    </row>
    <row r="11447" spans="20:24">
      <c r="T11447" s="288"/>
      <c r="U11447" s="287"/>
      <c r="X11447" s="289"/>
    </row>
    <row r="11448" spans="20:24">
      <c r="T11448" s="288"/>
      <c r="U11448" s="287"/>
      <c r="X11448" s="289"/>
    </row>
    <row r="11449" spans="20:24">
      <c r="T11449" s="288"/>
      <c r="U11449" s="287"/>
      <c r="X11449" s="289"/>
    </row>
    <row r="11450" spans="20:24">
      <c r="T11450" s="288"/>
      <c r="U11450" s="287"/>
      <c r="X11450" s="289"/>
    </row>
    <row r="11451" spans="20:24">
      <c r="T11451" s="288"/>
      <c r="U11451" s="287"/>
      <c r="X11451" s="289"/>
    </row>
    <row r="11452" spans="20:24">
      <c r="T11452" s="288"/>
      <c r="U11452" s="287"/>
      <c r="X11452" s="289"/>
    </row>
    <row r="11453" spans="20:24">
      <c r="T11453" s="288"/>
      <c r="U11453" s="287"/>
      <c r="X11453" s="289"/>
    </row>
    <row r="11454" spans="20:24">
      <c r="T11454" s="288"/>
      <c r="U11454" s="287"/>
      <c r="X11454" s="289"/>
    </row>
    <row r="11455" spans="20:24">
      <c r="T11455" s="288"/>
      <c r="U11455" s="287"/>
      <c r="X11455" s="289"/>
    </row>
    <row r="11456" spans="20:24">
      <c r="T11456" s="288"/>
      <c r="U11456" s="287"/>
      <c r="X11456" s="289"/>
    </row>
    <row r="11457" spans="20:24">
      <c r="T11457" s="288"/>
      <c r="U11457" s="287"/>
      <c r="X11457" s="289"/>
    </row>
    <row r="11458" spans="20:24">
      <c r="T11458" s="288"/>
      <c r="U11458" s="287"/>
      <c r="X11458" s="289"/>
    </row>
    <row r="11459" spans="20:24">
      <c r="T11459" s="288"/>
      <c r="U11459" s="287"/>
      <c r="X11459" s="289"/>
    </row>
    <row r="11460" spans="20:24">
      <c r="T11460" s="288"/>
      <c r="U11460" s="287"/>
      <c r="X11460" s="289"/>
    </row>
    <row r="11461" spans="20:24">
      <c r="T11461" s="288"/>
      <c r="U11461" s="287"/>
      <c r="X11461" s="289"/>
    </row>
    <row r="11462" spans="20:24">
      <c r="T11462" s="288"/>
      <c r="U11462" s="287"/>
      <c r="X11462" s="289"/>
    </row>
    <row r="11463" spans="20:24">
      <c r="T11463" s="288"/>
      <c r="U11463" s="287"/>
      <c r="X11463" s="289"/>
    </row>
    <row r="11464" spans="20:24">
      <c r="T11464" s="288"/>
      <c r="U11464" s="287"/>
      <c r="X11464" s="289"/>
    </row>
    <row r="11465" spans="20:24">
      <c r="T11465" s="288"/>
      <c r="U11465" s="287"/>
      <c r="X11465" s="289"/>
    </row>
    <row r="11466" spans="20:24">
      <c r="T11466" s="288"/>
      <c r="U11466" s="287"/>
      <c r="X11466" s="289"/>
    </row>
    <row r="11467" spans="20:24">
      <c r="T11467" s="288"/>
      <c r="U11467" s="287"/>
      <c r="X11467" s="289"/>
    </row>
    <row r="11468" spans="20:24">
      <c r="T11468" s="288"/>
      <c r="U11468" s="287"/>
      <c r="X11468" s="289"/>
    </row>
    <row r="11469" spans="20:24">
      <c r="T11469" s="288"/>
      <c r="U11469" s="287"/>
      <c r="X11469" s="289"/>
    </row>
    <row r="11470" spans="20:24">
      <c r="T11470" s="288"/>
      <c r="U11470" s="287"/>
      <c r="X11470" s="289"/>
    </row>
    <row r="11471" spans="20:24">
      <c r="T11471" s="288"/>
      <c r="U11471" s="287"/>
      <c r="X11471" s="289"/>
    </row>
    <row r="11472" spans="20:24">
      <c r="T11472" s="288"/>
      <c r="U11472" s="287"/>
      <c r="X11472" s="289"/>
    </row>
    <row r="11473" spans="20:24">
      <c r="T11473" s="288"/>
      <c r="U11473" s="287"/>
      <c r="X11473" s="289"/>
    </row>
    <row r="11474" spans="20:24">
      <c r="T11474" s="288"/>
      <c r="U11474" s="287"/>
      <c r="X11474" s="289"/>
    </row>
    <row r="11475" spans="20:24">
      <c r="T11475" s="288"/>
      <c r="U11475" s="287"/>
      <c r="X11475" s="289"/>
    </row>
    <row r="11476" spans="20:24">
      <c r="T11476" s="288"/>
      <c r="U11476" s="287"/>
      <c r="X11476" s="289"/>
    </row>
    <row r="11477" spans="20:24">
      <c r="T11477" s="288"/>
      <c r="U11477" s="287"/>
      <c r="X11477" s="289"/>
    </row>
    <row r="11478" spans="20:24">
      <c r="T11478" s="288"/>
      <c r="U11478" s="287"/>
      <c r="X11478" s="289"/>
    </row>
    <row r="11479" spans="20:24">
      <c r="T11479" s="288"/>
      <c r="U11479" s="287"/>
      <c r="X11479" s="289"/>
    </row>
    <row r="11480" spans="20:24">
      <c r="T11480" s="288"/>
      <c r="U11480" s="287"/>
      <c r="X11480" s="289"/>
    </row>
    <row r="11481" spans="20:24">
      <c r="T11481" s="288"/>
      <c r="U11481" s="287"/>
      <c r="X11481" s="289"/>
    </row>
    <row r="11482" spans="20:24">
      <c r="T11482" s="288"/>
      <c r="U11482" s="287"/>
      <c r="X11482" s="289"/>
    </row>
    <row r="11483" spans="20:24">
      <c r="T11483" s="288"/>
      <c r="U11483" s="287"/>
      <c r="X11483" s="289"/>
    </row>
    <row r="11484" spans="20:24">
      <c r="T11484" s="288"/>
      <c r="U11484" s="287"/>
      <c r="X11484" s="289"/>
    </row>
    <row r="11485" spans="20:24">
      <c r="T11485" s="288"/>
      <c r="U11485" s="287"/>
      <c r="X11485" s="289"/>
    </row>
    <row r="11486" spans="20:24">
      <c r="T11486" s="288"/>
      <c r="U11486" s="287"/>
      <c r="X11486" s="289"/>
    </row>
    <row r="11487" spans="20:24">
      <c r="T11487" s="288"/>
      <c r="U11487" s="287"/>
      <c r="X11487" s="289"/>
    </row>
    <row r="11488" spans="20:24">
      <c r="T11488" s="288"/>
      <c r="U11488" s="287"/>
      <c r="X11488" s="289"/>
    </row>
    <row r="11489" spans="20:24">
      <c r="T11489" s="288"/>
      <c r="U11489" s="287"/>
      <c r="X11489" s="289"/>
    </row>
    <row r="11490" spans="20:24">
      <c r="T11490" s="288"/>
      <c r="U11490" s="287"/>
      <c r="X11490" s="289"/>
    </row>
    <row r="11491" spans="20:24">
      <c r="T11491" s="288"/>
      <c r="U11491" s="287"/>
      <c r="X11491" s="289"/>
    </row>
    <row r="11492" spans="20:24">
      <c r="T11492" s="288"/>
      <c r="U11492" s="287"/>
      <c r="X11492" s="289"/>
    </row>
    <row r="11493" spans="20:24">
      <c r="T11493" s="288"/>
      <c r="U11493" s="287"/>
      <c r="X11493" s="289"/>
    </row>
    <row r="11494" spans="20:24">
      <c r="T11494" s="288"/>
      <c r="U11494" s="287"/>
      <c r="X11494" s="289"/>
    </row>
    <row r="11495" spans="20:24">
      <c r="T11495" s="288"/>
      <c r="U11495" s="287"/>
      <c r="X11495" s="289"/>
    </row>
    <row r="11496" spans="20:24">
      <c r="T11496" s="288"/>
      <c r="U11496" s="287"/>
      <c r="X11496" s="289"/>
    </row>
    <row r="11497" spans="20:24">
      <c r="T11497" s="288"/>
      <c r="U11497" s="287"/>
      <c r="X11497" s="289"/>
    </row>
    <row r="11498" spans="20:24">
      <c r="T11498" s="288"/>
      <c r="U11498" s="287"/>
      <c r="X11498" s="289"/>
    </row>
    <row r="11499" spans="20:24">
      <c r="T11499" s="288"/>
      <c r="U11499" s="287"/>
      <c r="X11499" s="289"/>
    </row>
    <row r="11500" spans="20:24">
      <c r="T11500" s="288"/>
      <c r="U11500" s="287"/>
      <c r="X11500" s="289"/>
    </row>
    <row r="11501" spans="20:24">
      <c r="T11501" s="288"/>
      <c r="U11501" s="287"/>
      <c r="X11501" s="289"/>
    </row>
    <row r="11502" spans="20:24">
      <c r="T11502" s="288"/>
      <c r="U11502" s="287"/>
      <c r="X11502" s="289"/>
    </row>
    <row r="11503" spans="20:24">
      <c r="T11503" s="288"/>
      <c r="U11503" s="287"/>
      <c r="X11503" s="289"/>
    </row>
    <row r="11504" spans="20:24">
      <c r="T11504" s="288"/>
      <c r="U11504" s="287"/>
      <c r="X11504" s="289"/>
    </row>
    <row r="11505" spans="20:24">
      <c r="T11505" s="288"/>
      <c r="U11505" s="287"/>
      <c r="X11505" s="289"/>
    </row>
    <row r="11506" spans="20:24">
      <c r="T11506" s="288"/>
      <c r="U11506" s="287"/>
      <c r="X11506" s="289"/>
    </row>
    <row r="11507" spans="20:24">
      <c r="T11507" s="288"/>
      <c r="U11507" s="287"/>
      <c r="X11507" s="289"/>
    </row>
    <row r="11508" spans="20:24">
      <c r="T11508" s="288"/>
      <c r="U11508" s="287"/>
      <c r="X11508" s="289"/>
    </row>
    <row r="11509" spans="20:24">
      <c r="T11509" s="288"/>
      <c r="U11509" s="287"/>
      <c r="X11509" s="289"/>
    </row>
    <row r="11510" spans="20:24">
      <c r="T11510" s="288"/>
      <c r="U11510" s="287"/>
      <c r="X11510" s="289"/>
    </row>
    <row r="11511" spans="20:24">
      <c r="T11511" s="288"/>
      <c r="U11511" s="287"/>
      <c r="X11511" s="289"/>
    </row>
    <row r="11512" spans="20:24">
      <c r="T11512" s="288"/>
      <c r="U11512" s="287"/>
      <c r="X11512" s="289"/>
    </row>
    <row r="11513" spans="20:24">
      <c r="T11513" s="288"/>
      <c r="U11513" s="287"/>
      <c r="X11513" s="289"/>
    </row>
    <row r="11514" spans="20:24">
      <c r="T11514" s="288"/>
      <c r="U11514" s="287"/>
      <c r="X11514" s="289"/>
    </row>
    <row r="11515" spans="20:24">
      <c r="T11515" s="288"/>
      <c r="U11515" s="287"/>
      <c r="X11515" s="289"/>
    </row>
    <row r="11516" spans="20:24">
      <c r="T11516" s="288"/>
      <c r="U11516" s="287"/>
      <c r="X11516" s="289"/>
    </row>
    <row r="11517" spans="20:24">
      <c r="T11517" s="288"/>
      <c r="U11517" s="287"/>
      <c r="X11517" s="289"/>
    </row>
    <row r="11518" spans="20:24">
      <c r="T11518" s="288"/>
      <c r="U11518" s="287"/>
      <c r="X11518" s="289"/>
    </row>
    <row r="11519" spans="20:24">
      <c r="T11519" s="288"/>
      <c r="U11519" s="287"/>
      <c r="X11519" s="289"/>
    </row>
    <row r="11520" spans="20:24">
      <c r="T11520" s="288"/>
      <c r="U11520" s="287"/>
      <c r="X11520" s="289"/>
    </row>
    <row r="11521" spans="20:24">
      <c r="T11521" s="288"/>
      <c r="U11521" s="287"/>
      <c r="X11521" s="289"/>
    </row>
    <row r="11522" spans="20:24">
      <c r="T11522" s="288"/>
      <c r="U11522" s="287"/>
      <c r="X11522" s="289"/>
    </row>
    <row r="11523" spans="20:24">
      <c r="T11523" s="288"/>
      <c r="U11523" s="287"/>
      <c r="X11523" s="289"/>
    </row>
    <row r="11524" spans="20:24">
      <c r="T11524" s="288"/>
      <c r="U11524" s="287"/>
      <c r="X11524" s="289"/>
    </row>
    <row r="11525" spans="20:24">
      <c r="T11525" s="288"/>
      <c r="U11525" s="287"/>
      <c r="X11525" s="289"/>
    </row>
    <row r="11526" spans="20:24">
      <c r="T11526" s="288"/>
      <c r="U11526" s="287"/>
      <c r="X11526" s="289"/>
    </row>
    <row r="11527" spans="20:24">
      <c r="T11527" s="288"/>
      <c r="U11527" s="287"/>
      <c r="X11527" s="289"/>
    </row>
    <row r="11528" spans="20:24">
      <c r="T11528" s="288"/>
      <c r="U11528" s="287"/>
      <c r="X11528" s="289"/>
    </row>
    <row r="11529" spans="20:24">
      <c r="T11529" s="288"/>
      <c r="U11529" s="287"/>
      <c r="X11529" s="289"/>
    </row>
    <row r="11530" spans="20:24">
      <c r="T11530" s="288"/>
      <c r="U11530" s="287"/>
      <c r="X11530" s="289"/>
    </row>
    <row r="11531" spans="20:24">
      <c r="T11531" s="288"/>
      <c r="U11531" s="287"/>
      <c r="X11531" s="289"/>
    </row>
    <row r="11532" spans="20:24">
      <c r="T11532" s="288"/>
      <c r="U11532" s="287"/>
      <c r="X11532" s="289"/>
    </row>
    <row r="11533" spans="20:24">
      <c r="T11533" s="288"/>
      <c r="U11533" s="287"/>
      <c r="X11533" s="289"/>
    </row>
    <row r="11534" spans="20:24">
      <c r="T11534" s="288"/>
      <c r="U11534" s="287"/>
      <c r="X11534" s="289"/>
    </row>
    <row r="11535" spans="20:24">
      <c r="T11535" s="288"/>
      <c r="U11535" s="287"/>
      <c r="X11535" s="289"/>
    </row>
    <row r="11536" spans="20:24">
      <c r="T11536" s="288"/>
      <c r="U11536" s="287"/>
      <c r="X11536" s="289"/>
    </row>
    <row r="11537" spans="20:24">
      <c r="T11537" s="288"/>
      <c r="U11537" s="287"/>
      <c r="X11537" s="289"/>
    </row>
    <row r="11538" spans="20:24">
      <c r="T11538" s="288"/>
      <c r="U11538" s="287"/>
      <c r="X11538" s="289"/>
    </row>
    <row r="11539" spans="20:24">
      <c r="T11539" s="288"/>
      <c r="U11539" s="287"/>
      <c r="X11539" s="289"/>
    </row>
    <row r="11540" spans="20:24">
      <c r="T11540" s="288"/>
      <c r="U11540" s="287"/>
      <c r="X11540" s="289"/>
    </row>
    <row r="11541" spans="20:24">
      <c r="T11541" s="288"/>
      <c r="U11541" s="287"/>
      <c r="X11541" s="289"/>
    </row>
    <row r="11542" spans="20:24">
      <c r="T11542" s="288"/>
      <c r="U11542" s="287"/>
      <c r="X11542" s="289"/>
    </row>
    <row r="11543" spans="20:24">
      <c r="T11543" s="288"/>
      <c r="U11543" s="287"/>
      <c r="X11543" s="289"/>
    </row>
    <row r="11544" spans="20:24">
      <c r="T11544" s="288"/>
      <c r="U11544" s="287"/>
      <c r="X11544" s="289"/>
    </row>
    <row r="11545" spans="20:24">
      <c r="T11545" s="288"/>
      <c r="U11545" s="287"/>
      <c r="X11545" s="289"/>
    </row>
    <row r="11546" spans="20:24">
      <c r="T11546" s="288"/>
      <c r="U11546" s="287"/>
      <c r="X11546" s="289"/>
    </row>
    <row r="11547" spans="20:24">
      <c r="T11547" s="288"/>
      <c r="U11547" s="287"/>
      <c r="X11547" s="289"/>
    </row>
    <row r="11548" spans="20:24">
      <c r="T11548" s="288"/>
      <c r="U11548" s="287"/>
      <c r="X11548" s="289"/>
    </row>
    <row r="11549" spans="20:24">
      <c r="T11549" s="288"/>
      <c r="U11549" s="287"/>
      <c r="X11549" s="289"/>
    </row>
    <row r="11550" spans="20:24">
      <c r="T11550" s="288"/>
      <c r="U11550" s="287"/>
      <c r="X11550" s="289"/>
    </row>
    <row r="11551" spans="20:24">
      <c r="T11551" s="288"/>
      <c r="U11551" s="287"/>
      <c r="X11551" s="289"/>
    </row>
    <row r="11552" spans="20:24">
      <c r="T11552" s="288"/>
      <c r="U11552" s="287"/>
      <c r="X11552" s="289"/>
    </row>
    <row r="11553" spans="20:24">
      <c r="T11553" s="288"/>
      <c r="U11553" s="287"/>
      <c r="X11553" s="289"/>
    </row>
    <row r="11554" spans="20:24">
      <c r="T11554" s="288"/>
      <c r="U11554" s="287"/>
      <c r="X11554" s="289"/>
    </row>
    <row r="11555" spans="20:24">
      <c r="T11555" s="288"/>
      <c r="U11555" s="287"/>
      <c r="X11555" s="289"/>
    </row>
    <row r="11556" spans="20:24">
      <c r="T11556" s="288"/>
      <c r="U11556" s="287"/>
      <c r="X11556" s="289"/>
    </row>
    <row r="11557" spans="20:24">
      <c r="T11557" s="288"/>
      <c r="U11557" s="287"/>
      <c r="X11557" s="289"/>
    </row>
    <row r="11558" spans="20:24">
      <c r="T11558" s="288"/>
      <c r="U11558" s="287"/>
      <c r="X11558" s="289"/>
    </row>
    <row r="11559" spans="20:24">
      <c r="T11559" s="288"/>
      <c r="U11559" s="287"/>
      <c r="X11559" s="289"/>
    </row>
    <row r="11560" spans="20:24">
      <c r="T11560" s="288"/>
      <c r="U11560" s="287"/>
      <c r="X11560" s="289"/>
    </row>
    <row r="11561" spans="20:24">
      <c r="T11561" s="288"/>
      <c r="U11561" s="287"/>
      <c r="X11561" s="289"/>
    </row>
    <row r="11562" spans="20:24">
      <c r="T11562" s="288"/>
      <c r="U11562" s="287"/>
      <c r="X11562" s="289"/>
    </row>
    <row r="11563" spans="20:24">
      <c r="T11563" s="288"/>
      <c r="U11563" s="287"/>
      <c r="X11563" s="289"/>
    </row>
    <row r="11564" spans="20:24">
      <c r="T11564" s="288"/>
      <c r="U11564" s="287"/>
      <c r="X11564" s="289"/>
    </row>
    <row r="11565" spans="20:24">
      <c r="T11565" s="288"/>
      <c r="U11565" s="287"/>
      <c r="X11565" s="289"/>
    </row>
    <row r="11566" spans="20:24">
      <c r="T11566" s="288"/>
      <c r="U11566" s="287"/>
      <c r="X11566" s="289"/>
    </row>
    <row r="11567" spans="20:24">
      <c r="T11567" s="288"/>
      <c r="U11567" s="287"/>
      <c r="X11567" s="289"/>
    </row>
    <row r="11568" spans="20:24">
      <c r="T11568" s="288"/>
      <c r="U11568" s="287"/>
      <c r="X11568" s="289"/>
    </row>
    <row r="11569" spans="20:24">
      <c r="T11569" s="288"/>
      <c r="U11569" s="287"/>
      <c r="X11569" s="289"/>
    </row>
    <row r="11570" spans="20:24">
      <c r="T11570" s="288"/>
      <c r="U11570" s="287"/>
      <c r="X11570" s="289"/>
    </row>
    <row r="11571" spans="20:24">
      <c r="T11571" s="288"/>
      <c r="U11571" s="287"/>
      <c r="X11571" s="289"/>
    </row>
    <row r="11572" spans="20:24">
      <c r="T11572" s="288"/>
      <c r="U11572" s="287"/>
      <c r="X11572" s="289"/>
    </row>
    <row r="11573" spans="20:24">
      <c r="T11573" s="288"/>
      <c r="U11573" s="287"/>
      <c r="X11573" s="289"/>
    </row>
    <row r="11574" spans="20:24">
      <c r="T11574" s="288"/>
      <c r="U11574" s="287"/>
      <c r="X11574" s="289"/>
    </row>
    <row r="11575" spans="20:24">
      <c r="T11575" s="288"/>
      <c r="U11575" s="287"/>
      <c r="X11575" s="289"/>
    </row>
    <row r="11576" spans="20:24">
      <c r="T11576" s="288"/>
      <c r="U11576" s="287"/>
      <c r="X11576" s="289"/>
    </row>
    <row r="11577" spans="20:24">
      <c r="T11577" s="288"/>
      <c r="U11577" s="287"/>
      <c r="X11577" s="289"/>
    </row>
    <row r="11578" spans="20:24">
      <c r="T11578" s="288"/>
      <c r="U11578" s="287"/>
      <c r="X11578" s="289"/>
    </row>
    <row r="11579" spans="20:24">
      <c r="T11579" s="288"/>
      <c r="U11579" s="287"/>
      <c r="X11579" s="289"/>
    </row>
    <row r="11580" spans="20:24">
      <c r="T11580" s="288"/>
      <c r="U11580" s="287"/>
      <c r="X11580" s="289"/>
    </row>
    <row r="11581" spans="20:24">
      <c r="T11581" s="288"/>
      <c r="U11581" s="287"/>
      <c r="X11581" s="289"/>
    </row>
    <row r="11582" spans="20:24">
      <c r="T11582" s="288"/>
      <c r="U11582" s="287"/>
      <c r="X11582" s="289"/>
    </row>
    <row r="11583" spans="20:24">
      <c r="T11583" s="288"/>
      <c r="U11583" s="287"/>
      <c r="X11583" s="289"/>
    </row>
    <row r="11584" spans="20:24">
      <c r="T11584" s="288"/>
      <c r="U11584" s="287"/>
      <c r="X11584" s="289"/>
    </row>
    <row r="11585" spans="20:24">
      <c r="T11585" s="288"/>
      <c r="U11585" s="287"/>
      <c r="X11585" s="289"/>
    </row>
    <row r="11586" spans="20:24">
      <c r="T11586" s="288"/>
      <c r="U11586" s="287"/>
      <c r="X11586" s="289"/>
    </row>
    <row r="11587" spans="20:24">
      <c r="T11587" s="288"/>
      <c r="U11587" s="287"/>
      <c r="X11587" s="289"/>
    </row>
    <row r="11588" spans="20:24">
      <c r="T11588" s="288"/>
      <c r="U11588" s="287"/>
      <c r="X11588" s="289"/>
    </row>
    <row r="11589" spans="20:24">
      <c r="T11589" s="288"/>
      <c r="U11589" s="287"/>
      <c r="X11589" s="289"/>
    </row>
    <row r="11590" spans="20:24">
      <c r="T11590" s="288"/>
      <c r="U11590" s="287"/>
      <c r="X11590" s="289"/>
    </row>
    <row r="11591" spans="20:24">
      <c r="T11591" s="288"/>
      <c r="U11591" s="287"/>
      <c r="X11591" s="289"/>
    </row>
    <row r="11592" spans="20:24">
      <c r="T11592" s="288"/>
      <c r="U11592" s="287"/>
      <c r="X11592" s="289"/>
    </row>
    <row r="11593" spans="20:24">
      <c r="T11593" s="288"/>
      <c r="U11593" s="287"/>
      <c r="X11593" s="289"/>
    </row>
    <row r="11594" spans="20:24">
      <c r="T11594" s="288"/>
      <c r="U11594" s="287"/>
      <c r="X11594" s="289"/>
    </row>
    <row r="11595" spans="20:24">
      <c r="T11595" s="288"/>
      <c r="U11595" s="287"/>
      <c r="X11595" s="289"/>
    </row>
    <row r="11596" spans="20:24">
      <c r="T11596" s="288"/>
      <c r="U11596" s="287"/>
      <c r="X11596" s="289"/>
    </row>
    <row r="11597" spans="20:24">
      <c r="T11597" s="288"/>
      <c r="U11597" s="287"/>
      <c r="X11597" s="289"/>
    </row>
    <row r="11598" spans="20:24">
      <c r="T11598" s="288"/>
      <c r="U11598" s="287"/>
      <c r="X11598" s="289"/>
    </row>
    <row r="11599" spans="20:24">
      <c r="T11599" s="288"/>
      <c r="U11599" s="287"/>
      <c r="X11599" s="289"/>
    </row>
    <row r="11600" spans="20:24">
      <c r="T11600" s="288"/>
      <c r="U11600" s="287"/>
      <c r="X11600" s="289"/>
    </row>
    <row r="11601" spans="20:24">
      <c r="T11601" s="288"/>
      <c r="U11601" s="287"/>
      <c r="X11601" s="289"/>
    </row>
    <row r="11602" spans="20:24">
      <c r="T11602" s="288"/>
      <c r="U11602" s="287"/>
      <c r="X11602" s="289"/>
    </row>
    <row r="11603" spans="20:24">
      <c r="T11603" s="288"/>
      <c r="U11603" s="287"/>
      <c r="X11603" s="289"/>
    </row>
    <row r="11604" spans="20:24">
      <c r="T11604" s="288"/>
      <c r="U11604" s="287"/>
      <c r="X11604" s="289"/>
    </row>
    <row r="11605" spans="20:24">
      <c r="T11605" s="288"/>
      <c r="U11605" s="287"/>
      <c r="X11605" s="289"/>
    </row>
    <row r="11606" spans="20:24">
      <c r="T11606" s="288"/>
      <c r="U11606" s="287"/>
      <c r="X11606" s="289"/>
    </row>
    <row r="11607" spans="20:24">
      <c r="T11607" s="288"/>
      <c r="U11607" s="287"/>
      <c r="X11607" s="289"/>
    </row>
    <row r="11608" spans="20:24">
      <c r="T11608" s="288"/>
      <c r="U11608" s="287"/>
      <c r="X11608" s="289"/>
    </row>
    <row r="11609" spans="20:24">
      <c r="T11609" s="288"/>
      <c r="U11609" s="287"/>
      <c r="X11609" s="289"/>
    </row>
    <row r="11610" spans="20:24">
      <c r="T11610" s="288"/>
      <c r="U11610" s="287"/>
      <c r="X11610" s="289"/>
    </row>
    <row r="11611" spans="20:24">
      <c r="T11611" s="288"/>
      <c r="U11611" s="287"/>
      <c r="X11611" s="289"/>
    </row>
    <row r="11612" spans="20:24">
      <c r="T11612" s="288"/>
      <c r="U11612" s="287"/>
      <c r="X11612" s="289"/>
    </row>
    <row r="11613" spans="20:24">
      <c r="T11613" s="288"/>
      <c r="U11613" s="287"/>
      <c r="X11613" s="289"/>
    </row>
    <row r="11614" spans="20:24">
      <c r="T11614" s="288"/>
      <c r="U11614" s="287"/>
      <c r="X11614" s="289"/>
    </row>
    <row r="11615" spans="20:24">
      <c r="T11615" s="288"/>
      <c r="U11615" s="287"/>
      <c r="X11615" s="289"/>
    </row>
    <row r="11616" spans="20:24">
      <c r="T11616" s="288"/>
      <c r="U11616" s="287"/>
      <c r="X11616" s="289"/>
    </row>
    <row r="11617" spans="20:24">
      <c r="T11617" s="288"/>
      <c r="U11617" s="287"/>
      <c r="X11617" s="289"/>
    </row>
    <row r="11618" spans="20:24">
      <c r="T11618" s="288"/>
      <c r="U11618" s="287"/>
      <c r="X11618" s="289"/>
    </row>
    <row r="11619" spans="20:24">
      <c r="T11619" s="288"/>
      <c r="U11619" s="287"/>
      <c r="X11619" s="289"/>
    </row>
    <row r="11620" spans="20:24">
      <c r="T11620" s="288"/>
      <c r="U11620" s="287"/>
      <c r="X11620" s="289"/>
    </row>
    <row r="11621" spans="20:24">
      <c r="T11621" s="288"/>
      <c r="U11621" s="287"/>
      <c r="X11621" s="289"/>
    </row>
    <row r="11622" spans="20:24">
      <c r="T11622" s="288"/>
      <c r="U11622" s="287"/>
      <c r="X11622" s="289"/>
    </row>
    <row r="11623" spans="20:24">
      <c r="T11623" s="288"/>
      <c r="U11623" s="287"/>
      <c r="X11623" s="289"/>
    </row>
    <row r="11624" spans="20:24">
      <c r="T11624" s="288"/>
      <c r="U11624" s="287"/>
      <c r="X11624" s="289"/>
    </row>
    <row r="11625" spans="20:24">
      <c r="T11625" s="288"/>
      <c r="U11625" s="287"/>
      <c r="X11625" s="289"/>
    </row>
    <row r="11626" spans="20:24">
      <c r="T11626" s="288"/>
      <c r="U11626" s="287"/>
      <c r="X11626" s="289"/>
    </row>
    <row r="11627" spans="20:24">
      <c r="T11627" s="288"/>
      <c r="U11627" s="287"/>
      <c r="X11627" s="289"/>
    </row>
    <row r="11628" spans="20:24">
      <c r="T11628" s="288"/>
      <c r="U11628" s="287"/>
      <c r="X11628" s="289"/>
    </row>
    <row r="11629" spans="20:24">
      <c r="T11629" s="288"/>
      <c r="U11629" s="287"/>
      <c r="X11629" s="289"/>
    </row>
    <row r="11630" spans="20:24">
      <c r="T11630" s="288"/>
      <c r="U11630" s="287"/>
      <c r="X11630" s="289"/>
    </row>
    <row r="11631" spans="20:24">
      <c r="T11631" s="288"/>
      <c r="U11631" s="287"/>
      <c r="X11631" s="289"/>
    </row>
    <row r="11632" spans="20:24">
      <c r="T11632" s="288"/>
      <c r="U11632" s="287"/>
      <c r="X11632" s="289"/>
    </row>
    <row r="11633" spans="20:24">
      <c r="T11633" s="288"/>
      <c r="U11633" s="287"/>
      <c r="X11633" s="289"/>
    </row>
    <row r="11634" spans="20:24">
      <c r="T11634" s="288"/>
      <c r="U11634" s="287"/>
      <c r="X11634" s="289"/>
    </row>
    <row r="11635" spans="20:24">
      <c r="T11635" s="288"/>
      <c r="U11635" s="287"/>
      <c r="X11635" s="289"/>
    </row>
    <row r="11636" spans="20:24">
      <c r="T11636" s="288"/>
      <c r="U11636" s="287"/>
      <c r="X11636" s="289"/>
    </row>
    <row r="11637" spans="20:24">
      <c r="T11637" s="288"/>
      <c r="U11637" s="287"/>
      <c r="X11637" s="289"/>
    </row>
    <row r="11638" spans="20:24">
      <c r="T11638" s="288"/>
      <c r="U11638" s="287"/>
      <c r="X11638" s="289"/>
    </row>
    <row r="11639" spans="20:24">
      <c r="T11639" s="288"/>
      <c r="U11639" s="287"/>
      <c r="X11639" s="289"/>
    </row>
    <row r="11640" spans="20:24">
      <c r="T11640" s="288"/>
      <c r="U11640" s="287"/>
      <c r="X11640" s="289"/>
    </row>
    <row r="11641" spans="20:24">
      <c r="T11641" s="288"/>
      <c r="U11641" s="287"/>
      <c r="X11641" s="289"/>
    </row>
    <row r="11642" spans="20:24">
      <c r="T11642" s="288"/>
      <c r="U11642" s="287"/>
      <c r="X11642" s="289"/>
    </row>
    <row r="11643" spans="20:24">
      <c r="T11643" s="288"/>
      <c r="U11643" s="287"/>
      <c r="X11643" s="289"/>
    </row>
    <row r="11644" spans="20:24">
      <c r="T11644" s="288"/>
      <c r="U11644" s="287"/>
      <c r="X11644" s="289"/>
    </row>
    <row r="11645" spans="20:24">
      <c r="T11645" s="288"/>
      <c r="U11645" s="287"/>
      <c r="X11645" s="289"/>
    </row>
    <row r="11646" spans="20:24">
      <c r="T11646" s="288"/>
      <c r="U11646" s="287"/>
      <c r="X11646" s="289"/>
    </row>
    <row r="11647" spans="20:24">
      <c r="T11647" s="288"/>
      <c r="U11647" s="287"/>
      <c r="X11647" s="289"/>
    </row>
    <row r="11648" spans="20:24">
      <c r="T11648" s="288"/>
      <c r="U11648" s="287"/>
      <c r="X11648" s="289"/>
    </row>
    <row r="11649" spans="20:24">
      <c r="T11649" s="288"/>
      <c r="U11649" s="287"/>
      <c r="X11649" s="289"/>
    </row>
    <row r="11650" spans="20:24">
      <c r="T11650" s="288"/>
      <c r="U11650" s="287"/>
      <c r="X11650" s="289"/>
    </row>
    <row r="11651" spans="20:24">
      <c r="T11651" s="288"/>
      <c r="U11651" s="287"/>
      <c r="X11651" s="289"/>
    </row>
    <row r="11652" spans="20:24">
      <c r="T11652" s="288"/>
      <c r="U11652" s="287"/>
      <c r="X11652" s="289"/>
    </row>
    <row r="11653" spans="20:24">
      <c r="T11653" s="288"/>
      <c r="U11653" s="287"/>
      <c r="X11653" s="289"/>
    </row>
    <row r="11654" spans="20:24">
      <c r="T11654" s="288"/>
      <c r="U11654" s="287"/>
      <c r="X11654" s="289"/>
    </row>
    <row r="11655" spans="20:24">
      <c r="T11655" s="288"/>
      <c r="U11655" s="287"/>
      <c r="X11655" s="289"/>
    </row>
    <row r="11656" spans="20:24">
      <c r="T11656" s="288"/>
      <c r="U11656" s="287"/>
      <c r="X11656" s="289"/>
    </row>
    <row r="11657" spans="20:24">
      <c r="T11657" s="288"/>
      <c r="U11657" s="287"/>
      <c r="X11657" s="289"/>
    </row>
    <row r="11658" spans="20:24">
      <c r="T11658" s="288"/>
      <c r="U11658" s="287"/>
      <c r="X11658" s="289"/>
    </row>
    <row r="11659" spans="20:24">
      <c r="T11659" s="288"/>
      <c r="U11659" s="287"/>
      <c r="X11659" s="289"/>
    </row>
    <row r="11660" spans="20:24">
      <c r="T11660" s="288"/>
      <c r="U11660" s="287"/>
      <c r="X11660" s="289"/>
    </row>
    <row r="11661" spans="20:24">
      <c r="T11661" s="288"/>
      <c r="U11661" s="287"/>
      <c r="X11661" s="289"/>
    </row>
    <row r="11662" spans="20:24">
      <c r="T11662" s="288"/>
      <c r="U11662" s="287"/>
      <c r="X11662" s="289"/>
    </row>
    <row r="11663" spans="20:24">
      <c r="T11663" s="288"/>
      <c r="U11663" s="287"/>
      <c r="X11663" s="289"/>
    </row>
    <row r="11664" spans="20:24">
      <c r="T11664" s="288"/>
      <c r="U11664" s="287"/>
      <c r="X11664" s="289"/>
    </row>
    <row r="11665" spans="20:24">
      <c r="T11665" s="288"/>
      <c r="U11665" s="287"/>
      <c r="X11665" s="289"/>
    </row>
    <row r="11666" spans="20:24">
      <c r="T11666" s="288"/>
      <c r="U11666" s="287"/>
      <c r="X11666" s="289"/>
    </row>
    <row r="11667" spans="20:24">
      <c r="T11667" s="288"/>
      <c r="U11667" s="287"/>
      <c r="X11667" s="289"/>
    </row>
    <row r="11668" spans="20:24">
      <c r="T11668" s="288"/>
      <c r="U11668" s="287"/>
      <c r="X11668" s="289"/>
    </row>
    <row r="11669" spans="20:24">
      <c r="T11669" s="288"/>
      <c r="U11669" s="287"/>
      <c r="X11669" s="289"/>
    </row>
    <row r="11670" spans="20:24">
      <c r="T11670" s="288"/>
      <c r="U11670" s="287"/>
      <c r="X11670" s="289"/>
    </row>
    <row r="11671" spans="20:24">
      <c r="T11671" s="288"/>
      <c r="U11671" s="287"/>
      <c r="X11671" s="289"/>
    </row>
    <row r="11672" spans="20:24">
      <c r="T11672" s="288"/>
      <c r="U11672" s="287"/>
      <c r="X11672" s="289"/>
    </row>
    <row r="11673" spans="20:24">
      <c r="T11673" s="288"/>
      <c r="U11673" s="287"/>
      <c r="X11673" s="289"/>
    </row>
    <row r="11674" spans="20:24">
      <c r="T11674" s="288"/>
      <c r="U11674" s="287"/>
      <c r="X11674" s="289"/>
    </row>
    <row r="11675" spans="20:24">
      <c r="T11675" s="288"/>
      <c r="U11675" s="287"/>
      <c r="X11675" s="289"/>
    </row>
    <row r="11676" spans="20:24">
      <c r="T11676" s="288"/>
      <c r="U11676" s="287"/>
      <c r="X11676" s="289"/>
    </row>
    <row r="11677" spans="20:24">
      <c r="T11677" s="288"/>
      <c r="U11677" s="287"/>
      <c r="X11677" s="289"/>
    </row>
    <row r="11678" spans="20:24">
      <c r="T11678" s="288"/>
      <c r="U11678" s="287"/>
      <c r="X11678" s="289"/>
    </row>
    <row r="11679" spans="20:24">
      <c r="T11679" s="288"/>
      <c r="U11679" s="287"/>
      <c r="X11679" s="289"/>
    </row>
    <row r="11680" spans="20:24">
      <c r="T11680" s="288"/>
      <c r="U11680" s="287"/>
      <c r="X11680" s="289"/>
    </row>
    <row r="11681" spans="20:24">
      <c r="T11681" s="288"/>
      <c r="U11681" s="287"/>
      <c r="X11681" s="289"/>
    </row>
    <row r="11682" spans="20:24">
      <c r="T11682" s="288"/>
      <c r="U11682" s="287"/>
      <c r="X11682" s="289"/>
    </row>
    <row r="11683" spans="20:24">
      <c r="T11683" s="288"/>
      <c r="U11683" s="287"/>
      <c r="X11683" s="289"/>
    </row>
    <row r="11684" spans="20:24">
      <c r="T11684" s="288"/>
      <c r="U11684" s="287"/>
      <c r="X11684" s="289"/>
    </row>
    <row r="11685" spans="20:24">
      <c r="T11685" s="288"/>
      <c r="U11685" s="287"/>
      <c r="X11685" s="289"/>
    </row>
    <row r="11686" spans="20:24">
      <c r="T11686" s="288"/>
      <c r="U11686" s="287"/>
      <c r="X11686" s="289"/>
    </row>
    <row r="11687" spans="20:24">
      <c r="T11687" s="288"/>
      <c r="U11687" s="287"/>
      <c r="X11687" s="289"/>
    </row>
    <row r="11688" spans="20:24">
      <c r="T11688" s="288"/>
      <c r="U11688" s="287"/>
      <c r="X11688" s="289"/>
    </row>
    <row r="11689" spans="20:24">
      <c r="T11689" s="288"/>
      <c r="U11689" s="287"/>
      <c r="X11689" s="289"/>
    </row>
    <row r="11690" spans="20:24">
      <c r="T11690" s="288"/>
      <c r="U11690" s="287"/>
      <c r="X11690" s="289"/>
    </row>
    <row r="11691" spans="20:24">
      <c r="T11691" s="288"/>
      <c r="U11691" s="287"/>
      <c r="X11691" s="289"/>
    </row>
    <row r="11692" spans="20:24">
      <c r="T11692" s="288"/>
      <c r="U11692" s="287"/>
      <c r="X11692" s="289"/>
    </row>
    <row r="11693" spans="20:24">
      <c r="T11693" s="288"/>
      <c r="U11693" s="287"/>
      <c r="X11693" s="289"/>
    </row>
    <row r="11694" spans="20:24">
      <c r="T11694" s="288"/>
      <c r="U11694" s="287"/>
      <c r="X11694" s="289"/>
    </row>
    <row r="11695" spans="20:24">
      <c r="T11695" s="288"/>
      <c r="U11695" s="287"/>
      <c r="X11695" s="289"/>
    </row>
    <row r="11696" spans="20:24">
      <c r="T11696" s="288"/>
      <c r="U11696" s="287"/>
      <c r="X11696" s="289"/>
    </row>
    <row r="11697" spans="20:24">
      <c r="T11697" s="288"/>
      <c r="U11697" s="287"/>
      <c r="X11697" s="289"/>
    </row>
    <row r="11698" spans="20:24">
      <c r="T11698" s="288"/>
      <c r="U11698" s="287"/>
      <c r="X11698" s="289"/>
    </row>
    <row r="11699" spans="20:24">
      <c r="T11699" s="288"/>
      <c r="U11699" s="287"/>
      <c r="X11699" s="289"/>
    </row>
    <row r="11700" spans="20:24">
      <c r="T11700" s="288"/>
      <c r="U11700" s="287"/>
      <c r="X11700" s="289"/>
    </row>
    <row r="11701" spans="20:24">
      <c r="T11701" s="288"/>
      <c r="U11701" s="287"/>
      <c r="X11701" s="289"/>
    </row>
    <row r="11702" spans="20:24">
      <c r="T11702" s="288"/>
      <c r="U11702" s="287"/>
      <c r="X11702" s="289"/>
    </row>
    <row r="11703" spans="20:24">
      <c r="T11703" s="288"/>
      <c r="U11703" s="287"/>
      <c r="X11703" s="289"/>
    </row>
    <row r="11704" spans="20:24">
      <c r="T11704" s="288"/>
      <c r="U11704" s="287"/>
      <c r="X11704" s="289"/>
    </row>
    <row r="11705" spans="20:24">
      <c r="T11705" s="288"/>
      <c r="U11705" s="287"/>
      <c r="X11705" s="289"/>
    </row>
    <row r="11706" spans="20:24">
      <c r="T11706" s="288"/>
      <c r="U11706" s="287"/>
      <c r="X11706" s="289"/>
    </row>
    <row r="11707" spans="20:24">
      <c r="T11707" s="288"/>
      <c r="U11707" s="287"/>
      <c r="X11707" s="289"/>
    </row>
    <row r="11708" spans="20:24">
      <c r="T11708" s="288"/>
      <c r="U11708" s="287"/>
      <c r="X11708" s="289"/>
    </row>
    <row r="11709" spans="20:24">
      <c r="T11709" s="288"/>
      <c r="U11709" s="287"/>
      <c r="X11709" s="289"/>
    </row>
    <row r="11710" spans="20:24">
      <c r="T11710" s="288"/>
      <c r="U11710" s="287"/>
      <c r="X11710" s="289"/>
    </row>
    <row r="11711" spans="20:24">
      <c r="T11711" s="288"/>
      <c r="U11711" s="287"/>
      <c r="X11711" s="289"/>
    </row>
    <row r="11712" spans="20:24">
      <c r="T11712" s="288"/>
      <c r="U11712" s="287"/>
      <c r="X11712" s="289"/>
    </row>
    <row r="11713" spans="20:24">
      <c r="T11713" s="288"/>
      <c r="U11713" s="287"/>
      <c r="X11713" s="289"/>
    </row>
    <row r="11714" spans="20:24">
      <c r="T11714" s="288"/>
      <c r="U11714" s="287"/>
      <c r="X11714" s="289"/>
    </row>
    <row r="11715" spans="20:24">
      <c r="T11715" s="288"/>
      <c r="U11715" s="287"/>
      <c r="X11715" s="289"/>
    </row>
    <row r="11716" spans="20:24">
      <c r="T11716" s="288"/>
      <c r="U11716" s="287"/>
      <c r="X11716" s="289"/>
    </row>
    <row r="11717" spans="20:24">
      <c r="T11717" s="288"/>
      <c r="U11717" s="287"/>
      <c r="X11717" s="289"/>
    </row>
    <row r="11718" spans="20:24">
      <c r="T11718" s="288"/>
      <c r="U11718" s="287"/>
      <c r="X11718" s="289"/>
    </row>
    <row r="11719" spans="20:24">
      <c r="T11719" s="288"/>
      <c r="U11719" s="287"/>
      <c r="X11719" s="289"/>
    </row>
    <row r="11720" spans="20:24">
      <c r="T11720" s="288"/>
      <c r="U11720" s="287"/>
      <c r="X11720" s="289"/>
    </row>
    <row r="11721" spans="20:24">
      <c r="T11721" s="288"/>
      <c r="U11721" s="287"/>
      <c r="X11721" s="289"/>
    </row>
    <row r="11722" spans="20:24">
      <c r="T11722" s="288"/>
      <c r="U11722" s="287"/>
      <c r="X11722" s="289"/>
    </row>
    <row r="11723" spans="20:24">
      <c r="T11723" s="288"/>
      <c r="U11723" s="287"/>
      <c r="X11723" s="289"/>
    </row>
    <row r="11724" spans="20:24">
      <c r="T11724" s="288"/>
      <c r="U11724" s="287"/>
      <c r="X11724" s="289"/>
    </row>
    <row r="11725" spans="20:24">
      <c r="T11725" s="288"/>
      <c r="U11725" s="287"/>
      <c r="X11725" s="289"/>
    </row>
    <row r="11726" spans="20:24">
      <c r="T11726" s="288"/>
      <c r="U11726" s="287"/>
      <c r="X11726" s="289"/>
    </row>
    <row r="11727" spans="20:24">
      <c r="T11727" s="288"/>
      <c r="U11727" s="287"/>
      <c r="X11727" s="289"/>
    </row>
    <row r="11728" spans="20:24">
      <c r="T11728" s="288"/>
      <c r="U11728" s="287"/>
      <c r="X11728" s="289"/>
    </row>
    <row r="11729" spans="20:24">
      <c r="T11729" s="288"/>
      <c r="U11729" s="287"/>
      <c r="X11729" s="289"/>
    </row>
    <row r="11730" spans="20:24">
      <c r="T11730" s="288"/>
      <c r="U11730" s="287"/>
      <c r="X11730" s="289"/>
    </row>
    <row r="11731" spans="20:24">
      <c r="T11731" s="288"/>
      <c r="U11731" s="287"/>
      <c r="X11731" s="289"/>
    </row>
    <row r="11732" spans="20:24">
      <c r="T11732" s="288"/>
      <c r="U11732" s="287"/>
      <c r="X11732" s="289"/>
    </row>
    <row r="11733" spans="20:24">
      <c r="T11733" s="288"/>
      <c r="U11733" s="287"/>
      <c r="X11733" s="289"/>
    </row>
    <row r="11734" spans="20:24">
      <c r="T11734" s="288"/>
      <c r="U11734" s="287"/>
      <c r="X11734" s="289"/>
    </row>
    <row r="11735" spans="20:24">
      <c r="T11735" s="288"/>
      <c r="U11735" s="287"/>
      <c r="X11735" s="289"/>
    </row>
    <row r="11736" spans="20:24">
      <c r="T11736" s="288"/>
      <c r="U11736" s="287"/>
      <c r="X11736" s="289"/>
    </row>
    <row r="11737" spans="20:24">
      <c r="T11737" s="288"/>
      <c r="U11737" s="287"/>
      <c r="X11737" s="289"/>
    </row>
    <row r="11738" spans="20:24">
      <c r="T11738" s="288"/>
      <c r="U11738" s="287"/>
      <c r="X11738" s="289"/>
    </row>
    <row r="11739" spans="20:24">
      <c r="T11739" s="288"/>
      <c r="U11739" s="287"/>
      <c r="X11739" s="289"/>
    </row>
    <row r="11740" spans="20:24">
      <c r="T11740" s="288"/>
      <c r="U11740" s="287"/>
      <c r="X11740" s="289"/>
    </row>
    <row r="11741" spans="20:24">
      <c r="T11741" s="288"/>
      <c r="U11741" s="287"/>
      <c r="X11741" s="289"/>
    </row>
    <row r="11742" spans="20:24">
      <c r="T11742" s="288"/>
      <c r="U11742" s="287"/>
      <c r="X11742" s="289"/>
    </row>
    <row r="11743" spans="20:24">
      <c r="T11743" s="288"/>
      <c r="U11743" s="287"/>
      <c r="X11743" s="289"/>
    </row>
    <row r="11744" spans="20:24">
      <c r="T11744" s="288"/>
      <c r="U11744" s="287"/>
      <c r="X11744" s="289"/>
    </row>
    <row r="11745" spans="20:24">
      <c r="T11745" s="288"/>
      <c r="U11745" s="287"/>
      <c r="X11745" s="289"/>
    </row>
    <row r="11746" spans="20:24">
      <c r="T11746" s="288"/>
      <c r="U11746" s="287"/>
      <c r="X11746" s="289"/>
    </row>
    <row r="11747" spans="20:24">
      <c r="T11747" s="288"/>
      <c r="U11747" s="287"/>
      <c r="X11747" s="289"/>
    </row>
    <row r="11748" spans="20:24">
      <c r="T11748" s="288"/>
      <c r="U11748" s="287"/>
      <c r="X11748" s="289"/>
    </row>
    <row r="11749" spans="20:24">
      <c r="T11749" s="288"/>
      <c r="U11749" s="287"/>
      <c r="X11749" s="289"/>
    </row>
    <row r="11750" spans="20:24">
      <c r="T11750" s="288"/>
      <c r="U11750" s="287"/>
      <c r="X11750" s="289"/>
    </row>
    <row r="11751" spans="20:24">
      <c r="T11751" s="288"/>
      <c r="U11751" s="287"/>
      <c r="X11751" s="289"/>
    </row>
    <row r="11752" spans="20:24">
      <c r="T11752" s="288"/>
      <c r="U11752" s="287"/>
      <c r="X11752" s="289"/>
    </row>
    <row r="11753" spans="20:24">
      <c r="T11753" s="288"/>
      <c r="U11753" s="287"/>
      <c r="X11753" s="289"/>
    </row>
    <row r="11754" spans="20:24">
      <c r="T11754" s="288"/>
      <c r="U11754" s="287"/>
      <c r="X11754" s="289"/>
    </row>
    <row r="11755" spans="20:24">
      <c r="T11755" s="288"/>
      <c r="U11755" s="287"/>
      <c r="X11755" s="289"/>
    </row>
    <row r="11756" spans="20:24">
      <c r="T11756" s="288"/>
      <c r="U11756" s="287"/>
      <c r="X11756" s="289"/>
    </row>
    <row r="11757" spans="20:24">
      <c r="T11757" s="288"/>
      <c r="U11757" s="287"/>
      <c r="X11757" s="289"/>
    </row>
    <row r="11758" spans="20:24">
      <c r="T11758" s="288"/>
      <c r="U11758" s="287"/>
      <c r="X11758" s="289"/>
    </row>
    <row r="11759" spans="20:24">
      <c r="T11759" s="288"/>
      <c r="U11759" s="287"/>
      <c r="X11759" s="289"/>
    </row>
    <row r="11760" spans="20:24">
      <c r="T11760" s="288"/>
      <c r="U11760" s="287"/>
      <c r="X11760" s="289"/>
    </row>
    <row r="11761" spans="20:24">
      <c r="T11761" s="288"/>
      <c r="U11761" s="287"/>
      <c r="X11761" s="289"/>
    </row>
    <row r="11762" spans="20:24">
      <c r="T11762" s="288"/>
      <c r="U11762" s="287"/>
      <c r="X11762" s="289"/>
    </row>
    <row r="11763" spans="20:24">
      <c r="T11763" s="288"/>
      <c r="U11763" s="287"/>
      <c r="X11763" s="289"/>
    </row>
    <row r="11764" spans="20:24">
      <c r="T11764" s="288"/>
      <c r="U11764" s="287"/>
      <c r="X11764" s="289"/>
    </row>
    <row r="11765" spans="20:24">
      <c r="T11765" s="288"/>
      <c r="U11765" s="287"/>
      <c r="X11765" s="289"/>
    </row>
    <row r="11766" spans="20:24">
      <c r="T11766" s="288"/>
      <c r="U11766" s="287"/>
      <c r="X11766" s="289"/>
    </row>
    <row r="11767" spans="20:24">
      <c r="T11767" s="288"/>
      <c r="U11767" s="287"/>
      <c r="X11767" s="289"/>
    </row>
    <row r="11768" spans="20:24">
      <c r="T11768" s="288"/>
      <c r="U11768" s="287"/>
      <c r="X11768" s="289"/>
    </row>
    <row r="11769" spans="20:24">
      <c r="T11769" s="288"/>
      <c r="U11769" s="287"/>
      <c r="X11769" s="289"/>
    </row>
    <row r="11770" spans="20:24">
      <c r="T11770" s="288"/>
      <c r="U11770" s="287"/>
      <c r="X11770" s="289"/>
    </row>
    <row r="11771" spans="20:24">
      <c r="T11771" s="288"/>
      <c r="U11771" s="287"/>
      <c r="X11771" s="289"/>
    </row>
    <row r="11772" spans="20:24">
      <c r="T11772" s="288"/>
      <c r="U11772" s="287"/>
      <c r="X11772" s="289"/>
    </row>
    <row r="11773" spans="20:24">
      <c r="T11773" s="288"/>
      <c r="U11773" s="287"/>
      <c r="X11773" s="289"/>
    </row>
    <row r="11774" spans="20:24">
      <c r="T11774" s="288"/>
      <c r="U11774" s="287"/>
      <c r="X11774" s="289"/>
    </row>
    <row r="11775" spans="20:24">
      <c r="T11775" s="288"/>
      <c r="U11775" s="287"/>
      <c r="X11775" s="289"/>
    </row>
    <row r="11776" spans="20:24">
      <c r="T11776" s="288"/>
      <c r="U11776" s="287"/>
      <c r="X11776" s="289"/>
    </row>
    <row r="11777" spans="20:24">
      <c r="T11777" s="288"/>
      <c r="U11777" s="287"/>
      <c r="X11777" s="289"/>
    </row>
    <row r="11778" spans="20:24">
      <c r="T11778" s="288"/>
      <c r="U11778" s="287"/>
      <c r="X11778" s="289"/>
    </row>
    <row r="11779" spans="20:24">
      <c r="T11779" s="288"/>
      <c r="U11779" s="287"/>
      <c r="X11779" s="289"/>
    </row>
    <row r="11780" spans="20:24">
      <c r="T11780" s="288"/>
      <c r="U11780" s="287"/>
      <c r="X11780" s="289"/>
    </row>
    <row r="11781" spans="20:24">
      <c r="T11781" s="288"/>
      <c r="U11781" s="287"/>
      <c r="X11781" s="289"/>
    </row>
    <row r="11782" spans="20:24">
      <c r="T11782" s="288"/>
      <c r="U11782" s="287"/>
      <c r="X11782" s="289"/>
    </row>
    <row r="11783" spans="20:24">
      <c r="T11783" s="288"/>
      <c r="U11783" s="287"/>
      <c r="X11783" s="289"/>
    </row>
    <row r="11784" spans="20:24">
      <c r="T11784" s="288"/>
      <c r="U11784" s="287"/>
      <c r="X11784" s="289"/>
    </row>
    <row r="11785" spans="20:24">
      <c r="T11785" s="288"/>
      <c r="U11785" s="287"/>
      <c r="X11785" s="289"/>
    </row>
    <row r="11786" spans="20:24">
      <c r="T11786" s="288"/>
      <c r="U11786" s="287"/>
      <c r="X11786" s="289"/>
    </row>
    <row r="11787" spans="20:24">
      <c r="T11787" s="288"/>
      <c r="U11787" s="287"/>
      <c r="X11787" s="289"/>
    </row>
    <row r="11788" spans="20:24">
      <c r="T11788" s="288"/>
      <c r="U11788" s="287"/>
      <c r="X11788" s="289"/>
    </row>
    <row r="11789" spans="20:24">
      <c r="T11789" s="288"/>
      <c r="U11789" s="287"/>
      <c r="X11789" s="289"/>
    </row>
    <row r="11790" spans="20:24">
      <c r="T11790" s="288"/>
      <c r="U11790" s="287"/>
      <c r="X11790" s="289"/>
    </row>
    <row r="11791" spans="20:24">
      <c r="T11791" s="288"/>
      <c r="U11791" s="287"/>
      <c r="X11791" s="289"/>
    </row>
    <row r="11792" spans="20:24">
      <c r="T11792" s="288"/>
      <c r="U11792" s="287"/>
      <c r="X11792" s="289"/>
    </row>
    <row r="11793" spans="20:24">
      <c r="T11793" s="288"/>
      <c r="U11793" s="287"/>
      <c r="X11793" s="289"/>
    </row>
    <row r="11794" spans="20:24">
      <c r="T11794" s="288"/>
      <c r="U11794" s="287"/>
      <c r="X11794" s="289"/>
    </row>
    <row r="11795" spans="20:24">
      <c r="T11795" s="288"/>
      <c r="U11795" s="287"/>
      <c r="X11795" s="289"/>
    </row>
    <row r="11796" spans="20:24">
      <c r="T11796" s="288"/>
      <c r="U11796" s="287"/>
      <c r="X11796" s="289"/>
    </row>
    <row r="11797" spans="20:24">
      <c r="T11797" s="288"/>
      <c r="U11797" s="287"/>
      <c r="X11797" s="289"/>
    </row>
    <row r="11798" spans="20:24">
      <c r="T11798" s="288"/>
      <c r="U11798" s="287"/>
      <c r="X11798" s="289"/>
    </row>
    <row r="11799" spans="20:24">
      <c r="T11799" s="288"/>
      <c r="U11799" s="287"/>
      <c r="X11799" s="289"/>
    </row>
    <row r="11800" spans="20:24">
      <c r="T11800" s="288"/>
      <c r="U11800" s="287"/>
      <c r="X11800" s="289"/>
    </row>
    <row r="11801" spans="20:24">
      <c r="T11801" s="288"/>
      <c r="U11801" s="287"/>
      <c r="X11801" s="289"/>
    </row>
    <row r="11802" spans="20:24">
      <c r="T11802" s="288"/>
      <c r="U11802" s="287"/>
      <c r="X11802" s="289"/>
    </row>
    <row r="11803" spans="20:24">
      <c r="T11803" s="288"/>
      <c r="U11803" s="287"/>
      <c r="X11803" s="289"/>
    </row>
    <row r="11804" spans="20:24">
      <c r="T11804" s="288"/>
      <c r="U11804" s="287"/>
      <c r="X11804" s="289"/>
    </row>
    <row r="11805" spans="20:24">
      <c r="T11805" s="288"/>
      <c r="U11805" s="287"/>
      <c r="X11805" s="289"/>
    </row>
    <row r="11806" spans="20:24">
      <c r="T11806" s="288"/>
      <c r="U11806" s="287"/>
      <c r="X11806" s="289"/>
    </row>
    <row r="11807" spans="20:24">
      <c r="T11807" s="288"/>
      <c r="U11807" s="287"/>
      <c r="X11807" s="289"/>
    </row>
    <row r="11808" spans="20:24">
      <c r="T11808" s="288"/>
      <c r="U11808" s="287"/>
      <c r="X11808" s="289"/>
    </row>
    <row r="11809" spans="20:24">
      <c r="T11809" s="288"/>
      <c r="U11809" s="287"/>
      <c r="X11809" s="289"/>
    </row>
    <row r="11810" spans="20:24">
      <c r="T11810" s="288"/>
      <c r="U11810" s="287"/>
      <c r="X11810" s="289"/>
    </row>
    <row r="11811" spans="20:24">
      <c r="T11811" s="288"/>
      <c r="U11811" s="287"/>
      <c r="X11811" s="289"/>
    </row>
    <row r="11812" spans="20:24">
      <c r="T11812" s="288"/>
      <c r="U11812" s="287"/>
      <c r="X11812" s="289"/>
    </row>
    <row r="11813" spans="20:24">
      <c r="T11813" s="288"/>
      <c r="U11813" s="287"/>
      <c r="X11813" s="289"/>
    </row>
    <row r="11814" spans="20:24">
      <c r="T11814" s="288"/>
      <c r="U11814" s="287"/>
      <c r="X11814" s="289"/>
    </row>
    <row r="11815" spans="20:24">
      <c r="T11815" s="288"/>
      <c r="U11815" s="287"/>
      <c r="X11815" s="289"/>
    </row>
    <row r="11816" spans="20:24">
      <c r="T11816" s="288"/>
      <c r="U11816" s="287"/>
      <c r="X11816" s="289"/>
    </row>
    <row r="11817" spans="20:24">
      <c r="T11817" s="288"/>
      <c r="U11817" s="287"/>
      <c r="X11817" s="289"/>
    </row>
    <row r="11818" spans="20:24">
      <c r="T11818" s="288"/>
      <c r="U11818" s="287"/>
      <c r="X11818" s="289"/>
    </row>
    <row r="11819" spans="20:24">
      <c r="T11819" s="288"/>
      <c r="U11819" s="287"/>
      <c r="X11819" s="289"/>
    </row>
    <row r="11820" spans="20:24">
      <c r="T11820" s="288"/>
      <c r="U11820" s="287"/>
      <c r="X11820" s="289"/>
    </row>
    <row r="11821" spans="20:24">
      <c r="T11821" s="288"/>
      <c r="U11821" s="287"/>
      <c r="X11821" s="289"/>
    </row>
    <row r="11822" spans="20:24">
      <c r="T11822" s="288"/>
      <c r="U11822" s="287"/>
      <c r="X11822" s="289"/>
    </row>
    <row r="11823" spans="20:24">
      <c r="T11823" s="288"/>
      <c r="U11823" s="287"/>
      <c r="X11823" s="289"/>
    </row>
    <row r="11824" spans="20:24">
      <c r="T11824" s="288"/>
      <c r="U11824" s="287"/>
      <c r="X11824" s="289"/>
    </row>
    <row r="11825" spans="20:24">
      <c r="T11825" s="288"/>
      <c r="U11825" s="287"/>
      <c r="X11825" s="289"/>
    </row>
    <row r="11826" spans="20:24">
      <c r="T11826" s="288"/>
      <c r="U11826" s="287"/>
      <c r="X11826" s="289"/>
    </row>
    <row r="11827" spans="20:24">
      <c r="T11827" s="288"/>
      <c r="U11827" s="287"/>
      <c r="X11827" s="289"/>
    </row>
    <row r="11828" spans="20:24">
      <c r="T11828" s="288"/>
      <c r="U11828" s="287"/>
      <c r="X11828" s="289"/>
    </row>
    <row r="11829" spans="20:24">
      <c r="T11829" s="288"/>
      <c r="U11829" s="287"/>
      <c r="X11829" s="289"/>
    </row>
    <row r="11830" spans="20:24">
      <c r="T11830" s="288"/>
      <c r="U11830" s="287"/>
      <c r="X11830" s="289"/>
    </row>
    <row r="11831" spans="20:24">
      <c r="T11831" s="288"/>
      <c r="U11831" s="287"/>
      <c r="X11831" s="289"/>
    </row>
    <row r="11832" spans="20:24">
      <c r="T11832" s="288"/>
      <c r="U11832" s="287"/>
      <c r="X11832" s="289"/>
    </row>
    <row r="11833" spans="20:24">
      <c r="T11833" s="288"/>
      <c r="U11833" s="287"/>
      <c r="X11833" s="289"/>
    </row>
    <row r="11834" spans="20:24">
      <c r="T11834" s="288"/>
      <c r="U11834" s="287"/>
      <c r="X11834" s="289"/>
    </row>
    <row r="11835" spans="20:24">
      <c r="T11835" s="288"/>
      <c r="U11835" s="287"/>
      <c r="X11835" s="289"/>
    </row>
    <row r="11836" spans="20:24">
      <c r="T11836" s="288"/>
      <c r="U11836" s="287"/>
      <c r="X11836" s="289"/>
    </row>
    <row r="11837" spans="20:24">
      <c r="T11837" s="288"/>
      <c r="U11837" s="287"/>
      <c r="X11837" s="289"/>
    </row>
    <row r="11838" spans="20:24">
      <c r="T11838" s="288"/>
      <c r="U11838" s="287"/>
      <c r="X11838" s="289"/>
    </row>
    <row r="11839" spans="20:24">
      <c r="T11839" s="288"/>
      <c r="U11839" s="287"/>
      <c r="X11839" s="289"/>
    </row>
    <row r="11840" spans="20:24">
      <c r="T11840" s="288"/>
      <c r="U11840" s="287"/>
      <c r="X11840" s="289"/>
    </row>
    <row r="11841" spans="20:24">
      <c r="T11841" s="288"/>
      <c r="U11841" s="287"/>
      <c r="X11841" s="289"/>
    </row>
    <row r="11842" spans="20:24">
      <c r="T11842" s="288"/>
      <c r="U11842" s="287"/>
      <c r="X11842" s="289"/>
    </row>
    <row r="11843" spans="20:24">
      <c r="T11843" s="288"/>
      <c r="U11843" s="287"/>
      <c r="X11843" s="289"/>
    </row>
    <row r="11844" spans="20:24">
      <c r="T11844" s="288"/>
      <c r="U11844" s="287"/>
      <c r="X11844" s="289"/>
    </row>
    <row r="11845" spans="20:24">
      <c r="T11845" s="288"/>
      <c r="U11845" s="287"/>
      <c r="X11845" s="289"/>
    </row>
    <row r="11846" spans="20:24">
      <c r="T11846" s="288"/>
      <c r="U11846" s="287"/>
      <c r="X11846" s="289"/>
    </row>
    <row r="11847" spans="20:24">
      <c r="T11847" s="288"/>
      <c r="U11847" s="287"/>
      <c r="X11847" s="289"/>
    </row>
    <row r="11848" spans="20:24">
      <c r="T11848" s="288"/>
      <c r="U11848" s="287"/>
      <c r="X11848" s="289"/>
    </row>
    <row r="11849" spans="20:24">
      <c r="T11849" s="288"/>
      <c r="U11849" s="287"/>
      <c r="X11849" s="289"/>
    </row>
    <row r="11850" spans="20:24">
      <c r="T11850" s="288"/>
      <c r="U11850" s="287"/>
      <c r="X11850" s="289"/>
    </row>
    <row r="11851" spans="20:24">
      <c r="T11851" s="288"/>
      <c r="U11851" s="287"/>
      <c r="X11851" s="289"/>
    </row>
    <row r="11852" spans="20:24">
      <c r="T11852" s="288"/>
      <c r="U11852" s="287"/>
      <c r="X11852" s="289"/>
    </row>
    <row r="11853" spans="20:24">
      <c r="T11853" s="288"/>
      <c r="U11853" s="287"/>
      <c r="X11853" s="289"/>
    </row>
    <row r="11854" spans="20:24">
      <c r="T11854" s="288"/>
      <c r="U11854" s="287"/>
      <c r="X11854" s="289"/>
    </row>
    <row r="11855" spans="20:24">
      <c r="T11855" s="288"/>
      <c r="U11855" s="287"/>
      <c r="X11855" s="289"/>
    </row>
    <row r="11856" spans="20:24">
      <c r="T11856" s="288"/>
      <c r="U11856" s="287"/>
      <c r="X11856" s="289"/>
    </row>
    <row r="11857" spans="20:24">
      <c r="T11857" s="288"/>
      <c r="U11857" s="287"/>
      <c r="X11857" s="289"/>
    </row>
    <row r="11858" spans="20:24">
      <c r="T11858" s="288"/>
      <c r="U11858" s="287"/>
      <c r="X11858" s="289"/>
    </row>
    <row r="11859" spans="20:24">
      <c r="T11859" s="288"/>
      <c r="U11859" s="287"/>
      <c r="X11859" s="289"/>
    </row>
    <row r="11860" spans="20:24">
      <c r="T11860" s="288"/>
      <c r="U11860" s="287"/>
      <c r="X11860" s="289"/>
    </row>
    <row r="11861" spans="20:24">
      <c r="T11861" s="288"/>
      <c r="U11861" s="287"/>
      <c r="X11861" s="289"/>
    </row>
    <row r="11862" spans="20:24">
      <c r="T11862" s="288"/>
      <c r="U11862" s="287"/>
      <c r="X11862" s="289"/>
    </row>
    <row r="11863" spans="20:24">
      <c r="T11863" s="288"/>
      <c r="U11863" s="287"/>
      <c r="X11863" s="289"/>
    </row>
    <row r="11864" spans="20:24">
      <c r="T11864" s="288"/>
      <c r="U11864" s="287"/>
      <c r="X11864" s="289"/>
    </row>
    <row r="11865" spans="20:24">
      <c r="T11865" s="288"/>
      <c r="U11865" s="287"/>
      <c r="X11865" s="289"/>
    </row>
    <row r="11866" spans="20:24">
      <c r="T11866" s="288"/>
      <c r="U11866" s="287"/>
      <c r="X11866" s="289"/>
    </row>
    <row r="11867" spans="20:24">
      <c r="T11867" s="288"/>
      <c r="U11867" s="287"/>
      <c r="X11867" s="289"/>
    </row>
    <row r="11868" spans="20:24">
      <c r="T11868" s="288"/>
      <c r="U11868" s="287"/>
      <c r="X11868" s="289"/>
    </row>
    <row r="11869" spans="20:24">
      <c r="T11869" s="288"/>
      <c r="U11869" s="287"/>
      <c r="X11869" s="289"/>
    </row>
    <row r="11870" spans="20:24">
      <c r="T11870" s="288"/>
      <c r="U11870" s="287"/>
      <c r="X11870" s="289"/>
    </row>
    <row r="11871" spans="20:24">
      <c r="T11871" s="288"/>
      <c r="U11871" s="287"/>
      <c r="X11871" s="289"/>
    </row>
    <row r="11872" spans="20:24">
      <c r="T11872" s="288"/>
      <c r="U11872" s="287"/>
      <c r="X11872" s="289"/>
    </row>
    <row r="11873" spans="20:24">
      <c r="T11873" s="288"/>
      <c r="U11873" s="287"/>
      <c r="X11873" s="289"/>
    </row>
    <row r="11874" spans="20:24">
      <c r="T11874" s="288"/>
      <c r="U11874" s="287"/>
      <c r="X11874" s="289"/>
    </row>
    <row r="11875" spans="20:24">
      <c r="T11875" s="288"/>
      <c r="U11875" s="287"/>
      <c r="X11875" s="289"/>
    </row>
    <row r="11876" spans="20:24">
      <c r="T11876" s="288"/>
      <c r="U11876" s="287"/>
      <c r="X11876" s="289"/>
    </row>
    <row r="11877" spans="20:24">
      <c r="T11877" s="288"/>
      <c r="U11877" s="287"/>
      <c r="X11877" s="289"/>
    </row>
    <row r="11878" spans="20:24">
      <c r="T11878" s="288"/>
      <c r="U11878" s="287"/>
      <c r="X11878" s="289"/>
    </row>
    <row r="11879" spans="20:24">
      <c r="T11879" s="288"/>
      <c r="U11879" s="287"/>
      <c r="X11879" s="289"/>
    </row>
    <row r="11880" spans="20:24">
      <c r="T11880" s="288"/>
      <c r="U11880" s="287"/>
      <c r="X11880" s="289"/>
    </row>
    <row r="11881" spans="20:24">
      <c r="T11881" s="288"/>
      <c r="U11881" s="287"/>
      <c r="X11881" s="289"/>
    </row>
    <row r="11882" spans="20:24">
      <c r="T11882" s="288"/>
      <c r="U11882" s="287"/>
      <c r="X11882" s="289"/>
    </row>
    <row r="11883" spans="20:24">
      <c r="T11883" s="288"/>
      <c r="U11883" s="287"/>
      <c r="X11883" s="289"/>
    </row>
    <row r="11884" spans="20:24">
      <c r="T11884" s="288"/>
      <c r="U11884" s="287"/>
      <c r="X11884" s="289"/>
    </row>
    <row r="11885" spans="20:24">
      <c r="T11885" s="288"/>
      <c r="U11885" s="287"/>
      <c r="X11885" s="289"/>
    </row>
    <row r="11886" spans="20:24">
      <c r="T11886" s="288"/>
      <c r="U11886" s="287"/>
      <c r="X11886" s="289"/>
    </row>
    <row r="11887" spans="20:24">
      <c r="T11887" s="288"/>
      <c r="U11887" s="287"/>
      <c r="X11887" s="289"/>
    </row>
    <row r="11888" spans="20:24">
      <c r="T11888" s="288"/>
      <c r="U11888" s="287"/>
      <c r="X11888" s="289"/>
    </row>
    <row r="11889" spans="20:24">
      <c r="T11889" s="288"/>
      <c r="U11889" s="287"/>
      <c r="X11889" s="289"/>
    </row>
    <row r="11890" spans="20:24">
      <c r="T11890" s="288"/>
      <c r="U11890" s="287"/>
      <c r="X11890" s="289"/>
    </row>
    <row r="11891" spans="20:24">
      <c r="T11891" s="288"/>
      <c r="U11891" s="287"/>
      <c r="X11891" s="289"/>
    </row>
    <row r="11892" spans="20:24">
      <c r="T11892" s="288"/>
      <c r="U11892" s="287"/>
      <c r="X11892" s="289"/>
    </row>
    <row r="11893" spans="20:24">
      <c r="T11893" s="288"/>
      <c r="U11893" s="287"/>
      <c r="X11893" s="289"/>
    </row>
    <row r="11894" spans="20:24">
      <c r="T11894" s="288"/>
      <c r="U11894" s="287"/>
      <c r="X11894" s="289"/>
    </row>
    <row r="11895" spans="20:24">
      <c r="T11895" s="288"/>
      <c r="U11895" s="287"/>
      <c r="X11895" s="289"/>
    </row>
    <row r="11896" spans="20:24">
      <c r="T11896" s="288"/>
      <c r="U11896" s="287"/>
      <c r="X11896" s="289"/>
    </row>
    <row r="11897" spans="20:24">
      <c r="T11897" s="288"/>
      <c r="U11897" s="287"/>
      <c r="X11897" s="289"/>
    </row>
    <row r="11898" spans="20:24">
      <c r="T11898" s="288"/>
      <c r="U11898" s="287"/>
      <c r="X11898" s="289"/>
    </row>
    <row r="11899" spans="20:24">
      <c r="T11899" s="288"/>
      <c r="U11899" s="287"/>
      <c r="X11899" s="289"/>
    </row>
    <row r="11900" spans="20:24">
      <c r="T11900" s="288"/>
      <c r="U11900" s="287"/>
      <c r="X11900" s="289"/>
    </row>
    <row r="11901" spans="20:24">
      <c r="T11901" s="288"/>
      <c r="U11901" s="287"/>
      <c r="X11901" s="289"/>
    </row>
    <row r="11902" spans="20:24">
      <c r="T11902" s="288"/>
      <c r="U11902" s="287"/>
      <c r="X11902" s="289"/>
    </row>
    <row r="11903" spans="20:24">
      <c r="T11903" s="288"/>
      <c r="U11903" s="287"/>
      <c r="X11903" s="289"/>
    </row>
    <row r="11904" spans="20:24">
      <c r="T11904" s="288"/>
      <c r="U11904" s="287"/>
      <c r="X11904" s="289"/>
    </row>
    <row r="11905" spans="20:24">
      <c r="T11905" s="288"/>
      <c r="U11905" s="287"/>
      <c r="X11905" s="289"/>
    </row>
    <row r="11906" spans="20:24">
      <c r="T11906" s="288"/>
      <c r="U11906" s="287"/>
      <c r="X11906" s="289"/>
    </row>
    <row r="11907" spans="20:24">
      <c r="T11907" s="288"/>
      <c r="U11907" s="287"/>
      <c r="X11907" s="289"/>
    </row>
    <row r="11908" spans="20:24">
      <c r="T11908" s="288"/>
      <c r="U11908" s="287"/>
      <c r="X11908" s="289"/>
    </row>
    <row r="11909" spans="20:24">
      <c r="T11909" s="288"/>
      <c r="U11909" s="287"/>
      <c r="X11909" s="289"/>
    </row>
    <row r="11910" spans="20:24">
      <c r="T11910" s="288"/>
      <c r="U11910" s="287"/>
      <c r="X11910" s="289"/>
    </row>
    <row r="11911" spans="20:24">
      <c r="T11911" s="288"/>
      <c r="U11911" s="287"/>
      <c r="X11911" s="289"/>
    </row>
    <row r="11912" spans="20:24">
      <c r="T11912" s="288"/>
      <c r="U11912" s="287"/>
      <c r="X11912" s="289"/>
    </row>
    <row r="11913" spans="20:24">
      <c r="T11913" s="288"/>
      <c r="U11913" s="287"/>
      <c r="X11913" s="289"/>
    </row>
    <row r="11914" spans="20:24">
      <c r="T11914" s="288"/>
      <c r="U11914" s="287"/>
      <c r="X11914" s="289"/>
    </row>
    <row r="11915" spans="20:24">
      <c r="T11915" s="288"/>
      <c r="U11915" s="287"/>
      <c r="X11915" s="289"/>
    </row>
    <row r="11916" spans="20:24">
      <c r="T11916" s="288"/>
      <c r="U11916" s="287"/>
      <c r="X11916" s="289"/>
    </row>
    <row r="11917" spans="20:24">
      <c r="T11917" s="288"/>
      <c r="U11917" s="287"/>
      <c r="X11917" s="289"/>
    </row>
    <row r="11918" spans="20:24">
      <c r="T11918" s="288"/>
      <c r="U11918" s="287"/>
      <c r="X11918" s="289"/>
    </row>
    <row r="11919" spans="20:24">
      <c r="T11919" s="288"/>
      <c r="U11919" s="287"/>
      <c r="X11919" s="289"/>
    </row>
    <row r="11920" spans="20:24">
      <c r="T11920" s="288"/>
      <c r="U11920" s="287"/>
      <c r="X11920" s="289"/>
    </row>
    <row r="11921" spans="20:24">
      <c r="T11921" s="288"/>
      <c r="U11921" s="287"/>
      <c r="X11921" s="289"/>
    </row>
    <row r="11922" spans="20:24">
      <c r="T11922" s="288"/>
      <c r="U11922" s="287"/>
      <c r="X11922" s="289"/>
    </row>
    <row r="11923" spans="20:24">
      <c r="T11923" s="288"/>
      <c r="U11923" s="287"/>
      <c r="X11923" s="289"/>
    </row>
    <row r="11924" spans="20:24">
      <c r="T11924" s="288"/>
      <c r="U11924" s="287"/>
      <c r="X11924" s="289"/>
    </row>
    <row r="11925" spans="20:24">
      <c r="T11925" s="288"/>
      <c r="U11925" s="287"/>
      <c r="X11925" s="289"/>
    </row>
    <row r="11926" spans="20:24">
      <c r="T11926" s="288"/>
      <c r="U11926" s="287"/>
      <c r="X11926" s="289"/>
    </row>
    <row r="11927" spans="20:24">
      <c r="T11927" s="288"/>
      <c r="U11927" s="287"/>
      <c r="X11927" s="289"/>
    </row>
    <row r="11928" spans="20:24">
      <c r="T11928" s="288"/>
      <c r="U11928" s="287"/>
      <c r="X11928" s="289"/>
    </row>
    <row r="11929" spans="20:24">
      <c r="T11929" s="288"/>
      <c r="U11929" s="287"/>
      <c r="X11929" s="289"/>
    </row>
    <row r="11930" spans="20:24">
      <c r="T11930" s="288"/>
      <c r="U11930" s="287"/>
      <c r="X11930" s="289"/>
    </row>
    <row r="11931" spans="20:24">
      <c r="T11931" s="288"/>
      <c r="U11931" s="287"/>
      <c r="X11931" s="289"/>
    </row>
    <row r="11932" spans="20:24">
      <c r="T11932" s="288"/>
      <c r="U11932" s="287"/>
      <c r="X11932" s="289"/>
    </row>
    <row r="11933" spans="20:24">
      <c r="T11933" s="288"/>
      <c r="U11933" s="287"/>
      <c r="X11933" s="289"/>
    </row>
    <row r="11934" spans="20:24">
      <c r="T11934" s="288"/>
      <c r="U11934" s="287"/>
      <c r="X11934" s="289"/>
    </row>
    <row r="11935" spans="20:24">
      <c r="T11935" s="288"/>
      <c r="U11935" s="287"/>
      <c r="X11935" s="289"/>
    </row>
    <row r="11936" spans="20:24">
      <c r="T11936" s="288"/>
      <c r="U11936" s="287"/>
      <c r="X11936" s="289"/>
    </row>
    <row r="11937" spans="20:24">
      <c r="T11937" s="288"/>
      <c r="U11937" s="287"/>
      <c r="X11937" s="289"/>
    </row>
    <row r="11938" spans="20:24">
      <c r="T11938" s="288"/>
      <c r="U11938" s="287"/>
      <c r="X11938" s="289"/>
    </row>
    <row r="11939" spans="20:24">
      <c r="T11939" s="288"/>
      <c r="U11939" s="287"/>
      <c r="X11939" s="289"/>
    </row>
    <row r="11940" spans="20:24">
      <c r="T11940" s="288"/>
      <c r="U11940" s="287"/>
      <c r="X11940" s="289"/>
    </row>
    <row r="11941" spans="20:24">
      <c r="T11941" s="288"/>
      <c r="U11941" s="287"/>
      <c r="X11941" s="289"/>
    </row>
    <row r="11942" spans="20:24">
      <c r="T11942" s="288"/>
      <c r="U11942" s="287"/>
      <c r="X11942" s="289"/>
    </row>
    <row r="11943" spans="20:24">
      <c r="T11943" s="288"/>
      <c r="U11943" s="287"/>
      <c r="X11943" s="289"/>
    </row>
    <row r="11944" spans="20:24">
      <c r="T11944" s="288"/>
      <c r="U11944" s="287"/>
      <c r="X11944" s="289"/>
    </row>
    <row r="11945" spans="20:24">
      <c r="T11945" s="288"/>
      <c r="U11945" s="287"/>
      <c r="X11945" s="289"/>
    </row>
    <row r="11946" spans="20:24">
      <c r="T11946" s="288"/>
      <c r="U11946" s="287"/>
      <c r="X11946" s="289"/>
    </row>
    <row r="11947" spans="20:24">
      <c r="T11947" s="288"/>
      <c r="U11947" s="287"/>
      <c r="X11947" s="289"/>
    </row>
    <row r="11948" spans="20:24">
      <c r="T11948" s="288"/>
      <c r="U11948" s="287"/>
      <c r="X11948" s="289"/>
    </row>
    <row r="11949" spans="20:24">
      <c r="T11949" s="288"/>
      <c r="U11949" s="287"/>
      <c r="X11949" s="289"/>
    </row>
    <row r="11950" spans="20:24">
      <c r="T11950" s="288"/>
      <c r="U11950" s="287"/>
      <c r="X11950" s="289"/>
    </row>
    <row r="11951" spans="20:24">
      <c r="T11951" s="288"/>
      <c r="U11951" s="287"/>
      <c r="X11951" s="289"/>
    </row>
    <row r="11952" spans="20:24">
      <c r="T11952" s="288"/>
      <c r="U11952" s="287"/>
      <c r="X11952" s="289"/>
    </row>
    <row r="11953" spans="20:24">
      <c r="T11953" s="288"/>
      <c r="U11953" s="287"/>
      <c r="X11953" s="289"/>
    </row>
    <row r="11954" spans="20:24">
      <c r="T11954" s="288"/>
      <c r="U11954" s="287"/>
      <c r="X11954" s="289"/>
    </row>
    <row r="11955" spans="20:24">
      <c r="T11955" s="288"/>
      <c r="U11955" s="287"/>
      <c r="X11955" s="289"/>
    </row>
    <row r="11956" spans="20:24">
      <c r="T11956" s="288"/>
      <c r="U11956" s="287"/>
      <c r="X11956" s="289"/>
    </row>
    <row r="11957" spans="20:24">
      <c r="T11957" s="288"/>
      <c r="U11957" s="287"/>
      <c r="X11957" s="289"/>
    </row>
    <row r="11958" spans="20:24">
      <c r="T11958" s="288"/>
      <c r="U11958" s="287"/>
      <c r="X11958" s="289"/>
    </row>
    <row r="11959" spans="20:24">
      <c r="T11959" s="288"/>
      <c r="U11959" s="287"/>
      <c r="X11959" s="289"/>
    </row>
    <row r="11960" spans="20:24">
      <c r="T11960" s="288"/>
      <c r="U11960" s="287"/>
      <c r="X11960" s="289"/>
    </row>
    <row r="11961" spans="20:24">
      <c r="T11961" s="288"/>
      <c r="U11961" s="287"/>
      <c r="X11961" s="289"/>
    </row>
    <row r="11962" spans="20:24">
      <c r="T11962" s="288"/>
      <c r="U11962" s="287"/>
      <c r="X11962" s="289"/>
    </row>
    <row r="11963" spans="20:24">
      <c r="T11963" s="288"/>
      <c r="U11963" s="287"/>
      <c r="X11963" s="289"/>
    </row>
    <row r="11964" spans="20:24">
      <c r="T11964" s="288"/>
      <c r="U11964" s="287"/>
      <c r="X11964" s="289"/>
    </row>
    <row r="11965" spans="20:24">
      <c r="T11965" s="288"/>
      <c r="U11965" s="287"/>
      <c r="X11965" s="289"/>
    </row>
    <row r="11966" spans="20:24">
      <c r="T11966" s="288"/>
      <c r="U11966" s="287"/>
      <c r="X11966" s="289"/>
    </row>
    <row r="11967" spans="20:24">
      <c r="T11967" s="288"/>
      <c r="U11967" s="287"/>
      <c r="X11967" s="289"/>
    </row>
    <row r="11968" spans="20:24">
      <c r="T11968" s="288"/>
      <c r="U11968" s="287"/>
      <c r="X11968" s="289"/>
    </row>
    <row r="11969" spans="20:24">
      <c r="T11969" s="288"/>
      <c r="U11969" s="287"/>
      <c r="X11969" s="289"/>
    </row>
    <row r="11970" spans="20:24">
      <c r="T11970" s="288"/>
      <c r="U11970" s="287"/>
      <c r="X11970" s="289"/>
    </row>
    <row r="11971" spans="20:24">
      <c r="T11971" s="288"/>
      <c r="U11971" s="287"/>
      <c r="X11971" s="289"/>
    </row>
    <row r="11972" spans="20:24">
      <c r="T11972" s="288"/>
      <c r="U11972" s="287"/>
      <c r="X11972" s="289"/>
    </row>
    <row r="11973" spans="20:24">
      <c r="T11973" s="288"/>
      <c r="U11973" s="287"/>
      <c r="X11973" s="289"/>
    </row>
    <row r="11974" spans="20:24">
      <c r="T11974" s="288"/>
      <c r="U11974" s="287"/>
      <c r="X11974" s="289"/>
    </row>
    <row r="11975" spans="20:24">
      <c r="T11975" s="288"/>
      <c r="U11975" s="287"/>
      <c r="X11975" s="289"/>
    </row>
    <row r="11976" spans="20:24">
      <c r="T11976" s="288"/>
      <c r="U11976" s="287"/>
      <c r="X11976" s="289"/>
    </row>
    <row r="11977" spans="20:24">
      <c r="T11977" s="288"/>
      <c r="U11977" s="287"/>
      <c r="X11977" s="289"/>
    </row>
    <row r="11978" spans="20:24">
      <c r="T11978" s="288"/>
      <c r="U11978" s="287"/>
      <c r="X11978" s="289"/>
    </row>
    <row r="11979" spans="20:24">
      <c r="T11979" s="288"/>
      <c r="U11979" s="287"/>
      <c r="X11979" s="289"/>
    </row>
    <row r="11980" spans="20:24">
      <c r="T11980" s="288"/>
      <c r="U11980" s="287"/>
      <c r="X11980" s="289"/>
    </row>
    <row r="11981" spans="20:24">
      <c r="T11981" s="288"/>
      <c r="U11981" s="287"/>
      <c r="X11981" s="289"/>
    </row>
    <row r="11982" spans="20:24">
      <c r="T11982" s="288"/>
      <c r="U11982" s="287"/>
      <c r="X11982" s="289"/>
    </row>
    <row r="11983" spans="20:24">
      <c r="T11983" s="288"/>
      <c r="U11983" s="287"/>
      <c r="X11983" s="289"/>
    </row>
    <row r="11984" spans="20:24">
      <c r="T11984" s="288"/>
      <c r="U11984" s="287"/>
      <c r="X11984" s="289"/>
    </row>
    <row r="11985" spans="20:24">
      <c r="T11985" s="288"/>
      <c r="U11985" s="287"/>
      <c r="X11985" s="289"/>
    </row>
    <row r="11986" spans="20:24">
      <c r="T11986" s="288"/>
      <c r="U11986" s="287"/>
      <c r="X11986" s="289"/>
    </row>
    <row r="11987" spans="20:24">
      <c r="T11987" s="288"/>
      <c r="U11987" s="287"/>
      <c r="X11987" s="289"/>
    </row>
    <row r="11988" spans="20:24">
      <c r="T11988" s="288"/>
      <c r="U11988" s="287"/>
      <c r="X11988" s="289"/>
    </row>
    <row r="11989" spans="20:24">
      <c r="T11989" s="288"/>
      <c r="U11989" s="287"/>
      <c r="X11989" s="289"/>
    </row>
    <row r="11990" spans="20:24">
      <c r="T11990" s="288"/>
      <c r="U11990" s="287"/>
      <c r="X11990" s="289"/>
    </row>
    <row r="11991" spans="20:24">
      <c r="T11991" s="288"/>
      <c r="U11991" s="287"/>
      <c r="X11991" s="289"/>
    </row>
    <row r="11992" spans="20:24">
      <c r="T11992" s="288"/>
      <c r="U11992" s="287"/>
      <c r="X11992" s="289"/>
    </row>
    <row r="11993" spans="20:24">
      <c r="T11993" s="288"/>
      <c r="U11993" s="287"/>
      <c r="X11993" s="289"/>
    </row>
    <row r="11994" spans="20:24">
      <c r="T11994" s="288"/>
      <c r="U11994" s="287"/>
      <c r="X11994" s="289"/>
    </row>
    <row r="11995" spans="20:24">
      <c r="T11995" s="288"/>
      <c r="U11995" s="287"/>
      <c r="X11995" s="289"/>
    </row>
    <row r="11996" spans="20:24">
      <c r="T11996" s="288"/>
      <c r="U11996" s="287"/>
      <c r="X11996" s="289"/>
    </row>
    <row r="11997" spans="20:24">
      <c r="T11997" s="288"/>
      <c r="U11997" s="287"/>
      <c r="X11997" s="289"/>
    </row>
    <row r="11998" spans="20:24">
      <c r="T11998" s="288"/>
      <c r="U11998" s="287"/>
      <c r="X11998" s="289"/>
    </row>
    <row r="11999" spans="20:24">
      <c r="T11999" s="288"/>
      <c r="U11999" s="287"/>
      <c r="X11999" s="289"/>
    </row>
    <row r="12000" spans="20:24">
      <c r="T12000" s="288"/>
      <c r="U12000" s="287"/>
      <c r="X12000" s="289"/>
    </row>
    <row r="12001" spans="20:24">
      <c r="T12001" s="288"/>
      <c r="U12001" s="287"/>
      <c r="X12001" s="289"/>
    </row>
    <row r="12002" spans="20:24">
      <c r="T12002" s="288"/>
      <c r="U12002" s="287"/>
      <c r="X12002" s="289"/>
    </row>
    <row r="12003" spans="20:24">
      <c r="T12003" s="288"/>
      <c r="U12003" s="287"/>
      <c r="X12003" s="289"/>
    </row>
    <row r="12004" spans="20:24">
      <c r="T12004" s="288"/>
      <c r="U12004" s="287"/>
      <c r="X12004" s="289"/>
    </row>
    <row r="12005" spans="20:24">
      <c r="T12005" s="288"/>
      <c r="U12005" s="287"/>
      <c r="X12005" s="289"/>
    </row>
    <row r="12006" spans="20:24">
      <c r="T12006" s="288"/>
      <c r="U12006" s="287"/>
      <c r="X12006" s="289"/>
    </row>
    <row r="12007" spans="20:24">
      <c r="T12007" s="288"/>
      <c r="U12007" s="287"/>
      <c r="X12007" s="289"/>
    </row>
    <row r="12008" spans="20:24">
      <c r="T12008" s="288"/>
      <c r="U12008" s="287"/>
      <c r="X12008" s="289"/>
    </row>
    <row r="12009" spans="20:24">
      <c r="T12009" s="288"/>
      <c r="U12009" s="287"/>
      <c r="X12009" s="289"/>
    </row>
    <row r="12010" spans="20:24">
      <c r="T12010" s="288"/>
      <c r="U12010" s="287"/>
      <c r="X12010" s="289"/>
    </row>
    <row r="12011" spans="20:24">
      <c r="T12011" s="288"/>
      <c r="U12011" s="287"/>
      <c r="X12011" s="289"/>
    </row>
    <row r="12012" spans="20:24">
      <c r="T12012" s="288"/>
      <c r="U12012" s="287"/>
      <c r="X12012" s="289"/>
    </row>
    <row r="12013" spans="20:24">
      <c r="T12013" s="288"/>
      <c r="U12013" s="287"/>
      <c r="X12013" s="289"/>
    </row>
    <row r="12014" spans="20:24">
      <c r="T12014" s="288"/>
      <c r="U12014" s="287"/>
      <c r="X12014" s="289"/>
    </row>
    <row r="12015" spans="20:24">
      <c r="T12015" s="288"/>
      <c r="U12015" s="287"/>
      <c r="X12015" s="289"/>
    </row>
    <row r="12016" spans="20:24">
      <c r="T12016" s="288"/>
      <c r="U12016" s="287"/>
      <c r="X12016" s="289"/>
    </row>
    <row r="12017" spans="20:24">
      <c r="T12017" s="288"/>
      <c r="U12017" s="287"/>
      <c r="X12017" s="289"/>
    </row>
    <row r="12018" spans="20:24">
      <c r="T12018" s="288"/>
      <c r="U12018" s="287"/>
      <c r="X12018" s="289"/>
    </row>
    <row r="12019" spans="20:24">
      <c r="T12019" s="288"/>
      <c r="U12019" s="287"/>
      <c r="X12019" s="289"/>
    </row>
    <row r="12020" spans="20:24">
      <c r="T12020" s="288"/>
      <c r="U12020" s="287"/>
      <c r="X12020" s="289"/>
    </row>
    <row r="12021" spans="20:24">
      <c r="T12021" s="288"/>
      <c r="U12021" s="287"/>
      <c r="X12021" s="289"/>
    </row>
    <row r="12022" spans="20:24">
      <c r="T12022" s="288"/>
      <c r="U12022" s="287"/>
      <c r="X12022" s="289"/>
    </row>
    <row r="12023" spans="20:24">
      <c r="T12023" s="288"/>
      <c r="U12023" s="287"/>
      <c r="X12023" s="289"/>
    </row>
    <row r="12024" spans="20:24">
      <c r="T12024" s="288"/>
      <c r="U12024" s="287"/>
      <c r="X12024" s="289"/>
    </row>
    <row r="12025" spans="20:24">
      <c r="T12025" s="288"/>
      <c r="U12025" s="287"/>
      <c r="X12025" s="289"/>
    </row>
    <row r="12026" spans="20:24">
      <c r="T12026" s="288"/>
      <c r="U12026" s="287"/>
      <c r="X12026" s="289"/>
    </row>
    <row r="12027" spans="20:24">
      <c r="T12027" s="288"/>
      <c r="U12027" s="287"/>
      <c r="X12027" s="289"/>
    </row>
    <row r="12028" spans="20:24">
      <c r="T12028" s="288"/>
      <c r="U12028" s="287"/>
      <c r="X12028" s="289"/>
    </row>
    <row r="12029" spans="20:24">
      <c r="T12029" s="288"/>
      <c r="U12029" s="287"/>
      <c r="X12029" s="289"/>
    </row>
    <row r="12030" spans="20:24">
      <c r="T12030" s="288"/>
      <c r="U12030" s="287"/>
      <c r="X12030" s="289"/>
    </row>
    <row r="12031" spans="20:24">
      <c r="T12031" s="288"/>
      <c r="U12031" s="287"/>
      <c r="X12031" s="289"/>
    </row>
    <row r="12032" spans="20:24">
      <c r="T12032" s="288"/>
      <c r="U12032" s="287"/>
      <c r="X12032" s="289"/>
    </row>
    <row r="12033" spans="20:24">
      <c r="T12033" s="288"/>
      <c r="U12033" s="287"/>
      <c r="X12033" s="289"/>
    </row>
    <row r="12034" spans="20:24">
      <c r="T12034" s="288"/>
      <c r="U12034" s="287"/>
      <c r="X12034" s="289"/>
    </row>
    <row r="12035" spans="20:24">
      <c r="T12035" s="288"/>
      <c r="U12035" s="287"/>
      <c r="X12035" s="289"/>
    </row>
    <row r="12036" spans="20:24">
      <c r="T12036" s="288"/>
      <c r="U12036" s="287"/>
      <c r="X12036" s="289"/>
    </row>
    <row r="12037" spans="20:24">
      <c r="T12037" s="288"/>
      <c r="U12037" s="287"/>
      <c r="X12037" s="289"/>
    </row>
    <row r="12038" spans="20:24">
      <c r="T12038" s="288"/>
      <c r="U12038" s="287"/>
      <c r="X12038" s="289"/>
    </row>
    <row r="12039" spans="20:24">
      <c r="T12039" s="288"/>
      <c r="U12039" s="287"/>
      <c r="X12039" s="289"/>
    </row>
    <row r="12040" spans="20:24">
      <c r="T12040" s="288"/>
      <c r="U12040" s="287"/>
      <c r="X12040" s="289"/>
    </row>
    <row r="12041" spans="20:24">
      <c r="T12041" s="288"/>
      <c r="U12041" s="287"/>
      <c r="X12041" s="289"/>
    </row>
    <row r="12042" spans="20:24">
      <c r="T12042" s="288"/>
      <c r="U12042" s="287"/>
      <c r="X12042" s="289"/>
    </row>
    <row r="12043" spans="20:24">
      <c r="T12043" s="288"/>
      <c r="U12043" s="287"/>
      <c r="X12043" s="289"/>
    </row>
    <row r="12044" spans="20:24">
      <c r="T12044" s="288"/>
      <c r="U12044" s="287"/>
      <c r="X12044" s="289"/>
    </row>
    <row r="12045" spans="20:24">
      <c r="T12045" s="288"/>
      <c r="U12045" s="287"/>
      <c r="X12045" s="289"/>
    </row>
    <row r="12046" spans="20:24">
      <c r="T12046" s="288"/>
      <c r="U12046" s="287"/>
      <c r="X12046" s="289"/>
    </row>
    <row r="12047" spans="20:24">
      <c r="T12047" s="288"/>
      <c r="U12047" s="287"/>
      <c r="X12047" s="289"/>
    </row>
    <row r="12048" spans="20:24">
      <c r="T12048" s="288"/>
      <c r="U12048" s="287"/>
      <c r="X12048" s="289"/>
    </row>
    <row r="12049" spans="20:24">
      <c r="T12049" s="288"/>
      <c r="U12049" s="287"/>
      <c r="X12049" s="289"/>
    </row>
    <row r="12050" spans="20:24">
      <c r="T12050" s="288"/>
      <c r="U12050" s="287"/>
      <c r="X12050" s="289"/>
    </row>
    <row r="12051" spans="20:24">
      <c r="T12051" s="288"/>
      <c r="U12051" s="287"/>
      <c r="X12051" s="289"/>
    </row>
    <row r="12052" spans="20:24">
      <c r="T12052" s="288"/>
      <c r="U12052" s="287"/>
      <c r="X12052" s="289"/>
    </row>
    <row r="12053" spans="20:24">
      <c r="T12053" s="288"/>
      <c r="U12053" s="287"/>
      <c r="X12053" s="289"/>
    </row>
    <row r="12054" spans="20:24">
      <c r="T12054" s="288"/>
      <c r="U12054" s="287"/>
      <c r="X12054" s="289"/>
    </row>
    <row r="12055" spans="20:24">
      <c r="T12055" s="288"/>
      <c r="U12055" s="287"/>
      <c r="X12055" s="289"/>
    </row>
    <row r="12056" spans="20:24">
      <c r="T12056" s="288"/>
      <c r="U12056" s="287"/>
      <c r="X12056" s="289"/>
    </row>
    <row r="12057" spans="20:24">
      <c r="T12057" s="288"/>
      <c r="U12057" s="287"/>
      <c r="X12057" s="289"/>
    </row>
    <row r="12058" spans="20:24">
      <c r="T12058" s="288"/>
      <c r="U12058" s="287"/>
      <c r="X12058" s="289"/>
    </row>
    <row r="12059" spans="20:24">
      <c r="T12059" s="288"/>
      <c r="U12059" s="287"/>
      <c r="X12059" s="289"/>
    </row>
    <row r="12060" spans="20:24">
      <c r="T12060" s="288"/>
      <c r="U12060" s="287"/>
      <c r="X12060" s="289"/>
    </row>
    <row r="12061" spans="20:24">
      <c r="T12061" s="288"/>
      <c r="U12061" s="287"/>
      <c r="X12061" s="289"/>
    </row>
    <row r="12062" spans="20:24">
      <c r="T12062" s="288"/>
      <c r="U12062" s="287"/>
      <c r="X12062" s="289"/>
    </row>
    <row r="12063" spans="20:24">
      <c r="T12063" s="288"/>
      <c r="U12063" s="287"/>
      <c r="X12063" s="289"/>
    </row>
    <row r="12064" spans="20:24">
      <c r="T12064" s="288"/>
      <c r="U12064" s="287"/>
      <c r="X12064" s="289"/>
    </row>
    <row r="12065" spans="20:24">
      <c r="T12065" s="288"/>
      <c r="U12065" s="287"/>
      <c r="X12065" s="289"/>
    </row>
    <row r="12066" spans="20:24">
      <c r="T12066" s="288"/>
      <c r="U12066" s="287"/>
      <c r="X12066" s="289"/>
    </row>
    <row r="12067" spans="20:24">
      <c r="T12067" s="288"/>
      <c r="U12067" s="287"/>
      <c r="X12067" s="289"/>
    </row>
    <row r="12068" spans="20:24">
      <c r="T12068" s="288"/>
      <c r="U12068" s="287"/>
      <c r="X12068" s="289"/>
    </row>
    <row r="12069" spans="20:24">
      <c r="T12069" s="288"/>
      <c r="U12069" s="287"/>
      <c r="X12069" s="289"/>
    </row>
    <row r="12070" spans="20:24">
      <c r="T12070" s="288"/>
      <c r="U12070" s="287"/>
      <c r="X12070" s="289"/>
    </row>
    <row r="12071" spans="20:24">
      <c r="T12071" s="288"/>
      <c r="U12071" s="287"/>
      <c r="X12071" s="289"/>
    </row>
    <row r="12072" spans="20:24">
      <c r="T12072" s="288"/>
      <c r="U12072" s="287"/>
      <c r="X12072" s="289"/>
    </row>
    <row r="12073" spans="20:24">
      <c r="T12073" s="288"/>
      <c r="U12073" s="287"/>
      <c r="X12073" s="289"/>
    </row>
    <row r="12074" spans="20:24">
      <c r="T12074" s="288"/>
      <c r="U12074" s="287"/>
      <c r="X12074" s="289"/>
    </row>
    <row r="12075" spans="20:24">
      <c r="T12075" s="288"/>
      <c r="U12075" s="287"/>
      <c r="X12075" s="289"/>
    </row>
    <row r="12076" spans="20:24">
      <c r="T12076" s="288"/>
      <c r="U12076" s="287"/>
      <c r="X12076" s="289"/>
    </row>
    <row r="12077" spans="20:24">
      <c r="T12077" s="288"/>
      <c r="U12077" s="287"/>
      <c r="X12077" s="289"/>
    </row>
    <row r="12078" spans="20:24">
      <c r="T12078" s="288"/>
      <c r="U12078" s="287"/>
      <c r="X12078" s="289"/>
    </row>
    <row r="12079" spans="20:24">
      <c r="T12079" s="288"/>
      <c r="U12079" s="287"/>
      <c r="X12079" s="289"/>
    </row>
    <row r="12080" spans="20:24">
      <c r="T12080" s="288"/>
      <c r="U12080" s="287"/>
      <c r="X12080" s="289"/>
    </row>
    <row r="12081" spans="20:24">
      <c r="T12081" s="288"/>
      <c r="U12081" s="287"/>
      <c r="X12081" s="289"/>
    </row>
    <row r="12082" spans="20:24">
      <c r="T12082" s="288"/>
      <c r="U12082" s="287"/>
      <c r="X12082" s="289"/>
    </row>
    <row r="12083" spans="20:24">
      <c r="T12083" s="288"/>
      <c r="U12083" s="287"/>
      <c r="X12083" s="289"/>
    </row>
    <row r="12084" spans="20:24">
      <c r="T12084" s="288"/>
      <c r="U12084" s="287"/>
      <c r="X12084" s="289"/>
    </row>
    <row r="12085" spans="20:24">
      <c r="T12085" s="288"/>
      <c r="U12085" s="287"/>
      <c r="X12085" s="289"/>
    </row>
    <row r="12086" spans="20:24">
      <c r="T12086" s="288"/>
      <c r="U12086" s="287"/>
      <c r="X12086" s="289"/>
    </row>
    <row r="12087" spans="20:24">
      <c r="T12087" s="288"/>
      <c r="U12087" s="287"/>
      <c r="X12087" s="289"/>
    </row>
    <row r="12088" spans="20:24">
      <c r="T12088" s="288"/>
      <c r="U12088" s="287"/>
      <c r="X12088" s="289"/>
    </row>
    <row r="12089" spans="20:24">
      <c r="T12089" s="288"/>
      <c r="U12089" s="287"/>
      <c r="X12089" s="289"/>
    </row>
    <row r="12090" spans="20:24">
      <c r="T12090" s="288"/>
      <c r="U12090" s="287"/>
      <c r="X12090" s="289"/>
    </row>
    <row r="12091" spans="20:24">
      <c r="T12091" s="288"/>
      <c r="U12091" s="287"/>
      <c r="X12091" s="289"/>
    </row>
    <row r="12092" spans="20:24">
      <c r="T12092" s="288"/>
      <c r="U12092" s="287"/>
      <c r="X12092" s="289"/>
    </row>
    <row r="12093" spans="20:24">
      <c r="T12093" s="288"/>
      <c r="U12093" s="287"/>
      <c r="X12093" s="289"/>
    </row>
    <row r="12094" spans="20:24">
      <c r="T12094" s="288"/>
      <c r="U12094" s="287"/>
      <c r="X12094" s="289"/>
    </row>
    <row r="12095" spans="20:24">
      <c r="T12095" s="288"/>
      <c r="U12095" s="287"/>
      <c r="X12095" s="289"/>
    </row>
    <row r="12096" spans="20:24">
      <c r="T12096" s="288"/>
      <c r="U12096" s="287"/>
      <c r="X12096" s="289"/>
    </row>
    <row r="12097" spans="20:24">
      <c r="T12097" s="288"/>
      <c r="U12097" s="287"/>
      <c r="X12097" s="289"/>
    </row>
    <row r="12098" spans="20:24">
      <c r="T12098" s="288"/>
      <c r="U12098" s="287"/>
      <c r="X12098" s="289"/>
    </row>
    <row r="12099" spans="20:24">
      <c r="T12099" s="288"/>
      <c r="U12099" s="287"/>
      <c r="X12099" s="289"/>
    </row>
    <row r="12100" spans="20:24">
      <c r="T12100" s="288"/>
      <c r="U12100" s="287"/>
      <c r="X12100" s="289"/>
    </row>
    <row r="12101" spans="20:24">
      <c r="T12101" s="288"/>
      <c r="U12101" s="287"/>
      <c r="X12101" s="289"/>
    </row>
    <row r="12102" spans="20:24">
      <c r="T12102" s="288"/>
      <c r="U12102" s="287"/>
      <c r="X12102" s="289"/>
    </row>
    <row r="12103" spans="20:24">
      <c r="T12103" s="288"/>
      <c r="U12103" s="287"/>
      <c r="X12103" s="289"/>
    </row>
    <row r="12104" spans="20:24">
      <c r="T12104" s="288"/>
      <c r="U12104" s="287"/>
      <c r="X12104" s="289"/>
    </row>
    <row r="12105" spans="20:24">
      <c r="T12105" s="288"/>
      <c r="U12105" s="287"/>
      <c r="X12105" s="289"/>
    </row>
    <row r="12106" spans="20:24">
      <c r="T12106" s="288"/>
      <c r="U12106" s="287"/>
      <c r="X12106" s="289"/>
    </row>
    <row r="12107" spans="20:24">
      <c r="T12107" s="288"/>
      <c r="U12107" s="287"/>
      <c r="X12107" s="289"/>
    </row>
    <row r="12108" spans="20:24">
      <c r="T12108" s="288"/>
      <c r="U12108" s="287"/>
      <c r="X12108" s="289"/>
    </row>
    <row r="12109" spans="20:24">
      <c r="T12109" s="288"/>
      <c r="U12109" s="287"/>
      <c r="X12109" s="289"/>
    </row>
    <row r="12110" spans="20:24">
      <c r="T12110" s="288"/>
      <c r="U12110" s="287"/>
      <c r="X12110" s="289"/>
    </row>
    <row r="12111" spans="20:24">
      <c r="T12111" s="288"/>
      <c r="U12111" s="287"/>
      <c r="X12111" s="289"/>
    </row>
    <row r="12112" spans="20:24">
      <c r="T12112" s="288"/>
      <c r="U12112" s="287"/>
      <c r="X12112" s="289"/>
    </row>
    <row r="12113" spans="20:24">
      <c r="T12113" s="288"/>
      <c r="U12113" s="287"/>
      <c r="X12113" s="289"/>
    </row>
    <row r="12114" spans="20:24">
      <c r="T12114" s="288"/>
      <c r="U12114" s="287"/>
      <c r="X12114" s="289"/>
    </row>
    <row r="12115" spans="20:24">
      <c r="T12115" s="288"/>
      <c r="U12115" s="287"/>
      <c r="X12115" s="289"/>
    </row>
    <row r="12116" spans="20:24">
      <c r="T12116" s="288"/>
      <c r="U12116" s="287"/>
      <c r="X12116" s="289"/>
    </row>
    <row r="12117" spans="20:24">
      <c r="T12117" s="288"/>
      <c r="U12117" s="287"/>
      <c r="X12117" s="289"/>
    </row>
    <row r="12118" spans="20:24">
      <c r="T12118" s="288"/>
      <c r="U12118" s="287"/>
      <c r="X12118" s="289"/>
    </row>
    <row r="12119" spans="20:24">
      <c r="T12119" s="288"/>
      <c r="U12119" s="287"/>
      <c r="X12119" s="289"/>
    </row>
    <row r="12120" spans="20:24">
      <c r="T12120" s="288"/>
      <c r="U12120" s="287"/>
      <c r="X12120" s="289"/>
    </row>
    <row r="12121" spans="20:24">
      <c r="T12121" s="288"/>
      <c r="U12121" s="287"/>
      <c r="X12121" s="289"/>
    </row>
    <row r="12122" spans="20:24">
      <c r="T12122" s="288"/>
      <c r="U12122" s="287"/>
      <c r="X12122" s="289"/>
    </row>
    <row r="12123" spans="20:24">
      <c r="T12123" s="288"/>
      <c r="U12123" s="287"/>
      <c r="X12123" s="289"/>
    </row>
    <row r="12124" spans="20:24">
      <c r="T12124" s="288"/>
      <c r="U12124" s="287"/>
      <c r="X12124" s="289"/>
    </row>
    <row r="12125" spans="20:24">
      <c r="T12125" s="288"/>
      <c r="U12125" s="287"/>
      <c r="X12125" s="289"/>
    </row>
    <row r="12126" spans="20:24">
      <c r="T12126" s="288"/>
      <c r="U12126" s="287"/>
      <c r="X12126" s="289"/>
    </row>
    <row r="12127" spans="20:24">
      <c r="T12127" s="288"/>
      <c r="U12127" s="287"/>
      <c r="X12127" s="289"/>
    </row>
    <row r="12128" spans="20:24">
      <c r="T12128" s="288"/>
      <c r="U12128" s="287"/>
      <c r="X12128" s="289"/>
    </row>
    <row r="12129" spans="20:24">
      <c r="T12129" s="288"/>
      <c r="U12129" s="287"/>
      <c r="X12129" s="289"/>
    </row>
    <row r="12130" spans="20:24">
      <c r="T12130" s="288"/>
      <c r="U12130" s="287"/>
      <c r="X12130" s="289"/>
    </row>
    <row r="12131" spans="20:24">
      <c r="T12131" s="288"/>
      <c r="U12131" s="287"/>
      <c r="X12131" s="289"/>
    </row>
    <row r="12132" spans="20:24">
      <c r="T12132" s="288"/>
      <c r="U12132" s="287"/>
      <c r="X12132" s="289"/>
    </row>
    <row r="12133" spans="20:24">
      <c r="T12133" s="288"/>
      <c r="U12133" s="287"/>
      <c r="X12133" s="289"/>
    </row>
    <row r="12134" spans="20:24">
      <c r="T12134" s="288"/>
      <c r="U12134" s="287"/>
      <c r="X12134" s="289"/>
    </row>
    <row r="12135" spans="20:24">
      <c r="T12135" s="288"/>
      <c r="U12135" s="287"/>
      <c r="X12135" s="289"/>
    </row>
    <row r="12136" spans="20:24">
      <c r="T12136" s="288"/>
      <c r="U12136" s="287"/>
      <c r="X12136" s="289"/>
    </row>
    <row r="12137" spans="20:24">
      <c r="T12137" s="288"/>
      <c r="U12137" s="287"/>
      <c r="X12137" s="289"/>
    </row>
    <row r="12138" spans="20:24">
      <c r="T12138" s="288"/>
      <c r="U12138" s="287"/>
      <c r="X12138" s="289"/>
    </row>
    <row r="12139" spans="20:24">
      <c r="T12139" s="288"/>
      <c r="U12139" s="287"/>
      <c r="X12139" s="289"/>
    </row>
    <row r="12140" spans="20:24">
      <c r="T12140" s="288"/>
      <c r="U12140" s="287"/>
      <c r="X12140" s="289"/>
    </row>
    <row r="12141" spans="20:24">
      <c r="T12141" s="288"/>
      <c r="U12141" s="287"/>
      <c r="X12141" s="289"/>
    </row>
    <row r="12142" spans="20:24">
      <c r="T12142" s="288"/>
      <c r="U12142" s="287"/>
      <c r="X12142" s="289"/>
    </row>
    <row r="12143" spans="20:24">
      <c r="T12143" s="288"/>
      <c r="U12143" s="287"/>
      <c r="X12143" s="289"/>
    </row>
    <row r="12144" spans="20:24">
      <c r="T12144" s="288"/>
      <c r="U12144" s="287"/>
      <c r="X12144" s="289"/>
    </row>
    <row r="12145" spans="20:24">
      <c r="T12145" s="288"/>
      <c r="U12145" s="287"/>
      <c r="X12145" s="289"/>
    </row>
    <row r="12146" spans="20:24">
      <c r="T12146" s="288"/>
      <c r="U12146" s="287"/>
      <c r="X12146" s="289"/>
    </row>
    <row r="12147" spans="20:24">
      <c r="T12147" s="288"/>
      <c r="U12147" s="287"/>
      <c r="X12147" s="289"/>
    </row>
    <row r="12148" spans="20:24">
      <c r="T12148" s="288"/>
      <c r="U12148" s="287"/>
      <c r="X12148" s="289"/>
    </row>
    <row r="12149" spans="20:24">
      <c r="T12149" s="288"/>
      <c r="U12149" s="287"/>
      <c r="X12149" s="289"/>
    </row>
    <row r="12150" spans="20:24">
      <c r="T12150" s="288"/>
      <c r="U12150" s="287"/>
      <c r="X12150" s="289"/>
    </row>
    <row r="12151" spans="20:24">
      <c r="T12151" s="288"/>
      <c r="U12151" s="287"/>
      <c r="X12151" s="289"/>
    </row>
    <row r="12152" spans="20:24">
      <c r="T12152" s="288"/>
      <c r="U12152" s="287"/>
      <c r="X12152" s="289"/>
    </row>
    <row r="12153" spans="20:24">
      <c r="T12153" s="288"/>
      <c r="U12153" s="287"/>
      <c r="X12153" s="289"/>
    </row>
    <row r="12154" spans="20:24">
      <c r="T12154" s="288"/>
      <c r="U12154" s="287"/>
      <c r="X12154" s="289"/>
    </row>
    <row r="12155" spans="20:24">
      <c r="T12155" s="288"/>
      <c r="U12155" s="287"/>
      <c r="X12155" s="289"/>
    </row>
    <row r="12156" spans="20:24">
      <c r="T12156" s="288"/>
      <c r="U12156" s="287"/>
      <c r="X12156" s="289"/>
    </row>
    <row r="12157" spans="20:24">
      <c r="T12157" s="288"/>
      <c r="U12157" s="287"/>
      <c r="X12157" s="289"/>
    </row>
    <row r="12158" spans="20:24">
      <c r="T12158" s="288"/>
      <c r="U12158" s="287"/>
      <c r="X12158" s="289"/>
    </row>
    <row r="12159" spans="20:24">
      <c r="T12159" s="288"/>
      <c r="U12159" s="287"/>
      <c r="X12159" s="289"/>
    </row>
    <row r="12160" spans="20:24">
      <c r="T12160" s="288"/>
      <c r="U12160" s="287"/>
      <c r="X12160" s="289"/>
    </row>
    <row r="12161" spans="20:24">
      <c r="T12161" s="288"/>
      <c r="U12161" s="287"/>
      <c r="X12161" s="289"/>
    </row>
    <row r="12162" spans="20:24">
      <c r="T12162" s="288"/>
      <c r="U12162" s="287"/>
      <c r="X12162" s="289"/>
    </row>
    <row r="12163" spans="20:24">
      <c r="T12163" s="288"/>
      <c r="U12163" s="287"/>
      <c r="X12163" s="289"/>
    </row>
    <row r="12164" spans="20:24">
      <c r="T12164" s="288"/>
      <c r="U12164" s="287"/>
      <c r="X12164" s="289"/>
    </row>
    <row r="12165" spans="20:24">
      <c r="T12165" s="288"/>
      <c r="U12165" s="287"/>
      <c r="X12165" s="289"/>
    </row>
    <row r="12166" spans="20:24">
      <c r="T12166" s="288"/>
      <c r="U12166" s="287"/>
      <c r="X12166" s="289"/>
    </row>
    <row r="12167" spans="20:24">
      <c r="T12167" s="288"/>
      <c r="U12167" s="287"/>
      <c r="X12167" s="289"/>
    </row>
    <row r="12168" spans="20:24">
      <c r="T12168" s="288"/>
      <c r="U12168" s="287"/>
      <c r="X12168" s="289"/>
    </row>
    <row r="12169" spans="20:24">
      <c r="T12169" s="288"/>
      <c r="U12169" s="287"/>
      <c r="X12169" s="289"/>
    </row>
    <row r="12170" spans="20:24">
      <c r="T12170" s="288"/>
      <c r="U12170" s="287"/>
      <c r="X12170" s="289"/>
    </row>
    <row r="12171" spans="20:24">
      <c r="T12171" s="288"/>
      <c r="U12171" s="287"/>
      <c r="X12171" s="289"/>
    </row>
    <row r="12172" spans="20:24">
      <c r="T12172" s="288"/>
      <c r="U12172" s="287"/>
      <c r="X12172" s="289"/>
    </row>
    <row r="12173" spans="20:24">
      <c r="T12173" s="288"/>
      <c r="U12173" s="287"/>
      <c r="X12173" s="289"/>
    </row>
    <row r="12174" spans="20:24">
      <c r="T12174" s="288"/>
      <c r="U12174" s="287"/>
      <c r="X12174" s="289"/>
    </row>
    <row r="12175" spans="20:24">
      <c r="T12175" s="288"/>
      <c r="U12175" s="287"/>
      <c r="X12175" s="289"/>
    </row>
    <row r="12176" spans="20:24">
      <c r="T12176" s="288"/>
      <c r="U12176" s="287"/>
      <c r="X12176" s="289"/>
    </row>
    <row r="12177" spans="20:24">
      <c r="T12177" s="288"/>
      <c r="U12177" s="287"/>
      <c r="X12177" s="289"/>
    </row>
    <row r="12178" spans="20:24">
      <c r="T12178" s="288"/>
      <c r="U12178" s="287"/>
      <c r="X12178" s="289"/>
    </row>
    <row r="12179" spans="20:24">
      <c r="T12179" s="288"/>
      <c r="U12179" s="287"/>
      <c r="X12179" s="289"/>
    </row>
    <row r="12180" spans="20:24">
      <c r="T12180" s="288"/>
      <c r="U12180" s="287"/>
      <c r="X12180" s="289"/>
    </row>
    <row r="12181" spans="20:24">
      <c r="T12181" s="288"/>
      <c r="U12181" s="287"/>
      <c r="X12181" s="289"/>
    </row>
    <row r="12182" spans="20:24">
      <c r="T12182" s="288"/>
      <c r="U12182" s="287"/>
      <c r="X12182" s="289"/>
    </row>
    <row r="12183" spans="20:24">
      <c r="T12183" s="288"/>
      <c r="U12183" s="287"/>
      <c r="X12183" s="289"/>
    </row>
    <row r="12184" spans="20:24">
      <c r="T12184" s="288"/>
      <c r="U12184" s="287"/>
      <c r="X12184" s="289"/>
    </row>
    <row r="12185" spans="20:24">
      <c r="T12185" s="288"/>
      <c r="U12185" s="287"/>
      <c r="X12185" s="289"/>
    </row>
    <row r="12186" spans="20:24">
      <c r="T12186" s="288"/>
      <c r="U12186" s="287"/>
      <c r="X12186" s="289"/>
    </row>
    <row r="12187" spans="20:24">
      <c r="T12187" s="288"/>
      <c r="U12187" s="287"/>
      <c r="X12187" s="289"/>
    </row>
    <row r="12188" spans="20:24">
      <c r="T12188" s="288"/>
      <c r="U12188" s="287"/>
      <c r="X12188" s="289"/>
    </row>
    <row r="12189" spans="20:24">
      <c r="T12189" s="288"/>
      <c r="U12189" s="287"/>
      <c r="X12189" s="289"/>
    </row>
    <row r="12190" spans="20:24">
      <c r="T12190" s="288"/>
      <c r="U12190" s="287"/>
      <c r="X12190" s="289"/>
    </row>
    <row r="12191" spans="20:24">
      <c r="T12191" s="288"/>
      <c r="U12191" s="287"/>
      <c r="X12191" s="289"/>
    </row>
    <row r="12192" spans="20:24">
      <c r="T12192" s="288"/>
      <c r="U12192" s="287"/>
      <c r="X12192" s="289"/>
    </row>
    <row r="12193" spans="20:24">
      <c r="T12193" s="288"/>
      <c r="U12193" s="287"/>
      <c r="X12193" s="289"/>
    </row>
    <row r="12194" spans="20:24">
      <c r="T12194" s="288"/>
      <c r="U12194" s="287"/>
      <c r="X12194" s="289"/>
    </row>
    <row r="12195" spans="20:24">
      <c r="T12195" s="288"/>
      <c r="U12195" s="287"/>
      <c r="X12195" s="289"/>
    </row>
    <row r="12196" spans="20:24">
      <c r="T12196" s="288"/>
      <c r="U12196" s="287"/>
      <c r="X12196" s="289"/>
    </row>
    <row r="12197" spans="20:24">
      <c r="T12197" s="288"/>
      <c r="U12197" s="287"/>
      <c r="X12197" s="289"/>
    </row>
    <row r="12198" spans="20:24">
      <c r="T12198" s="288"/>
      <c r="U12198" s="287"/>
      <c r="X12198" s="289"/>
    </row>
    <row r="12199" spans="20:24">
      <c r="T12199" s="288"/>
      <c r="U12199" s="287"/>
      <c r="X12199" s="289"/>
    </row>
    <row r="12200" spans="20:24">
      <c r="T12200" s="288"/>
      <c r="U12200" s="287"/>
      <c r="X12200" s="289"/>
    </row>
    <row r="12201" spans="20:24">
      <c r="T12201" s="288"/>
      <c r="U12201" s="287"/>
      <c r="X12201" s="289"/>
    </row>
    <row r="12202" spans="20:24">
      <c r="T12202" s="288"/>
      <c r="U12202" s="287"/>
      <c r="X12202" s="289"/>
    </row>
    <row r="12203" spans="20:24">
      <c r="T12203" s="288"/>
      <c r="U12203" s="287"/>
      <c r="X12203" s="289"/>
    </row>
    <row r="12204" spans="20:24">
      <c r="T12204" s="288"/>
      <c r="U12204" s="287"/>
      <c r="X12204" s="289"/>
    </row>
    <row r="12205" spans="20:24">
      <c r="T12205" s="288"/>
      <c r="U12205" s="287"/>
      <c r="X12205" s="289"/>
    </row>
    <row r="12206" spans="20:24">
      <c r="T12206" s="288"/>
      <c r="U12206" s="287"/>
      <c r="X12206" s="289"/>
    </row>
    <row r="12207" spans="20:24">
      <c r="T12207" s="288"/>
      <c r="U12207" s="287"/>
      <c r="X12207" s="289"/>
    </row>
    <row r="12208" spans="20:24">
      <c r="T12208" s="288"/>
      <c r="U12208" s="287"/>
      <c r="X12208" s="289"/>
    </row>
    <row r="12209" spans="20:24">
      <c r="T12209" s="288"/>
      <c r="U12209" s="287"/>
      <c r="X12209" s="289"/>
    </row>
    <row r="12210" spans="20:24">
      <c r="T12210" s="288"/>
      <c r="U12210" s="287"/>
      <c r="X12210" s="289"/>
    </row>
    <row r="12211" spans="20:24">
      <c r="T12211" s="288"/>
      <c r="U12211" s="287"/>
      <c r="X12211" s="289"/>
    </row>
    <row r="12212" spans="20:24">
      <c r="T12212" s="288"/>
      <c r="U12212" s="287"/>
      <c r="X12212" s="289"/>
    </row>
    <row r="12213" spans="20:24">
      <c r="T12213" s="288"/>
      <c r="U12213" s="287"/>
      <c r="X12213" s="289"/>
    </row>
    <row r="12214" spans="20:24">
      <c r="T12214" s="288"/>
      <c r="U12214" s="287"/>
      <c r="X12214" s="289"/>
    </row>
    <row r="12215" spans="20:24">
      <c r="T12215" s="288"/>
      <c r="U12215" s="287"/>
      <c r="X12215" s="289"/>
    </row>
    <row r="12216" spans="20:24">
      <c r="T12216" s="288"/>
      <c r="U12216" s="287"/>
      <c r="X12216" s="289"/>
    </row>
    <row r="12217" spans="20:24">
      <c r="T12217" s="288"/>
      <c r="U12217" s="287"/>
      <c r="X12217" s="289"/>
    </row>
    <row r="12218" spans="20:24">
      <c r="T12218" s="288"/>
      <c r="U12218" s="287"/>
      <c r="X12218" s="289"/>
    </row>
    <row r="12219" spans="20:24">
      <c r="T12219" s="288"/>
      <c r="U12219" s="287"/>
      <c r="X12219" s="289"/>
    </row>
    <row r="12220" spans="20:24">
      <c r="T12220" s="288"/>
      <c r="U12220" s="287"/>
      <c r="X12220" s="289"/>
    </row>
    <row r="12221" spans="20:24">
      <c r="T12221" s="288"/>
      <c r="U12221" s="287"/>
      <c r="X12221" s="289"/>
    </row>
    <row r="12222" spans="20:24">
      <c r="T12222" s="288"/>
      <c r="U12222" s="287"/>
      <c r="X12222" s="289"/>
    </row>
    <row r="12223" spans="20:24">
      <c r="T12223" s="288"/>
      <c r="U12223" s="287"/>
      <c r="X12223" s="289"/>
    </row>
    <row r="12224" spans="20:24">
      <c r="T12224" s="288"/>
      <c r="U12224" s="287"/>
      <c r="X12224" s="289"/>
    </row>
    <row r="12225" spans="20:24">
      <c r="T12225" s="288"/>
      <c r="U12225" s="287"/>
      <c r="X12225" s="289"/>
    </row>
    <row r="12226" spans="20:24">
      <c r="T12226" s="288"/>
      <c r="U12226" s="287"/>
      <c r="X12226" s="289"/>
    </row>
    <row r="12227" spans="20:24">
      <c r="T12227" s="288"/>
      <c r="U12227" s="287"/>
      <c r="X12227" s="289"/>
    </row>
    <row r="12228" spans="20:24">
      <c r="T12228" s="288"/>
      <c r="U12228" s="287"/>
      <c r="X12228" s="289"/>
    </row>
    <row r="12229" spans="20:24">
      <c r="T12229" s="288"/>
      <c r="U12229" s="287"/>
      <c r="X12229" s="289"/>
    </row>
    <row r="12230" spans="20:24">
      <c r="T12230" s="288"/>
      <c r="U12230" s="287"/>
      <c r="X12230" s="289"/>
    </row>
    <row r="12231" spans="20:24">
      <c r="T12231" s="288"/>
      <c r="U12231" s="287"/>
      <c r="X12231" s="289"/>
    </row>
    <row r="12232" spans="20:24">
      <c r="T12232" s="288"/>
      <c r="U12232" s="287"/>
      <c r="X12232" s="289"/>
    </row>
    <row r="12233" spans="20:24">
      <c r="T12233" s="288"/>
      <c r="U12233" s="287"/>
      <c r="X12233" s="289"/>
    </row>
    <row r="12234" spans="20:24">
      <c r="T12234" s="288"/>
      <c r="U12234" s="287"/>
      <c r="X12234" s="289"/>
    </row>
    <row r="12235" spans="20:24">
      <c r="T12235" s="288"/>
      <c r="U12235" s="287"/>
      <c r="X12235" s="289"/>
    </row>
    <row r="12236" spans="20:24">
      <c r="T12236" s="288"/>
      <c r="U12236" s="287"/>
      <c r="X12236" s="289"/>
    </row>
    <row r="12237" spans="20:24">
      <c r="T12237" s="288"/>
      <c r="U12237" s="287"/>
      <c r="X12237" s="289"/>
    </row>
    <row r="12238" spans="20:24">
      <c r="T12238" s="288"/>
      <c r="U12238" s="287"/>
      <c r="X12238" s="289"/>
    </row>
    <row r="12239" spans="20:24">
      <c r="T12239" s="288"/>
      <c r="U12239" s="287"/>
      <c r="X12239" s="289"/>
    </row>
    <row r="12240" spans="20:24">
      <c r="T12240" s="288"/>
      <c r="U12240" s="287"/>
      <c r="X12240" s="289"/>
    </row>
    <row r="12241" spans="20:24">
      <c r="T12241" s="288"/>
      <c r="U12241" s="287"/>
      <c r="X12241" s="289"/>
    </row>
    <row r="12242" spans="20:24">
      <c r="T12242" s="288"/>
      <c r="U12242" s="287"/>
      <c r="X12242" s="289"/>
    </row>
    <row r="12243" spans="20:24">
      <c r="T12243" s="288"/>
      <c r="U12243" s="287"/>
      <c r="X12243" s="289"/>
    </row>
    <row r="12244" spans="20:24">
      <c r="T12244" s="288"/>
      <c r="U12244" s="287"/>
      <c r="X12244" s="289"/>
    </row>
    <row r="12245" spans="20:24">
      <c r="T12245" s="288"/>
      <c r="U12245" s="287"/>
      <c r="X12245" s="289"/>
    </row>
    <row r="12246" spans="20:24">
      <c r="T12246" s="288"/>
      <c r="U12246" s="287"/>
      <c r="X12246" s="289"/>
    </row>
    <row r="12247" spans="20:24">
      <c r="T12247" s="288"/>
      <c r="U12247" s="287"/>
      <c r="X12247" s="289"/>
    </row>
    <row r="12248" spans="20:24">
      <c r="T12248" s="288"/>
      <c r="U12248" s="287"/>
      <c r="X12248" s="289"/>
    </row>
    <row r="12249" spans="20:24">
      <c r="T12249" s="288"/>
      <c r="U12249" s="287"/>
      <c r="X12249" s="289"/>
    </row>
    <row r="12250" spans="20:24">
      <c r="T12250" s="288"/>
      <c r="U12250" s="287"/>
      <c r="X12250" s="289"/>
    </row>
    <row r="12251" spans="20:24">
      <c r="T12251" s="288"/>
      <c r="U12251" s="287"/>
      <c r="X12251" s="289"/>
    </row>
    <row r="12252" spans="20:24">
      <c r="T12252" s="288"/>
      <c r="U12252" s="287"/>
      <c r="X12252" s="289"/>
    </row>
    <row r="12253" spans="20:24">
      <c r="T12253" s="288"/>
      <c r="U12253" s="287"/>
      <c r="X12253" s="289"/>
    </row>
    <row r="12254" spans="20:24">
      <c r="T12254" s="288"/>
      <c r="U12254" s="287"/>
      <c r="X12254" s="289"/>
    </row>
    <row r="12255" spans="20:24">
      <c r="T12255" s="288"/>
      <c r="U12255" s="287"/>
      <c r="X12255" s="289"/>
    </row>
    <row r="12256" spans="20:24">
      <c r="T12256" s="288"/>
      <c r="U12256" s="287"/>
      <c r="X12256" s="289"/>
    </row>
    <row r="12257" spans="20:24">
      <c r="T12257" s="288"/>
      <c r="U12257" s="287"/>
      <c r="X12257" s="289"/>
    </row>
    <row r="12258" spans="20:24">
      <c r="T12258" s="288"/>
      <c r="U12258" s="287"/>
      <c r="X12258" s="289"/>
    </row>
    <row r="12259" spans="20:24">
      <c r="T12259" s="288"/>
      <c r="U12259" s="287"/>
      <c r="X12259" s="289"/>
    </row>
    <row r="12260" spans="20:24">
      <c r="T12260" s="288"/>
      <c r="U12260" s="287"/>
      <c r="X12260" s="289"/>
    </row>
    <row r="12261" spans="20:24">
      <c r="T12261" s="288"/>
      <c r="U12261" s="287"/>
      <c r="X12261" s="289"/>
    </row>
    <row r="12262" spans="20:24">
      <c r="T12262" s="288"/>
      <c r="U12262" s="287"/>
      <c r="X12262" s="289"/>
    </row>
    <row r="12263" spans="20:24">
      <c r="T12263" s="288"/>
      <c r="U12263" s="287"/>
      <c r="X12263" s="289"/>
    </row>
    <row r="12264" spans="20:24">
      <c r="T12264" s="288"/>
      <c r="U12264" s="287"/>
      <c r="X12264" s="289"/>
    </row>
    <row r="12265" spans="20:24">
      <c r="T12265" s="288"/>
      <c r="U12265" s="287"/>
      <c r="X12265" s="289"/>
    </row>
    <row r="12266" spans="20:24">
      <c r="T12266" s="288"/>
      <c r="U12266" s="287"/>
      <c r="X12266" s="289"/>
    </row>
    <row r="12267" spans="20:24">
      <c r="T12267" s="288"/>
      <c r="U12267" s="287"/>
      <c r="X12267" s="289"/>
    </row>
    <row r="12268" spans="20:24">
      <c r="T12268" s="288"/>
      <c r="U12268" s="287"/>
      <c r="X12268" s="289"/>
    </row>
    <row r="12269" spans="20:24">
      <c r="T12269" s="288"/>
      <c r="U12269" s="287"/>
      <c r="X12269" s="289"/>
    </row>
    <row r="12270" spans="20:24">
      <c r="T12270" s="288"/>
      <c r="U12270" s="287"/>
      <c r="X12270" s="289"/>
    </row>
    <row r="12271" spans="20:24">
      <c r="T12271" s="288"/>
      <c r="U12271" s="287"/>
      <c r="X12271" s="289"/>
    </row>
    <row r="12272" spans="20:24">
      <c r="T12272" s="288"/>
      <c r="U12272" s="287"/>
      <c r="X12272" s="289"/>
    </row>
    <row r="12273" spans="20:24">
      <c r="T12273" s="288"/>
      <c r="U12273" s="287"/>
      <c r="X12273" s="289"/>
    </row>
    <row r="12274" spans="20:24">
      <c r="T12274" s="288"/>
      <c r="U12274" s="287"/>
      <c r="X12274" s="289"/>
    </row>
    <row r="12275" spans="20:24">
      <c r="T12275" s="288"/>
      <c r="U12275" s="287"/>
      <c r="X12275" s="289"/>
    </row>
    <row r="12276" spans="20:24">
      <c r="T12276" s="288"/>
      <c r="U12276" s="287"/>
      <c r="X12276" s="289"/>
    </row>
    <row r="12277" spans="20:24">
      <c r="T12277" s="288"/>
      <c r="U12277" s="287"/>
      <c r="X12277" s="289"/>
    </row>
    <row r="12278" spans="20:24">
      <c r="T12278" s="288"/>
      <c r="U12278" s="287"/>
      <c r="X12278" s="289"/>
    </row>
    <row r="12279" spans="20:24">
      <c r="T12279" s="288"/>
      <c r="U12279" s="287"/>
      <c r="X12279" s="289"/>
    </row>
    <row r="12280" spans="20:24">
      <c r="T12280" s="288"/>
      <c r="U12280" s="287"/>
      <c r="X12280" s="289"/>
    </row>
    <row r="12281" spans="20:24">
      <c r="T12281" s="288"/>
      <c r="U12281" s="287"/>
      <c r="X12281" s="289"/>
    </row>
    <row r="12282" spans="20:24">
      <c r="T12282" s="288"/>
      <c r="U12282" s="287"/>
      <c r="X12282" s="289"/>
    </row>
    <row r="12283" spans="20:24">
      <c r="T12283" s="288"/>
      <c r="U12283" s="287"/>
      <c r="X12283" s="289"/>
    </row>
    <row r="12284" spans="20:24">
      <c r="T12284" s="288"/>
      <c r="U12284" s="287"/>
      <c r="X12284" s="289"/>
    </row>
    <row r="12285" spans="20:24">
      <c r="T12285" s="288"/>
      <c r="U12285" s="287"/>
      <c r="X12285" s="289"/>
    </row>
    <row r="12286" spans="20:24">
      <c r="T12286" s="288"/>
      <c r="U12286" s="287"/>
      <c r="X12286" s="289"/>
    </row>
    <row r="12287" spans="20:24">
      <c r="T12287" s="288"/>
      <c r="U12287" s="287"/>
      <c r="X12287" s="289"/>
    </row>
    <row r="12288" spans="20:24">
      <c r="T12288" s="288"/>
      <c r="U12288" s="287"/>
      <c r="X12288" s="289"/>
    </row>
    <row r="12289" spans="20:24">
      <c r="T12289" s="288"/>
      <c r="U12289" s="287"/>
      <c r="X12289" s="289"/>
    </row>
    <row r="12290" spans="20:24">
      <c r="T12290" s="288"/>
      <c r="U12290" s="287"/>
      <c r="X12290" s="289"/>
    </row>
    <row r="12291" spans="20:24">
      <c r="T12291" s="288"/>
      <c r="U12291" s="287"/>
      <c r="X12291" s="289"/>
    </row>
    <row r="12292" spans="20:24">
      <c r="T12292" s="288"/>
      <c r="U12292" s="287"/>
      <c r="X12292" s="289"/>
    </row>
    <row r="12293" spans="20:24">
      <c r="T12293" s="288"/>
      <c r="U12293" s="287"/>
      <c r="X12293" s="289"/>
    </row>
    <row r="12294" spans="20:24">
      <c r="T12294" s="288"/>
      <c r="U12294" s="287"/>
      <c r="X12294" s="289"/>
    </row>
    <row r="12295" spans="20:24">
      <c r="T12295" s="288"/>
      <c r="U12295" s="287"/>
      <c r="X12295" s="289"/>
    </row>
    <row r="12296" spans="20:24">
      <c r="T12296" s="288"/>
      <c r="U12296" s="287"/>
      <c r="X12296" s="289"/>
    </row>
    <row r="12297" spans="20:24">
      <c r="T12297" s="288"/>
      <c r="U12297" s="287"/>
      <c r="X12297" s="289"/>
    </row>
    <row r="12298" spans="20:24">
      <c r="T12298" s="288"/>
      <c r="U12298" s="287"/>
      <c r="X12298" s="289"/>
    </row>
    <row r="12299" spans="20:24">
      <c r="T12299" s="288"/>
      <c r="U12299" s="287"/>
      <c r="X12299" s="289"/>
    </row>
    <row r="12300" spans="20:24">
      <c r="T12300" s="288"/>
      <c r="U12300" s="287"/>
      <c r="X12300" s="289"/>
    </row>
    <row r="12301" spans="20:24">
      <c r="T12301" s="288"/>
      <c r="U12301" s="287"/>
      <c r="X12301" s="289"/>
    </row>
    <row r="12302" spans="20:24">
      <c r="T12302" s="288"/>
      <c r="U12302" s="287"/>
      <c r="X12302" s="289"/>
    </row>
    <row r="12303" spans="20:24">
      <c r="T12303" s="288"/>
      <c r="U12303" s="287"/>
      <c r="X12303" s="289"/>
    </row>
    <row r="12304" spans="20:24">
      <c r="T12304" s="288"/>
      <c r="U12304" s="287"/>
      <c r="X12304" s="289"/>
    </row>
    <row r="12305" spans="20:24">
      <c r="T12305" s="288"/>
      <c r="U12305" s="287"/>
      <c r="X12305" s="289"/>
    </row>
    <row r="12306" spans="20:24">
      <c r="T12306" s="288"/>
      <c r="U12306" s="287"/>
      <c r="X12306" s="289"/>
    </row>
    <row r="12307" spans="20:24">
      <c r="T12307" s="288"/>
      <c r="U12307" s="287"/>
      <c r="X12307" s="289"/>
    </row>
    <row r="12308" spans="20:24">
      <c r="T12308" s="288"/>
      <c r="U12308" s="287"/>
      <c r="X12308" s="289"/>
    </row>
    <row r="12309" spans="20:24">
      <c r="T12309" s="288"/>
      <c r="U12309" s="287"/>
      <c r="X12309" s="289"/>
    </row>
    <row r="12310" spans="20:24">
      <c r="T12310" s="288"/>
      <c r="U12310" s="287"/>
      <c r="X12310" s="289"/>
    </row>
    <row r="12311" spans="20:24">
      <c r="T12311" s="288"/>
      <c r="U12311" s="287"/>
      <c r="X12311" s="289"/>
    </row>
    <row r="12312" spans="20:24">
      <c r="T12312" s="288"/>
      <c r="U12312" s="287"/>
      <c r="X12312" s="289"/>
    </row>
    <row r="12313" spans="20:24">
      <c r="T12313" s="288"/>
      <c r="U12313" s="287"/>
      <c r="X12313" s="289"/>
    </row>
    <row r="12314" spans="20:24">
      <c r="T12314" s="288"/>
      <c r="U12314" s="287"/>
      <c r="X12314" s="289"/>
    </row>
    <row r="12315" spans="20:24">
      <c r="T12315" s="288"/>
      <c r="U12315" s="287"/>
      <c r="X12315" s="289"/>
    </row>
    <row r="12316" spans="20:24">
      <c r="T12316" s="288"/>
      <c r="U12316" s="287"/>
      <c r="X12316" s="289"/>
    </row>
    <row r="12317" spans="20:24">
      <c r="T12317" s="288"/>
      <c r="U12317" s="287"/>
      <c r="X12317" s="289"/>
    </row>
    <row r="12318" spans="20:24">
      <c r="T12318" s="288"/>
      <c r="U12318" s="287"/>
      <c r="X12318" s="289"/>
    </row>
    <row r="12319" spans="20:24">
      <c r="T12319" s="288"/>
      <c r="U12319" s="287"/>
      <c r="X12319" s="289"/>
    </row>
    <row r="12320" spans="20:24">
      <c r="T12320" s="288"/>
      <c r="U12320" s="287"/>
      <c r="X12320" s="289"/>
    </row>
    <row r="12321" spans="20:24">
      <c r="T12321" s="288"/>
      <c r="U12321" s="287"/>
      <c r="X12321" s="289"/>
    </row>
    <row r="12322" spans="20:24">
      <c r="T12322" s="288"/>
      <c r="U12322" s="287"/>
      <c r="X12322" s="289"/>
    </row>
    <row r="12323" spans="20:24">
      <c r="T12323" s="288"/>
      <c r="U12323" s="287"/>
      <c r="X12323" s="289"/>
    </row>
    <row r="12324" spans="20:24">
      <c r="T12324" s="288"/>
      <c r="U12324" s="287"/>
      <c r="X12324" s="289"/>
    </row>
    <row r="12325" spans="20:24">
      <c r="T12325" s="288"/>
      <c r="U12325" s="287"/>
      <c r="X12325" s="289"/>
    </row>
    <row r="12326" spans="20:24">
      <c r="T12326" s="288"/>
      <c r="U12326" s="287"/>
      <c r="X12326" s="289"/>
    </row>
    <row r="12327" spans="20:24">
      <c r="T12327" s="288"/>
      <c r="U12327" s="287"/>
      <c r="X12327" s="289"/>
    </row>
    <row r="12328" spans="20:24">
      <c r="T12328" s="288"/>
      <c r="U12328" s="287"/>
      <c r="X12328" s="289"/>
    </row>
    <row r="12329" spans="20:24">
      <c r="T12329" s="288"/>
      <c r="U12329" s="287"/>
      <c r="X12329" s="289"/>
    </row>
    <row r="12330" spans="20:24">
      <c r="T12330" s="288"/>
      <c r="U12330" s="287"/>
      <c r="X12330" s="289"/>
    </row>
    <row r="12331" spans="20:24">
      <c r="T12331" s="288"/>
      <c r="U12331" s="287"/>
      <c r="X12331" s="289"/>
    </row>
    <row r="12332" spans="20:24">
      <c r="T12332" s="288"/>
      <c r="U12332" s="287"/>
      <c r="X12332" s="289"/>
    </row>
    <row r="12333" spans="20:24">
      <c r="T12333" s="288"/>
      <c r="U12333" s="287"/>
      <c r="X12333" s="289"/>
    </row>
    <row r="12334" spans="20:24">
      <c r="T12334" s="288"/>
      <c r="U12334" s="287"/>
      <c r="X12334" s="289"/>
    </row>
    <row r="12335" spans="20:24">
      <c r="T12335" s="288"/>
      <c r="U12335" s="287"/>
      <c r="X12335" s="289"/>
    </row>
    <row r="12336" spans="20:24">
      <c r="T12336" s="288"/>
      <c r="U12336" s="287"/>
      <c r="X12336" s="289"/>
    </row>
    <row r="12337" spans="20:24">
      <c r="T12337" s="288"/>
      <c r="U12337" s="287"/>
      <c r="X12337" s="289"/>
    </row>
    <row r="12338" spans="20:24">
      <c r="T12338" s="288"/>
      <c r="U12338" s="287"/>
      <c r="X12338" s="289"/>
    </row>
    <row r="12339" spans="20:24">
      <c r="T12339" s="288"/>
      <c r="U12339" s="287"/>
      <c r="X12339" s="289"/>
    </row>
    <row r="12340" spans="20:24">
      <c r="T12340" s="288"/>
      <c r="U12340" s="287"/>
      <c r="X12340" s="289"/>
    </row>
    <row r="12341" spans="20:24">
      <c r="T12341" s="288"/>
      <c r="U12341" s="287"/>
      <c r="X12341" s="289"/>
    </row>
    <row r="12342" spans="20:24">
      <c r="T12342" s="288"/>
      <c r="U12342" s="287"/>
      <c r="X12342" s="289"/>
    </row>
    <row r="12343" spans="20:24">
      <c r="T12343" s="288"/>
      <c r="U12343" s="287"/>
      <c r="X12343" s="289"/>
    </row>
    <row r="12344" spans="20:24">
      <c r="T12344" s="288"/>
      <c r="U12344" s="287"/>
      <c r="X12344" s="289"/>
    </row>
    <row r="12345" spans="20:24">
      <c r="T12345" s="288"/>
      <c r="U12345" s="287"/>
      <c r="X12345" s="289"/>
    </row>
    <row r="12346" spans="20:24">
      <c r="T12346" s="288"/>
      <c r="U12346" s="287"/>
      <c r="X12346" s="289"/>
    </row>
    <row r="12347" spans="20:24">
      <c r="T12347" s="288"/>
      <c r="U12347" s="287"/>
      <c r="X12347" s="289"/>
    </row>
    <row r="12348" spans="20:24">
      <c r="T12348" s="288"/>
      <c r="U12348" s="287"/>
      <c r="X12348" s="289"/>
    </row>
    <row r="12349" spans="20:24">
      <c r="T12349" s="288"/>
      <c r="U12349" s="287"/>
      <c r="X12349" s="289"/>
    </row>
    <row r="12350" spans="20:24">
      <c r="T12350" s="288"/>
      <c r="U12350" s="287"/>
      <c r="X12350" s="289"/>
    </row>
    <row r="12351" spans="20:24">
      <c r="T12351" s="288"/>
      <c r="U12351" s="287"/>
      <c r="X12351" s="289"/>
    </row>
    <row r="12352" spans="20:24">
      <c r="T12352" s="288"/>
      <c r="U12352" s="287"/>
      <c r="X12352" s="289"/>
    </row>
    <row r="12353" spans="20:24">
      <c r="T12353" s="288"/>
      <c r="U12353" s="287"/>
      <c r="X12353" s="289"/>
    </row>
    <row r="12354" spans="20:24">
      <c r="T12354" s="288"/>
      <c r="U12354" s="287"/>
      <c r="X12354" s="289"/>
    </row>
    <row r="12355" spans="20:24">
      <c r="T12355" s="288"/>
      <c r="U12355" s="287"/>
      <c r="X12355" s="289"/>
    </row>
    <row r="12356" spans="20:24">
      <c r="T12356" s="288"/>
      <c r="U12356" s="287"/>
      <c r="X12356" s="289"/>
    </row>
    <row r="12357" spans="20:24">
      <c r="T12357" s="288"/>
      <c r="U12357" s="287"/>
      <c r="X12357" s="289"/>
    </row>
    <row r="12358" spans="20:24">
      <c r="T12358" s="288"/>
      <c r="U12358" s="287"/>
      <c r="X12358" s="289"/>
    </row>
    <row r="12359" spans="20:24">
      <c r="T12359" s="288"/>
      <c r="U12359" s="287"/>
      <c r="X12359" s="289"/>
    </row>
    <row r="12360" spans="20:24">
      <c r="T12360" s="288"/>
      <c r="U12360" s="287"/>
      <c r="X12360" s="289"/>
    </row>
    <row r="12361" spans="20:24">
      <c r="T12361" s="288"/>
      <c r="U12361" s="287"/>
      <c r="X12361" s="289"/>
    </row>
    <row r="12362" spans="20:24">
      <c r="T12362" s="288"/>
      <c r="U12362" s="287"/>
      <c r="X12362" s="289"/>
    </row>
    <row r="12363" spans="20:24">
      <c r="T12363" s="288"/>
      <c r="U12363" s="287"/>
      <c r="X12363" s="289"/>
    </row>
    <row r="12364" spans="20:24">
      <c r="T12364" s="288"/>
      <c r="U12364" s="287"/>
      <c r="X12364" s="289"/>
    </row>
    <row r="12365" spans="20:24">
      <c r="T12365" s="288"/>
      <c r="U12365" s="287"/>
      <c r="X12365" s="289"/>
    </row>
    <row r="12366" spans="20:24">
      <c r="T12366" s="288"/>
      <c r="U12366" s="287"/>
      <c r="X12366" s="289"/>
    </row>
    <row r="12367" spans="20:24">
      <c r="T12367" s="288"/>
      <c r="U12367" s="287"/>
      <c r="X12367" s="289"/>
    </row>
    <row r="12368" spans="20:24">
      <c r="T12368" s="288"/>
      <c r="U12368" s="287"/>
      <c r="X12368" s="289"/>
    </row>
    <row r="12369" spans="20:24">
      <c r="T12369" s="288"/>
      <c r="U12369" s="287"/>
      <c r="X12369" s="289"/>
    </row>
    <row r="12370" spans="20:24">
      <c r="T12370" s="288"/>
      <c r="U12370" s="287"/>
      <c r="X12370" s="289"/>
    </row>
    <row r="12371" spans="20:24">
      <c r="T12371" s="288"/>
      <c r="U12371" s="287"/>
      <c r="X12371" s="289"/>
    </row>
    <row r="12372" spans="20:24">
      <c r="T12372" s="288"/>
      <c r="U12372" s="287"/>
      <c r="X12372" s="289"/>
    </row>
    <row r="12373" spans="20:24">
      <c r="T12373" s="288"/>
      <c r="U12373" s="287"/>
      <c r="X12373" s="289"/>
    </row>
    <row r="12374" spans="20:24">
      <c r="T12374" s="288"/>
      <c r="U12374" s="287"/>
      <c r="X12374" s="289"/>
    </row>
    <row r="12375" spans="20:24">
      <c r="T12375" s="288"/>
      <c r="U12375" s="287"/>
      <c r="X12375" s="289"/>
    </row>
    <row r="12376" spans="20:24">
      <c r="T12376" s="288"/>
      <c r="U12376" s="287"/>
      <c r="X12376" s="289"/>
    </row>
    <row r="12377" spans="20:24">
      <c r="T12377" s="288"/>
      <c r="U12377" s="287"/>
      <c r="X12377" s="289"/>
    </row>
    <row r="12378" spans="20:24">
      <c r="T12378" s="288"/>
      <c r="U12378" s="287"/>
      <c r="X12378" s="289"/>
    </row>
    <row r="12379" spans="20:24">
      <c r="T12379" s="288"/>
      <c r="U12379" s="287"/>
      <c r="X12379" s="289"/>
    </row>
    <row r="12380" spans="20:24">
      <c r="T12380" s="288"/>
      <c r="U12380" s="287"/>
      <c r="X12380" s="289"/>
    </row>
    <row r="12381" spans="20:24">
      <c r="T12381" s="288"/>
      <c r="U12381" s="287"/>
      <c r="X12381" s="289"/>
    </row>
    <row r="12382" spans="20:24">
      <c r="T12382" s="288"/>
      <c r="U12382" s="287"/>
      <c r="X12382" s="289"/>
    </row>
    <row r="12383" spans="20:24">
      <c r="T12383" s="288"/>
      <c r="U12383" s="287"/>
      <c r="X12383" s="289"/>
    </row>
    <row r="12384" spans="20:24">
      <c r="T12384" s="288"/>
      <c r="U12384" s="287"/>
      <c r="X12384" s="289"/>
    </row>
    <row r="12385" spans="20:24">
      <c r="T12385" s="288"/>
      <c r="U12385" s="287"/>
      <c r="X12385" s="289"/>
    </row>
    <row r="12386" spans="20:24">
      <c r="T12386" s="288"/>
      <c r="U12386" s="287"/>
      <c r="X12386" s="289"/>
    </row>
    <row r="12387" spans="20:24">
      <c r="T12387" s="288"/>
      <c r="U12387" s="287"/>
      <c r="X12387" s="289"/>
    </row>
    <row r="12388" spans="20:24">
      <c r="T12388" s="288"/>
      <c r="U12388" s="287"/>
      <c r="X12388" s="289"/>
    </row>
    <row r="12389" spans="20:24">
      <c r="T12389" s="288"/>
      <c r="U12389" s="287"/>
      <c r="X12389" s="289"/>
    </row>
    <row r="12390" spans="20:24">
      <c r="T12390" s="288"/>
      <c r="U12390" s="287"/>
      <c r="X12390" s="289"/>
    </row>
    <row r="12391" spans="20:24">
      <c r="T12391" s="288"/>
      <c r="U12391" s="287"/>
      <c r="X12391" s="289"/>
    </row>
    <row r="12392" spans="20:24">
      <c r="T12392" s="288"/>
      <c r="U12392" s="287"/>
      <c r="X12392" s="289"/>
    </row>
    <row r="12393" spans="20:24">
      <c r="T12393" s="288"/>
      <c r="U12393" s="287"/>
      <c r="X12393" s="289"/>
    </row>
    <row r="12394" spans="20:24">
      <c r="T12394" s="288"/>
      <c r="U12394" s="287"/>
      <c r="X12394" s="289"/>
    </row>
    <row r="12395" spans="20:24">
      <c r="T12395" s="288"/>
      <c r="U12395" s="287"/>
      <c r="X12395" s="289"/>
    </row>
    <row r="12396" spans="20:24">
      <c r="T12396" s="288"/>
      <c r="U12396" s="287"/>
      <c r="X12396" s="289"/>
    </row>
    <row r="12397" spans="20:24">
      <c r="T12397" s="288"/>
      <c r="U12397" s="287"/>
      <c r="X12397" s="289"/>
    </row>
    <row r="12398" spans="20:24">
      <c r="T12398" s="288"/>
      <c r="U12398" s="287"/>
      <c r="X12398" s="289"/>
    </row>
    <row r="12399" spans="20:24">
      <c r="T12399" s="288"/>
      <c r="U12399" s="287"/>
      <c r="X12399" s="289"/>
    </row>
    <row r="12400" spans="20:24">
      <c r="T12400" s="288"/>
      <c r="U12400" s="287"/>
      <c r="X12400" s="289"/>
    </row>
    <row r="12401" spans="20:24">
      <c r="T12401" s="288"/>
      <c r="U12401" s="287"/>
      <c r="X12401" s="289"/>
    </row>
    <row r="12402" spans="20:24">
      <c r="T12402" s="288"/>
      <c r="U12402" s="287"/>
      <c r="X12402" s="289"/>
    </row>
    <row r="12403" spans="20:24">
      <c r="T12403" s="288"/>
      <c r="U12403" s="287"/>
      <c r="X12403" s="289"/>
    </row>
    <row r="12404" spans="20:24">
      <c r="T12404" s="288"/>
      <c r="U12404" s="287"/>
      <c r="X12404" s="289"/>
    </row>
    <row r="12405" spans="20:24">
      <c r="T12405" s="288"/>
      <c r="U12405" s="287"/>
      <c r="X12405" s="289"/>
    </row>
    <row r="12406" spans="20:24">
      <c r="T12406" s="288"/>
      <c r="U12406" s="287"/>
      <c r="X12406" s="289"/>
    </row>
    <row r="12407" spans="20:24">
      <c r="T12407" s="288"/>
      <c r="U12407" s="287"/>
      <c r="X12407" s="289"/>
    </row>
    <row r="12408" spans="20:24">
      <c r="T12408" s="288"/>
      <c r="U12408" s="287"/>
      <c r="X12408" s="289"/>
    </row>
    <row r="12409" spans="20:24">
      <c r="T12409" s="288"/>
      <c r="U12409" s="287"/>
      <c r="X12409" s="289"/>
    </row>
    <row r="12410" spans="20:24">
      <c r="T12410" s="288"/>
      <c r="U12410" s="287"/>
      <c r="X12410" s="289"/>
    </row>
    <row r="12411" spans="20:24">
      <c r="T12411" s="288"/>
      <c r="U12411" s="287"/>
      <c r="X12411" s="289"/>
    </row>
    <row r="12412" spans="20:24">
      <c r="T12412" s="288"/>
      <c r="U12412" s="287"/>
      <c r="X12412" s="289"/>
    </row>
    <row r="12413" spans="20:24">
      <c r="T12413" s="288"/>
      <c r="U12413" s="287"/>
      <c r="X12413" s="289"/>
    </row>
    <row r="12414" spans="20:24">
      <c r="T12414" s="288"/>
      <c r="U12414" s="287"/>
      <c r="X12414" s="289"/>
    </row>
    <row r="12415" spans="20:24">
      <c r="T12415" s="288"/>
      <c r="U12415" s="287"/>
      <c r="X12415" s="289"/>
    </row>
    <row r="12416" spans="20:24">
      <c r="T12416" s="288"/>
      <c r="U12416" s="287"/>
      <c r="X12416" s="289"/>
    </row>
    <row r="12417" spans="20:24">
      <c r="T12417" s="288"/>
      <c r="U12417" s="287"/>
      <c r="X12417" s="289"/>
    </row>
    <row r="12418" spans="20:24">
      <c r="T12418" s="288"/>
      <c r="U12418" s="287"/>
      <c r="X12418" s="289"/>
    </row>
    <row r="12419" spans="20:24">
      <c r="T12419" s="288"/>
      <c r="U12419" s="287"/>
      <c r="X12419" s="289"/>
    </row>
    <row r="12420" spans="20:24">
      <c r="T12420" s="288"/>
      <c r="U12420" s="287"/>
      <c r="X12420" s="289"/>
    </row>
    <row r="12421" spans="20:24">
      <c r="T12421" s="288"/>
      <c r="U12421" s="287"/>
      <c r="X12421" s="289"/>
    </row>
    <row r="12422" spans="20:24">
      <c r="T12422" s="288"/>
      <c r="U12422" s="287"/>
      <c r="X12422" s="289"/>
    </row>
    <row r="12423" spans="20:24">
      <c r="T12423" s="288"/>
      <c r="U12423" s="287"/>
      <c r="X12423" s="289"/>
    </row>
    <row r="12424" spans="20:24">
      <c r="T12424" s="288"/>
      <c r="U12424" s="287"/>
      <c r="X12424" s="289"/>
    </row>
    <row r="12425" spans="20:24">
      <c r="T12425" s="288"/>
      <c r="U12425" s="287"/>
      <c r="X12425" s="289"/>
    </row>
    <row r="12426" spans="20:24">
      <c r="T12426" s="288"/>
      <c r="U12426" s="287"/>
      <c r="X12426" s="289"/>
    </row>
    <row r="12427" spans="20:24">
      <c r="T12427" s="288"/>
      <c r="U12427" s="287"/>
      <c r="X12427" s="289"/>
    </row>
    <row r="12428" spans="20:24">
      <c r="T12428" s="288"/>
      <c r="U12428" s="287"/>
      <c r="X12428" s="289"/>
    </row>
    <row r="12429" spans="20:24">
      <c r="T12429" s="288"/>
      <c r="U12429" s="287"/>
      <c r="X12429" s="289"/>
    </row>
    <row r="12430" spans="20:24">
      <c r="T12430" s="288"/>
      <c r="U12430" s="287"/>
      <c r="X12430" s="289"/>
    </row>
    <row r="12431" spans="20:24">
      <c r="T12431" s="288"/>
      <c r="U12431" s="287"/>
      <c r="X12431" s="289"/>
    </row>
    <row r="12432" spans="20:24">
      <c r="T12432" s="288"/>
      <c r="U12432" s="287"/>
      <c r="X12432" s="289"/>
    </row>
    <row r="12433" spans="20:24">
      <c r="T12433" s="288"/>
      <c r="U12433" s="287"/>
      <c r="X12433" s="289"/>
    </row>
    <row r="12434" spans="20:24">
      <c r="T12434" s="288"/>
      <c r="U12434" s="287"/>
      <c r="X12434" s="289"/>
    </row>
    <row r="12435" spans="20:24">
      <c r="T12435" s="288"/>
      <c r="U12435" s="287"/>
      <c r="X12435" s="289"/>
    </row>
    <row r="12436" spans="20:24">
      <c r="T12436" s="288"/>
      <c r="U12436" s="287"/>
      <c r="X12436" s="289"/>
    </row>
    <row r="12437" spans="20:24">
      <c r="T12437" s="288"/>
      <c r="U12437" s="287"/>
      <c r="X12437" s="289"/>
    </row>
    <row r="12438" spans="20:24">
      <c r="T12438" s="288"/>
      <c r="U12438" s="287"/>
      <c r="X12438" s="289"/>
    </row>
    <row r="12439" spans="20:24">
      <c r="T12439" s="288"/>
      <c r="U12439" s="287"/>
      <c r="X12439" s="289"/>
    </row>
    <row r="12440" spans="20:24">
      <c r="T12440" s="288"/>
      <c r="U12440" s="287"/>
      <c r="X12440" s="289"/>
    </row>
    <row r="12441" spans="20:24">
      <c r="T12441" s="288"/>
      <c r="U12441" s="287"/>
      <c r="X12441" s="289"/>
    </row>
    <row r="12442" spans="20:24">
      <c r="T12442" s="288"/>
      <c r="U12442" s="287"/>
      <c r="X12442" s="289"/>
    </row>
    <row r="12443" spans="20:24">
      <c r="T12443" s="288"/>
      <c r="U12443" s="287"/>
      <c r="X12443" s="289"/>
    </row>
    <row r="12444" spans="20:24">
      <c r="T12444" s="288"/>
      <c r="U12444" s="287"/>
      <c r="X12444" s="289"/>
    </row>
    <row r="12445" spans="20:24">
      <c r="T12445" s="288"/>
      <c r="U12445" s="287"/>
      <c r="X12445" s="289"/>
    </row>
    <row r="12446" spans="20:24">
      <c r="T12446" s="288"/>
      <c r="U12446" s="287"/>
      <c r="X12446" s="289"/>
    </row>
    <row r="12447" spans="20:24">
      <c r="T12447" s="288"/>
      <c r="U12447" s="287"/>
      <c r="X12447" s="289"/>
    </row>
    <row r="12448" spans="20:24">
      <c r="T12448" s="288"/>
      <c r="U12448" s="287"/>
      <c r="X12448" s="289"/>
    </row>
    <row r="12449" spans="20:24">
      <c r="T12449" s="288"/>
      <c r="U12449" s="287"/>
      <c r="X12449" s="289"/>
    </row>
    <row r="12450" spans="20:24">
      <c r="T12450" s="288"/>
      <c r="U12450" s="287"/>
      <c r="X12450" s="289"/>
    </row>
    <row r="12451" spans="20:24">
      <c r="T12451" s="288"/>
      <c r="U12451" s="287"/>
      <c r="X12451" s="289"/>
    </row>
    <row r="12452" spans="20:24">
      <c r="T12452" s="288"/>
      <c r="U12452" s="287"/>
      <c r="X12452" s="289"/>
    </row>
    <row r="12453" spans="20:24">
      <c r="T12453" s="288"/>
      <c r="U12453" s="287"/>
      <c r="X12453" s="289"/>
    </row>
    <row r="12454" spans="20:24">
      <c r="T12454" s="288"/>
      <c r="U12454" s="287"/>
      <c r="X12454" s="289"/>
    </row>
    <row r="12455" spans="20:24">
      <c r="T12455" s="288"/>
      <c r="U12455" s="287"/>
      <c r="X12455" s="289"/>
    </row>
    <row r="12456" spans="20:24">
      <c r="T12456" s="288"/>
      <c r="U12456" s="287"/>
      <c r="X12456" s="289"/>
    </row>
    <row r="12457" spans="20:24">
      <c r="T12457" s="288"/>
      <c r="U12457" s="287"/>
      <c r="X12457" s="289"/>
    </row>
    <row r="12458" spans="20:24">
      <c r="T12458" s="288"/>
      <c r="U12458" s="287"/>
      <c r="X12458" s="289"/>
    </row>
    <row r="12459" spans="20:24">
      <c r="T12459" s="288"/>
      <c r="U12459" s="287"/>
      <c r="X12459" s="289"/>
    </row>
    <row r="12460" spans="20:24">
      <c r="T12460" s="288"/>
      <c r="U12460" s="287"/>
      <c r="X12460" s="289"/>
    </row>
    <row r="12461" spans="20:24">
      <c r="T12461" s="288"/>
      <c r="U12461" s="287"/>
      <c r="X12461" s="289"/>
    </row>
    <row r="12462" spans="20:24">
      <c r="T12462" s="288"/>
      <c r="U12462" s="287"/>
      <c r="X12462" s="289"/>
    </row>
    <row r="12463" spans="20:24">
      <c r="T12463" s="288"/>
      <c r="U12463" s="287"/>
      <c r="X12463" s="289"/>
    </row>
    <row r="12464" spans="20:24">
      <c r="T12464" s="288"/>
      <c r="U12464" s="287"/>
      <c r="X12464" s="289"/>
    </row>
    <row r="12465" spans="20:24">
      <c r="T12465" s="288"/>
      <c r="U12465" s="287"/>
      <c r="X12465" s="289"/>
    </row>
    <row r="12466" spans="20:24">
      <c r="T12466" s="288"/>
      <c r="U12466" s="287"/>
      <c r="X12466" s="289"/>
    </row>
    <row r="12467" spans="20:24">
      <c r="T12467" s="288"/>
      <c r="U12467" s="287"/>
      <c r="X12467" s="289"/>
    </row>
    <row r="12468" spans="20:24">
      <c r="T12468" s="288"/>
      <c r="U12468" s="287"/>
      <c r="X12468" s="289"/>
    </row>
    <row r="12469" spans="20:24">
      <c r="T12469" s="288"/>
      <c r="U12469" s="287"/>
      <c r="X12469" s="289"/>
    </row>
    <row r="12470" spans="20:24">
      <c r="T12470" s="288"/>
      <c r="U12470" s="287"/>
      <c r="X12470" s="289"/>
    </row>
    <row r="12471" spans="20:24">
      <c r="T12471" s="288"/>
      <c r="U12471" s="287"/>
      <c r="X12471" s="289"/>
    </row>
    <row r="12472" spans="20:24">
      <c r="T12472" s="288"/>
      <c r="U12472" s="287"/>
      <c r="X12472" s="289"/>
    </row>
    <row r="12473" spans="20:24">
      <c r="T12473" s="288"/>
      <c r="U12473" s="287"/>
      <c r="X12473" s="289"/>
    </row>
    <row r="12474" spans="20:24">
      <c r="T12474" s="288"/>
      <c r="U12474" s="287"/>
      <c r="X12474" s="289"/>
    </row>
    <row r="12475" spans="20:24">
      <c r="T12475" s="288"/>
      <c r="U12475" s="287"/>
      <c r="X12475" s="289"/>
    </row>
    <row r="12476" spans="20:24">
      <c r="T12476" s="288"/>
      <c r="U12476" s="287"/>
      <c r="X12476" s="289"/>
    </row>
    <row r="12477" spans="20:24">
      <c r="T12477" s="288"/>
      <c r="U12477" s="287"/>
      <c r="X12477" s="289"/>
    </row>
    <row r="12478" spans="20:24">
      <c r="T12478" s="288"/>
      <c r="U12478" s="287"/>
      <c r="X12478" s="289"/>
    </row>
    <row r="12479" spans="20:24">
      <c r="T12479" s="288"/>
      <c r="U12479" s="287"/>
      <c r="X12479" s="289"/>
    </row>
    <row r="12480" spans="20:24">
      <c r="T12480" s="288"/>
      <c r="U12480" s="287"/>
      <c r="X12480" s="289"/>
    </row>
    <row r="12481" spans="20:24">
      <c r="T12481" s="288"/>
      <c r="U12481" s="287"/>
      <c r="X12481" s="289"/>
    </row>
    <row r="12482" spans="20:24">
      <c r="T12482" s="288"/>
      <c r="U12482" s="287"/>
      <c r="X12482" s="289"/>
    </row>
    <row r="12483" spans="20:24">
      <c r="T12483" s="288"/>
      <c r="U12483" s="287"/>
      <c r="X12483" s="289"/>
    </row>
    <row r="12484" spans="20:24">
      <c r="T12484" s="288"/>
      <c r="U12484" s="287"/>
      <c r="X12484" s="289"/>
    </row>
    <row r="12485" spans="20:24">
      <c r="T12485" s="288"/>
      <c r="U12485" s="287"/>
      <c r="X12485" s="289"/>
    </row>
    <row r="12486" spans="20:24">
      <c r="T12486" s="288"/>
      <c r="U12486" s="287"/>
      <c r="X12486" s="289"/>
    </row>
    <row r="12487" spans="20:24">
      <c r="T12487" s="288"/>
      <c r="U12487" s="287"/>
      <c r="X12487" s="289"/>
    </row>
    <row r="12488" spans="20:24">
      <c r="T12488" s="288"/>
      <c r="U12488" s="287"/>
      <c r="X12488" s="289"/>
    </row>
    <row r="12489" spans="20:24">
      <c r="T12489" s="288"/>
      <c r="U12489" s="287"/>
      <c r="X12489" s="289"/>
    </row>
    <row r="12490" spans="20:24">
      <c r="T12490" s="288"/>
      <c r="U12490" s="287"/>
      <c r="X12490" s="289"/>
    </row>
    <row r="12491" spans="20:24">
      <c r="T12491" s="288"/>
      <c r="U12491" s="287"/>
      <c r="X12491" s="289"/>
    </row>
    <row r="12492" spans="20:24">
      <c r="T12492" s="288"/>
      <c r="U12492" s="287"/>
      <c r="X12492" s="289"/>
    </row>
    <row r="12493" spans="20:24">
      <c r="T12493" s="288"/>
      <c r="U12493" s="287"/>
      <c r="X12493" s="289"/>
    </row>
    <row r="12494" spans="20:24">
      <c r="T12494" s="288"/>
      <c r="U12494" s="287"/>
      <c r="X12494" s="289"/>
    </row>
    <row r="12495" spans="20:24">
      <c r="T12495" s="288"/>
      <c r="U12495" s="287"/>
      <c r="X12495" s="289"/>
    </row>
    <row r="12496" spans="20:24">
      <c r="T12496" s="288"/>
      <c r="U12496" s="287"/>
      <c r="X12496" s="289"/>
    </row>
    <row r="12497" spans="20:24">
      <c r="T12497" s="288"/>
      <c r="U12497" s="287"/>
      <c r="X12497" s="289"/>
    </row>
    <row r="12498" spans="20:24">
      <c r="T12498" s="288"/>
      <c r="U12498" s="287"/>
      <c r="X12498" s="289"/>
    </row>
    <row r="12499" spans="20:24">
      <c r="T12499" s="288"/>
      <c r="U12499" s="287"/>
      <c r="X12499" s="289"/>
    </row>
    <row r="12500" spans="20:24">
      <c r="T12500" s="288"/>
      <c r="U12500" s="287"/>
      <c r="X12500" s="289"/>
    </row>
    <row r="12501" spans="20:24">
      <c r="T12501" s="288"/>
      <c r="U12501" s="287"/>
      <c r="X12501" s="289"/>
    </row>
    <row r="12502" spans="20:24">
      <c r="T12502" s="288"/>
      <c r="U12502" s="287"/>
      <c r="X12502" s="289"/>
    </row>
    <row r="12503" spans="20:24">
      <c r="T12503" s="288"/>
      <c r="U12503" s="287"/>
      <c r="X12503" s="289"/>
    </row>
    <row r="12504" spans="20:24">
      <c r="T12504" s="288"/>
      <c r="U12504" s="287"/>
      <c r="X12504" s="289"/>
    </row>
    <row r="12505" spans="20:24">
      <c r="T12505" s="288"/>
      <c r="U12505" s="287"/>
      <c r="X12505" s="289"/>
    </row>
    <row r="12506" spans="20:24">
      <c r="T12506" s="288"/>
      <c r="U12506" s="287"/>
      <c r="X12506" s="289"/>
    </row>
    <row r="12507" spans="20:24">
      <c r="T12507" s="288"/>
      <c r="U12507" s="287"/>
      <c r="X12507" s="289"/>
    </row>
    <row r="12508" spans="20:24">
      <c r="T12508" s="288"/>
      <c r="U12508" s="287"/>
      <c r="X12508" s="289"/>
    </row>
    <row r="12509" spans="20:24">
      <c r="T12509" s="288"/>
      <c r="U12509" s="287"/>
      <c r="X12509" s="289"/>
    </row>
    <row r="12510" spans="20:24">
      <c r="T12510" s="288"/>
      <c r="U12510" s="287"/>
      <c r="X12510" s="289"/>
    </row>
    <row r="12511" spans="20:24">
      <c r="T12511" s="288"/>
      <c r="U12511" s="287"/>
      <c r="X12511" s="289"/>
    </row>
    <row r="12512" spans="20:24">
      <c r="T12512" s="288"/>
      <c r="U12512" s="287"/>
      <c r="X12512" s="289"/>
    </row>
    <row r="12513" spans="20:24">
      <c r="T12513" s="288"/>
      <c r="U12513" s="287"/>
      <c r="X12513" s="289"/>
    </row>
    <row r="12514" spans="20:24">
      <c r="T12514" s="288"/>
      <c r="U12514" s="287"/>
      <c r="X12514" s="289"/>
    </row>
    <row r="12515" spans="20:24">
      <c r="T12515" s="288"/>
      <c r="U12515" s="287"/>
      <c r="X12515" s="289"/>
    </row>
    <row r="12516" spans="20:24">
      <c r="T12516" s="288"/>
      <c r="U12516" s="287"/>
      <c r="X12516" s="289"/>
    </row>
    <row r="12517" spans="20:24">
      <c r="T12517" s="288"/>
      <c r="U12517" s="287"/>
      <c r="X12517" s="289"/>
    </row>
    <row r="12518" spans="20:24">
      <c r="T12518" s="288"/>
      <c r="U12518" s="287"/>
      <c r="X12518" s="289"/>
    </row>
    <row r="12519" spans="20:24">
      <c r="T12519" s="288"/>
      <c r="U12519" s="287"/>
      <c r="X12519" s="289"/>
    </row>
    <row r="12520" spans="20:24">
      <c r="T12520" s="288"/>
      <c r="U12520" s="287"/>
      <c r="X12520" s="289"/>
    </row>
    <row r="12521" spans="20:24">
      <c r="T12521" s="288"/>
      <c r="U12521" s="287"/>
      <c r="X12521" s="289"/>
    </row>
    <row r="12522" spans="20:24">
      <c r="T12522" s="288"/>
      <c r="U12522" s="287"/>
      <c r="X12522" s="289"/>
    </row>
    <row r="12523" spans="20:24">
      <c r="T12523" s="288"/>
      <c r="U12523" s="287"/>
      <c r="X12523" s="289"/>
    </row>
    <row r="12524" spans="20:24">
      <c r="T12524" s="288"/>
      <c r="U12524" s="287"/>
      <c r="X12524" s="289"/>
    </row>
    <row r="12525" spans="20:24">
      <c r="T12525" s="288"/>
      <c r="U12525" s="287"/>
      <c r="X12525" s="289"/>
    </row>
    <row r="12526" spans="20:24">
      <c r="T12526" s="288"/>
      <c r="U12526" s="287"/>
      <c r="X12526" s="289"/>
    </row>
    <row r="12527" spans="20:24">
      <c r="T12527" s="288"/>
      <c r="U12527" s="287"/>
      <c r="X12527" s="289"/>
    </row>
    <row r="12528" spans="20:24">
      <c r="T12528" s="288"/>
      <c r="U12528" s="287"/>
      <c r="X12528" s="289"/>
    </row>
    <row r="12529" spans="20:24">
      <c r="T12529" s="288"/>
      <c r="U12529" s="287"/>
      <c r="X12529" s="289"/>
    </row>
    <row r="12530" spans="20:24">
      <c r="T12530" s="288"/>
      <c r="U12530" s="287"/>
      <c r="X12530" s="289"/>
    </row>
    <row r="12531" spans="20:24">
      <c r="T12531" s="288"/>
      <c r="U12531" s="287"/>
      <c r="X12531" s="289"/>
    </row>
    <row r="12532" spans="20:24">
      <c r="T12532" s="288"/>
      <c r="U12532" s="287"/>
      <c r="X12532" s="289"/>
    </row>
    <row r="12533" spans="20:24">
      <c r="T12533" s="288"/>
      <c r="U12533" s="287"/>
      <c r="X12533" s="289"/>
    </row>
    <row r="12534" spans="20:24">
      <c r="T12534" s="288"/>
      <c r="U12534" s="287"/>
      <c r="X12534" s="289"/>
    </row>
    <row r="12535" spans="20:24">
      <c r="T12535" s="288"/>
      <c r="U12535" s="287"/>
      <c r="X12535" s="289"/>
    </row>
    <row r="12536" spans="20:24">
      <c r="T12536" s="288"/>
      <c r="U12536" s="287"/>
      <c r="X12536" s="289"/>
    </row>
    <row r="12537" spans="20:24">
      <c r="T12537" s="288"/>
      <c r="U12537" s="287"/>
      <c r="X12537" s="289"/>
    </row>
    <row r="12538" spans="20:24">
      <c r="T12538" s="288"/>
      <c r="U12538" s="287"/>
      <c r="X12538" s="289"/>
    </row>
    <row r="12539" spans="20:24">
      <c r="T12539" s="288"/>
      <c r="U12539" s="287"/>
      <c r="X12539" s="289"/>
    </row>
    <row r="12540" spans="20:24">
      <c r="T12540" s="288"/>
      <c r="U12540" s="287"/>
      <c r="X12540" s="289"/>
    </row>
    <row r="12541" spans="20:24">
      <c r="T12541" s="288"/>
      <c r="U12541" s="287"/>
      <c r="X12541" s="289"/>
    </row>
    <row r="12542" spans="20:24">
      <c r="T12542" s="288"/>
      <c r="U12542" s="287"/>
      <c r="X12542" s="289"/>
    </row>
    <row r="12543" spans="20:24">
      <c r="T12543" s="288"/>
      <c r="U12543" s="287"/>
      <c r="X12543" s="289"/>
    </row>
    <row r="12544" spans="20:24">
      <c r="T12544" s="288"/>
      <c r="U12544" s="287"/>
      <c r="X12544" s="289"/>
    </row>
    <row r="12545" spans="20:24">
      <c r="T12545" s="288"/>
      <c r="U12545" s="287"/>
      <c r="X12545" s="289"/>
    </row>
    <row r="12546" spans="20:24">
      <c r="T12546" s="288"/>
      <c r="U12546" s="287"/>
      <c r="X12546" s="289"/>
    </row>
    <row r="12547" spans="20:24">
      <c r="T12547" s="288"/>
      <c r="U12547" s="287"/>
      <c r="X12547" s="289"/>
    </row>
    <row r="12548" spans="20:24">
      <c r="T12548" s="288"/>
      <c r="U12548" s="287"/>
      <c r="X12548" s="289"/>
    </row>
    <row r="12549" spans="20:24">
      <c r="T12549" s="288"/>
      <c r="U12549" s="287"/>
      <c r="X12549" s="289"/>
    </row>
    <row r="12550" spans="20:24">
      <c r="T12550" s="288"/>
      <c r="U12550" s="287"/>
      <c r="X12550" s="289"/>
    </row>
    <row r="12551" spans="20:24">
      <c r="T12551" s="288"/>
      <c r="U12551" s="287"/>
      <c r="X12551" s="289"/>
    </row>
    <row r="12552" spans="20:24">
      <c r="T12552" s="288"/>
      <c r="U12552" s="287"/>
      <c r="X12552" s="289"/>
    </row>
    <row r="12553" spans="20:24">
      <c r="T12553" s="288"/>
      <c r="U12553" s="287"/>
      <c r="X12553" s="289"/>
    </row>
    <row r="12554" spans="20:24">
      <c r="T12554" s="288"/>
      <c r="U12554" s="287"/>
      <c r="X12554" s="289"/>
    </row>
    <row r="12555" spans="20:24">
      <c r="T12555" s="288"/>
      <c r="U12555" s="287"/>
      <c r="X12555" s="289"/>
    </row>
    <row r="12556" spans="20:24">
      <c r="T12556" s="288"/>
      <c r="U12556" s="287"/>
      <c r="X12556" s="289"/>
    </row>
    <row r="12557" spans="20:24">
      <c r="T12557" s="288"/>
      <c r="U12557" s="287"/>
      <c r="X12557" s="289"/>
    </row>
    <row r="12558" spans="20:24">
      <c r="T12558" s="288"/>
      <c r="U12558" s="287"/>
      <c r="X12558" s="289"/>
    </row>
    <row r="12559" spans="20:24">
      <c r="T12559" s="288"/>
      <c r="U12559" s="287"/>
      <c r="X12559" s="289"/>
    </row>
    <row r="12560" spans="20:24">
      <c r="T12560" s="288"/>
      <c r="U12560" s="287"/>
      <c r="X12560" s="289"/>
    </row>
    <row r="12561" spans="20:24">
      <c r="T12561" s="288"/>
      <c r="U12561" s="287"/>
      <c r="X12561" s="289"/>
    </row>
    <row r="12562" spans="20:24">
      <c r="T12562" s="288"/>
      <c r="U12562" s="287"/>
      <c r="X12562" s="289"/>
    </row>
    <row r="12563" spans="20:24">
      <c r="T12563" s="288"/>
      <c r="U12563" s="287"/>
      <c r="X12563" s="289"/>
    </row>
    <row r="12564" spans="20:24">
      <c r="T12564" s="288"/>
      <c r="U12564" s="287"/>
      <c r="X12564" s="289"/>
    </row>
    <row r="12565" spans="20:24">
      <c r="T12565" s="288"/>
      <c r="U12565" s="287"/>
      <c r="X12565" s="289"/>
    </row>
    <row r="12566" spans="20:24">
      <c r="T12566" s="288"/>
      <c r="U12566" s="287"/>
      <c r="X12566" s="289"/>
    </row>
    <row r="12567" spans="20:24">
      <c r="T12567" s="288"/>
      <c r="U12567" s="287"/>
      <c r="X12567" s="289"/>
    </row>
    <row r="12568" spans="20:24">
      <c r="T12568" s="288"/>
      <c r="U12568" s="287"/>
      <c r="X12568" s="289"/>
    </row>
    <row r="12569" spans="20:24">
      <c r="T12569" s="288"/>
      <c r="U12569" s="287"/>
      <c r="X12569" s="289"/>
    </row>
    <row r="12570" spans="20:24">
      <c r="T12570" s="288"/>
      <c r="U12570" s="287"/>
      <c r="X12570" s="289"/>
    </row>
    <row r="12571" spans="20:24">
      <c r="T12571" s="288"/>
      <c r="U12571" s="287"/>
      <c r="X12571" s="289"/>
    </row>
    <row r="12572" spans="20:24">
      <c r="T12572" s="288"/>
      <c r="U12572" s="287"/>
      <c r="X12572" s="289"/>
    </row>
    <row r="12573" spans="20:24">
      <c r="T12573" s="288"/>
      <c r="U12573" s="287"/>
      <c r="X12573" s="289"/>
    </row>
    <row r="12574" spans="20:24">
      <c r="T12574" s="288"/>
      <c r="U12574" s="287"/>
      <c r="X12574" s="289"/>
    </row>
    <row r="12575" spans="20:24">
      <c r="T12575" s="288"/>
      <c r="U12575" s="287"/>
      <c r="X12575" s="289"/>
    </row>
    <row r="12576" spans="20:24">
      <c r="T12576" s="288"/>
      <c r="U12576" s="287"/>
      <c r="X12576" s="289"/>
    </row>
    <row r="12577" spans="20:24">
      <c r="T12577" s="288"/>
      <c r="U12577" s="287"/>
      <c r="X12577" s="289"/>
    </row>
    <row r="12578" spans="20:24">
      <c r="T12578" s="288"/>
      <c r="U12578" s="287"/>
      <c r="X12578" s="289"/>
    </row>
    <row r="12579" spans="20:24">
      <c r="T12579" s="288"/>
      <c r="U12579" s="287"/>
      <c r="X12579" s="289"/>
    </row>
    <row r="12580" spans="20:24">
      <c r="T12580" s="288"/>
      <c r="U12580" s="287"/>
      <c r="X12580" s="289"/>
    </row>
    <row r="12581" spans="20:24">
      <c r="T12581" s="288"/>
      <c r="U12581" s="287"/>
      <c r="X12581" s="289"/>
    </row>
    <row r="12582" spans="20:24">
      <c r="T12582" s="288"/>
      <c r="U12582" s="287"/>
      <c r="X12582" s="289"/>
    </row>
    <row r="12583" spans="20:24">
      <c r="T12583" s="288"/>
      <c r="U12583" s="287"/>
      <c r="X12583" s="289"/>
    </row>
    <row r="12584" spans="20:24">
      <c r="T12584" s="288"/>
      <c r="U12584" s="287"/>
      <c r="X12584" s="289"/>
    </row>
    <row r="12585" spans="20:24">
      <c r="T12585" s="288"/>
      <c r="U12585" s="287"/>
      <c r="X12585" s="289"/>
    </row>
    <row r="12586" spans="20:24">
      <c r="T12586" s="288"/>
      <c r="U12586" s="287"/>
      <c r="X12586" s="289"/>
    </row>
    <row r="12587" spans="20:24">
      <c r="T12587" s="288"/>
      <c r="U12587" s="287"/>
      <c r="X12587" s="289"/>
    </row>
    <row r="12588" spans="20:24">
      <c r="T12588" s="288"/>
      <c r="U12588" s="287"/>
      <c r="X12588" s="289"/>
    </row>
    <row r="12589" spans="20:24">
      <c r="T12589" s="288"/>
      <c r="U12589" s="287"/>
      <c r="X12589" s="289"/>
    </row>
    <row r="12590" spans="20:24">
      <c r="T12590" s="288"/>
      <c r="U12590" s="287"/>
      <c r="X12590" s="289"/>
    </row>
    <row r="12591" spans="20:24">
      <c r="T12591" s="288"/>
      <c r="U12591" s="287"/>
      <c r="X12591" s="289"/>
    </row>
    <row r="12592" spans="20:24">
      <c r="T12592" s="288"/>
      <c r="U12592" s="287"/>
      <c r="X12592" s="289"/>
    </row>
    <row r="12593" spans="20:24">
      <c r="T12593" s="288"/>
      <c r="U12593" s="287"/>
      <c r="X12593" s="289"/>
    </row>
    <row r="12594" spans="20:24">
      <c r="T12594" s="288"/>
      <c r="U12594" s="287"/>
      <c r="X12594" s="289"/>
    </row>
    <row r="12595" spans="20:24">
      <c r="T12595" s="288"/>
      <c r="U12595" s="287"/>
      <c r="X12595" s="289"/>
    </row>
    <row r="12596" spans="20:24">
      <c r="T12596" s="288"/>
      <c r="U12596" s="287"/>
      <c r="X12596" s="289"/>
    </row>
    <row r="12597" spans="20:24">
      <c r="T12597" s="288"/>
      <c r="U12597" s="287"/>
      <c r="X12597" s="289"/>
    </row>
    <row r="12598" spans="20:24">
      <c r="T12598" s="288"/>
      <c r="U12598" s="287"/>
      <c r="X12598" s="289"/>
    </row>
    <row r="12599" spans="20:24">
      <c r="T12599" s="288"/>
      <c r="U12599" s="287"/>
      <c r="X12599" s="289"/>
    </row>
    <row r="12600" spans="20:24">
      <c r="T12600" s="288"/>
      <c r="U12600" s="287"/>
      <c r="X12600" s="289"/>
    </row>
    <row r="12601" spans="20:24">
      <c r="T12601" s="288"/>
      <c r="U12601" s="287"/>
      <c r="X12601" s="289"/>
    </row>
    <row r="12602" spans="20:24">
      <c r="T12602" s="288"/>
      <c r="U12602" s="287"/>
      <c r="X12602" s="289"/>
    </row>
    <row r="12603" spans="20:24">
      <c r="T12603" s="288"/>
      <c r="U12603" s="287"/>
      <c r="X12603" s="289"/>
    </row>
    <row r="12604" spans="20:24">
      <c r="T12604" s="288"/>
      <c r="U12604" s="287"/>
      <c r="X12604" s="289"/>
    </row>
    <row r="12605" spans="20:24">
      <c r="T12605" s="288"/>
      <c r="U12605" s="287"/>
      <c r="X12605" s="289"/>
    </row>
    <row r="12606" spans="20:24">
      <c r="T12606" s="288"/>
      <c r="U12606" s="287"/>
      <c r="X12606" s="289"/>
    </row>
    <row r="12607" spans="20:24">
      <c r="T12607" s="288"/>
      <c r="U12607" s="287"/>
      <c r="X12607" s="289"/>
    </row>
    <row r="12608" spans="20:24">
      <c r="T12608" s="288"/>
      <c r="U12608" s="287"/>
      <c r="X12608" s="289"/>
    </row>
    <row r="12609" spans="20:24">
      <c r="T12609" s="288"/>
      <c r="U12609" s="287"/>
      <c r="X12609" s="289"/>
    </row>
    <row r="12610" spans="20:24">
      <c r="T12610" s="288"/>
      <c r="U12610" s="287"/>
      <c r="X12610" s="289"/>
    </row>
    <row r="12611" spans="20:24">
      <c r="T12611" s="288"/>
      <c r="U12611" s="287"/>
      <c r="X12611" s="289"/>
    </row>
    <row r="12612" spans="20:24">
      <c r="T12612" s="288"/>
      <c r="U12612" s="287"/>
      <c r="X12612" s="289"/>
    </row>
    <row r="12613" spans="20:24">
      <c r="T12613" s="288"/>
      <c r="U12613" s="287"/>
      <c r="X12613" s="289"/>
    </row>
    <row r="12614" spans="20:24">
      <c r="T12614" s="288"/>
      <c r="U12614" s="287"/>
      <c r="X12614" s="289"/>
    </row>
    <row r="12615" spans="20:24">
      <c r="T12615" s="288"/>
      <c r="U12615" s="287"/>
      <c r="X12615" s="289"/>
    </row>
    <row r="12616" spans="20:24">
      <c r="T12616" s="288"/>
      <c r="U12616" s="287"/>
      <c r="X12616" s="289"/>
    </row>
    <row r="12617" spans="20:24">
      <c r="T12617" s="288"/>
      <c r="U12617" s="287"/>
      <c r="X12617" s="289"/>
    </row>
    <row r="12618" spans="20:24">
      <c r="T12618" s="288"/>
      <c r="U12618" s="287"/>
      <c r="X12618" s="289"/>
    </row>
    <row r="12619" spans="20:24">
      <c r="T12619" s="288"/>
      <c r="U12619" s="287"/>
      <c r="X12619" s="289"/>
    </row>
    <row r="12620" spans="20:24">
      <c r="T12620" s="288"/>
      <c r="U12620" s="287"/>
      <c r="X12620" s="289"/>
    </row>
    <row r="12621" spans="20:24">
      <c r="T12621" s="288"/>
      <c r="U12621" s="287"/>
      <c r="X12621" s="289"/>
    </row>
    <row r="12622" spans="20:24">
      <c r="T12622" s="288"/>
      <c r="U12622" s="287"/>
      <c r="X12622" s="289"/>
    </row>
    <row r="12623" spans="20:24">
      <c r="T12623" s="288"/>
      <c r="U12623" s="287"/>
      <c r="X12623" s="289"/>
    </row>
    <row r="12624" spans="20:24">
      <c r="T12624" s="288"/>
      <c r="U12624" s="287"/>
      <c r="X12624" s="289"/>
    </row>
    <row r="12625" spans="20:24">
      <c r="T12625" s="288"/>
      <c r="U12625" s="287"/>
      <c r="X12625" s="289"/>
    </row>
    <row r="12626" spans="20:24">
      <c r="T12626" s="288"/>
      <c r="U12626" s="287"/>
      <c r="X12626" s="289"/>
    </row>
    <row r="12627" spans="20:24">
      <c r="T12627" s="288"/>
      <c r="U12627" s="287"/>
      <c r="X12627" s="289"/>
    </row>
    <row r="12628" spans="20:24">
      <c r="T12628" s="288"/>
      <c r="U12628" s="287"/>
      <c r="X12628" s="289"/>
    </row>
    <row r="12629" spans="20:24">
      <c r="T12629" s="288"/>
      <c r="U12629" s="287"/>
      <c r="X12629" s="289"/>
    </row>
    <row r="12630" spans="20:24">
      <c r="T12630" s="288"/>
      <c r="U12630" s="287"/>
      <c r="X12630" s="289"/>
    </row>
    <row r="12631" spans="20:24">
      <c r="T12631" s="288"/>
      <c r="U12631" s="287"/>
      <c r="X12631" s="289"/>
    </row>
    <row r="12632" spans="20:24">
      <c r="T12632" s="288"/>
      <c r="U12632" s="287"/>
      <c r="X12632" s="289"/>
    </row>
    <row r="12633" spans="20:24">
      <c r="T12633" s="288"/>
      <c r="U12633" s="287"/>
      <c r="X12633" s="289"/>
    </row>
    <row r="12634" spans="20:24">
      <c r="T12634" s="288"/>
      <c r="U12634" s="287"/>
      <c r="X12634" s="289"/>
    </row>
    <row r="12635" spans="20:24">
      <c r="T12635" s="288"/>
      <c r="U12635" s="287"/>
      <c r="X12635" s="289"/>
    </row>
    <row r="12636" spans="20:24">
      <c r="T12636" s="288"/>
      <c r="U12636" s="287"/>
      <c r="X12636" s="289"/>
    </row>
    <row r="12637" spans="20:24">
      <c r="T12637" s="288"/>
      <c r="U12637" s="287"/>
      <c r="X12637" s="289"/>
    </row>
    <row r="12638" spans="20:24">
      <c r="T12638" s="288"/>
      <c r="U12638" s="287"/>
      <c r="X12638" s="289"/>
    </row>
    <row r="12639" spans="20:24">
      <c r="T12639" s="288"/>
      <c r="U12639" s="287"/>
      <c r="X12639" s="289"/>
    </row>
    <row r="12640" spans="20:24">
      <c r="T12640" s="288"/>
      <c r="U12640" s="287"/>
      <c r="X12640" s="289"/>
    </row>
    <row r="12641" spans="20:24">
      <c r="T12641" s="288"/>
      <c r="U12641" s="287"/>
      <c r="X12641" s="289"/>
    </row>
    <row r="12642" spans="20:24">
      <c r="T12642" s="288"/>
      <c r="U12642" s="287"/>
      <c r="X12642" s="289"/>
    </row>
    <row r="12643" spans="20:24">
      <c r="T12643" s="288"/>
      <c r="U12643" s="287"/>
      <c r="X12643" s="289"/>
    </row>
    <row r="12644" spans="20:24">
      <c r="T12644" s="288"/>
      <c r="U12644" s="287"/>
      <c r="X12644" s="289"/>
    </row>
    <row r="12645" spans="20:24">
      <c r="T12645" s="288"/>
      <c r="U12645" s="287"/>
      <c r="X12645" s="289"/>
    </row>
    <row r="12646" spans="20:24">
      <c r="T12646" s="288"/>
      <c r="U12646" s="287"/>
      <c r="X12646" s="289"/>
    </row>
    <row r="12647" spans="20:24">
      <c r="T12647" s="288"/>
      <c r="U12647" s="287"/>
      <c r="X12647" s="289"/>
    </row>
    <row r="12648" spans="20:24">
      <c r="T12648" s="288"/>
      <c r="U12648" s="287"/>
      <c r="X12648" s="289"/>
    </row>
    <row r="12649" spans="20:24">
      <c r="T12649" s="288"/>
      <c r="U12649" s="287"/>
      <c r="X12649" s="289"/>
    </row>
    <row r="12650" spans="20:24">
      <c r="T12650" s="288"/>
      <c r="U12650" s="287"/>
      <c r="X12650" s="289"/>
    </row>
    <row r="12651" spans="20:24">
      <c r="T12651" s="288"/>
      <c r="U12651" s="287"/>
      <c r="X12651" s="289"/>
    </row>
    <row r="12652" spans="20:24">
      <c r="T12652" s="288"/>
      <c r="U12652" s="287"/>
      <c r="X12652" s="289"/>
    </row>
    <row r="12653" spans="20:24">
      <c r="T12653" s="288"/>
      <c r="U12653" s="287"/>
      <c r="X12653" s="289"/>
    </row>
    <row r="12654" spans="20:24">
      <c r="T12654" s="288"/>
      <c r="U12654" s="287"/>
      <c r="X12654" s="289"/>
    </row>
    <row r="12655" spans="20:24">
      <c r="T12655" s="288"/>
      <c r="U12655" s="287"/>
      <c r="X12655" s="289"/>
    </row>
    <row r="12656" spans="20:24">
      <c r="T12656" s="288"/>
      <c r="U12656" s="287"/>
      <c r="X12656" s="289"/>
    </row>
    <row r="12657" spans="20:24">
      <c r="T12657" s="288"/>
      <c r="U12657" s="287"/>
      <c r="X12657" s="289"/>
    </row>
    <row r="12658" spans="20:24">
      <c r="T12658" s="288"/>
      <c r="U12658" s="287"/>
      <c r="X12658" s="289"/>
    </row>
    <row r="12659" spans="20:24">
      <c r="T12659" s="288"/>
      <c r="U12659" s="287"/>
      <c r="X12659" s="289"/>
    </row>
    <row r="12660" spans="20:24">
      <c r="T12660" s="288"/>
      <c r="U12660" s="287"/>
      <c r="X12660" s="289"/>
    </row>
    <row r="12661" spans="20:24">
      <c r="T12661" s="288"/>
      <c r="U12661" s="287"/>
      <c r="X12661" s="289"/>
    </row>
    <row r="12662" spans="20:24">
      <c r="T12662" s="288"/>
      <c r="U12662" s="287"/>
      <c r="X12662" s="289"/>
    </row>
    <row r="12663" spans="20:24">
      <c r="T12663" s="288"/>
      <c r="U12663" s="287"/>
      <c r="X12663" s="289"/>
    </row>
    <row r="12664" spans="20:24">
      <c r="T12664" s="288"/>
      <c r="U12664" s="287"/>
      <c r="X12664" s="289"/>
    </row>
    <row r="12665" spans="20:24">
      <c r="T12665" s="288"/>
      <c r="U12665" s="287"/>
      <c r="X12665" s="289"/>
    </row>
    <row r="12666" spans="20:24">
      <c r="T12666" s="288"/>
      <c r="U12666" s="287"/>
      <c r="X12666" s="289"/>
    </row>
    <row r="12667" spans="20:24">
      <c r="T12667" s="288"/>
      <c r="U12667" s="287"/>
      <c r="X12667" s="289"/>
    </row>
    <row r="12668" spans="20:24">
      <c r="T12668" s="288"/>
      <c r="U12668" s="287"/>
      <c r="X12668" s="289"/>
    </row>
    <row r="12669" spans="20:24">
      <c r="T12669" s="288"/>
      <c r="U12669" s="287"/>
      <c r="X12669" s="289"/>
    </row>
    <row r="12670" spans="20:24">
      <c r="T12670" s="288"/>
      <c r="U12670" s="287"/>
      <c r="X12670" s="289"/>
    </row>
    <row r="12671" spans="20:24">
      <c r="T12671" s="288"/>
      <c r="U12671" s="287"/>
      <c r="X12671" s="289"/>
    </row>
    <row r="12672" spans="20:24">
      <c r="T12672" s="288"/>
      <c r="U12672" s="287"/>
      <c r="X12672" s="289"/>
    </row>
    <row r="12673" spans="20:24">
      <c r="T12673" s="288"/>
      <c r="U12673" s="287"/>
      <c r="X12673" s="289"/>
    </row>
    <row r="12674" spans="20:24">
      <c r="T12674" s="288"/>
      <c r="U12674" s="287"/>
      <c r="X12674" s="289"/>
    </row>
    <row r="12675" spans="20:24">
      <c r="T12675" s="288"/>
      <c r="U12675" s="287"/>
      <c r="X12675" s="289"/>
    </row>
    <row r="12676" spans="20:24">
      <c r="T12676" s="288"/>
      <c r="U12676" s="287"/>
      <c r="X12676" s="289"/>
    </row>
    <row r="12677" spans="20:24">
      <c r="T12677" s="288"/>
      <c r="U12677" s="287"/>
      <c r="X12677" s="289"/>
    </row>
    <row r="12678" spans="20:24">
      <c r="T12678" s="288"/>
      <c r="U12678" s="287"/>
      <c r="X12678" s="289"/>
    </row>
    <row r="12679" spans="20:24">
      <c r="T12679" s="288"/>
      <c r="U12679" s="287"/>
      <c r="X12679" s="289"/>
    </row>
    <row r="12680" spans="20:24">
      <c r="T12680" s="288"/>
      <c r="U12680" s="287"/>
      <c r="X12680" s="289"/>
    </row>
    <row r="12681" spans="20:24">
      <c r="T12681" s="288"/>
      <c r="U12681" s="287"/>
      <c r="X12681" s="289"/>
    </row>
    <row r="12682" spans="20:24">
      <c r="T12682" s="288"/>
      <c r="U12682" s="287"/>
      <c r="X12682" s="289"/>
    </row>
    <row r="12683" spans="20:24">
      <c r="T12683" s="288"/>
      <c r="U12683" s="287"/>
      <c r="X12683" s="289"/>
    </row>
    <row r="12684" spans="20:24">
      <c r="T12684" s="288"/>
      <c r="U12684" s="287"/>
      <c r="X12684" s="289"/>
    </row>
    <row r="12685" spans="20:24">
      <c r="T12685" s="288"/>
      <c r="U12685" s="287"/>
      <c r="X12685" s="289"/>
    </row>
    <row r="12686" spans="20:24">
      <c r="T12686" s="288"/>
      <c r="U12686" s="287"/>
      <c r="X12686" s="289"/>
    </row>
    <row r="12687" spans="20:24">
      <c r="T12687" s="288"/>
      <c r="U12687" s="287"/>
      <c r="X12687" s="289"/>
    </row>
    <row r="12688" spans="20:24">
      <c r="T12688" s="288"/>
      <c r="U12688" s="287"/>
      <c r="X12688" s="289"/>
    </row>
    <row r="12689" spans="20:24">
      <c r="T12689" s="288"/>
      <c r="U12689" s="287"/>
      <c r="X12689" s="289"/>
    </row>
    <row r="12690" spans="20:24">
      <c r="T12690" s="288"/>
      <c r="U12690" s="287"/>
      <c r="X12690" s="289"/>
    </row>
    <row r="12691" spans="20:24">
      <c r="T12691" s="288"/>
      <c r="U12691" s="287"/>
      <c r="X12691" s="289"/>
    </row>
    <row r="12692" spans="20:24">
      <c r="T12692" s="288"/>
      <c r="U12692" s="287"/>
      <c r="X12692" s="289"/>
    </row>
    <row r="12693" spans="20:24">
      <c r="T12693" s="288"/>
      <c r="U12693" s="287"/>
      <c r="X12693" s="289"/>
    </row>
    <row r="12694" spans="20:24">
      <c r="T12694" s="288"/>
      <c r="U12694" s="287"/>
      <c r="X12694" s="289"/>
    </row>
    <row r="12695" spans="20:24">
      <c r="T12695" s="288"/>
      <c r="U12695" s="287"/>
      <c r="X12695" s="289"/>
    </row>
    <row r="12696" spans="20:24">
      <c r="T12696" s="288"/>
      <c r="U12696" s="287"/>
      <c r="X12696" s="289"/>
    </row>
    <row r="12697" spans="20:24">
      <c r="T12697" s="288"/>
      <c r="U12697" s="287"/>
      <c r="X12697" s="289"/>
    </row>
    <row r="12698" spans="20:24">
      <c r="T12698" s="288"/>
      <c r="U12698" s="287"/>
      <c r="X12698" s="289"/>
    </row>
    <row r="12699" spans="20:24">
      <c r="T12699" s="288"/>
      <c r="U12699" s="287"/>
      <c r="X12699" s="289"/>
    </row>
    <row r="12700" spans="20:24">
      <c r="T12700" s="288"/>
      <c r="U12700" s="287"/>
      <c r="X12700" s="289"/>
    </row>
    <row r="12701" spans="20:24">
      <c r="T12701" s="288"/>
      <c r="U12701" s="287"/>
      <c r="X12701" s="289"/>
    </row>
    <row r="12702" spans="20:24">
      <c r="T12702" s="288"/>
      <c r="U12702" s="287"/>
      <c r="X12702" s="289"/>
    </row>
    <row r="12703" spans="20:24">
      <c r="T12703" s="288"/>
      <c r="U12703" s="287"/>
      <c r="X12703" s="289"/>
    </row>
    <row r="12704" spans="20:24">
      <c r="T12704" s="288"/>
      <c r="U12704" s="287"/>
      <c r="X12704" s="289"/>
    </row>
    <row r="12705" spans="20:24">
      <c r="T12705" s="288"/>
      <c r="U12705" s="287"/>
      <c r="X12705" s="289"/>
    </row>
    <row r="12706" spans="20:24">
      <c r="T12706" s="288"/>
      <c r="U12706" s="287"/>
      <c r="X12706" s="289"/>
    </row>
    <row r="12707" spans="20:24">
      <c r="T12707" s="288"/>
      <c r="U12707" s="287"/>
      <c r="X12707" s="289"/>
    </row>
    <row r="12708" spans="20:24">
      <c r="T12708" s="288"/>
      <c r="U12708" s="287"/>
      <c r="X12708" s="289"/>
    </row>
    <row r="12709" spans="20:24">
      <c r="T12709" s="288"/>
      <c r="U12709" s="287"/>
      <c r="X12709" s="289"/>
    </row>
    <row r="12710" spans="20:24">
      <c r="T12710" s="288"/>
      <c r="U12710" s="287"/>
      <c r="X12710" s="289"/>
    </row>
    <row r="12711" spans="20:24">
      <c r="T12711" s="288"/>
      <c r="U12711" s="287"/>
      <c r="X12711" s="289"/>
    </row>
    <row r="12712" spans="20:24">
      <c r="T12712" s="288"/>
      <c r="U12712" s="287"/>
      <c r="X12712" s="289"/>
    </row>
    <row r="12713" spans="20:24">
      <c r="T12713" s="288"/>
      <c r="U12713" s="287"/>
      <c r="X12713" s="289"/>
    </row>
    <row r="12714" spans="20:24">
      <c r="T12714" s="288"/>
      <c r="U12714" s="287"/>
      <c r="X12714" s="289"/>
    </row>
    <row r="12715" spans="20:24">
      <c r="T12715" s="288"/>
      <c r="U12715" s="287"/>
      <c r="X12715" s="289"/>
    </row>
    <row r="12716" spans="20:24">
      <c r="T12716" s="288"/>
      <c r="U12716" s="287"/>
      <c r="X12716" s="289"/>
    </row>
    <row r="12717" spans="20:24">
      <c r="T12717" s="288"/>
      <c r="U12717" s="287"/>
      <c r="X12717" s="289"/>
    </row>
    <row r="12718" spans="20:24">
      <c r="T12718" s="288"/>
      <c r="U12718" s="287"/>
      <c r="X12718" s="289"/>
    </row>
    <row r="12719" spans="20:24">
      <c r="T12719" s="288"/>
      <c r="U12719" s="287"/>
      <c r="X12719" s="289"/>
    </row>
    <row r="12720" spans="20:24">
      <c r="T12720" s="288"/>
      <c r="U12720" s="287"/>
      <c r="X12720" s="289"/>
    </row>
    <row r="12721" spans="20:24">
      <c r="T12721" s="288"/>
      <c r="U12721" s="287"/>
      <c r="X12721" s="289"/>
    </row>
    <row r="12722" spans="20:24">
      <c r="T12722" s="288"/>
      <c r="U12722" s="287"/>
      <c r="X12722" s="289"/>
    </row>
    <row r="12723" spans="20:24">
      <c r="T12723" s="288"/>
      <c r="U12723" s="287"/>
      <c r="X12723" s="289"/>
    </row>
    <row r="12724" spans="20:24">
      <c r="T12724" s="288"/>
      <c r="U12724" s="287"/>
      <c r="X12724" s="289"/>
    </row>
    <row r="12725" spans="20:24">
      <c r="T12725" s="288"/>
      <c r="U12725" s="287"/>
      <c r="X12725" s="289"/>
    </row>
    <row r="12726" spans="20:24">
      <c r="T12726" s="288"/>
      <c r="U12726" s="287"/>
      <c r="X12726" s="289"/>
    </row>
    <row r="12727" spans="20:24">
      <c r="T12727" s="288"/>
      <c r="U12727" s="287"/>
      <c r="X12727" s="289"/>
    </row>
    <row r="12728" spans="20:24">
      <c r="T12728" s="288"/>
      <c r="U12728" s="287"/>
      <c r="X12728" s="289"/>
    </row>
    <row r="12729" spans="20:24">
      <c r="T12729" s="288"/>
      <c r="U12729" s="287"/>
      <c r="X12729" s="289"/>
    </row>
    <row r="12730" spans="20:24">
      <c r="T12730" s="288"/>
      <c r="U12730" s="287"/>
      <c r="X12730" s="289"/>
    </row>
    <row r="12731" spans="20:24">
      <c r="T12731" s="288"/>
      <c r="U12731" s="287"/>
      <c r="X12731" s="289"/>
    </row>
    <row r="12732" spans="20:24">
      <c r="T12732" s="288"/>
      <c r="U12732" s="287"/>
      <c r="X12732" s="289"/>
    </row>
    <row r="12733" spans="20:24">
      <c r="T12733" s="288"/>
      <c r="U12733" s="287"/>
      <c r="X12733" s="289"/>
    </row>
    <row r="12734" spans="20:24">
      <c r="T12734" s="288"/>
      <c r="U12734" s="287"/>
      <c r="X12734" s="289"/>
    </row>
    <row r="12735" spans="20:24">
      <c r="T12735" s="288"/>
      <c r="U12735" s="287"/>
      <c r="X12735" s="289"/>
    </row>
    <row r="12736" spans="20:24">
      <c r="T12736" s="288"/>
      <c r="U12736" s="287"/>
      <c r="X12736" s="289"/>
    </row>
    <row r="12737" spans="20:24">
      <c r="T12737" s="288"/>
      <c r="U12737" s="287"/>
      <c r="X12737" s="289"/>
    </row>
    <row r="12738" spans="20:24">
      <c r="T12738" s="288"/>
      <c r="U12738" s="287"/>
      <c r="X12738" s="289"/>
    </row>
    <row r="12739" spans="20:24">
      <c r="T12739" s="288"/>
      <c r="U12739" s="287"/>
      <c r="X12739" s="289"/>
    </row>
    <row r="12740" spans="20:24">
      <c r="T12740" s="288"/>
      <c r="U12740" s="287"/>
      <c r="X12740" s="289"/>
    </row>
    <row r="12741" spans="20:24">
      <c r="T12741" s="288"/>
      <c r="U12741" s="287"/>
      <c r="X12741" s="289"/>
    </row>
    <row r="12742" spans="20:24">
      <c r="T12742" s="288"/>
      <c r="U12742" s="287"/>
      <c r="X12742" s="289"/>
    </row>
    <row r="12743" spans="20:24">
      <c r="T12743" s="288"/>
      <c r="U12743" s="287"/>
      <c r="X12743" s="289"/>
    </row>
    <row r="12744" spans="20:24">
      <c r="T12744" s="288"/>
      <c r="U12744" s="287"/>
      <c r="X12744" s="289"/>
    </row>
    <row r="12745" spans="20:24">
      <c r="T12745" s="288"/>
      <c r="U12745" s="287"/>
      <c r="X12745" s="289"/>
    </row>
    <row r="12746" spans="20:24">
      <c r="T12746" s="288"/>
      <c r="U12746" s="287"/>
      <c r="X12746" s="289"/>
    </row>
    <row r="12747" spans="20:24">
      <c r="T12747" s="288"/>
      <c r="U12747" s="287"/>
      <c r="X12747" s="289"/>
    </row>
    <row r="12748" spans="20:24">
      <c r="T12748" s="288"/>
      <c r="U12748" s="287"/>
      <c r="X12748" s="289"/>
    </row>
    <row r="12749" spans="20:24">
      <c r="T12749" s="288"/>
      <c r="U12749" s="287"/>
      <c r="X12749" s="289"/>
    </row>
    <row r="12750" spans="20:24">
      <c r="T12750" s="288"/>
      <c r="U12750" s="287"/>
      <c r="X12750" s="289"/>
    </row>
    <row r="12751" spans="20:24">
      <c r="T12751" s="288"/>
      <c r="U12751" s="287"/>
      <c r="X12751" s="289"/>
    </row>
    <row r="12752" spans="20:24">
      <c r="T12752" s="288"/>
      <c r="U12752" s="287"/>
      <c r="X12752" s="289"/>
    </row>
    <row r="12753" spans="20:24">
      <c r="T12753" s="288"/>
      <c r="U12753" s="287"/>
      <c r="X12753" s="289"/>
    </row>
    <row r="12754" spans="20:24">
      <c r="T12754" s="288"/>
      <c r="U12754" s="287"/>
      <c r="X12754" s="289"/>
    </row>
    <row r="12755" spans="20:24">
      <c r="T12755" s="288"/>
      <c r="U12755" s="287"/>
      <c r="X12755" s="289"/>
    </row>
    <row r="12756" spans="20:24">
      <c r="T12756" s="288"/>
      <c r="U12756" s="287"/>
      <c r="X12756" s="289"/>
    </row>
    <row r="12757" spans="20:24">
      <c r="T12757" s="288"/>
      <c r="U12757" s="287"/>
      <c r="X12757" s="289"/>
    </row>
    <row r="12758" spans="20:24">
      <c r="T12758" s="288"/>
      <c r="U12758" s="287"/>
      <c r="X12758" s="289"/>
    </row>
    <row r="12759" spans="20:24">
      <c r="T12759" s="288"/>
      <c r="U12759" s="287"/>
      <c r="X12759" s="289"/>
    </row>
    <row r="12760" spans="20:24">
      <c r="T12760" s="288"/>
      <c r="U12760" s="287"/>
      <c r="X12760" s="289"/>
    </row>
    <row r="12761" spans="20:24">
      <c r="T12761" s="288"/>
      <c r="U12761" s="287"/>
      <c r="X12761" s="289"/>
    </row>
    <row r="12762" spans="20:24">
      <c r="T12762" s="288"/>
      <c r="U12762" s="287"/>
      <c r="X12762" s="289"/>
    </row>
    <row r="12763" spans="20:24">
      <c r="T12763" s="288"/>
      <c r="U12763" s="287"/>
      <c r="X12763" s="289"/>
    </row>
    <row r="12764" spans="20:24">
      <c r="T12764" s="288"/>
      <c r="U12764" s="287"/>
      <c r="X12764" s="289"/>
    </row>
    <row r="12765" spans="20:24">
      <c r="T12765" s="288"/>
      <c r="U12765" s="287"/>
      <c r="X12765" s="289"/>
    </row>
    <row r="12766" spans="20:24">
      <c r="T12766" s="288"/>
      <c r="U12766" s="287"/>
      <c r="X12766" s="289"/>
    </row>
    <row r="12767" spans="20:24">
      <c r="T12767" s="288"/>
      <c r="U12767" s="287"/>
      <c r="X12767" s="289"/>
    </row>
    <row r="12768" spans="20:24">
      <c r="T12768" s="288"/>
      <c r="U12768" s="287"/>
      <c r="X12768" s="289"/>
    </row>
    <row r="12769" spans="20:24">
      <c r="T12769" s="288"/>
      <c r="U12769" s="287"/>
      <c r="X12769" s="289"/>
    </row>
    <row r="12770" spans="20:24">
      <c r="T12770" s="288"/>
      <c r="U12770" s="287"/>
      <c r="X12770" s="289"/>
    </row>
    <row r="12771" spans="20:24">
      <c r="T12771" s="288"/>
      <c r="U12771" s="287"/>
      <c r="X12771" s="289"/>
    </row>
    <row r="12772" spans="20:24">
      <c r="T12772" s="288"/>
      <c r="U12772" s="287"/>
      <c r="X12772" s="289"/>
    </row>
    <row r="12773" spans="20:24">
      <c r="T12773" s="288"/>
      <c r="U12773" s="287"/>
      <c r="X12773" s="289"/>
    </row>
    <row r="12774" spans="20:24">
      <c r="T12774" s="288"/>
      <c r="U12774" s="287"/>
      <c r="X12774" s="289"/>
    </row>
    <row r="12775" spans="20:24">
      <c r="T12775" s="288"/>
      <c r="U12775" s="287"/>
      <c r="X12775" s="289"/>
    </row>
    <row r="12776" spans="20:24">
      <c r="T12776" s="288"/>
      <c r="U12776" s="287"/>
      <c r="X12776" s="289"/>
    </row>
    <row r="12777" spans="20:24">
      <c r="T12777" s="288"/>
      <c r="U12777" s="287"/>
      <c r="X12777" s="289"/>
    </row>
    <row r="12778" spans="20:24">
      <c r="T12778" s="288"/>
      <c r="U12778" s="287"/>
      <c r="X12778" s="289"/>
    </row>
    <row r="12779" spans="20:24">
      <c r="T12779" s="288"/>
      <c r="U12779" s="287"/>
      <c r="X12779" s="289"/>
    </row>
    <row r="12780" spans="20:24">
      <c r="T12780" s="288"/>
      <c r="U12780" s="287"/>
      <c r="X12780" s="289"/>
    </row>
    <row r="12781" spans="20:24">
      <c r="T12781" s="288"/>
      <c r="U12781" s="287"/>
      <c r="X12781" s="289"/>
    </row>
    <row r="12782" spans="20:24">
      <c r="T12782" s="288"/>
      <c r="U12782" s="287"/>
      <c r="X12782" s="289"/>
    </row>
    <row r="12783" spans="20:24">
      <c r="T12783" s="288"/>
      <c r="U12783" s="287"/>
      <c r="X12783" s="289"/>
    </row>
    <row r="12784" spans="20:24">
      <c r="T12784" s="288"/>
      <c r="U12784" s="287"/>
      <c r="X12784" s="289"/>
    </row>
    <row r="12785" spans="20:24">
      <c r="T12785" s="288"/>
      <c r="U12785" s="287"/>
      <c r="X12785" s="289"/>
    </row>
    <row r="12786" spans="20:24">
      <c r="T12786" s="288"/>
      <c r="U12786" s="287"/>
      <c r="X12786" s="289"/>
    </row>
    <row r="12787" spans="20:24">
      <c r="T12787" s="288"/>
      <c r="U12787" s="287"/>
      <c r="X12787" s="289"/>
    </row>
    <row r="12788" spans="20:24">
      <c r="T12788" s="288"/>
      <c r="U12788" s="287"/>
      <c r="X12788" s="289"/>
    </row>
    <row r="12789" spans="20:24">
      <c r="T12789" s="288"/>
      <c r="U12789" s="287"/>
      <c r="X12789" s="289"/>
    </row>
    <row r="12790" spans="20:24">
      <c r="T12790" s="288"/>
      <c r="U12790" s="287"/>
      <c r="X12790" s="289"/>
    </row>
    <row r="12791" spans="20:24">
      <c r="T12791" s="288"/>
      <c r="U12791" s="287"/>
      <c r="X12791" s="289"/>
    </row>
    <row r="12792" spans="20:24">
      <c r="T12792" s="288"/>
      <c r="U12792" s="287"/>
      <c r="X12792" s="289"/>
    </row>
    <row r="12793" spans="20:24">
      <c r="T12793" s="288"/>
      <c r="U12793" s="287"/>
      <c r="X12793" s="289"/>
    </row>
    <row r="12794" spans="20:24">
      <c r="T12794" s="288"/>
      <c r="U12794" s="287"/>
      <c r="X12794" s="289"/>
    </row>
    <row r="12795" spans="20:24">
      <c r="T12795" s="288"/>
      <c r="U12795" s="287"/>
      <c r="X12795" s="289"/>
    </row>
    <row r="12796" spans="20:24">
      <c r="T12796" s="288"/>
      <c r="U12796" s="287"/>
      <c r="X12796" s="289"/>
    </row>
    <row r="12797" spans="20:24">
      <c r="T12797" s="288"/>
      <c r="U12797" s="287"/>
      <c r="X12797" s="289"/>
    </row>
    <row r="12798" spans="20:24">
      <c r="T12798" s="288"/>
      <c r="U12798" s="287"/>
      <c r="X12798" s="289"/>
    </row>
    <row r="12799" spans="20:24">
      <c r="T12799" s="288"/>
      <c r="U12799" s="287"/>
      <c r="X12799" s="289"/>
    </row>
    <row r="12800" spans="20:24">
      <c r="T12800" s="288"/>
      <c r="U12800" s="287"/>
      <c r="X12800" s="289"/>
    </row>
    <row r="12801" spans="20:24">
      <c r="T12801" s="288"/>
      <c r="U12801" s="287"/>
      <c r="X12801" s="289"/>
    </row>
    <row r="12802" spans="20:24">
      <c r="T12802" s="288"/>
      <c r="U12802" s="287"/>
      <c r="X12802" s="289"/>
    </row>
    <row r="12803" spans="20:24">
      <c r="T12803" s="288"/>
      <c r="U12803" s="287"/>
      <c r="X12803" s="289"/>
    </row>
    <row r="12804" spans="20:24">
      <c r="T12804" s="288"/>
      <c r="U12804" s="287"/>
      <c r="X12804" s="289"/>
    </row>
    <row r="12805" spans="20:24">
      <c r="T12805" s="288"/>
      <c r="U12805" s="287"/>
      <c r="X12805" s="289"/>
    </row>
    <row r="12806" spans="20:24">
      <c r="T12806" s="288"/>
      <c r="U12806" s="287"/>
      <c r="X12806" s="289"/>
    </row>
    <row r="12807" spans="20:24">
      <c r="T12807" s="288"/>
      <c r="U12807" s="287"/>
      <c r="X12807" s="289"/>
    </row>
    <row r="12808" spans="20:24">
      <c r="T12808" s="288"/>
      <c r="U12808" s="287"/>
      <c r="X12808" s="289"/>
    </row>
    <row r="12809" spans="20:24">
      <c r="T12809" s="288"/>
      <c r="U12809" s="287"/>
      <c r="X12809" s="289"/>
    </row>
    <row r="12810" spans="20:24">
      <c r="T12810" s="288"/>
      <c r="U12810" s="287"/>
      <c r="X12810" s="289"/>
    </row>
    <row r="12811" spans="20:24">
      <c r="T12811" s="288"/>
      <c r="U12811" s="287"/>
      <c r="X12811" s="289"/>
    </row>
    <row r="12812" spans="20:24">
      <c r="T12812" s="288"/>
      <c r="U12812" s="287"/>
      <c r="X12812" s="289"/>
    </row>
    <row r="12813" spans="20:24">
      <c r="T12813" s="288"/>
      <c r="U12813" s="287"/>
      <c r="X12813" s="289"/>
    </row>
    <row r="12814" spans="20:24">
      <c r="T12814" s="288"/>
      <c r="U12814" s="287"/>
      <c r="X12814" s="289"/>
    </row>
    <row r="12815" spans="20:24">
      <c r="T12815" s="288"/>
      <c r="U12815" s="287"/>
      <c r="X12815" s="289"/>
    </row>
    <row r="12816" spans="20:24">
      <c r="T12816" s="288"/>
      <c r="U12816" s="287"/>
      <c r="X12816" s="289"/>
    </row>
    <row r="12817" spans="20:24">
      <c r="T12817" s="288"/>
      <c r="U12817" s="287"/>
      <c r="X12817" s="289"/>
    </row>
    <row r="12818" spans="20:24">
      <c r="T12818" s="288"/>
      <c r="U12818" s="287"/>
      <c r="X12818" s="289"/>
    </row>
    <row r="12819" spans="20:24">
      <c r="T12819" s="288"/>
      <c r="U12819" s="287"/>
      <c r="X12819" s="289"/>
    </row>
    <row r="12820" spans="20:24">
      <c r="T12820" s="288"/>
      <c r="U12820" s="287"/>
      <c r="X12820" s="289"/>
    </row>
    <row r="12821" spans="20:24">
      <c r="T12821" s="288"/>
      <c r="U12821" s="287"/>
      <c r="X12821" s="289"/>
    </row>
    <row r="12822" spans="20:24">
      <c r="T12822" s="288"/>
      <c r="U12822" s="287"/>
      <c r="X12822" s="289"/>
    </row>
    <row r="12823" spans="20:24">
      <c r="T12823" s="288"/>
      <c r="U12823" s="287"/>
      <c r="X12823" s="289"/>
    </row>
    <row r="12824" spans="20:24">
      <c r="T12824" s="288"/>
      <c r="U12824" s="287"/>
      <c r="X12824" s="289"/>
    </row>
    <row r="12825" spans="20:24">
      <c r="T12825" s="288"/>
      <c r="U12825" s="287"/>
      <c r="X12825" s="289"/>
    </row>
    <row r="12826" spans="20:24">
      <c r="T12826" s="288"/>
      <c r="U12826" s="287"/>
      <c r="X12826" s="289"/>
    </row>
    <row r="12827" spans="20:24">
      <c r="T12827" s="288"/>
      <c r="U12827" s="287"/>
      <c r="X12827" s="289"/>
    </row>
    <row r="12828" spans="20:24">
      <c r="T12828" s="288"/>
      <c r="U12828" s="287"/>
      <c r="X12828" s="289"/>
    </row>
    <row r="12829" spans="20:24">
      <c r="T12829" s="288"/>
      <c r="U12829" s="287"/>
      <c r="X12829" s="289"/>
    </row>
    <row r="12830" spans="20:24">
      <c r="T12830" s="288"/>
      <c r="U12830" s="287"/>
      <c r="X12830" s="289"/>
    </row>
    <row r="12831" spans="20:24">
      <c r="T12831" s="288"/>
      <c r="U12831" s="287"/>
      <c r="X12831" s="289"/>
    </row>
    <row r="12832" spans="20:24">
      <c r="T12832" s="288"/>
      <c r="U12832" s="287"/>
      <c r="X12832" s="289"/>
    </row>
    <row r="12833" spans="20:24">
      <c r="T12833" s="288"/>
      <c r="U12833" s="287"/>
      <c r="X12833" s="289"/>
    </row>
    <row r="12834" spans="20:24">
      <c r="T12834" s="288"/>
      <c r="U12834" s="287"/>
      <c r="X12834" s="289"/>
    </row>
    <row r="12835" spans="20:24">
      <c r="T12835" s="288"/>
      <c r="U12835" s="287"/>
      <c r="X12835" s="289"/>
    </row>
    <row r="12836" spans="20:24">
      <c r="T12836" s="288"/>
      <c r="U12836" s="287"/>
      <c r="X12836" s="289"/>
    </row>
    <row r="12837" spans="20:24">
      <c r="T12837" s="288"/>
      <c r="U12837" s="287"/>
      <c r="X12837" s="289"/>
    </row>
    <row r="12838" spans="20:24">
      <c r="T12838" s="288"/>
      <c r="U12838" s="287"/>
      <c r="X12838" s="289"/>
    </row>
    <row r="12839" spans="20:24">
      <c r="T12839" s="288"/>
      <c r="U12839" s="287"/>
      <c r="X12839" s="289"/>
    </row>
    <row r="12840" spans="20:24">
      <c r="T12840" s="288"/>
      <c r="U12840" s="287"/>
      <c r="X12840" s="289"/>
    </row>
    <row r="12841" spans="20:24">
      <c r="T12841" s="288"/>
      <c r="U12841" s="287"/>
      <c r="X12841" s="289"/>
    </row>
    <row r="12842" spans="20:24">
      <c r="T12842" s="288"/>
      <c r="U12842" s="287"/>
      <c r="X12842" s="289"/>
    </row>
    <row r="12843" spans="20:24">
      <c r="T12843" s="288"/>
      <c r="U12843" s="287"/>
      <c r="X12843" s="289"/>
    </row>
    <row r="12844" spans="20:24">
      <c r="T12844" s="288"/>
      <c r="U12844" s="287"/>
      <c r="X12844" s="289"/>
    </row>
    <row r="12845" spans="20:24">
      <c r="T12845" s="288"/>
      <c r="U12845" s="287"/>
      <c r="X12845" s="289"/>
    </row>
    <row r="12846" spans="20:24">
      <c r="T12846" s="288"/>
      <c r="U12846" s="287"/>
      <c r="X12846" s="289"/>
    </row>
    <row r="12847" spans="20:24">
      <c r="T12847" s="288"/>
      <c r="U12847" s="287"/>
      <c r="X12847" s="289"/>
    </row>
    <row r="12848" spans="20:24">
      <c r="T12848" s="288"/>
      <c r="U12848" s="287"/>
      <c r="X12848" s="289"/>
    </row>
    <row r="12849" spans="20:24">
      <c r="T12849" s="288"/>
      <c r="U12849" s="287"/>
      <c r="X12849" s="289"/>
    </row>
    <row r="12850" spans="20:24">
      <c r="T12850" s="288"/>
      <c r="U12850" s="287"/>
      <c r="X12850" s="289"/>
    </row>
    <row r="12851" spans="20:24">
      <c r="T12851" s="288"/>
      <c r="U12851" s="287"/>
      <c r="X12851" s="289"/>
    </row>
    <row r="12852" spans="20:24">
      <c r="T12852" s="288"/>
      <c r="U12852" s="287"/>
      <c r="X12852" s="289"/>
    </row>
    <row r="12853" spans="20:24">
      <c r="T12853" s="288"/>
      <c r="U12853" s="287"/>
      <c r="X12853" s="289"/>
    </row>
    <row r="12854" spans="20:24">
      <c r="T12854" s="288"/>
      <c r="U12854" s="287"/>
      <c r="X12854" s="289"/>
    </row>
    <row r="12855" spans="20:24">
      <c r="T12855" s="288"/>
      <c r="U12855" s="287"/>
      <c r="X12855" s="289"/>
    </row>
    <row r="12856" spans="20:24">
      <c r="T12856" s="288"/>
      <c r="U12856" s="287"/>
      <c r="X12856" s="289"/>
    </row>
    <row r="12857" spans="20:24">
      <c r="T12857" s="288"/>
      <c r="U12857" s="287"/>
      <c r="X12857" s="289"/>
    </row>
    <row r="12858" spans="20:24">
      <c r="T12858" s="288"/>
      <c r="U12858" s="287"/>
      <c r="X12858" s="289"/>
    </row>
    <row r="12859" spans="20:24">
      <c r="T12859" s="288"/>
      <c r="U12859" s="287"/>
      <c r="X12859" s="289"/>
    </row>
    <row r="12860" spans="20:24">
      <c r="T12860" s="288"/>
      <c r="U12860" s="287"/>
      <c r="X12860" s="289"/>
    </row>
    <row r="12861" spans="20:24">
      <c r="T12861" s="288"/>
      <c r="U12861" s="287"/>
      <c r="X12861" s="289"/>
    </row>
    <row r="12862" spans="20:24">
      <c r="T12862" s="288"/>
      <c r="U12862" s="287"/>
      <c r="X12862" s="289"/>
    </row>
    <row r="12863" spans="20:24">
      <c r="T12863" s="288"/>
      <c r="U12863" s="287"/>
      <c r="X12863" s="289"/>
    </row>
    <row r="12864" spans="20:24">
      <c r="T12864" s="288"/>
      <c r="U12864" s="287"/>
      <c r="X12864" s="289"/>
    </row>
    <row r="12865" spans="20:24">
      <c r="T12865" s="288"/>
      <c r="U12865" s="287"/>
      <c r="X12865" s="289"/>
    </row>
    <row r="12866" spans="20:24">
      <c r="T12866" s="288"/>
      <c r="U12866" s="287"/>
      <c r="X12866" s="289"/>
    </row>
    <row r="12867" spans="20:24">
      <c r="T12867" s="288"/>
      <c r="U12867" s="287"/>
      <c r="X12867" s="289"/>
    </row>
    <row r="12868" spans="20:24">
      <c r="T12868" s="288"/>
      <c r="U12868" s="287"/>
      <c r="X12868" s="289"/>
    </row>
    <row r="12869" spans="20:24">
      <c r="T12869" s="288"/>
      <c r="U12869" s="287"/>
      <c r="X12869" s="289"/>
    </row>
    <row r="12870" spans="20:24">
      <c r="T12870" s="288"/>
      <c r="U12870" s="287"/>
      <c r="X12870" s="289"/>
    </row>
    <row r="12871" spans="20:24">
      <c r="T12871" s="288"/>
      <c r="U12871" s="287"/>
      <c r="X12871" s="289"/>
    </row>
    <row r="12872" spans="20:24">
      <c r="T12872" s="288"/>
      <c r="U12872" s="287"/>
      <c r="X12872" s="289"/>
    </row>
    <row r="12873" spans="20:24">
      <c r="T12873" s="288"/>
      <c r="U12873" s="287"/>
      <c r="X12873" s="289"/>
    </row>
    <row r="12874" spans="20:24">
      <c r="T12874" s="288"/>
      <c r="U12874" s="287"/>
      <c r="X12874" s="289"/>
    </row>
    <row r="12875" spans="20:24">
      <c r="T12875" s="288"/>
      <c r="U12875" s="287"/>
      <c r="X12875" s="289"/>
    </row>
    <row r="12876" spans="20:24">
      <c r="T12876" s="288"/>
      <c r="U12876" s="287"/>
      <c r="X12876" s="289"/>
    </row>
    <row r="12877" spans="20:24">
      <c r="T12877" s="288"/>
      <c r="U12877" s="287"/>
      <c r="X12877" s="289"/>
    </row>
    <row r="12878" spans="20:24">
      <c r="T12878" s="288"/>
      <c r="U12878" s="287"/>
      <c r="X12878" s="289"/>
    </row>
    <row r="12879" spans="20:24">
      <c r="T12879" s="288"/>
      <c r="U12879" s="287"/>
      <c r="X12879" s="289"/>
    </row>
    <row r="12880" spans="20:24">
      <c r="T12880" s="288"/>
      <c r="U12880" s="287"/>
      <c r="X12880" s="289"/>
    </row>
    <row r="12881" spans="20:24">
      <c r="T12881" s="288"/>
      <c r="U12881" s="287"/>
      <c r="X12881" s="289"/>
    </row>
    <row r="12882" spans="20:24">
      <c r="T12882" s="288"/>
      <c r="U12882" s="287"/>
      <c r="X12882" s="289"/>
    </row>
    <row r="12883" spans="20:24">
      <c r="T12883" s="288"/>
      <c r="U12883" s="287"/>
      <c r="X12883" s="289"/>
    </row>
    <row r="12884" spans="20:24">
      <c r="T12884" s="288"/>
      <c r="U12884" s="287"/>
      <c r="X12884" s="289"/>
    </row>
    <row r="12885" spans="20:24">
      <c r="T12885" s="288"/>
      <c r="U12885" s="287"/>
      <c r="X12885" s="289"/>
    </row>
    <row r="12886" spans="20:24">
      <c r="T12886" s="288"/>
      <c r="U12886" s="287"/>
      <c r="X12886" s="289"/>
    </row>
    <row r="12887" spans="20:24">
      <c r="T12887" s="288"/>
      <c r="U12887" s="287"/>
      <c r="X12887" s="289"/>
    </row>
    <row r="12888" spans="20:24">
      <c r="T12888" s="288"/>
      <c r="U12888" s="287"/>
      <c r="X12888" s="289"/>
    </row>
    <row r="12889" spans="20:24">
      <c r="T12889" s="288"/>
      <c r="U12889" s="287"/>
      <c r="X12889" s="289"/>
    </row>
    <row r="12890" spans="20:24">
      <c r="T12890" s="288"/>
      <c r="U12890" s="287"/>
      <c r="X12890" s="289"/>
    </row>
    <row r="12891" spans="20:24">
      <c r="T12891" s="288"/>
      <c r="U12891" s="287"/>
      <c r="X12891" s="289"/>
    </row>
    <row r="12892" spans="20:24">
      <c r="T12892" s="288"/>
      <c r="U12892" s="287"/>
      <c r="X12892" s="289"/>
    </row>
    <row r="12893" spans="20:24">
      <c r="T12893" s="288"/>
      <c r="U12893" s="287"/>
      <c r="X12893" s="289"/>
    </row>
    <row r="12894" spans="20:24">
      <c r="T12894" s="288"/>
      <c r="U12894" s="287"/>
      <c r="X12894" s="289"/>
    </row>
    <row r="12895" spans="20:24">
      <c r="T12895" s="288"/>
      <c r="U12895" s="287"/>
      <c r="X12895" s="289"/>
    </row>
    <row r="12896" spans="20:24">
      <c r="T12896" s="288"/>
      <c r="U12896" s="287"/>
      <c r="X12896" s="289"/>
    </row>
    <row r="12897" spans="20:24">
      <c r="T12897" s="288"/>
      <c r="U12897" s="287"/>
      <c r="X12897" s="289"/>
    </row>
    <row r="12898" spans="20:24">
      <c r="T12898" s="288"/>
      <c r="U12898" s="287"/>
      <c r="X12898" s="289"/>
    </row>
    <row r="12899" spans="20:24">
      <c r="T12899" s="288"/>
      <c r="U12899" s="287"/>
      <c r="X12899" s="289"/>
    </row>
    <row r="12900" spans="20:24">
      <c r="T12900" s="288"/>
      <c r="U12900" s="287"/>
      <c r="X12900" s="289"/>
    </row>
    <row r="12901" spans="20:24">
      <c r="T12901" s="288"/>
      <c r="U12901" s="287"/>
      <c r="X12901" s="289"/>
    </row>
    <row r="12902" spans="20:24">
      <c r="T12902" s="288"/>
      <c r="U12902" s="287"/>
      <c r="X12902" s="289"/>
    </row>
    <row r="12903" spans="20:24">
      <c r="T12903" s="288"/>
      <c r="U12903" s="287"/>
      <c r="X12903" s="289"/>
    </row>
    <row r="12904" spans="20:24">
      <c r="T12904" s="288"/>
      <c r="U12904" s="287"/>
      <c r="X12904" s="289"/>
    </row>
    <row r="12905" spans="20:24">
      <c r="T12905" s="288"/>
      <c r="U12905" s="287"/>
      <c r="X12905" s="289"/>
    </row>
    <row r="12906" spans="20:24">
      <c r="T12906" s="288"/>
      <c r="U12906" s="287"/>
      <c r="X12906" s="289"/>
    </row>
    <row r="12907" spans="20:24">
      <c r="T12907" s="288"/>
      <c r="U12907" s="287"/>
      <c r="X12907" s="289"/>
    </row>
    <row r="12908" spans="20:24">
      <c r="T12908" s="288"/>
      <c r="U12908" s="287"/>
      <c r="X12908" s="289"/>
    </row>
    <row r="12909" spans="20:24">
      <c r="T12909" s="288"/>
      <c r="U12909" s="287"/>
      <c r="X12909" s="289"/>
    </row>
    <row r="12910" spans="20:24">
      <c r="T12910" s="288"/>
      <c r="U12910" s="287"/>
      <c r="X12910" s="289"/>
    </row>
    <row r="12911" spans="20:24">
      <c r="T12911" s="288"/>
      <c r="U12911" s="287"/>
      <c r="X12911" s="289"/>
    </row>
    <row r="12912" spans="20:24">
      <c r="T12912" s="288"/>
      <c r="U12912" s="287"/>
      <c r="X12912" s="289"/>
    </row>
    <row r="12913" spans="20:24">
      <c r="T12913" s="288"/>
      <c r="U12913" s="287"/>
      <c r="X12913" s="289"/>
    </row>
    <row r="12914" spans="20:24">
      <c r="T12914" s="288"/>
      <c r="U12914" s="287"/>
      <c r="X12914" s="289"/>
    </row>
    <row r="12915" spans="20:24">
      <c r="T12915" s="288"/>
      <c r="U12915" s="287"/>
      <c r="X12915" s="289"/>
    </row>
    <row r="12916" spans="20:24">
      <c r="T12916" s="288"/>
      <c r="U12916" s="287"/>
      <c r="X12916" s="289"/>
    </row>
    <row r="12917" spans="20:24">
      <c r="T12917" s="288"/>
      <c r="U12917" s="287"/>
      <c r="X12917" s="289"/>
    </row>
    <row r="12918" spans="20:24">
      <c r="T12918" s="288"/>
      <c r="U12918" s="287"/>
      <c r="X12918" s="289"/>
    </row>
    <row r="12919" spans="20:24">
      <c r="T12919" s="288"/>
      <c r="U12919" s="287"/>
      <c r="X12919" s="289"/>
    </row>
    <row r="12920" spans="20:24">
      <c r="T12920" s="288"/>
      <c r="U12920" s="287"/>
      <c r="X12920" s="289"/>
    </row>
    <row r="12921" spans="20:24">
      <c r="T12921" s="288"/>
      <c r="U12921" s="287"/>
      <c r="X12921" s="289"/>
    </row>
    <row r="12922" spans="20:24">
      <c r="T12922" s="288"/>
      <c r="U12922" s="287"/>
      <c r="X12922" s="289"/>
    </row>
    <row r="12923" spans="20:24">
      <c r="T12923" s="288"/>
      <c r="U12923" s="287"/>
      <c r="X12923" s="289"/>
    </row>
    <row r="12924" spans="20:24">
      <c r="T12924" s="288"/>
      <c r="U12924" s="287"/>
      <c r="X12924" s="289"/>
    </row>
    <row r="12925" spans="20:24">
      <c r="T12925" s="288"/>
      <c r="U12925" s="287"/>
      <c r="X12925" s="289"/>
    </row>
    <row r="12926" spans="20:24">
      <c r="T12926" s="288"/>
      <c r="U12926" s="287"/>
      <c r="X12926" s="289"/>
    </row>
    <row r="12927" spans="20:24">
      <c r="T12927" s="288"/>
      <c r="U12927" s="287"/>
      <c r="X12927" s="289"/>
    </row>
    <row r="12928" spans="20:24">
      <c r="T12928" s="288"/>
      <c r="U12928" s="287"/>
      <c r="X12928" s="289"/>
    </row>
    <row r="12929" spans="20:24">
      <c r="T12929" s="288"/>
      <c r="U12929" s="287"/>
      <c r="X12929" s="289"/>
    </row>
    <row r="12930" spans="20:24">
      <c r="T12930" s="288"/>
      <c r="U12930" s="287"/>
      <c r="X12930" s="289"/>
    </row>
    <row r="12931" spans="20:24">
      <c r="T12931" s="288"/>
      <c r="U12931" s="287"/>
      <c r="X12931" s="289"/>
    </row>
    <row r="12932" spans="20:24">
      <c r="T12932" s="288"/>
      <c r="U12932" s="287"/>
      <c r="X12932" s="289"/>
    </row>
    <row r="12933" spans="20:24">
      <c r="T12933" s="288"/>
      <c r="U12933" s="287"/>
      <c r="X12933" s="289"/>
    </row>
    <row r="12934" spans="20:24">
      <c r="T12934" s="288"/>
      <c r="U12934" s="287"/>
      <c r="X12934" s="289"/>
    </row>
    <row r="12935" spans="20:24">
      <c r="T12935" s="288"/>
      <c r="U12935" s="287"/>
      <c r="X12935" s="289"/>
    </row>
    <row r="12936" spans="20:24">
      <c r="T12936" s="288"/>
      <c r="U12936" s="287"/>
      <c r="X12936" s="289"/>
    </row>
    <row r="12937" spans="20:24">
      <c r="T12937" s="288"/>
      <c r="U12937" s="287"/>
      <c r="X12937" s="289"/>
    </row>
    <row r="12938" spans="20:24">
      <c r="T12938" s="288"/>
      <c r="U12938" s="287"/>
      <c r="X12938" s="289"/>
    </row>
    <row r="12939" spans="20:24">
      <c r="T12939" s="288"/>
      <c r="U12939" s="287"/>
      <c r="X12939" s="289"/>
    </row>
    <row r="12940" spans="20:24">
      <c r="T12940" s="288"/>
      <c r="U12940" s="287"/>
      <c r="X12940" s="289"/>
    </row>
    <row r="12941" spans="20:24">
      <c r="T12941" s="288"/>
      <c r="U12941" s="287"/>
      <c r="X12941" s="289"/>
    </row>
    <row r="12942" spans="20:24">
      <c r="T12942" s="288"/>
      <c r="U12942" s="287"/>
      <c r="X12942" s="289"/>
    </row>
    <row r="12943" spans="20:24">
      <c r="T12943" s="288"/>
      <c r="U12943" s="287"/>
      <c r="X12943" s="289"/>
    </row>
    <row r="12944" spans="20:24">
      <c r="T12944" s="288"/>
      <c r="U12944" s="287"/>
      <c r="X12944" s="289"/>
    </row>
    <row r="12945" spans="20:24">
      <c r="T12945" s="288"/>
      <c r="U12945" s="287"/>
      <c r="X12945" s="289"/>
    </row>
    <row r="12946" spans="20:24">
      <c r="T12946" s="288"/>
      <c r="U12946" s="287"/>
      <c r="X12946" s="289"/>
    </row>
    <row r="12947" spans="20:24">
      <c r="T12947" s="288"/>
      <c r="U12947" s="287"/>
      <c r="X12947" s="289"/>
    </row>
    <row r="12948" spans="20:24">
      <c r="T12948" s="288"/>
      <c r="U12948" s="287"/>
      <c r="X12948" s="289"/>
    </row>
    <row r="12949" spans="20:24">
      <c r="T12949" s="288"/>
      <c r="U12949" s="287"/>
      <c r="X12949" s="289"/>
    </row>
    <row r="12950" spans="20:24">
      <c r="T12950" s="288"/>
      <c r="U12950" s="287"/>
      <c r="X12950" s="289"/>
    </row>
    <row r="12951" spans="20:24">
      <c r="T12951" s="288"/>
      <c r="U12951" s="287"/>
      <c r="X12951" s="289"/>
    </row>
    <row r="12952" spans="20:24">
      <c r="T12952" s="288"/>
      <c r="U12952" s="287"/>
      <c r="X12952" s="289"/>
    </row>
    <row r="12953" spans="20:24">
      <c r="T12953" s="288"/>
      <c r="U12953" s="287"/>
      <c r="X12953" s="289"/>
    </row>
    <row r="12954" spans="20:24">
      <c r="T12954" s="288"/>
      <c r="U12954" s="287"/>
      <c r="X12954" s="289"/>
    </row>
    <row r="12955" spans="20:24">
      <c r="T12955" s="288"/>
      <c r="U12955" s="287"/>
      <c r="X12955" s="289"/>
    </row>
    <row r="12956" spans="20:24">
      <c r="T12956" s="288"/>
      <c r="U12956" s="287"/>
      <c r="X12956" s="289"/>
    </row>
    <row r="12957" spans="20:24">
      <c r="T12957" s="288"/>
      <c r="U12957" s="287"/>
      <c r="X12957" s="289"/>
    </row>
    <row r="12958" spans="20:24">
      <c r="T12958" s="288"/>
      <c r="U12958" s="287"/>
      <c r="X12958" s="289"/>
    </row>
    <row r="12959" spans="20:24">
      <c r="T12959" s="288"/>
      <c r="U12959" s="287"/>
      <c r="X12959" s="289"/>
    </row>
    <row r="12960" spans="20:24">
      <c r="T12960" s="288"/>
      <c r="U12960" s="287"/>
      <c r="X12960" s="289"/>
    </row>
    <row r="12961" spans="20:24">
      <c r="T12961" s="288"/>
      <c r="U12961" s="287"/>
      <c r="X12961" s="289"/>
    </row>
    <row r="12962" spans="20:24">
      <c r="T12962" s="288"/>
      <c r="U12962" s="287"/>
      <c r="X12962" s="289"/>
    </row>
    <row r="12963" spans="20:24">
      <c r="T12963" s="288"/>
      <c r="U12963" s="287"/>
      <c r="X12963" s="289"/>
    </row>
    <row r="12964" spans="20:24">
      <c r="T12964" s="288"/>
      <c r="U12964" s="287"/>
      <c r="X12964" s="289"/>
    </row>
    <row r="12965" spans="20:24">
      <c r="T12965" s="288"/>
      <c r="U12965" s="287"/>
      <c r="X12965" s="289"/>
    </row>
    <row r="12966" spans="20:24">
      <c r="T12966" s="288"/>
      <c r="U12966" s="287"/>
      <c r="X12966" s="289"/>
    </row>
    <row r="12967" spans="20:24">
      <c r="T12967" s="288"/>
      <c r="U12967" s="287"/>
      <c r="X12967" s="289"/>
    </row>
    <row r="12968" spans="20:24">
      <c r="T12968" s="288"/>
      <c r="U12968" s="287"/>
      <c r="X12968" s="289"/>
    </row>
    <row r="12969" spans="20:24">
      <c r="T12969" s="288"/>
      <c r="U12969" s="287"/>
      <c r="X12969" s="289"/>
    </row>
    <row r="12970" spans="20:24">
      <c r="T12970" s="288"/>
      <c r="U12970" s="287"/>
      <c r="X12970" s="289"/>
    </row>
    <row r="12971" spans="20:24">
      <c r="T12971" s="288"/>
      <c r="U12971" s="287"/>
      <c r="X12971" s="289"/>
    </row>
    <row r="12972" spans="20:24">
      <c r="T12972" s="288"/>
      <c r="U12972" s="287"/>
      <c r="X12972" s="289"/>
    </row>
    <row r="12973" spans="20:24">
      <c r="T12973" s="288"/>
      <c r="U12973" s="287"/>
      <c r="X12973" s="289"/>
    </row>
    <row r="12974" spans="20:24">
      <c r="T12974" s="288"/>
      <c r="U12974" s="287"/>
      <c r="X12974" s="289"/>
    </row>
    <row r="12975" spans="20:24">
      <c r="T12975" s="288"/>
      <c r="U12975" s="287"/>
      <c r="X12975" s="289"/>
    </row>
    <row r="12976" spans="20:24">
      <c r="T12976" s="288"/>
      <c r="U12976" s="287"/>
      <c r="X12976" s="289"/>
    </row>
    <row r="12977" spans="20:24">
      <c r="T12977" s="288"/>
      <c r="U12977" s="287"/>
      <c r="X12977" s="289"/>
    </row>
    <row r="12978" spans="20:24">
      <c r="T12978" s="288"/>
      <c r="U12978" s="287"/>
      <c r="X12978" s="289"/>
    </row>
    <row r="12979" spans="20:24">
      <c r="T12979" s="288"/>
      <c r="U12979" s="287"/>
      <c r="X12979" s="289"/>
    </row>
    <row r="12980" spans="20:24">
      <c r="T12980" s="288"/>
      <c r="U12980" s="287"/>
      <c r="X12980" s="289"/>
    </row>
    <row r="12981" spans="20:24">
      <c r="T12981" s="288"/>
      <c r="U12981" s="287"/>
      <c r="X12981" s="289"/>
    </row>
    <row r="12982" spans="20:24">
      <c r="T12982" s="288"/>
      <c r="U12982" s="287"/>
      <c r="X12982" s="289"/>
    </row>
    <row r="12983" spans="20:24">
      <c r="T12983" s="288"/>
      <c r="U12983" s="287"/>
      <c r="X12983" s="289"/>
    </row>
    <row r="12984" spans="20:24">
      <c r="T12984" s="288"/>
      <c r="U12984" s="287"/>
      <c r="X12984" s="289"/>
    </row>
    <row r="12985" spans="20:24">
      <c r="T12985" s="288"/>
      <c r="U12985" s="287"/>
      <c r="X12985" s="289"/>
    </row>
    <row r="12986" spans="20:24">
      <c r="T12986" s="288"/>
      <c r="U12986" s="287"/>
      <c r="X12986" s="289"/>
    </row>
    <row r="12987" spans="20:24">
      <c r="T12987" s="288"/>
      <c r="U12987" s="287"/>
      <c r="X12987" s="289"/>
    </row>
    <row r="12988" spans="20:24">
      <c r="T12988" s="288"/>
      <c r="U12988" s="287"/>
      <c r="X12988" s="289"/>
    </row>
    <row r="12989" spans="20:24">
      <c r="T12989" s="288"/>
      <c r="U12989" s="287"/>
      <c r="X12989" s="289"/>
    </row>
    <row r="12990" spans="20:24">
      <c r="T12990" s="288"/>
      <c r="U12990" s="287"/>
      <c r="X12990" s="289"/>
    </row>
    <row r="12991" spans="20:24">
      <c r="T12991" s="288"/>
      <c r="U12991" s="287"/>
      <c r="X12991" s="289"/>
    </row>
    <row r="12992" spans="20:24">
      <c r="T12992" s="288"/>
      <c r="U12992" s="287"/>
      <c r="X12992" s="289"/>
    </row>
    <row r="12993" spans="20:24">
      <c r="T12993" s="288"/>
      <c r="U12993" s="287"/>
      <c r="X12993" s="289"/>
    </row>
    <row r="12994" spans="20:24">
      <c r="T12994" s="288"/>
      <c r="U12994" s="287"/>
      <c r="X12994" s="289"/>
    </row>
    <row r="12995" spans="20:24">
      <c r="T12995" s="288"/>
      <c r="U12995" s="287"/>
      <c r="X12995" s="289"/>
    </row>
    <row r="12996" spans="20:24">
      <c r="T12996" s="288"/>
      <c r="U12996" s="287"/>
      <c r="X12996" s="289"/>
    </row>
    <row r="12997" spans="20:24">
      <c r="T12997" s="288"/>
      <c r="U12997" s="287"/>
      <c r="X12997" s="289"/>
    </row>
    <row r="12998" spans="20:24">
      <c r="T12998" s="288"/>
      <c r="U12998" s="287"/>
      <c r="X12998" s="289"/>
    </row>
    <row r="12999" spans="20:24">
      <c r="T12999" s="288"/>
      <c r="U12999" s="287"/>
      <c r="X12999" s="289"/>
    </row>
    <row r="13000" spans="20:24">
      <c r="T13000" s="288"/>
      <c r="U13000" s="287"/>
      <c r="X13000" s="289"/>
    </row>
    <row r="13001" spans="20:24">
      <c r="T13001" s="288"/>
      <c r="U13001" s="287"/>
      <c r="X13001" s="289"/>
    </row>
    <row r="13002" spans="20:24">
      <c r="T13002" s="288"/>
      <c r="U13002" s="287"/>
      <c r="X13002" s="289"/>
    </row>
    <row r="13003" spans="20:24">
      <c r="T13003" s="288"/>
      <c r="U13003" s="287"/>
      <c r="X13003" s="289"/>
    </row>
    <row r="13004" spans="20:24">
      <c r="T13004" s="288"/>
      <c r="U13004" s="287"/>
      <c r="X13004" s="289"/>
    </row>
    <row r="13005" spans="20:24">
      <c r="T13005" s="288"/>
      <c r="U13005" s="287"/>
      <c r="X13005" s="289"/>
    </row>
    <row r="13006" spans="20:24">
      <c r="T13006" s="288"/>
      <c r="U13006" s="287"/>
      <c r="X13006" s="289"/>
    </row>
    <row r="13007" spans="20:24">
      <c r="T13007" s="288"/>
      <c r="U13007" s="287"/>
      <c r="X13007" s="289"/>
    </row>
    <row r="13008" spans="20:24">
      <c r="T13008" s="288"/>
      <c r="U13008" s="287"/>
      <c r="X13008" s="289"/>
    </row>
    <row r="13009" spans="20:24">
      <c r="T13009" s="288"/>
      <c r="U13009" s="287"/>
      <c r="X13009" s="289"/>
    </row>
    <row r="13010" spans="20:24">
      <c r="T13010" s="288"/>
      <c r="U13010" s="287"/>
      <c r="X13010" s="289"/>
    </row>
    <row r="13011" spans="20:24">
      <c r="T13011" s="288"/>
      <c r="U13011" s="287"/>
      <c r="X13011" s="289"/>
    </row>
    <row r="13012" spans="20:24">
      <c r="T13012" s="288"/>
      <c r="U13012" s="287"/>
      <c r="X13012" s="289"/>
    </row>
    <row r="13013" spans="20:24">
      <c r="T13013" s="288"/>
      <c r="U13013" s="287"/>
      <c r="X13013" s="289"/>
    </row>
    <row r="13014" spans="20:24">
      <c r="T13014" s="288"/>
      <c r="U13014" s="287"/>
      <c r="X13014" s="289"/>
    </row>
    <row r="13015" spans="20:24">
      <c r="T13015" s="288"/>
      <c r="U13015" s="287"/>
      <c r="X13015" s="289"/>
    </row>
    <row r="13016" spans="20:24">
      <c r="T13016" s="288"/>
      <c r="U13016" s="287"/>
      <c r="X13016" s="289"/>
    </row>
    <row r="13017" spans="20:24">
      <c r="T13017" s="288"/>
      <c r="U13017" s="287"/>
      <c r="X13017" s="289"/>
    </row>
    <row r="13018" spans="20:24">
      <c r="T13018" s="288"/>
      <c r="U13018" s="287"/>
      <c r="X13018" s="289"/>
    </row>
    <row r="13019" spans="20:24">
      <c r="T13019" s="288"/>
      <c r="U13019" s="287"/>
      <c r="X13019" s="289"/>
    </row>
    <row r="13020" spans="20:24">
      <c r="T13020" s="288"/>
      <c r="U13020" s="287"/>
      <c r="X13020" s="289"/>
    </row>
    <row r="13021" spans="20:24">
      <c r="T13021" s="288"/>
      <c r="U13021" s="287"/>
      <c r="X13021" s="289"/>
    </row>
    <row r="13022" spans="20:24">
      <c r="T13022" s="288"/>
      <c r="U13022" s="287"/>
      <c r="X13022" s="289"/>
    </row>
    <row r="13023" spans="20:24">
      <c r="T13023" s="288"/>
      <c r="U13023" s="287"/>
      <c r="X13023" s="289"/>
    </row>
    <row r="13024" spans="20:24">
      <c r="T13024" s="288"/>
      <c r="U13024" s="287"/>
      <c r="X13024" s="289"/>
    </row>
    <row r="13025" spans="20:24">
      <c r="T13025" s="288"/>
      <c r="U13025" s="287"/>
      <c r="X13025" s="289"/>
    </row>
    <row r="13026" spans="20:24">
      <c r="T13026" s="288"/>
      <c r="U13026" s="287"/>
      <c r="X13026" s="289"/>
    </row>
    <row r="13027" spans="20:24">
      <c r="T13027" s="288"/>
      <c r="U13027" s="287"/>
      <c r="X13027" s="289"/>
    </row>
    <row r="13028" spans="20:24">
      <c r="T13028" s="288"/>
      <c r="U13028" s="287"/>
      <c r="X13028" s="289"/>
    </row>
    <row r="13029" spans="20:24">
      <c r="T13029" s="288"/>
      <c r="U13029" s="287"/>
      <c r="X13029" s="289"/>
    </row>
    <row r="13030" spans="20:24">
      <c r="T13030" s="288"/>
      <c r="U13030" s="287"/>
      <c r="X13030" s="289"/>
    </row>
    <row r="13031" spans="20:24">
      <c r="T13031" s="288"/>
      <c r="U13031" s="287"/>
      <c r="X13031" s="289"/>
    </row>
    <row r="13032" spans="20:24">
      <c r="T13032" s="288"/>
      <c r="U13032" s="287"/>
      <c r="X13032" s="289"/>
    </row>
    <row r="13033" spans="20:24">
      <c r="T13033" s="288"/>
      <c r="U13033" s="287"/>
      <c r="X13033" s="289"/>
    </row>
    <row r="13034" spans="20:24">
      <c r="T13034" s="288"/>
      <c r="U13034" s="287"/>
      <c r="X13034" s="289"/>
    </row>
    <row r="13035" spans="20:24">
      <c r="T13035" s="288"/>
      <c r="U13035" s="287"/>
      <c r="X13035" s="289"/>
    </row>
    <row r="13036" spans="20:24">
      <c r="T13036" s="288"/>
      <c r="U13036" s="287"/>
      <c r="X13036" s="289"/>
    </row>
    <row r="13037" spans="20:24">
      <c r="T13037" s="288"/>
      <c r="U13037" s="287"/>
      <c r="X13037" s="289"/>
    </row>
    <row r="13038" spans="20:24">
      <c r="T13038" s="288"/>
      <c r="U13038" s="287"/>
      <c r="X13038" s="289"/>
    </row>
    <row r="13039" spans="20:24">
      <c r="T13039" s="288"/>
      <c r="U13039" s="287"/>
      <c r="X13039" s="289"/>
    </row>
    <row r="13040" spans="20:24">
      <c r="T13040" s="288"/>
      <c r="U13040" s="287"/>
      <c r="X13040" s="289"/>
    </row>
    <row r="13041" spans="20:24">
      <c r="T13041" s="288"/>
      <c r="U13041" s="287"/>
      <c r="X13041" s="289"/>
    </row>
    <row r="13042" spans="20:24">
      <c r="T13042" s="288"/>
      <c r="U13042" s="287"/>
      <c r="X13042" s="289"/>
    </row>
    <row r="13043" spans="20:24">
      <c r="T13043" s="288"/>
      <c r="U13043" s="287"/>
      <c r="X13043" s="289"/>
    </row>
    <row r="13044" spans="20:24">
      <c r="T13044" s="288"/>
      <c r="U13044" s="287"/>
      <c r="X13044" s="289"/>
    </row>
    <row r="13045" spans="20:24">
      <c r="T13045" s="288"/>
      <c r="U13045" s="287"/>
      <c r="X13045" s="289"/>
    </row>
    <row r="13046" spans="20:24">
      <c r="T13046" s="288"/>
      <c r="U13046" s="287"/>
      <c r="X13046" s="289"/>
    </row>
    <row r="13047" spans="20:24">
      <c r="T13047" s="288"/>
      <c r="U13047" s="287"/>
      <c r="X13047" s="289"/>
    </row>
    <row r="13048" spans="20:24">
      <c r="T13048" s="288"/>
      <c r="U13048" s="287"/>
      <c r="X13048" s="289"/>
    </row>
    <row r="13049" spans="20:24">
      <c r="T13049" s="288"/>
      <c r="U13049" s="287"/>
      <c r="X13049" s="289"/>
    </row>
    <row r="13050" spans="20:24">
      <c r="T13050" s="288"/>
      <c r="U13050" s="287"/>
      <c r="X13050" s="289"/>
    </row>
    <row r="13051" spans="20:24">
      <c r="T13051" s="288"/>
      <c r="U13051" s="287"/>
      <c r="X13051" s="289"/>
    </row>
    <row r="13052" spans="20:24">
      <c r="T13052" s="288"/>
      <c r="U13052" s="287"/>
      <c r="X13052" s="289"/>
    </row>
    <row r="13053" spans="20:24">
      <c r="T13053" s="288"/>
      <c r="U13053" s="287"/>
      <c r="X13053" s="289"/>
    </row>
    <row r="13054" spans="20:24">
      <c r="T13054" s="288"/>
      <c r="U13054" s="287"/>
      <c r="X13054" s="289"/>
    </row>
    <row r="13055" spans="20:24">
      <c r="T13055" s="288"/>
      <c r="U13055" s="287"/>
      <c r="X13055" s="289"/>
    </row>
    <row r="13056" spans="20:24">
      <c r="T13056" s="288"/>
      <c r="U13056" s="287"/>
      <c r="X13056" s="289"/>
    </row>
    <row r="13057" spans="20:24">
      <c r="T13057" s="288"/>
      <c r="U13057" s="287"/>
      <c r="X13057" s="289"/>
    </row>
    <row r="13058" spans="20:24">
      <c r="T13058" s="288"/>
      <c r="U13058" s="287"/>
      <c r="X13058" s="289"/>
    </row>
    <row r="13059" spans="20:24">
      <c r="T13059" s="288"/>
      <c r="U13059" s="287"/>
      <c r="X13059" s="289"/>
    </row>
    <row r="13060" spans="20:24">
      <c r="T13060" s="288"/>
      <c r="U13060" s="287"/>
      <c r="X13060" s="289"/>
    </row>
    <row r="13061" spans="20:24">
      <c r="T13061" s="288"/>
      <c r="U13061" s="287"/>
      <c r="X13061" s="289"/>
    </row>
    <row r="13062" spans="20:24">
      <c r="T13062" s="288"/>
      <c r="U13062" s="287"/>
      <c r="X13062" s="289"/>
    </row>
    <row r="13063" spans="20:24">
      <c r="T13063" s="288"/>
      <c r="U13063" s="287"/>
      <c r="X13063" s="289"/>
    </row>
    <row r="13064" spans="20:24">
      <c r="T13064" s="288"/>
      <c r="U13064" s="287"/>
      <c r="X13064" s="289"/>
    </row>
    <row r="13065" spans="20:24">
      <c r="T13065" s="288"/>
      <c r="U13065" s="287"/>
      <c r="X13065" s="289"/>
    </row>
    <row r="13066" spans="20:24">
      <c r="T13066" s="288"/>
      <c r="U13066" s="287"/>
      <c r="X13066" s="289"/>
    </row>
    <row r="13067" spans="20:24">
      <c r="T13067" s="288"/>
      <c r="U13067" s="287"/>
      <c r="X13067" s="289"/>
    </row>
    <row r="13068" spans="20:24">
      <c r="T13068" s="288"/>
      <c r="U13068" s="287"/>
      <c r="X13068" s="289"/>
    </row>
    <row r="13069" spans="20:24">
      <c r="T13069" s="288"/>
      <c r="U13069" s="287"/>
      <c r="X13069" s="289"/>
    </row>
    <row r="13070" spans="20:24">
      <c r="T13070" s="288"/>
      <c r="U13070" s="287"/>
      <c r="X13070" s="289"/>
    </row>
    <row r="13071" spans="20:24">
      <c r="T13071" s="288"/>
      <c r="U13071" s="287"/>
      <c r="X13071" s="289"/>
    </row>
    <row r="13072" spans="20:24">
      <c r="T13072" s="288"/>
      <c r="U13072" s="287"/>
      <c r="X13072" s="289"/>
    </row>
    <row r="13073" spans="20:24">
      <c r="T13073" s="288"/>
      <c r="U13073" s="287"/>
      <c r="X13073" s="289"/>
    </row>
    <row r="13074" spans="20:24">
      <c r="T13074" s="288"/>
      <c r="U13074" s="287"/>
      <c r="X13074" s="289"/>
    </row>
    <row r="13075" spans="20:24">
      <c r="T13075" s="288"/>
      <c r="U13075" s="287"/>
      <c r="X13075" s="289"/>
    </row>
    <row r="13076" spans="20:24">
      <c r="T13076" s="288"/>
      <c r="U13076" s="287"/>
      <c r="X13076" s="289"/>
    </row>
    <row r="13077" spans="20:24">
      <c r="T13077" s="288"/>
      <c r="U13077" s="287"/>
      <c r="X13077" s="289"/>
    </row>
    <row r="13078" spans="20:24">
      <c r="T13078" s="288"/>
      <c r="U13078" s="287"/>
      <c r="X13078" s="289"/>
    </row>
    <row r="13079" spans="20:24">
      <c r="T13079" s="288"/>
      <c r="U13079" s="287"/>
      <c r="X13079" s="289"/>
    </row>
    <row r="13080" spans="20:24">
      <c r="T13080" s="288"/>
      <c r="U13080" s="287"/>
      <c r="X13080" s="289"/>
    </row>
    <row r="13081" spans="20:24">
      <c r="T13081" s="288"/>
      <c r="U13081" s="287"/>
      <c r="X13081" s="289"/>
    </row>
    <row r="13082" spans="20:24">
      <c r="T13082" s="288"/>
      <c r="U13082" s="287"/>
      <c r="X13082" s="289"/>
    </row>
    <row r="13083" spans="20:24">
      <c r="T13083" s="288"/>
      <c r="U13083" s="287"/>
      <c r="X13083" s="289"/>
    </row>
    <row r="13084" spans="20:24">
      <c r="T13084" s="288"/>
      <c r="U13084" s="287"/>
      <c r="X13084" s="289"/>
    </row>
    <row r="13085" spans="20:24">
      <c r="T13085" s="288"/>
      <c r="U13085" s="287"/>
      <c r="X13085" s="289"/>
    </row>
    <row r="13086" spans="20:24">
      <c r="T13086" s="288"/>
      <c r="U13086" s="287"/>
      <c r="X13086" s="289"/>
    </row>
    <row r="13087" spans="20:24">
      <c r="T13087" s="288"/>
      <c r="U13087" s="287"/>
      <c r="X13087" s="289"/>
    </row>
    <row r="13088" spans="20:24">
      <c r="T13088" s="288"/>
      <c r="U13088" s="287"/>
      <c r="X13088" s="289"/>
    </row>
    <row r="13089" spans="20:24">
      <c r="T13089" s="288"/>
      <c r="U13089" s="287"/>
      <c r="X13089" s="289"/>
    </row>
    <row r="13090" spans="20:24">
      <c r="T13090" s="288"/>
      <c r="U13090" s="287"/>
      <c r="X13090" s="289"/>
    </row>
    <row r="13091" spans="20:24">
      <c r="T13091" s="288"/>
      <c r="U13091" s="287"/>
      <c r="X13091" s="289"/>
    </row>
    <row r="13092" spans="20:24">
      <c r="T13092" s="288"/>
      <c r="U13092" s="287"/>
      <c r="X13092" s="289"/>
    </row>
    <row r="13093" spans="20:24">
      <c r="T13093" s="288"/>
      <c r="U13093" s="287"/>
      <c r="X13093" s="289"/>
    </row>
    <row r="13094" spans="20:24">
      <c r="T13094" s="288"/>
      <c r="U13094" s="287"/>
      <c r="X13094" s="289"/>
    </row>
    <row r="13095" spans="20:24">
      <c r="T13095" s="288"/>
      <c r="U13095" s="287"/>
      <c r="X13095" s="289"/>
    </row>
    <row r="13096" spans="20:24">
      <c r="T13096" s="288"/>
      <c r="U13096" s="287"/>
      <c r="X13096" s="289"/>
    </row>
    <row r="13097" spans="20:24">
      <c r="T13097" s="288"/>
      <c r="U13097" s="287"/>
      <c r="X13097" s="289"/>
    </row>
    <row r="13098" spans="20:24">
      <c r="T13098" s="288"/>
      <c r="U13098" s="287"/>
      <c r="X13098" s="289"/>
    </row>
    <row r="13099" spans="20:24">
      <c r="T13099" s="288"/>
      <c r="U13099" s="287"/>
      <c r="X13099" s="289"/>
    </row>
    <row r="13100" spans="20:24">
      <c r="T13100" s="288"/>
      <c r="U13100" s="287"/>
      <c r="X13100" s="289"/>
    </row>
    <row r="13101" spans="20:24">
      <c r="T13101" s="288"/>
      <c r="U13101" s="287"/>
      <c r="X13101" s="289"/>
    </row>
    <row r="13102" spans="20:24">
      <c r="T13102" s="288"/>
      <c r="U13102" s="287"/>
      <c r="X13102" s="289"/>
    </row>
    <row r="13103" spans="20:24">
      <c r="T13103" s="288"/>
      <c r="U13103" s="287"/>
      <c r="X13103" s="289"/>
    </row>
    <row r="13104" spans="20:24">
      <c r="T13104" s="288"/>
      <c r="U13104" s="287"/>
      <c r="X13104" s="289"/>
    </row>
    <row r="13105" spans="20:24">
      <c r="T13105" s="288"/>
      <c r="U13105" s="287"/>
      <c r="X13105" s="289"/>
    </row>
    <row r="13106" spans="20:24">
      <c r="T13106" s="288"/>
      <c r="U13106" s="287"/>
      <c r="X13106" s="289"/>
    </row>
    <row r="13107" spans="20:24">
      <c r="T13107" s="288"/>
      <c r="U13107" s="287"/>
      <c r="X13107" s="289"/>
    </row>
    <row r="13108" spans="20:24">
      <c r="T13108" s="288"/>
      <c r="U13108" s="287"/>
      <c r="X13108" s="289"/>
    </row>
    <row r="13109" spans="20:24">
      <c r="T13109" s="288"/>
      <c r="U13109" s="287"/>
      <c r="X13109" s="289"/>
    </row>
    <row r="13110" spans="20:24">
      <c r="T13110" s="288"/>
      <c r="U13110" s="287"/>
      <c r="X13110" s="289"/>
    </row>
    <row r="13111" spans="20:24">
      <c r="T13111" s="288"/>
      <c r="U13111" s="287"/>
      <c r="X13111" s="289"/>
    </row>
    <row r="13112" spans="20:24">
      <c r="T13112" s="288"/>
      <c r="U13112" s="287"/>
      <c r="X13112" s="289"/>
    </row>
    <row r="13113" spans="20:24">
      <c r="T13113" s="288"/>
      <c r="U13113" s="287"/>
      <c r="X13113" s="289"/>
    </row>
    <row r="13114" spans="20:24">
      <c r="T13114" s="288"/>
      <c r="U13114" s="287"/>
      <c r="X13114" s="289"/>
    </row>
    <row r="13115" spans="20:24">
      <c r="T13115" s="288"/>
      <c r="U13115" s="287"/>
      <c r="X13115" s="289"/>
    </row>
    <row r="13116" spans="20:24">
      <c r="T13116" s="288"/>
      <c r="U13116" s="287"/>
      <c r="X13116" s="289"/>
    </row>
    <row r="13117" spans="20:24">
      <c r="T13117" s="288"/>
      <c r="U13117" s="287"/>
      <c r="X13117" s="289"/>
    </row>
    <row r="13118" spans="20:24">
      <c r="T13118" s="288"/>
      <c r="U13118" s="287"/>
      <c r="X13118" s="289"/>
    </row>
    <row r="13119" spans="20:24">
      <c r="T13119" s="288"/>
      <c r="U13119" s="287"/>
      <c r="X13119" s="289"/>
    </row>
    <row r="13120" spans="20:24">
      <c r="T13120" s="288"/>
      <c r="U13120" s="287"/>
      <c r="X13120" s="289"/>
    </row>
    <row r="13121" spans="20:24">
      <c r="T13121" s="288"/>
      <c r="U13121" s="287"/>
      <c r="X13121" s="289"/>
    </row>
    <row r="13122" spans="20:24">
      <c r="T13122" s="288"/>
      <c r="U13122" s="287"/>
      <c r="X13122" s="289"/>
    </row>
    <row r="13123" spans="20:24">
      <c r="T13123" s="288"/>
      <c r="U13123" s="287"/>
      <c r="X13123" s="289"/>
    </row>
    <row r="13124" spans="20:24">
      <c r="T13124" s="288"/>
      <c r="U13124" s="287"/>
      <c r="X13124" s="289"/>
    </row>
    <row r="13125" spans="20:24">
      <c r="T13125" s="288"/>
      <c r="U13125" s="287"/>
      <c r="X13125" s="289"/>
    </row>
    <row r="13126" spans="20:24">
      <c r="T13126" s="288"/>
      <c r="U13126" s="287"/>
      <c r="X13126" s="289"/>
    </row>
    <row r="13127" spans="20:24">
      <c r="T13127" s="288"/>
      <c r="U13127" s="287"/>
      <c r="X13127" s="289"/>
    </row>
    <row r="13128" spans="20:24">
      <c r="T13128" s="288"/>
      <c r="U13128" s="287"/>
      <c r="X13128" s="289"/>
    </row>
    <row r="13129" spans="20:24">
      <c r="T13129" s="288"/>
      <c r="U13129" s="287"/>
      <c r="X13129" s="289"/>
    </row>
    <row r="13130" spans="20:24">
      <c r="T13130" s="288"/>
      <c r="U13130" s="287"/>
      <c r="X13130" s="289"/>
    </row>
    <row r="13131" spans="20:24">
      <c r="T13131" s="288"/>
      <c r="U13131" s="287"/>
      <c r="X13131" s="289"/>
    </row>
    <row r="13132" spans="20:24">
      <c r="T13132" s="288"/>
      <c r="U13132" s="287"/>
      <c r="X13132" s="289"/>
    </row>
    <row r="13133" spans="20:24">
      <c r="T13133" s="288"/>
      <c r="U13133" s="287"/>
      <c r="X13133" s="289"/>
    </row>
    <row r="13134" spans="20:24">
      <c r="T13134" s="288"/>
      <c r="U13134" s="287"/>
      <c r="X13134" s="289"/>
    </row>
    <row r="13135" spans="20:24">
      <c r="T13135" s="288"/>
      <c r="U13135" s="287"/>
      <c r="X13135" s="289"/>
    </row>
    <row r="13136" spans="20:24">
      <c r="T13136" s="288"/>
      <c r="U13136" s="287"/>
      <c r="X13136" s="289"/>
    </row>
    <row r="13137" spans="20:24">
      <c r="T13137" s="288"/>
      <c r="U13137" s="287"/>
      <c r="X13137" s="289"/>
    </row>
    <row r="13138" spans="20:24">
      <c r="T13138" s="288"/>
      <c r="U13138" s="287"/>
      <c r="X13138" s="289"/>
    </row>
    <row r="13139" spans="20:24">
      <c r="T13139" s="288"/>
      <c r="U13139" s="287"/>
      <c r="X13139" s="289"/>
    </row>
    <row r="13140" spans="20:24">
      <c r="T13140" s="288"/>
      <c r="U13140" s="287"/>
      <c r="X13140" s="289"/>
    </row>
    <row r="13141" spans="20:24">
      <c r="T13141" s="288"/>
      <c r="U13141" s="287"/>
      <c r="X13141" s="289"/>
    </row>
    <row r="13142" spans="20:24">
      <c r="T13142" s="288"/>
      <c r="U13142" s="287"/>
      <c r="X13142" s="289"/>
    </row>
    <row r="13143" spans="20:24">
      <c r="T13143" s="288"/>
      <c r="U13143" s="287"/>
      <c r="X13143" s="289"/>
    </row>
    <row r="13144" spans="20:24">
      <c r="T13144" s="288"/>
      <c r="U13144" s="287"/>
      <c r="X13144" s="289"/>
    </row>
    <row r="13145" spans="20:24">
      <c r="T13145" s="288"/>
      <c r="U13145" s="287"/>
      <c r="X13145" s="289"/>
    </row>
    <row r="13146" spans="20:24">
      <c r="T13146" s="288"/>
      <c r="U13146" s="287"/>
      <c r="X13146" s="289"/>
    </row>
    <row r="13147" spans="20:24">
      <c r="T13147" s="288"/>
      <c r="U13147" s="287"/>
      <c r="X13147" s="289"/>
    </row>
    <row r="13148" spans="20:24">
      <c r="T13148" s="288"/>
      <c r="U13148" s="287"/>
      <c r="X13148" s="289"/>
    </row>
    <row r="13149" spans="20:24">
      <c r="T13149" s="288"/>
      <c r="U13149" s="287"/>
      <c r="X13149" s="289"/>
    </row>
    <row r="13150" spans="20:24">
      <c r="T13150" s="288"/>
      <c r="U13150" s="287"/>
      <c r="X13150" s="289"/>
    </row>
    <row r="13151" spans="20:24">
      <c r="T13151" s="288"/>
      <c r="U13151" s="287"/>
      <c r="X13151" s="289"/>
    </row>
    <row r="13152" spans="20:24">
      <c r="T13152" s="288"/>
      <c r="U13152" s="287"/>
      <c r="X13152" s="289"/>
    </row>
    <row r="13153" spans="20:24">
      <c r="T13153" s="288"/>
      <c r="U13153" s="287"/>
      <c r="X13153" s="289"/>
    </row>
    <row r="13154" spans="20:24">
      <c r="T13154" s="288"/>
      <c r="U13154" s="287"/>
      <c r="X13154" s="289"/>
    </row>
    <row r="13155" spans="20:24">
      <c r="T13155" s="288"/>
      <c r="U13155" s="287"/>
      <c r="X13155" s="289"/>
    </row>
    <row r="13156" spans="20:24">
      <c r="T13156" s="288"/>
      <c r="U13156" s="287"/>
      <c r="X13156" s="289"/>
    </row>
    <row r="13157" spans="20:24">
      <c r="T13157" s="288"/>
      <c r="U13157" s="287"/>
      <c r="X13157" s="289"/>
    </row>
    <row r="13158" spans="20:24">
      <c r="T13158" s="288"/>
      <c r="U13158" s="287"/>
      <c r="X13158" s="289"/>
    </row>
    <row r="13159" spans="20:24">
      <c r="T13159" s="288"/>
      <c r="U13159" s="287"/>
      <c r="X13159" s="289"/>
    </row>
    <row r="13160" spans="20:24">
      <c r="T13160" s="288"/>
      <c r="U13160" s="287"/>
      <c r="X13160" s="289"/>
    </row>
    <row r="13161" spans="20:24">
      <c r="T13161" s="288"/>
      <c r="U13161" s="287"/>
      <c r="X13161" s="289"/>
    </row>
    <row r="13162" spans="20:24">
      <c r="T13162" s="288"/>
      <c r="U13162" s="287"/>
      <c r="X13162" s="289"/>
    </row>
    <row r="13163" spans="20:24">
      <c r="T13163" s="288"/>
      <c r="U13163" s="287"/>
      <c r="X13163" s="289"/>
    </row>
    <row r="13164" spans="20:24">
      <c r="T13164" s="288"/>
      <c r="U13164" s="287"/>
      <c r="X13164" s="289"/>
    </row>
    <row r="13165" spans="20:24">
      <c r="T13165" s="288"/>
      <c r="U13165" s="287"/>
      <c r="X13165" s="289"/>
    </row>
    <row r="13166" spans="20:24">
      <c r="T13166" s="288"/>
      <c r="U13166" s="287"/>
      <c r="X13166" s="289"/>
    </row>
    <row r="13167" spans="20:24">
      <c r="T13167" s="288"/>
      <c r="U13167" s="287"/>
      <c r="X13167" s="289"/>
    </row>
    <row r="13168" spans="20:24">
      <c r="T13168" s="288"/>
      <c r="U13168" s="287"/>
      <c r="X13168" s="289"/>
    </row>
    <row r="13169" spans="20:24">
      <c r="T13169" s="288"/>
      <c r="U13169" s="287"/>
      <c r="X13169" s="289"/>
    </row>
    <row r="13170" spans="20:24">
      <c r="T13170" s="288"/>
      <c r="U13170" s="287"/>
      <c r="X13170" s="289"/>
    </row>
    <row r="13171" spans="20:24">
      <c r="T13171" s="288"/>
      <c r="U13171" s="287"/>
      <c r="X13171" s="289"/>
    </row>
    <row r="13172" spans="20:24">
      <c r="T13172" s="288"/>
      <c r="U13172" s="287"/>
      <c r="X13172" s="289"/>
    </row>
    <row r="13173" spans="20:24">
      <c r="T13173" s="288"/>
      <c r="U13173" s="287"/>
      <c r="X13173" s="289"/>
    </row>
    <row r="13174" spans="20:24">
      <c r="T13174" s="288"/>
      <c r="U13174" s="287"/>
      <c r="X13174" s="289"/>
    </row>
    <row r="13175" spans="20:24">
      <c r="T13175" s="288"/>
      <c r="U13175" s="287"/>
      <c r="X13175" s="289"/>
    </row>
    <row r="13176" spans="20:24">
      <c r="T13176" s="288"/>
      <c r="U13176" s="287"/>
      <c r="X13176" s="289"/>
    </row>
    <row r="13177" spans="20:24">
      <c r="T13177" s="288"/>
      <c r="U13177" s="287"/>
      <c r="X13177" s="289"/>
    </row>
    <row r="13178" spans="20:24">
      <c r="T13178" s="288"/>
      <c r="U13178" s="287"/>
      <c r="X13178" s="289"/>
    </row>
    <row r="13179" spans="20:24">
      <c r="T13179" s="288"/>
      <c r="U13179" s="287"/>
      <c r="X13179" s="289"/>
    </row>
    <row r="13180" spans="20:24">
      <c r="T13180" s="288"/>
      <c r="U13180" s="287"/>
      <c r="X13180" s="289"/>
    </row>
    <row r="13181" spans="20:24">
      <c r="T13181" s="288"/>
      <c r="U13181" s="287"/>
      <c r="X13181" s="289"/>
    </row>
    <row r="13182" spans="20:24">
      <c r="T13182" s="288"/>
      <c r="U13182" s="287"/>
      <c r="X13182" s="289"/>
    </row>
    <row r="13183" spans="20:24">
      <c r="T13183" s="288"/>
      <c r="U13183" s="287"/>
      <c r="X13183" s="289"/>
    </row>
    <row r="13184" spans="20:24">
      <c r="T13184" s="288"/>
      <c r="U13184" s="287"/>
      <c r="X13184" s="289"/>
    </row>
    <row r="13185" spans="20:24">
      <c r="T13185" s="288"/>
      <c r="U13185" s="287"/>
      <c r="X13185" s="289"/>
    </row>
    <row r="13186" spans="20:24">
      <c r="T13186" s="288"/>
      <c r="U13186" s="287"/>
      <c r="X13186" s="289"/>
    </row>
    <row r="13187" spans="20:24">
      <c r="T13187" s="288"/>
      <c r="U13187" s="287"/>
      <c r="X13187" s="289"/>
    </row>
    <row r="13188" spans="20:24">
      <c r="T13188" s="288"/>
      <c r="U13188" s="287"/>
      <c r="X13188" s="289"/>
    </row>
    <row r="13189" spans="20:24">
      <c r="T13189" s="288"/>
      <c r="U13189" s="287"/>
      <c r="X13189" s="289"/>
    </row>
    <row r="13190" spans="20:24">
      <c r="T13190" s="288"/>
      <c r="U13190" s="287"/>
      <c r="X13190" s="289"/>
    </row>
    <row r="13191" spans="20:24">
      <c r="T13191" s="288"/>
      <c r="U13191" s="287"/>
      <c r="X13191" s="289"/>
    </row>
    <row r="13192" spans="20:24">
      <c r="T13192" s="288"/>
      <c r="U13192" s="287"/>
      <c r="X13192" s="289"/>
    </row>
    <row r="13193" spans="20:24">
      <c r="T13193" s="288"/>
      <c r="U13193" s="287"/>
      <c r="X13193" s="289"/>
    </row>
    <row r="13194" spans="20:24">
      <c r="T13194" s="288"/>
      <c r="U13194" s="287"/>
      <c r="X13194" s="289"/>
    </row>
    <row r="13195" spans="20:24">
      <c r="T13195" s="288"/>
      <c r="U13195" s="287"/>
      <c r="X13195" s="289"/>
    </row>
    <row r="13196" spans="20:24">
      <c r="T13196" s="288"/>
      <c r="U13196" s="287"/>
      <c r="X13196" s="289"/>
    </row>
    <row r="13197" spans="20:24">
      <c r="T13197" s="288"/>
      <c r="U13197" s="287"/>
      <c r="X13197" s="289"/>
    </row>
    <row r="13198" spans="20:24">
      <c r="T13198" s="288"/>
      <c r="U13198" s="287"/>
      <c r="X13198" s="289"/>
    </row>
    <row r="13199" spans="20:24">
      <c r="T13199" s="288"/>
      <c r="U13199" s="287"/>
      <c r="X13199" s="289"/>
    </row>
    <row r="13200" spans="20:24">
      <c r="T13200" s="288"/>
      <c r="U13200" s="287"/>
      <c r="X13200" s="289"/>
    </row>
    <row r="13201" spans="20:24">
      <c r="T13201" s="288"/>
      <c r="U13201" s="287"/>
      <c r="X13201" s="289"/>
    </row>
    <row r="13202" spans="20:24">
      <c r="T13202" s="288"/>
      <c r="U13202" s="287"/>
      <c r="X13202" s="289"/>
    </row>
    <row r="13203" spans="20:24">
      <c r="T13203" s="288"/>
      <c r="U13203" s="287"/>
      <c r="X13203" s="289"/>
    </row>
    <row r="13204" spans="20:24">
      <c r="T13204" s="288"/>
      <c r="U13204" s="287"/>
      <c r="X13204" s="289"/>
    </row>
    <row r="13205" spans="20:24">
      <c r="T13205" s="288"/>
      <c r="U13205" s="287"/>
      <c r="X13205" s="289"/>
    </row>
    <row r="13206" spans="20:24">
      <c r="T13206" s="288"/>
      <c r="U13206" s="287"/>
      <c r="X13206" s="289"/>
    </row>
    <row r="13207" spans="20:24">
      <c r="T13207" s="288"/>
      <c r="U13207" s="287"/>
      <c r="X13207" s="289"/>
    </row>
    <row r="13208" spans="20:24">
      <c r="T13208" s="288"/>
      <c r="U13208" s="287"/>
      <c r="X13208" s="289"/>
    </row>
    <row r="13209" spans="20:24">
      <c r="T13209" s="288"/>
      <c r="U13209" s="287"/>
      <c r="X13209" s="289"/>
    </row>
    <row r="13210" spans="20:24">
      <c r="T13210" s="288"/>
      <c r="U13210" s="287"/>
      <c r="X13210" s="289"/>
    </row>
    <row r="13211" spans="20:24">
      <c r="T13211" s="288"/>
      <c r="U13211" s="287"/>
      <c r="X13211" s="289"/>
    </row>
    <row r="13212" spans="20:24">
      <c r="T13212" s="288"/>
      <c r="U13212" s="287"/>
      <c r="X13212" s="289"/>
    </row>
    <row r="13213" spans="20:24">
      <c r="T13213" s="288"/>
      <c r="U13213" s="287"/>
      <c r="X13213" s="289"/>
    </row>
    <row r="13214" spans="20:24">
      <c r="T13214" s="288"/>
      <c r="U13214" s="287"/>
      <c r="X13214" s="289"/>
    </row>
    <row r="13215" spans="20:24">
      <c r="T13215" s="288"/>
      <c r="U13215" s="287"/>
      <c r="X13215" s="289"/>
    </row>
    <row r="13216" spans="20:24">
      <c r="T13216" s="288"/>
      <c r="U13216" s="287"/>
      <c r="X13216" s="289"/>
    </row>
    <row r="13217" spans="20:24">
      <c r="T13217" s="288"/>
      <c r="U13217" s="287"/>
      <c r="X13217" s="289"/>
    </row>
    <row r="13218" spans="20:24">
      <c r="T13218" s="288"/>
      <c r="U13218" s="287"/>
      <c r="X13218" s="289"/>
    </row>
    <row r="13219" spans="20:24">
      <c r="T13219" s="288"/>
      <c r="U13219" s="287"/>
      <c r="X13219" s="289"/>
    </row>
    <row r="13220" spans="20:24">
      <c r="T13220" s="288"/>
      <c r="U13220" s="287"/>
      <c r="X13220" s="289"/>
    </row>
    <row r="13221" spans="20:24">
      <c r="T13221" s="288"/>
      <c r="U13221" s="287"/>
      <c r="X13221" s="289"/>
    </row>
    <row r="13222" spans="20:24">
      <c r="T13222" s="288"/>
      <c r="U13222" s="287"/>
      <c r="X13222" s="289"/>
    </row>
    <row r="13223" spans="20:24">
      <c r="T13223" s="288"/>
      <c r="U13223" s="287"/>
      <c r="X13223" s="289"/>
    </row>
    <row r="13224" spans="20:24">
      <c r="T13224" s="288"/>
      <c r="U13224" s="287"/>
      <c r="X13224" s="289"/>
    </row>
    <row r="13225" spans="20:24">
      <c r="T13225" s="288"/>
      <c r="U13225" s="287"/>
      <c r="X13225" s="289"/>
    </row>
    <row r="13226" spans="20:24">
      <c r="T13226" s="288"/>
      <c r="U13226" s="287"/>
      <c r="X13226" s="289"/>
    </row>
    <row r="13227" spans="20:24">
      <c r="T13227" s="288"/>
      <c r="U13227" s="287"/>
      <c r="X13227" s="289"/>
    </row>
    <row r="13228" spans="20:24">
      <c r="T13228" s="288"/>
      <c r="U13228" s="287"/>
      <c r="X13228" s="289"/>
    </row>
    <row r="13229" spans="20:24">
      <c r="T13229" s="288"/>
      <c r="U13229" s="287"/>
      <c r="X13229" s="289"/>
    </row>
    <row r="13230" spans="20:24">
      <c r="T13230" s="288"/>
      <c r="U13230" s="287"/>
      <c r="X13230" s="289"/>
    </row>
    <row r="13231" spans="20:24">
      <c r="T13231" s="288"/>
      <c r="U13231" s="287"/>
      <c r="X13231" s="289"/>
    </row>
    <row r="13232" spans="20:24">
      <c r="T13232" s="288"/>
      <c r="U13232" s="287"/>
      <c r="X13232" s="289"/>
    </row>
    <row r="13233" spans="20:24">
      <c r="T13233" s="288"/>
      <c r="U13233" s="287"/>
      <c r="X13233" s="289"/>
    </row>
    <row r="13234" spans="20:24">
      <c r="T13234" s="288"/>
      <c r="U13234" s="287"/>
      <c r="X13234" s="289"/>
    </row>
    <row r="13235" spans="20:24">
      <c r="T13235" s="288"/>
      <c r="U13235" s="287"/>
      <c r="X13235" s="289"/>
    </row>
    <row r="13236" spans="20:24">
      <c r="T13236" s="288"/>
      <c r="U13236" s="287"/>
      <c r="X13236" s="289"/>
    </row>
    <row r="13237" spans="20:24">
      <c r="T13237" s="288"/>
      <c r="U13237" s="287"/>
      <c r="X13237" s="289"/>
    </row>
    <row r="13238" spans="20:24">
      <c r="T13238" s="288"/>
      <c r="U13238" s="287"/>
      <c r="X13238" s="289"/>
    </row>
    <row r="13239" spans="20:24">
      <c r="T13239" s="288"/>
      <c r="U13239" s="287"/>
      <c r="X13239" s="289"/>
    </row>
    <row r="13240" spans="20:24">
      <c r="T13240" s="288"/>
      <c r="U13240" s="287"/>
      <c r="X13240" s="289"/>
    </row>
    <row r="13241" spans="20:24">
      <c r="T13241" s="288"/>
      <c r="U13241" s="287"/>
      <c r="X13241" s="289"/>
    </row>
    <row r="13242" spans="20:24">
      <c r="T13242" s="288"/>
      <c r="U13242" s="287"/>
      <c r="X13242" s="289"/>
    </row>
    <row r="13243" spans="20:24">
      <c r="T13243" s="288"/>
      <c r="U13243" s="287"/>
      <c r="X13243" s="289"/>
    </row>
    <row r="13244" spans="20:24">
      <c r="T13244" s="288"/>
      <c r="U13244" s="287"/>
      <c r="X13244" s="289"/>
    </row>
    <row r="13245" spans="20:24">
      <c r="T13245" s="288"/>
      <c r="U13245" s="287"/>
      <c r="X13245" s="289"/>
    </row>
    <row r="13246" spans="20:24">
      <c r="T13246" s="288"/>
      <c r="U13246" s="287"/>
      <c r="X13246" s="289"/>
    </row>
    <row r="13247" spans="20:24">
      <c r="T13247" s="288"/>
      <c r="U13247" s="287"/>
      <c r="X13247" s="289"/>
    </row>
    <row r="13248" spans="20:24">
      <c r="T13248" s="288"/>
      <c r="U13248" s="287"/>
      <c r="X13248" s="289"/>
    </row>
    <row r="13249" spans="20:24">
      <c r="T13249" s="288"/>
      <c r="U13249" s="287"/>
      <c r="X13249" s="289"/>
    </row>
    <row r="13250" spans="20:24">
      <c r="T13250" s="288"/>
      <c r="U13250" s="287"/>
      <c r="X13250" s="289"/>
    </row>
    <row r="13251" spans="20:24">
      <c r="T13251" s="288"/>
      <c r="U13251" s="287"/>
      <c r="X13251" s="289"/>
    </row>
    <row r="13252" spans="20:24">
      <c r="T13252" s="288"/>
      <c r="U13252" s="287"/>
      <c r="X13252" s="289"/>
    </row>
    <row r="13253" spans="20:24">
      <c r="T13253" s="288"/>
      <c r="U13253" s="287"/>
      <c r="X13253" s="289"/>
    </row>
    <row r="13254" spans="20:24">
      <c r="T13254" s="288"/>
      <c r="U13254" s="287"/>
      <c r="X13254" s="289"/>
    </row>
    <row r="13255" spans="20:24">
      <c r="T13255" s="288"/>
      <c r="U13255" s="287"/>
      <c r="X13255" s="289"/>
    </row>
    <row r="13256" spans="20:24">
      <c r="T13256" s="288"/>
      <c r="U13256" s="287"/>
      <c r="X13256" s="289"/>
    </row>
    <row r="13257" spans="20:24">
      <c r="T13257" s="288"/>
      <c r="U13257" s="287"/>
      <c r="X13257" s="289"/>
    </row>
    <row r="13258" spans="20:24">
      <c r="T13258" s="288"/>
      <c r="U13258" s="287"/>
      <c r="X13258" s="289"/>
    </row>
    <row r="13259" spans="20:24">
      <c r="T13259" s="288"/>
      <c r="U13259" s="287"/>
      <c r="X13259" s="289"/>
    </row>
    <row r="13260" spans="20:24">
      <c r="T13260" s="288"/>
      <c r="U13260" s="287"/>
      <c r="X13260" s="289"/>
    </row>
    <row r="13261" spans="20:24">
      <c r="T13261" s="288"/>
      <c r="U13261" s="287"/>
      <c r="X13261" s="289"/>
    </row>
    <row r="13262" spans="20:24">
      <c r="T13262" s="288"/>
      <c r="U13262" s="287"/>
      <c r="X13262" s="289"/>
    </row>
    <row r="13263" spans="20:24">
      <c r="T13263" s="288"/>
      <c r="U13263" s="287"/>
      <c r="X13263" s="289"/>
    </row>
    <row r="13264" spans="20:24">
      <c r="T13264" s="288"/>
      <c r="U13264" s="287"/>
      <c r="X13264" s="289"/>
    </row>
    <row r="13265" spans="20:24">
      <c r="T13265" s="288"/>
      <c r="U13265" s="287"/>
      <c r="X13265" s="289"/>
    </row>
    <row r="13266" spans="20:24">
      <c r="T13266" s="288"/>
      <c r="U13266" s="287"/>
      <c r="X13266" s="289"/>
    </row>
    <row r="13267" spans="20:24">
      <c r="T13267" s="288"/>
      <c r="U13267" s="287"/>
      <c r="X13267" s="289"/>
    </row>
    <row r="13268" spans="20:24">
      <c r="T13268" s="288"/>
      <c r="U13268" s="287"/>
      <c r="X13268" s="289"/>
    </row>
    <row r="13269" spans="20:24">
      <c r="T13269" s="288"/>
      <c r="U13269" s="287"/>
      <c r="X13269" s="289"/>
    </row>
    <row r="13270" spans="20:24">
      <c r="T13270" s="288"/>
      <c r="U13270" s="287"/>
      <c r="X13270" s="289"/>
    </row>
    <row r="13271" spans="20:24">
      <c r="T13271" s="288"/>
      <c r="U13271" s="287"/>
      <c r="X13271" s="289"/>
    </row>
    <row r="13272" spans="20:24">
      <c r="T13272" s="288"/>
      <c r="U13272" s="287"/>
      <c r="X13272" s="289"/>
    </row>
    <row r="13273" spans="20:24">
      <c r="T13273" s="288"/>
      <c r="U13273" s="287"/>
      <c r="X13273" s="289"/>
    </row>
    <row r="13274" spans="20:24">
      <c r="T13274" s="288"/>
      <c r="U13274" s="287"/>
      <c r="X13274" s="289"/>
    </row>
    <row r="13275" spans="20:24">
      <c r="T13275" s="288"/>
      <c r="U13275" s="287"/>
      <c r="X13275" s="289"/>
    </row>
    <row r="13276" spans="20:24">
      <c r="T13276" s="288"/>
      <c r="U13276" s="287"/>
      <c r="X13276" s="289"/>
    </row>
    <row r="13277" spans="20:24">
      <c r="T13277" s="288"/>
      <c r="U13277" s="287"/>
      <c r="X13277" s="289"/>
    </row>
    <row r="13278" spans="20:24">
      <c r="T13278" s="288"/>
      <c r="U13278" s="287"/>
      <c r="X13278" s="289"/>
    </row>
    <row r="13279" spans="20:24">
      <c r="T13279" s="288"/>
      <c r="U13279" s="287"/>
      <c r="X13279" s="289"/>
    </row>
    <row r="13280" spans="20:24">
      <c r="T13280" s="288"/>
      <c r="U13280" s="287"/>
      <c r="X13280" s="289"/>
    </row>
    <row r="13281" spans="20:24">
      <c r="T13281" s="288"/>
      <c r="U13281" s="287"/>
      <c r="X13281" s="289"/>
    </row>
    <row r="13282" spans="20:24">
      <c r="T13282" s="288"/>
      <c r="U13282" s="287"/>
      <c r="X13282" s="289"/>
    </row>
    <row r="13283" spans="20:24">
      <c r="T13283" s="288"/>
      <c r="U13283" s="287"/>
      <c r="X13283" s="289"/>
    </row>
    <row r="13284" spans="20:24">
      <c r="T13284" s="288"/>
      <c r="U13284" s="287"/>
      <c r="X13284" s="289"/>
    </row>
    <row r="13285" spans="20:24">
      <c r="T13285" s="288"/>
      <c r="U13285" s="287"/>
      <c r="X13285" s="289"/>
    </row>
    <row r="13286" spans="20:24">
      <c r="T13286" s="288"/>
      <c r="U13286" s="287"/>
      <c r="X13286" s="289"/>
    </row>
    <row r="13287" spans="20:24">
      <c r="T13287" s="288"/>
      <c r="U13287" s="287"/>
      <c r="X13287" s="289"/>
    </row>
    <row r="13288" spans="20:24">
      <c r="T13288" s="288"/>
      <c r="U13288" s="287"/>
      <c r="X13288" s="289"/>
    </row>
    <row r="13289" spans="20:24">
      <c r="T13289" s="288"/>
      <c r="U13289" s="287"/>
      <c r="X13289" s="289"/>
    </row>
    <row r="13290" spans="20:24">
      <c r="T13290" s="288"/>
      <c r="U13290" s="287"/>
      <c r="X13290" s="289"/>
    </row>
    <row r="13291" spans="20:24">
      <c r="T13291" s="288"/>
      <c r="U13291" s="287"/>
      <c r="X13291" s="289"/>
    </row>
    <row r="13292" spans="20:24">
      <c r="T13292" s="288"/>
      <c r="U13292" s="287"/>
      <c r="X13292" s="289"/>
    </row>
    <row r="13293" spans="20:24">
      <c r="T13293" s="288"/>
      <c r="U13293" s="287"/>
      <c r="X13293" s="289"/>
    </row>
    <row r="13294" spans="20:24">
      <c r="T13294" s="288"/>
      <c r="U13294" s="287"/>
      <c r="X13294" s="289"/>
    </row>
    <row r="13295" spans="20:24">
      <c r="T13295" s="288"/>
      <c r="U13295" s="287"/>
      <c r="X13295" s="289"/>
    </row>
    <row r="13296" spans="20:24">
      <c r="T13296" s="288"/>
      <c r="U13296" s="287"/>
      <c r="X13296" s="289"/>
    </row>
    <row r="13297" spans="20:24">
      <c r="T13297" s="288"/>
      <c r="U13297" s="287"/>
      <c r="X13297" s="289"/>
    </row>
    <row r="13298" spans="20:24">
      <c r="T13298" s="288"/>
      <c r="U13298" s="287"/>
      <c r="X13298" s="289"/>
    </row>
    <row r="13299" spans="20:24">
      <c r="T13299" s="288"/>
      <c r="U13299" s="287"/>
      <c r="X13299" s="289"/>
    </row>
    <row r="13300" spans="20:24">
      <c r="T13300" s="288"/>
      <c r="U13300" s="287"/>
      <c r="X13300" s="289"/>
    </row>
    <row r="13301" spans="20:24">
      <c r="T13301" s="288"/>
      <c r="U13301" s="287"/>
      <c r="X13301" s="289"/>
    </row>
    <row r="13302" spans="20:24">
      <c r="T13302" s="288"/>
      <c r="U13302" s="287"/>
      <c r="X13302" s="289"/>
    </row>
    <row r="13303" spans="20:24">
      <c r="T13303" s="288"/>
      <c r="U13303" s="287"/>
      <c r="X13303" s="289"/>
    </row>
    <row r="13304" spans="20:24">
      <c r="T13304" s="288"/>
      <c r="U13304" s="287"/>
      <c r="X13304" s="289"/>
    </row>
    <row r="13305" spans="20:24">
      <c r="T13305" s="288"/>
      <c r="U13305" s="287"/>
      <c r="X13305" s="289"/>
    </row>
    <row r="13306" spans="20:24">
      <c r="T13306" s="288"/>
      <c r="U13306" s="287"/>
      <c r="X13306" s="289"/>
    </row>
    <row r="13307" spans="20:24">
      <c r="T13307" s="288"/>
      <c r="U13307" s="287"/>
      <c r="X13307" s="289"/>
    </row>
    <row r="13308" spans="20:24">
      <c r="T13308" s="288"/>
      <c r="U13308" s="287"/>
      <c r="X13308" s="289"/>
    </row>
    <row r="13309" spans="20:24">
      <c r="T13309" s="288"/>
      <c r="U13309" s="287"/>
      <c r="X13309" s="289"/>
    </row>
    <row r="13310" spans="20:24">
      <c r="T13310" s="288"/>
      <c r="U13310" s="287"/>
      <c r="X13310" s="289"/>
    </row>
    <row r="13311" spans="20:24">
      <c r="T13311" s="288"/>
      <c r="U13311" s="287"/>
      <c r="X13311" s="289"/>
    </row>
    <row r="13312" spans="20:24">
      <c r="T13312" s="288"/>
      <c r="U13312" s="287"/>
      <c r="X13312" s="289"/>
    </row>
    <row r="13313" spans="20:24">
      <c r="T13313" s="288"/>
      <c r="U13313" s="287"/>
      <c r="X13313" s="289"/>
    </row>
    <row r="13314" spans="20:24">
      <c r="T13314" s="288"/>
      <c r="U13314" s="287"/>
      <c r="X13314" s="289"/>
    </row>
    <row r="13315" spans="20:24">
      <c r="T13315" s="288"/>
      <c r="U13315" s="287"/>
      <c r="X13315" s="289"/>
    </row>
    <row r="13316" spans="20:24">
      <c r="T13316" s="288"/>
      <c r="U13316" s="287"/>
      <c r="X13316" s="289"/>
    </row>
    <row r="13317" spans="20:24">
      <c r="T13317" s="288"/>
      <c r="U13317" s="287"/>
      <c r="X13317" s="289"/>
    </row>
    <row r="13318" spans="20:24">
      <c r="T13318" s="288"/>
      <c r="U13318" s="287"/>
      <c r="X13318" s="289"/>
    </row>
    <row r="13319" spans="20:24">
      <c r="T13319" s="288"/>
      <c r="U13319" s="287"/>
      <c r="X13319" s="289"/>
    </row>
    <row r="13320" spans="20:24">
      <c r="T13320" s="288"/>
      <c r="U13320" s="287"/>
      <c r="X13320" s="289"/>
    </row>
    <row r="13321" spans="20:24">
      <c r="T13321" s="288"/>
      <c r="U13321" s="287"/>
      <c r="X13321" s="289"/>
    </row>
    <row r="13322" spans="20:24">
      <c r="T13322" s="288"/>
      <c r="U13322" s="287"/>
      <c r="X13322" s="289"/>
    </row>
    <row r="13323" spans="20:24">
      <c r="T13323" s="288"/>
      <c r="U13323" s="287"/>
      <c r="X13323" s="289"/>
    </row>
    <row r="13324" spans="20:24">
      <c r="T13324" s="288"/>
      <c r="U13324" s="287"/>
      <c r="X13324" s="289"/>
    </row>
    <row r="13325" spans="20:24">
      <c r="T13325" s="288"/>
      <c r="U13325" s="287"/>
      <c r="X13325" s="289"/>
    </row>
    <row r="13326" spans="20:24">
      <c r="T13326" s="288"/>
      <c r="U13326" s="287"/>
      <c r="X13326" s="289"/>
    </row>
    <row r="13327" spans="20:24">
      <c r="T13327" s="288"/>
      <c r="U13327" s="287"/>
      <c r="X13327" s="289"/>
    </row>
    <row r="13328" spans="20:24">
      <c r="T13328" s="288"/>
      <c r="U13328" s="287"/>
      <c r="X13328" s="289"/>
    </row>
    <row r="13329" spans="20:24">
      <c r="T13329" s="288"/>
      <c r="U13329" s="287"/>
      <c r="X13329" s="289"/>
    </row>
    <row r="13330" spans="20:24">
      <c r="T13330" s="288"/>
      <c r="U13330" s="287"/>
      <c r="X13330" s="289"/>
    </row>
    <row r="13331" spans="20:24">
      <c r="T13331" s="288"/>
      <c r="U13331" s="287"/>
      <c r="X13331" s="289"/>
    </row>
    <row r="13332" spans="20:24">
      <c r="T13332" s="288"/>
      <c r="U13332" s="287"/>
      <c r="X13332" s="289"/>
    </row>
    <row r="13333" spans="20:24">
      <c r="T13333" s="288"/>
      <c r="U13333" s="287"/>
      <c r="X13333" s="289"/>
    </row>
    <row r="13334" spans="20:24">
      <c r="T13334" s="288"/>
      <c r="U13334" s="287"/>
      <c r="X13334" s="289"/>
    </row>
    <row r="13335" spans="20:24">
      <c r="T13335" s="288"/>
      <c r="U13335" s="287"/>
      <c r="X13335" s="289"/>
    </row>
    <row r="13336" spans="20:24">
      <c r="T13336" s="288"/>
      <c r="U13336" s="287"/>
      <c r="X13336" s="289"/>
    </row>
    <row r="13337" spans="20:24">
      <c r="T13337" s="288"/>
      <c r="U13337" s="287"/>
      <c r="X13337" s="289"/>
    </row>
    <row r="13338" spans="20:24">
      <c r="T13338" s="288"/>
      <c r="U13338" s="287"/>
      <c r="X13338" s="289"/>
    </row>
    <row r="13339" spans="20:24">
      <c r="T13339" s="288"/>
      <c r="U13339" s="287"/>
      <c r="X13339" s="289"/>
    </row>
    <row r="13340" spans="20:24">
      <c r="T13340" s="288"/>
      <c r="U13340" s="287"/>
      <c r="X13340" s="289"/>
    </row>
    <row r="13341" spans="20:24">
      <c r="T13341" s="288"/>
      <c r="U13341" s="287"/>
      <c r="X13341" s="289"/>
    </row>
    <row r="13342" spans="20:24">
      <c r="T13342" s="288"/>
      <c r="U13342" s="287"/>
      <c r="X13342" s="289"/>
    </row>
    <row r="13343" spans="20:24">
      <c r="T13343" s="288"/>
      <c r="U13343" s="287"/>
      <c r="X13343" s="289"/>
    </row>
    <row r="13344" spans="20:24">
      <c r="T13344" s="288"/>
      <c r="U13344" s="287"/>
      <c r="X13344" s="289"/>
    </row>
    <row r="13345" spans="20:24">
      <c r="T13345" s="288"/>
      <c r="U13345" s="287"/>
      <c r="X13345" s="289"/>
    </row>
    <row r="13346" spans="20:24">
      <c r="T13346" s="288"/>
      <c r="U13346" s="287"/>
      <c r="X13346" s="289"/>
    </row>
    <row r="13347" spans="20:24">
      <c r="T13347" s="288"/>
      <c r="U13347" s="287"/>
      <c r="X13347" s="289"/>
    </row>
    <row r="13348" spans="20:24">
      <c r="T13348" s="288"/>
      <c r="U13348" s="287"/>
      <c r="X13348" s="289"/>
    </row>
    <row r="13349" spans="20:24">
      <c r="T13349" s="288"/>
      <c r="U13349" s="287"/>
      <c r="X13349" s="289"/>
    </row>
    <row r="13350" spans="20:24">
      <c r="T13350" s="288"/>
      <c r="U13350" s="287"/>
      <c r="X13350" s="289"/>
    </row>
    <row r="13351" spans="20:24">
      <c r="T13351" s="288"/>
      <c r="U13351" s="287"/>
      <c r="X13351" s="289"/>
    </row>
    <row r="13352" spans="20:24">
      <c r="T13352" s="288"/>
      <c r="U13352" s="287"/>
      <c r="X13352" s="289"/>
    </row>
    <row r="13353" spans="20:24">
      <c r="T13353" s="288"/>
      <c r="U13353" s="287"/>
      <c r="X13353" s="289"/>
    </row>
    <row r="13354" spans="20:24">
      <c r="T13354" s="288"/>
      <c r="U13354" s="287"/>
      <c r="X13354" s="289"/>
    </row>
    <row r="13355" spans="20:24">
      <c r="T13355" s="288"/>
      <c r="U13355" s="287"/>
      <c r="X13355" s="289"/>
    </row>
    <row r="13356" spans="20:24">
      <c r="T13356" s="288"/>
      <c r="U13356" s="287"/>
      <c r="X13356" s="289"/>
    </row>
    <row r="13357" spans="20:24">
      <c r="T13357" s="288"/>
      <c r="U13357" s="287"/>
      <c r="X13357" s="289"/>
    </row>
    <row r="13358" spans="20:24">
      <c r="T13358" s="288"/>
      <c r="U13358" s="287"/>
      <c r="X13358" s="289"/>
    </row>
    <row r="13359" spans="20:24">
      <c r="T13359" s="288"/>
      <c r="U13359" s="287"/>
      <c r="X13359" s="289"/>
    </row>
    <row r="13360" spans="20:24">
      <c r="T13360" s="288"/>
      <c r="U13360" s="287"/>
      <c r="X13360" s="289"/>
    </row>
    <row r="13361" spans="20:24">
      <c r="T13361" s="288"/>
      <c r="U13361" s="287"/>
      <c r="X13361" s="289"/>
    </row>
    <row r="13362" spans="20:24">
      <c r="T13362" s="288"/>
      <c r="U13362" s="287"/>
      <c r="X13362" s="289"/>
    </row>
    <row r="13363" spans="20:24">
      <c r="T13363" s="288"/>
      <c r="U13363" s="287"/>
      <c r="X13363" s="289"/>
    </row>
    <row r="13364" spans="20:24">
      <c r="T13364" s="288"/>
      <c r="U13364" s="287"/>
      <c r="X13364" s="289"/>
    </row>
    <row r="13365" spans="20:24">
      <c r="T13365" s="288"/>
      <c r="U13365" s="287"/>
      <c r="X13365" s="289"/>
    </row>
    <row r="13366" spans="20:24">
      <c r="T13366" s="288"/>
      <c r="U13366" s="287"/>
      <c r="X13366" s="289"/>
    </row>
    <row r="13367" spans="20:24">
      <c r="T13367" s="288"/>
      <c r="U13367" s="287"/>
      <c r="X13367" s="289"/>
    </row>
    <row r="13368" spans="20:24">
      <c r="T13368" s="288"/>
      <c r="U13368" s="287"/>
      <c r="X13368" s="289"/>
    </row>
    <row r="13369" spans="20:24">
      <c r="T13369" s="288"/>
      <c r="U13369" s="287"/>
      <c r="X13369" s="289"/>
    </row>
    <row r="13370" spans="20:24">
      <c r="T13370" s="288"/>
      <c r="U13370" s="287"/>
      <c r="X13370" s="289"/>
    </row>
    <row r="13371" spans="20:24">
      <c r="T13371" s="288"/>
      <c r="U13371" s="287"/>
      <c r="X13371" s="289"/>
    </row>
    <row r="13372" spans="20:24">
      <c r="T13372" s="288"/>
      <c r="U13372" s="287"/>
      <c r="X13372" s="289"/>
    </row>
    <row r="13373" spans="20:24">
      <c r="T13373" s="288"/>
      <c r="U13373" s="287"/>
      <c r="X13373" s="289"/>
    </row>
    <row r="13374" spans="20:24">
      <c r="T13374" s="288"/>
      <c r="U13374" s="287"/>
      <c r="X13374" s="289"/>
    </row>
    <row r="13375" spans="20:24">
      <c r="T13375" s="288"/>
      <c r="U13375" s="287"/>
      <c r="X13375" s="289"/>
    </row>
    <row r="13376" spans="20:24">
      <c r="T13376" s="288"/>
      <c r="U13376" s="287"/>
      <c r="X13376" s="289"/>
    </row>
    <row r="13377" spans="20:24">
      <c r="T13377" s="288"/>
      <c r="U13377" s="287"/>
      <c r="X13377" s="289"/>
    </row>
    <row r="13378" spans="20:24">
      <c r="T13378" s="288"/>
      <c r="U13378" s="287"/>
      <c r="X13378" s="289"/>
    </row>
    <row r="13379" spans="20:24">
      <c r="T13379" s="288"/>
      <c r="U13379" s="287"/>
      <c r="X13379" s="289"/>
    </row>
    <row r="13380" spans="20:24">
      <c r="T13380" s="288"/>
      <c r="U13380" s="287"/>
      <c r="X13380" s="289"/>
    </row>
    <row r="13381" spans="20:24">
      <c r="T13381" s="288"/>
      <c r="U13381" s="287"/>
      <c r="X13381" s="289"/>
    </row>
    <row r="13382" spans="20:24">
      <c r="T13382" s="288"/>
      <c r="U13382" s="287"/>
      <c r="X13382" s="289"/>
    </row>
    <row r="13383" spans="20:24">
      <c r="T13383" s="288"/>
      <c r="U13383" s="287"/>
      <c r="X13383" s="289"/>
    </row>
    <row r="13384" spans="20:24">
      <c r="T13384" s="288"/>
      <c r="U13384" s="287"/>
      <c r="X13384" s="289"/>
    </row>
    <row r="13385" spans="20:24">
      <c r="T13385" s="288"/>
      <c r="U13385" s="287"/>
      <c r="X13385" s="289"/>
    </row>
    <row r="13386" spans="20:24">
      <c r="T13386" s="288"/>
      <c r="U13386" s="287"/>
      <c r="X13386" s="289"/>
    </row>
    <row r="13387" spans="20:24">
      <c r="T13387" s="288"/>
      <c r="U13387" s="287"/>
      <c r="X13387" s="289"/>
    </row>
    <row r="13388" spans="20:24">
      <c r="T13388" s="288"/>
      <c r="U13388" s="287"/>
      <c r="X13388" s="289"/>
    </row>
    <row r="13389" spans="20:24">
      <c r="T13389" s="288"/>
      <c r="U13389" s="287"/>
      <c r="X13389" s="289"/>
    </row>
    <row r="13390" spans="20:24">
      <c r="T13390" s="288"/>
      <c r="U13390" s="287"/>
      <c r="X13390" s="289"/>
    </row>
    <row r="13391" spans="20:24">
      <c r="T13391" s="288"/>
      <c r="U13391" s="287"/>
      <c r="X13391" s="289"/>
    </row>
    <row r="13392" spans="20:24">
      <c r="T13392" s="288"/>
      <c r="U13392" s="287"/>
      <c r="X13392" s="289"/>
    </row>
    <row r="13393" spans="20:24">
      <c r="T13393" s="288"/>
      <c r="U13393" s="287"/>
      <c r="X13393" s="289"/>
    </row>
    <row r="13394" spans="20:24">
      <c r="T13394" s="288"/>
      <c r="U13394" s="287"/>
      <c r="X13394" s="289"/>
    </row>
    <row r="13395" spans="20:24">
      <c r="T13395" s="288"/>
      <c r="U13395" s="287"/>
      <c r="X13395" s="289"/>
    </row>
    <row r="13396" spans="20:24">
      <c r="T13396" s="288"/>
      <c r="U13396" s="287"/>
      <c r="X13396" s="289"/>
    </row>
    <row r="13397" spans="20:24">
      <c r="T13397" s="288"/>
      <c r="U13397" s="287"/>
      <c r="X13397" s="289"/>
    </row>
    <row r="13398" spans="20:24">
      <c r="T13398" s="288"/>
      <c r="U13398" s="287"/>
      <c r="X13398" s="289"/>
    </row>
    <row r="13399" spans="20:24">
      <c r="T13399" s="288"/>
      <c r="U13399" s="287"/>
      <c r="X13399" s="289"/>
    </row>
    <row r="13400" spans="20:24">
      <c r="T13400" s="288"/>
      <c r="U13400" s="287"/>
      <c r="X13400" s="289"/>
    </row>
    <row r="13401" spans="20:24">
      <c r="T13401" s="288"/>
      <c r="U13401" s="287"/>
      <c r="X13401" s="289"/>
    </row>
    <row r="13402" spans="20:24">
      <c r="T13402" s="288"/>
      <c r="U13402" s="287"/>
      <c r="X13402" s="289"/>
    </row>
    <row r="13403" spans="20:24">
      <c r="T13403" s="288"/>
      <c r="U13403" s="287"/>
      <c r="X13403" s="289"/>
    </row>
    <row r="13404" spans="20:24">
      <c r="T13404" s="288"/>
      <c r="U13404" s="287"/>
      <c r="X13404" s="289"/>
    </row>
    <row r="13405" spans="20:24">
      <c r="T13405" s="288"/>
      <c r="U13405" s="287"/>
      <c r="X13405" s="289"/>
    </row>
    <row r="13406" spans="20:24">
      <c r="T13406" s="288"/>
      <c r="U13406" s="287"/>
      <c r="X13406" s="289"/>
    </row>
    <row r="13407" spans="20:24">
      <c r="T13407" s="288"/>
      <c r="U13407" s="287"/>
      <c r="X13407" s="289"/>
    </row>
    <row r="13408" spans="20:24">
      <c r="T13408" s="288"/>
      <c r="U13408" s="287"/>
      <c r="X13408" s="289"/>
    </row>
    <row r="13409" spans="20:24">
      <c r="T13409" s="288"/>
      <c r="U13409" s="287"/>
      <c r="X13409" s="289"/>
    </row>
    <row r="13410" spans="20:24">
      <c r="T13410" s="288"/>
      <c r="U13410" s="287"/>
      <c r="X13410" s="289"/>
    </row>
    <row r="13411" spans="20:24">
      <c r="T13411" s="288"/>
      <c r="U13411" s="287"/>
      <c r="X13411" s="289"/>
    </row>
    <row r="13412" spans="20:24">
      <c r="T13412" s="288"/>
      <c r="U13412" s="287"/>
      <c r="X13412" s="289"/>
    </row>
    <row r="13413" spans="20:24">
      <c r="T13413" s="288"/>
      <c r="U13413" s="287"/>
      <c r="X13413" s="289"/>
    </row>
    <row r="13414" spans="20:24">
      <c r="T13414" s="288"/>
      <c r="U13414" s="287"/>
      <c r="X13414" s="289"/>
    </row>
    <row r="13415" spans="20:24">
      <c r="T13415" s="288"/>
      <c r="U13415" s="287"/>
      <c r="X13415" s="289"/>
    </row>
    <row r="13416" spans="20:24">
      <c r="T13416" s="288"/>
      <c r="U13416" s="287"/>
      <c r="X13416" s="289"/>
    </row>
    <row r="13417" spans="20:24">
      <c r="T13417" s="288"/>
      <c r="U13417" s="287"/>
      <c r="X13417" s="289"/>
    </row>
    <row r="13418" spans="20:24">
      <c r="T13418" s="288"/>
      <c r="U13418" s="287"/>
      <c r="X13418" s="289"/>
    </row>
    <row r="13419" spans="20:24">
      <c r="T13419" s="288"/>
      <c r="U13419" s="287"/>
      <c r="X13419" s="289"/>
    </row>
    <row r="13420" spans="20:24">
      <c r="T13420" s="288"/>
      <c r="U13420" s="287"/>
      <c r="X13420" s="289"/>
    </row>
    <row r="13421" spans="20:24">
      <c r="T13421" s="288"/>
      <c r="U13421" s="287"/>
      <c r="X13421" s="289"/>
    </row>
    <row r="13422" spans="20:24">
      <c r="T13422" s="288"/>
      <c r="U13422" s="287"/>
      <c r="X13422" s="289"/>
    </row>
    <row r="13423" spans="20:24">
      <c r="T13423" s="288"/>
      <c r="U13423" s="287"/>
      <c r="X13423" s="289"/>
    </row>
    <row r="13424" spans="20:24">
      <c r="T13424" s="288"/>
      <c r="U13424" s="287"/>
      <c r="X13424" s="289"/>
    </row>
    <row r="13425" spans="20:24">
      <c r="T13425" s="288"/>
      <c r="U13425" s="287"/>
      <c r="X13425" s="289"/>
    </row>
    <row r="13426" spans="20:24">
      <c r="T13426" s="288"/>
      <c r="U13426" s="287"/>
      <c r="X13426" s="289"/>
    </row>
    <row r="13427" spans="20:24">
      <c r="T13427" s="288"/>
      <c r="U13427" s="287"/>
      <c r="X13427" s="289"/>
    </row>
    <row r="13428" spans="20:24">
      <c r="T13428" s="288"/>
      <c r="U13428" s="287"/>
      <c r="X13428" s="289"/>
    </row>
    <row r="13429" spans="20:24">
      <c r="T13429" s="288"/>
      <c r="U13429" s="287"/>
      <c r="X13429" s="289"/>
    </row>
    <row r="13430" spans="20:24">
      <c r="T13430" s="288"/>
      <c r="U13430" s="287"/>
      <c r="X13430" s="289"/>
    </row>
    <row r="13431" spans="20:24">
      <c r="T13431" s="288"/>
      <c r="U13431" s="287"/>
      <c r="X13431" s="289"/>
    </row>
    <row r="13432" spans="20:24">
      <c r="T13432" s="288"/>
      <c r="U13432" s="287"/>
      <c r="X13432" s="289"/>
    </row>
    <row r="13433" spans="20:24">
      <c r="T13433" s="288"/>
      <c r="U13433" s="287"/>
      <c r="X13433" s="289"/>
    </row>
    <row r="13434" spans="20:24">
      <c r="T13434" s="288"/>
      <c r="U13434" s="287"/>
      <c r="X13434" s="289"/>
    </row>
    <row r="13435" spans="20:24">
      <c r="T13435" s="288"/>
      <c r="U13435" s="287"/>
      <c r="X13435" s="289"/>
    </row>
    <row r="13436" spans="20:24">
      <c r="T13436" s="288"/>
      <c r="U13436" s="287"/>
      <c r="X13436" s="289"/>
    </row>
    <row r="13437" spans="20:24">
      <c r="T13437" s="288"/>
      <c r="U13437" s="287"/>
      <c r="X13437" s="289"/>
    </row>
    <row r="13438" spans="20:24">
      <c r="T13438" s="288"/>
      <c r="U13438" s="287"/>
      <c r="X13438" s="289"/>
    </row>
    <row r="13439" spans="20:24">
      <c r="T13439" s="288"/>
      <c r="U13439" s="287"/>
      <c r="X13439" s="289"/>
    </row>
    <row r="13440" spans="20:24">
      <c r="T13440" s="288"/>
      <c r="U13440" s="287"/>
      <c r="X13440" s="289"/>
    </row>
    <row r="13441" spans="20:24">
      <c r="T13441" s="288"/>
      <c r="U13441" s="287"/>
      <c r="X13441" s="289"/>
    </row>
    <row r="13442" spans="20:24">
      <c r="T13442" s="288"/>
      <c r="U13442" s="287"/>
      <c r="X13442" s="289"/>
    </row>
    <row r="13443" spans="20:24">
      <c r="T13443" s="288"/>
      <c r="U13443" s="287"/>
      <c r="X13443" s="289"/>
    </row>
    <row r="13444" spans="20:24">
      <c r="T13444" s="288"/>
      <c r="U13444" s="287"/>
      <c r="X13444" s="289"/>
    </row>
    <row r="13445" spans="20:24">
      <c r="T13445" s="288"/>
      <c r="U13445" s="287"/>
      <c r="X13445" s="289"/>
    </row>
    <row r="13446" spans="20:24">
      <c r="T13446" s="288"/>
      <c r="U13446" s="287"/>
      <c r="X13446" s="289"/>
    </row>
    <row r="13447" spans="20:24">
      <c r="T13447" s="288"/>
      <c r="U13447" s="287"/>
      <c r="X13447" s="289"/>
    </row>
    <row r="13448" spans="20:24">
      <c r="T13448" s="288"/>
      <c r="U13448" s="287"/>
      <c r="X13448" s="289"/>
    </row>
    <row r="13449" spans="20:24">
      <c r="T13449" s="288"/>
      <c r="U13449" s="287"/>
      <c r="X13449" s="289"/>
    </row>
    <row r="13450" spans="20:24">
      <c r="T13450" s="288"/>
      <c r="U13450" s="287"/>
      <c r="X13450" s="289"/>
    </row>
    <row r="13451" spans="20:24">
      <c r="T13451" s="288"/>
      <c r="U13451" s="287"/>
      <c r="X13451" s="289"/>
    </row>
    <row r="13452" spans="20:24">
      <c r="T13452" s="288"/>
      <c r="U13452" s="287"/>
      <c r="X13452" s="289"/>
    </row>
    <row r="13453" spans="20:24">
      <c r="T13453" s="288"/>
      <c r="U13453" s="287"/>
      <c r="X13453" s="289"/>
    </row>
    <row r="13454" spans="20:24">
      <c r="T13454" s="288"/>
      <c r="U13454" s="287"/>
      <c r="X13454" s="289"/>
    </row>
    <row r="13455" spans="20:24">
      <c r="T13455" s="288"/>
      <c r="U13455" s="287"/>
      <c r="X13455" s="289"/>
    </row>
    <row r="13456" spans="20:24">
      <c r="T13456" s="288"/>
      <c r="U13456" s="287"/>
      <c r="X13456" s="289"/>
    </row>
    <row r="13457" spans="20:24">
      <c r="T13457" s="288"/>
      <c r="U13457" s="287"/>
      <c r="X13457" s="289"/>
    </row>
    <row r="13458" spans="20:24">
      <c r="T13458" s="288"/>
      <c r="U13458" s="287"/>
      <c r="X13458" s="289"/>
    </row>
    <row r="13459" spans="20:24">
      <c r="T13459" s="288"/>
      <c r="U13459" s="287"/>
      <c r="X13459" s="289"/>
    </row>
    <row r="13460" spans="20:24">
      <c r="T13460" s="288"/>
      <c r="U13460" s="287"/>
      <c r="X13460" s="289"/>
    </row>
    <row r="13461" spans="20:24">
      <c r="T13461" s="288"/>
      <c r="U13461" s="287"/>
      <c r="X13461" s="289"/>
    </row>
    <row r="13462" spans="20:24">
      <c r="T13462" s="288"/>
      <c r="U13462" s="287"/>
      <c r="X13462" s="289"/>
    </row>
    <row r="13463" spans="20:24">
      <c r="T13463" s="288"/>
      <c r="U13463" s="287"/>
      <c r="X13463" s="289"/>
    </row>
    <row r="13464" spans="20:24">
      <c r="T13464" s="288"/>
      <c r="U13464" s="287"/>
      <c r="X13464" s="289"/>
    </row>
    <row r="13465" spans="20:24">
      <c r="T13465" s="288"/>
      <c r="U13465" s="287"/>
      <c r="X13465" s="289"/>
    </row>
    <row r="13466" spans="20:24">
      <c r="T13466" s="288"/>
      <c r="U13466" s="287"/>
      <c r="X13466" s="289"/>
    </row>
    <row r="13467" spans="20:24">
      <c r="T13467" s="288"/>
      <c r="U13467" s="287"/>
      <c r="X13467" s="289"/>
    </row>
    <row r="13468" spans="20:24">
      <c r="T13468" s="288"/>
      <c r="U13468" s="287"/>
      <c r="X13468" s="289"/>
    </row>
    <row r="13469" spans="20:24">
      <c r="T13469" s="288"/>
      <c r="U13469" s="287"/>
      <c r="X13469" s="289"/>
    </row>
    <row r="13470" spans="20:24">
      <c r="T13470" s="288"/>
      <c r="U13470" s="287"/>
      <c r="X13470" s="289"/>
    </row>
    <row r="13471" spans="20:24">
      <c r="T13471" s="288"/>
      <c r="U13471" s="287"/>
      <c r="X13471" s="289"/>
    </row>
    <row r="13472" spans="20:24">
      <c r="T13472" s="288"/>
      <c r="U13472" s="287"/>
      <c r="X13472" s="289"/>
    </row>
    <row r="13473" spans="20:24">
      <c r="T13473" s="288"/>
      <c r="U13473" s="287"/>
      <c r="X13473" s="289"/>
    </row>
    <row r="13474" spans="20:24">
      <c r="T13474" s="288"/>
      <c r="U13474" s="287"/>
      <c r="X13474" s="289"/>
    </row>
    <row r="13475" spans="20:24">
      <c r="T13475" s="288"/>
      <c r="U13475" s="287"/>
      <c r="X13475" s="289"/>
    </row>
    <row r="13476" spans="20:24">
      <c r="T13476" s="288"/>
      <c r="U13476" s="287"/>
      <c r="X13476" s="289"/>
    </row>
    <row r="13477" spans="20:24">
      <c r="T13477" s="288"/>
      <c r="U13477" s="287"/>
      <c r="X13477" s="289"/>
    </row>
    <row r="13478" spans="20:24">
      <c r="T13478" s="288"/>
      <c r="U13478" s="287"/>
      <c r="X13478" s="289"/>
    </row>
    <row r="13479" spans="20:24">
      <c r="T13479" s="288"/>
      <c r="U13479" s="287"/>
      <c r="X13479" s="289"/>
    </row>
    <row r="13480" spans="20:24">
      <c r="T13480" s="288"/>
      <c r="U13480" s="287"/>
      <c r="X13480" s="289"/>
    </row>
    <row r="13481" spans="20:24">
      <c r="T13481" s="288"/>
      <c r="U13481" s="287"/>
      <c r="X13481" s="289"/>
    </row>
    <row r="13482" spans="20:24">
      <c r="T13482" s="288"/>
      <c r="U13482" s="287"/>
      <c r="X13482" s="289"/>
    </row>
    <row r="13483" spans="20:24">
      <c r="T13483" s="288"/>
      <c r="U13483" s="287"/>
      <c r="X13483" s="289"/>
    </row>
    <row r="13484" spans="20:24">
      <c r="T13484" s="288"/>
      <c r="U13484" s="287"/>
      <c r="X13484" s="289"/>
    </row>
    <row r="13485" spans="20:24">
      <c r="T13485" s="288"/>
      <c r="U13485" s="287"/>
      <c r="X13485" s="289"/>
    </row>
    <row r="13486" spans="20:24">
      <c r="T13486" s="288"/>
      <c r="U13486" s="287"/>
      <c r="X13486" s="289"/>
    </row>
    <row r="13487" spans="20:24">
      <c r="T13487" s="288"/>
      <c r="U13487" s="287"/>
      <c r="X13487" s="289"/>
    </row>
    <row r="13488" spans="20:24">
      <c r="T13488" s="288"/>
      <c r="U13488" s="287"/>
      <c r="X13488" s="289"/>
    </row>
    <row r="13489" spans="20:24">
      <c r="T13489" s="288"/>
      <c r="U13489" s="287"/>
      <c r="X13489" s="289"/>
    </row>
    <row r="13490" spans="20:24">
      <c r="T13490" s="288"/>
      <c r="U13490" s="287"/>
      <c r="X13490" s="289"/>
    </row>
    <row r="13491" spans="20:24">
      <c r="T13491" s="288"/>
      <c r="U13491" s="287"/>
      <c r="X13491" s="289"/>
    </row>
    <row r="13492" spans="20:24">
      <c r="T13492" s="288"/>
      <c r="U13492" s="287"/>
      <c r="X13492" s="289"/>
    </row>
    <row r="13493" spans="20:24">
      <c r="T13493" s="288"/>
      <c r="U13493" s="287"/>
      <c r="X13493" s="289"/>
    </row>
    <row r="13494" spans="20:24">
      <c r="T13494" s="288"/>
      <c r="U13494" s="287"/>
      <c r="X13494" s="289"/>
    </row>
    <row r="13495" spans="20:24">
      <c r="T13495" s="288"/>
      <c r="U13495" s="287"/>
      <c r="X13495" s="289"/>
    </row>
    <row r="13496" spans="20:24">
      <c r="T13496" s="288"/>
      <c r="U13496" s="287"/>
      <c r="X13496" s="289"/>
    </row>
    <row r="13497" spans="20:24">
      <c r="T13497" s="288"/>
      <c r="U13497" s="287"/>
      <c r="X13497" s="289"/>
    </row>
    <row r="13498" spans="20:24">
      <c r="T13498" s="288"/>
      <c r="U13498" s="287"/>
      <c r="X13498" s="289"/>
    </row>
    <row r="13499" spans="20:24">
      <c r="T13499" s="288"/>
      <c r="U13499" s="287"/>
      <c r="X13499" s="289"/>
    </row>
    <row r="13500" spans="20:24">
      <c r="T13500" s="288"/>
      <c r="U13500" s="287"/>
      <c r="X13500" s="289"/>
    </row>
    <row r="13501" spans="20:24">
      <c r="T13501" s="288"/>
      <c r="U13501" s="287"/>
      <c r="X13501" s="289"/>
    </row>
    <row r="13502" spans="20:24">
      <c r="T13502" s="288"/>
      <c r="U13502" s="287"/>
      <c r="X13502" s="289"/>
    </row>
    <row r="13503" spans="20:24">
      <c r="T13503" s="288"/>
      <c r="U13503" s="287"/>
      <c r="X13503" s="289"/>
    </row>
    <row r="13504" spans="20:24">
      <c r="T13504" s="288"/>
      <c r="U13504" s="287"/>
      <c r="X13504" s="289"/>
    </row>
    <row r="13505" spans="20:24">
      <c r="T13505" s="288"/>
      <c r="U13505" s="287"/>
      <c r="X13505" s="289"/>
    </row>
    <row r="13506" spans="20:24">
      <c r="T13506" s="288"/>
      <c r="U13506" s="287"/>
      <c r="X13506" s="289"/>
    </row>
    <row r="13507" spans="20:24">
      <c r="T13507" s="288"/>
      <c r="U13507" s="287"/>
      <c r="X13507" s="289"/>
    </row>
    <row r="13508" spans="20:24">
      <c r="T13508" s="288"/>
      <c r="U13508" s="287"/>
      <c r="X13508" s="289"/>
    </row>
    <row r="13509" spans="20:24">
      <c r="T13509" s="288"/>
      <c r="U13509" s="287"/>
      <c r="X13509" s="289"/>
    </row>
    <row r="13510" spans="20:24">
      <c r="T13510" s="288"/>
      <c r="U13510" s="287"/>
      <c r="X13510" s="289"/>
    </row>
    <row r="13511" spans="20:24">
      <c r="T13511" s="288"/>
      <c r="U13511" s="287"/>
      <c r="X13511" s="289"/>
    </row>
    <row r="13512" spans="20:24">
      <c r="T13512" s="288"/>
      <c r="U13512" s="287"/>
      <c r="X13512" s="289"/>
    </row>
    <row r="13513" spans="20:24">
      <c r="T13513" s="288"/>
      <c r="U13513" s="287"/>
      <c r="X13513" s="289"/>
    </row>
    <row r="13514" spans="20:24">
      <c r="T13514" s="288"/>
      <c r="U13514" s="287"/>
      <c r="X13514" s="289"/>
    </row>
    <row r="13515" spans="20:24">
      <c r="T13515" s="288"/>
      <c r="U13515" s="287"/>
      <c r="X13515" s="289"/>
    </row>
    <row r="13516" spans="20:24">
      <c r="T13516" s="288"/>
      <c r="U13516" s="287"/>
      <c r="X13516" s="289"/>
    </row>
    <row r="13517" spans="20:24">
      <c r="T13517" s="288"/>
      <c r="U13517" s="287"/>
      <c r="X13517" s="289"/>
    </row>
    <row r="13518" spans="20:24">
      <c r="T13518" s="288"/>
      <c r="U13518" s="287"/>
      <c r="X13518" s="289"/>
    </row>
    <row r="13519" spans="20:24">
      <c r="T13519" s="288"/>
      <c r="U13519" s="287"/>
      <c r="X13519" s="289"/>
    </row>
    <row r="13520" spans="20:24">
      <c r="T13520" s="288"/>
      <c r="U13520" s="287"/>
      <c r="X13520" s="289"/>
    </row>
    <row r="13521" spans="20:24">
      <c r="T13521" s="288"/>
      <c r="U13521" s="287"/>
      <c r="X13521" s="289"/>
    </row>
    <row r="13522" spans="20:24">
      <c r="T13522" s="288"/>
      <c r="U13522" s="287"/>
      <c r="X13522" s="289"/>
    </row>
    <row r="13523" spans="20:24">
      <c r="T13523" s="288"/>
      <c r="U13523" s="287"/>
      <c r="X13523" s="289"/>
    </row>
    <row r="13524" spans="20:24">
      <c r="T13524" s="288"/>
      <c r="U13524" s="287"/>
      <c r="X13524" s="289"/>
    </row>
    <row r="13525" spans="20:24">
      <c r="T13525" s="288"/>
      <c r="U13525" s="287"/>
      <c r="X13525" s="289"/>
    </row>
    <row r="13526" spans="20:24">
      <c r="T13526" s="288"/>
      <c r="U13526" s="287"/>
      <c r="X13526" s="289"/>
    </row>
    <row r="13527" spans="20:24">
      <c r="T13527" s="288"/>
      <c r="U13527" s="287"/>
      <c r="X13527" s="289"/>
    </row>
    <row r="13528" spans="20:24">
      <c r="T13528" s="288"/>
      <c r="U13528" s="287"/>
      <c r="X13528" s="289"/>
    </row>
    <row r="13529" spans="20:24">
      <c r="T13529" s="288"/>
      <c r="U13529" s="287"/>
      <c r="X13529" s="289"/>
    </row>
    <row r="13530" spans="20:24">
      <c r="T13530" s="288"/>
      <c r="U13530" s="287"/>
      <c r="X13530" s="289"/>
    </row>
    <row r="13531" spans="20:24">
      <c r="T13531" s="288"/>
      <c r="U13531" s="287"/>
      <c r="X13531" s="289"/>
    </row>
    <row r="13532" spans="20:24">
      <c r="T13532" s="288"/>
      <c r="U13532" s="287"/>
      <c r="X13532" s="289"/>
    </row>
    <row r="13533" spans="20:24">
      <c r="T13533" s="288"/>
      <c r="U13533" s="287"/>
      <c r="X13533" s="289"/>
    </row>
    <row r="13534" spans="20:24">
      <c r="T13534" s="288"/>
      <c r="U13534" s="287"/>
      <c r="X13534" s="289"/>
    </row>
    <row r="13535" spans="20:24">
      <c r="T13535" s="288"/>
      <c r="U13535" s="287"/>
      <c r="X13535" s="289"/>
    </row>
    <row r="13536" spans="20:24">
      <c r="T13536" s="288"/>
      <c r="U13536" s="287"/>
      <c r="X13536" s="289"/>
    </row>
    <row r="13537" spans="20:24">
      <c r="T13537" s="288"/>
      <c r="U13537" s="287"/>
      <c r="X13537" s="289"/>
    </row>
    <row r="13538" spans="20:24">
      <c r="T13538" s="288"/>
      <c r="U13538" s="287"/>
      <c r="X13538" s="289"/>
    </row>
    <row r="13539" spans="20:24">
      <c r="T13539" s="288"/>
      <c r="U13539" s="287"/>
      <c r="X13539" s="289"/>
    </row>
    <row r="13540" spans="20:24">
      <c r="T13540" s="288"/>
      <c r="U13540" s="287"/>
      <c r="X13540" s="289"/>
    </row>
    <row r="13541" spans="20:24">
      <c r="T13541" s="288"/>
      <c r="U13541" s="287"/>
      <c r="X13541" s="289"/>
    </row>
    <row r="13542" spans="20:24">
      <c r="T13542" s="288"/>
      <c r="U13542" s="287"/>
      <c r="X13542" s="289"/>
    </row>
    <row r="13543" spans="20:24">
      <c r="T13543" s="288"/>
      <c r="U13543" s="287"/>
      <c r="X13543" s="289"/>
    </row>
    <row r="13544" spans="20:24">
      <c r="T13544" s="288"/>
      <c r="U13544" s="287"/>
      <c r="X13544" s="289"/>
    </row>
    <row r="13545" spans="20:24">
      <c r="T13545" s="288"/>
      <c r="U13545" s="287"/>
      <c r="X13545" s="289"/>
    </row>
    <row r="13546" spans="20:24">
      <c r="T13546" s="288"/>
      <c r="U13546" s="287"/>
      <c r="X13546" s="289"/>
    </row>
    <row r="13547" spans="20:24">
      <c r="T13547" s="288"/>
      <c r="U13547" s="287"/>
      <c r="X13547" s="289"/>
    </row>
    <row r="13548" spans="20:24">
      <c r="T13548" s="288"/>
      <c r="U13548" s="287"/>
      <c r="X13548" s="289"/>
    </row>
    <row r="13549" spans="20:24">
      <c r="T13549" s="288"/>
      <c r="U13549" s="287"/>
      <c r="X13549" s="289"/>
    </row>
    <row r="13550" spans="20:24">
      <c r="T13550" s="288"/>
      <c r="U13550" s="287"/>
      <c r="X13550" s="289"/>
    </row>
    <row r="13551" spans="20:24">
      <c r="T13551" s="288"/>
      <c r="U13551" s="287"/>
      <c r="X13551" s="289"/>
    </row>
    <row r="13552" spans="20:24">
      <c r="T13552" s="288"/>
      <c r="U13552" s="287"/>
      <c r="X13552" s="289"/>
    </row>
    <row r="13553" spans="20:24">
      <c r="T13553" s="288"/>
      <c r="U13553" s="287"/>
      <c r="X13553" s="289"/>
    </row>
    <row r="13554" spans="20:24">
      <c r="T13554" s="288"/>
      <c r="U13554" s="287"/>
      <c r="X13554" s="289"/>
    </row>
    <row r="13555" spans="20:24">
      <c r="T13555" s="288"/>
      <c r="U13555" s="287"/>
      <c r="X13555" s="289"/>
    </row>
    <row r="13556" spans="20:24">
      <c r="T13556" s="288"/>
      <c r="U13556" s="287"/>
      <c r="X13556" s="289"/>
    </row>
    <row r="13557" spans="20:24">
      <c r="T13557" s="288"/>
      <c r="U13557" s="287"/>
      <c r="X13557" s="289"/>
    </row>
    <row r="13558" spans="20:24">
      <c r="T13558" s="288"/>
      <c r="U13558" s="287"/>
      <c r="X13558" s="289"/>
    </row>
    <row r="13559" spans="20:24">
      <c r="T13559" s="288"/>
      <c r="U13559" s="287"/>
      <c r="X13559" s="289"/>
    </row>
    <row r="13560" spans="20:24">
      <c r="T13560" s="288"/>
      <c r="U13560" s="287"/>
      <c r="X13560" s="289"/>
    </row>
    <row r="13561" spans="20:24">
      <c r="T13561" s="288"/>
      <c r="U13561" s="287"/>
      <c r="X13561" s="289"/>
    </row>
    <row r="13562" spans="20:24">
      <c r="T13562" s="288"/>
      <c r="U13562" s="287"/>
      <c r="X13562" s="289"/>
    </row>
    <row r="13563" spans="20:24">
      <c r="T13563" s="288"/>
      <c r="U13563" s="287"/>
      <c r="X13563" s="289"/>
    </row>
    <row r="13564" spans="20:24">
      <c r="T13564" s="288"/>
      <c r="U13564" s="287"/>
      <c r="X13564" s="289"/>
    </row>
    <row r="13565" spans="20:24">
      <c r="T13565" s="288"/>
      <c r="U13565" s="287"/>
      <c r="X13565" s="289"/>
    </row>
    <row r="13566" spans="20:24">
      <c r="T13566" s="288"/>
      <c r="U13566" s="287"/>
      <c r="X13566" s="289"/>
    </row>
    <row r="13567" spans="20:24">
      <c r="T13567" s="288"/>
      <c r="U13567" s="287"/>
      <c r="X13567" s="289"/>
    </row>
    <row r="13568" spans="20:24">
      <c r="T13568" s="288"/>
      <c r="U13568" s="287"/>
      <c r="X13568" s="289"/>
    </row>
    <row r="13569" spans="20:24">
      <c r="T13569" s="288"/>
      <c r="U13569" s="287"/>
      <c r="X13569" s="289"/>
    </row>
    <row r="13570" spans="20:24">
      <c r="T13570" s="288"/>
      <c r="U13570" s="287"/>
      <c r="X13570" s="289"/>
    </row>
    <row r="13571" spans="20:24">
      <c r="T13571" s="288"/>
      <c r="U13571" s="287"/>
      <c r="X13571" s="289"/>
    </row>
    <row r="13572" spans="20:24">
      <c r="T13572" s="288"/>
      <c r="U13572" s="287"/>
      <c r="X13572" s="289"/>
    </row>
    <row r="13573" spans="20:24">
      <c r="T13573" s="288"/>
      <c r="U13573" s="287"/>
      <c r="X13573" s="289"/>
    </row>
    <row r="13574" spans="20:24">
      <c r="T13574" s="288"/>
      <c r="U13574" s="287"/>
      <c r="X13574" s="289"/>
    </row>
    <row r="13575" spans="20:24">
      <c r="T13575" s="288"/>
      <c r="U13575" s="287"/>
      <c r="X13575" s="289"/>
    </row>
    <row r="13576" spans="20:24">
      <c r="T13576" s="288"/>
      <c r="U13576" s="287"/>
      <c r="X13576" s="289"/>
    </row>
    <row r="13577" spans="20:24">
      <c r="T13577" s="288"/>
      <c r="U13577" s="287"/>
      <c r="X13577" s="289"/>
    </row>
    <row r="13578" spans="20:24">
      <c r="T13578" s="288"/>
      <c r="U13578" s="287"/>
      <c r="X13578" s="289"/>
    </row>
    <row r="13579" spans="20:24">
      <c r="T13579" s="288"/>
      <c r="U13579" s="287"/>
      <c r="X13579" s="289"/>
    </row>
    <row r="13580" spans="20:24">
      <c r="T13580" s="288"/>
      <c r="U13580" s="287"/>
      <c r="X13580" s="289"/>
    </row>
    <row r="13581" spans="20:24">
      <c r="T13581" s="288"/>
      <c r="U13581" s="287"/>
      <c r="X13581" s="289"/>
    </row>
    <row r="13582" spans="20:24">
      <c r="T13582" s="288"/>
      <c r="U13582" s="287"/>
      <c r="X13582" s="289"/>
    </row>
    <row r="13583" spans="20:24">
      <c r="T13583" s="288"/>
      <c r="U13583" s="287"/>
      <c r="X13583" s="289"/>
    </row>
    <row r="13584" spans="20:24">
      <c r="T13584" s="288"/>
      <c r="U13584" s="287"/>
      <c r="X13584" s="289"/>
    </row>
    <row r="13585" spans="20:24">
      <c r="T13585" s="288"/>
      <c r="U13585" s="287"/>
      <c r="X13585" s="289"/>
    </row>
    <row r="13586" spans="20:24">
      <c r="T13586" s="288"/>
      <c r="U13586" s="287"/>
      <c r="X13586" s="289"/>
    </row>
    <row r="13587" spans="20:24">
      <c r="T13587" s="288"/>
      <c r="U13587" s="287"/>
      <c r="X13587" s="289"/>
    </row>
    <row r="13588" spans="20:24">
      <c r="T13588" s="288"/>
      <c r="U13588" s="287"/>
      <c r="X13588" s="289"/>
    </row>
    <row r="13589" spans="20:24">
      <c r="T13589" s="288"/>
      <c r="U13589" s="287"/>
      <c r="X13589" s="289"/>
    </row>
    <row r="13590" spans="20:24">
      <c r="T13590" s="288"/>
      <c r="U13590" s="287"/>
      <c r="X13590" s="289"/>
    </row>
    <row r="13591" spans="20:24">
      <c r="T13591" s="288"/>
      <c r="U13591" s="287"/>
      <c r="X13591" s="289"/>
    </row>
    <row r="13592" spans="20:24">
      <c r="T13592" s="288"/>
      <c r="U13592" s="287"/>
      <c r="X13592" s="289"/>
    </row>
    <row r="13593" spans="20:24">
      <c r="T13593" s="288"/>
      <c r="U13593" s="287"/>
      <c r="X13593" s="289"/>
    </row>
    <row r="13594" spans="20:24">
      <c r="T13594" s="288"/>
      <c r="U13594" s="287"/>
      <c r="X13594" s="289"/>
    </row>
    <row r="13595" spans="20:24">
      <c r="T13595" s="288"/>
      <c r="U13595" s="287"/>
      <c r="X13595" s="289"/>
    </row>
    <row r="13596" spans="20:24">
      <c r="T13596" s="288"/>
      <c r="U13596" s="287"/>
      <c r="X13596" s="289"/>
    </row>
    <row r="13597" spans="20:24">
      <c r="T13597" s="288"/>
      <c r="U13597" s="287"/>
      <c r="X13597" s="289"/>
    </row>
    <row r="13598" spans="20:24">
      <c r="T13598" s="288"/>
      <c r="U13598" s="287"/>
      <c r="X13598" s="289"/>
    </row>
    <row r="13599" spans="20:24">
      <c r="T13599" s="288"/>
      <c r="U13599" s="287"/>
      <c r="X13599" s="289"/>
    </row>
    <row r="13600" spans="20:24">
      <c r="T13600" s="288"/>
      <c r="U13600" s="287"/>
      <c r="X13600" s="289"/>
    </row>
    <row r="13601" spans="20:24">
      <c r="T13601" s="288"/>
      <c r="U13601" s="287"/>
      <c r="X13601" s="289"/>
    </row>
    <row r="13602" spans="20:24">
      <c r="T13602" s="288"/>
      <c r="U13602" s="287"/>
      <c r="X13602" s="289"/>
    </row>
    <row r="13603" spans="20:24">
      <c r="T13603" s="288"/>
      <c r="U13603" s="287"/>
      <c r="X13603" s="289"/>
    </row>
    <row r="13604" spans="20:24">
      <c r="T13604" s="288"/>
      <c r="U13604" s="287"/>
      <c r="X13604" s="289"/>
    </row>
    <row r="13605" spans="20:24">
      <c r="T13605" s="288"/>
      <c r="U13605" s="287"/>
      <c r="X13605" s="289"/>
    </row>
    <row r="13606" spans="20:24">
      <c r="T13606" s="288"/>
      <c r="U13606" s="287"/>
      <c r="X13606" s="289"/>
    </row>
    <row r="13607" spans="20:24">
      <c r="T13607" s="288"/>
      <c r="U13607" s="287"/>
      <c r="X13607" s="289"/>
    </row>
    <row r="13608" spans="20:24">
      <c r="T13608" s="288"/>
      <c r="U13608" s="287"/>
      <c r="X13608" s="289"/>
    </row>
    <row r="13609" spans="20:24">
      <c r="T13609" s="288"/>
      <c r="U13609" s="287"/>
      <c r="X13609" s="289"/>
    </row>
    <row r="13610" spans="20:24">
      <c r="T13610" s="288"/>
      <c r="U13610" s="287"/>
      <c r="X13610" s="289"/>
    </row>
    <row r="13611" spans="20:24">
      <c r="T13611" s="288"/>
      <c r="U13611" s="287"/>
      <c r="X13611" s="289"/>
    </row>
    <row r="13612" spans="20:24">
      <c r="T13612" s="288"/>
      <c r="U13612" s="287"/>
      <c r="X13612" s="289"/>
    </row>
    <row r="13613" spans="20:24">
      <c r="T13613" s="288"/>
      <c r="U13613" s="287"/>
      <c r="X13613" s="289"/>
    </row>
    <row r="13614" spans="20:24">
      <c r="T13614" s="288"/>
      <c r="U13614" s="287"/>
      <c r="X13614" s="289"/>
    </row>
    <row r="13615" spans="20:24">
      <c r="T13615" s="288"/>
      <c r="U13615" s="287"/>
      <c r="X13615" s="289"/>
    </row>
    <row r="13616" spans="20:24">
      <c r="T13616" s="288"/>
      <c r="U13616" s="287"/>
      <c r="X13616" s="289"/>
    </row>
    <row r="13617" spans="20:24">
      <c r="T13617" s="288"/>
      <c r="U13617" s="287"/>
      <c r="X13617" s="289"/>
    </row>
    <row r="13618" spans="20:24">
      <c r="T13618" s="288"/>
      <c r="U13618" s="287"/>
      <c r="X13618" s="289"/>
    </row>
    <row r="13619" spans="20:24">
      <c r="T13619" s="288"/>
      <c r="U13619" s="287"/>
      <c r="X13619" s="289"/>
    </row>
    <row r="13620" spans="20:24">
      <c r="T13620" s="288"/>
      <c r="U13620" s="287"/>
      <c r="X13620" s="289"/>
    </row>
    <row r="13621" spans="20:24">
      <c r="T13621" s="288"/>
      <c r="U13621" s="287"/>
      <c r="X13621" s="289"/>
    </row>
    <row r="13622" spans="20:24">
      <c r="T13622" s="288"/>
      <c r="U13622" s="287"/>
      <c r="X13622" s="289"/>
    </row>
    <row r="13623" spans="20:24">
      <c r="T13623" s="288"/>
      <c r="U13623" s="287"/>
      <c r="X13623" s="289"/>
    </row>
    <row r="13624" spans="20:24">
      <c r="T13624" s="288"/>
      <c r="U13624" s="287"/>
      <c r="X13624" s="289"/>
    </row>
    <row r="13625" spans="20:24">
      <c r="T13625" s="288"/>
      <c r="U13625" s="287"/>
      <c r="X13625" s="289"/>
    </row>
    <row r="13626" spans="20:24">
      <c r="T13626" s="288"/>
      <c r="U13626" s="287"/>
      <c r="X13626" s="289"/>
    </row>
    <row r="13627" spans="20:24">
      <c r="T13627" s="288"/>
      <c r="U13627" s="287"/>
      <c r="X13627" s="289"/>
    </row>
    <row r="13628" spans="20:24">
      <c r="T13628" s="288"/>
      <c r="U13628" s="287"/>
      <c r="X13628" s="289"/>
    </row>
    <row r="13629" spans="20:24">
      <c r="T13629" s="288"/>
      <c r="U13629" s="287"/>
      <c r="X13629" s="289"/>
    </row>
    <row r="13630" spans="20:24">
      <c r="T13630" s="288"/>
      <c r="U13630" s="287"/>
      <c r="X13630" s="289"/>
    </row>
    <row r="13631" spans="20:24">
      <c r="T13631" s="288"/>
      <c r="U13631" s="287"/>
      <c r="X13631" s="289"/>
    </row>
    <row r="13632" spans="20:24">
      <c r="T13632" s="288"/>
      <c r="U13632" s="287"/>
      <c r="X13632" s="289"/>
    </row>
    <row r="13633" spans="20:24">
      <c r="T13633" s="288"/>
      <c r="U13633" s="287"/>
      <c r="X13633" s="289"/>
    </row>
    <row r="13634" spans="20:24">
      <c r="T13634" s="288"/>
      <c r="U13634" s="287"/>
      <c r="X13634" s="289"/>
    </row>
    <row r="13635" spans="20:24">
      <c r="T13635" s="288"/>
      <c r="U13635" s="287"/>
      <c r="X13635" s="289"/>
    </row>
    <row r="13636" spans="20:24">
      <c r="T13636" s="288"/>
      <c r="U13636" s="287"/>
      <c r="X13636" s="289"/>
    </row>
    <row r="13637" spans="20:24">
      <c r="T13637" s="288"/>
      <c r="U13637" s="287"/>
      <c r="X13637" s="289"/>
    </row>
    <row r="13638" spans="20:24">
      <c r="T13638" s="288"/>
      <c r="U13638" s="287"/>
      <c r="X13638" s="289"/>
    </row>
    <row r="13639" spans="20:24">
      <c r="T13639" s="288"/>
      <c r="U13639" s="287"/>
      <c r="X13639" s="289"/>
    </row>
    <row r="13640" spans="20:24">
      <c r="T13640" s="288"/>
      <c r="U13640" s="287"/>
      <c r="X13640" s="289"/>
    </row>
    <row r="13641" spans="20:24">
      <c r="T13641" s="288"/>
      <c r="U13641" s="287"/>
      <c r="X13641" s="289"/>
    </row>
    <row r="13642" spans="20:24">
      <c r="T13642" s="288"/>
      <c r="U13642" s="287"/>
      <c r="X13642" s="289"/>
    </row>
    <row r="13643" spans="20:24">
      <c r="T13643" s="288"/>
      <c r="U13643" s="287"/>
      <c r="X13643" s="289"/>
    </row>
    <row r="13644" spans="20:24">
      <c r="T13644" s="288"/>
      <c r="U13644" s="287"/>
      <c r="X13644" s="289"/>
    </row>
    <row r="13645" spans="20:24">
      <c r="T13645" s="288"/>
      <c r="U13645" s="287"/>
      <c r="X13645" s="289"/>
    </row>
    <row r="13646" spans="20:24">
      <c r="T13646" s="288"/>
      <c r="U13646" s="287"/>
      <c r="X13646" s="289"/>
    </row>
    <row r="13647" spans="20:24">
      <c r="T13647" s="288"/>
      <c r="U13647" s="287"/>
      <c r="X13647" s="289"/>
    </row>
    <row r="13648" spans="20:24">
      <c r="T13648" s="288"/>
      <c r="U13648" s="287"/>
      <c r="X13648" s="289"/>
    </row>
    <row r="13649" spans="20:24">
      <c r="T13649" s="288"/>
      <c r="U13649" s="287"/>
      <c r="X13649" s="289"/>
    </row>
    <row r="13650" spans="20:24">
      <c r="T13650" s="288"/>
      <c r="U13650" s="287"/>
      <c r="X13650" s="289"/>
    </row>
    <row r="13651" spans="20:24">
      <c r="T13651" s="288"/>
      <c r="U13651" s="287"/>
      <c r="X13651" s="289"/>
    </row>
    <row r="13652" spans="20:24">
      <c r="T13652" s="288"/>
      <c r="U13652" s="287"/>
      <c r="X13652" s="289"/>
    </row>
    <row r="13653" spans="20:24">
      <c r="T13653" s="288"/>
      <c r="U13653" s="287"/>
      <c r="X13653" s="289"/>
    </row>
    <row r="13654" spans="20:24">
      <c r="T13654" s="288"/>
      <c r="U13654" s="287"/>
      <c r="X13654" s="289"/>
    </row>
    <row r="13655" spans="20:24">
      <c r="T13655" s="288"/>
      <c r="U13655" s="287"/>
      <c r="X13655" s="289"/>
    </row>
    <row r="13656" spans="20:24">
      <c r="T13656" s="288"/>
      <c r="U13656" s="287"/>
      <c r="X13656" s="289"/>
    </row>
    <row r="13657" spans="20:24">
      <c r="T13657" s="288"/>
      <c r="U13657" s="287"/>
      <c r="X13657" s="289"/>
    </row>
    <row r="13658" spans="20:24">
      <c r="T13658" s="288"/>
      <c r="U13658" s="287"/>
      <c r="X13658" s="289"/>
    </row>
    <row r="13659" spans="20:24">
      <c r="T13659" s="288"/>
      <c r="U13659" s="287"/>
      <c r="X13659" s="289"/>
    </row>
    <row r="13660" spans="20:24">
      <c r="T13660" s="288"/>
      <c r="U13660" s="287"/>
      <c r="X13660" s="289"/>
    </row>
    <row r="13661" spans="20:24">
      <c r="T13661" s="288"/>
      <c r="U13661" s="287"/>
      <c r="X13661" s="289"/>
    </row>
    <row r="13662" spans="20:24">
      <c r="T13662" s="288"/>
      <c r="U13662" s="287"/>
      <c r="X13662" s="289"/>
    </row>
    <row r="13663" spans="20:24">
      <c r="T13663" s="288"/>
      <c r="U13663" s="287"/>
      <c r="X13663" s="289"/>
    </row>
    <row r="13664" spans="20:24">
      <c r="T13664" s="288"/>
      <c r="U13664" s="287"/>
      <c r="X13664" s="289"/>
    </row>
    <row r="13665" spans="20:24">
      <c r="T13665" s="288"/>
      <c r="U13665" s="287"/>
      <c r="X13665" s="289"/>
    </row>
    <row r="13666" spans="20:24">
      <c r="T13666" s="288"/>
      <c r="U13666" s="287"/>
      <c r="X13666" s="289"/>
    </row>
    <row r="13667" spans="20:24">
      <c r="T13667" s="288"/>
      <c r="U13667" s="287"/>
      <c r="X13667" s="289"/>
    </row>
    <row r="13668" spans="20:24">
      <c r="T13668" s="288"/>
      <c r="U13668" s="287"/>
      <c r="X13668" s="289"/>
    </row>
    <row r="13669" spans="20:24">
      <c r="T13669" s="288"/>
      <c r="U13669" s="287"/>
      <c r="X13669" s="289"/>
    </row>
    <row r="13670" spans="20:24">
      <c r="T13670" s="288"/>
      <c r="U13670" s="287"/>
      <c r="X13670" s="289"/>
    </row>
    <row r="13671" spans="20:24">
      <c r="T13671" s="288"/>
      <c r="U13671" s="287"/>
      <c r="X13671" s="289"/>
    </row>
    <row r="13672" spans="20:24">
      <c r="T13672" s="288"/>
      <c r="U13672" s="287"/>
      <c r="X13672" s="289"/>
    </row>
    <row r="13673" spans="20:24">
      <c r="T13673" s="288"/>
      <c r="U13673" s="287"/>
      <c r="X13673" s="289"/>
    </row>
    <row r="13674" spans="20:24">
      <c r="T13674" s="288"/>
      <c r="U13674" s="287"/>
      <c r="X13674" s="289"/>
    </row>
    <row r="13675" spans="20:24">
      <c r="T13675" s="288"/>
      <c r="U13675" s="287"/>
      <c r="X13675" s="289"/>
    </row>
    <row r="13676" spans="20:24">
      <c r="T13676" s="288"/>
      <c r="U13676" s="287"/>
      <c r="X13676" s="289"/>
    </row>
    <row r="13677" spans="20:24">
      <c r="T13677" s="288"/>
      <c r="U13677" s="287"/>
      <c r="X13677" s="289"/>
    </row>
    <row r="13678" spans="20:24">
      <c r="T13678" s="288"/>
      <c r="U13678" s="287"/>
      <c r="X13678" s="289"/>
    </row>
    <row r="13679" spans="20:24">
      <c r="T13679" s="288"/>
      <c r="U13679" s="287"/>
      <c r="X13679" s="289"/>
    </row>
    <row r="13680" spans="20:24">
      <c r="T13680" s="288"/>
      <c r="U13680" s="287"/>
      <c r="X13680" s="289"/>
    </row>
    <row r="13681" spans="20:24">
      <c r="T13681" s="288"/>
      <c r="U13681" s="287"/>
      <c r="X13681" s="289"/>
    </row>
    <row r="13682" spans="20:24">
      <c r="T13682" s="288"/>
      <c r="U13682" s="287"/>
      <c r="X13682" s="289"/>
    </row>
    <row r="13683" spans="20:24">
      <c r="T13683" s="288"/>
      <c r="U13683" s="287"/>
      <c r="X13683" s="289"/>
    </row>
    <row r="13684" spans="20:24">
      <c r="T13684" s="288"/>
      <c r="U13684" s="287"/>
      <c r="X13684" s="289"/>
    </row>
    <row r="13685" spans="20:24">
      <c r="T13685" s="288"/>
      <c r="U13685" s="287"/>
      <c r="X13685" s="289"/>
    </row>
    <row r="13686" spans="20:24">
      <c r="T13686" s="288"/>
      <c r="U13686" s="287"/>
      <c r="X13686" s="289"/>
    </row>
    <row r="13687" spans="20:24">
      <c r="T13687" s="288"/>
      <c r="U13687" s="287"/>
      <c r="X13687" s="289"/>
    </row>
    <row r="13688" spans="20:24">
      <c r="T13688" s="288"/>
      <c r="U13688" s="287"/>
      <c r="X13688" s="289"/>
    </row>
    <row r="13689" spans="20:24">
      <c r="T13689" s="288"/>
      <c r="U13689" s="287"/>
      <c r="X13689" s="289"/>
    </row>
    <row r="13690" spans="20:24">
      <c r="T13690" s="288"/>
      <c r="U13690" s="287"/>
      <c r="X13690" s="289"/>
    </row>
    <row r="13691" spans="20:24">
      <c r="T13691" s="288"/>
      <c r="U13691" s="287"/>
      <c r="X13691" s="289"/>
    </row>
    <row r="13692" spans="20:24">
      <c r="T13692" s="288"/>
      <c r="U13692" s="287"/>
      <c r="X13692" s="289"/>
    </row>
    <row r="13693" spans="20:24">
      <c r="T13693" s="288"/>
      <c r="U13693" s="287"/>
      <c r="X13693" s="289"/>
    </row>
    <row r="13694" spans="20:24">
      <c r="T13694" s="288"/>
      <c r="U13694" s="287"/>
      <c r="X13694" s="289"/>
    </row>
    <row r="13695" spans="20:24">
      <c r="T13695" s="288"/>
      <c r="U13695" s="287"/>
      <c r="X13695" s="289"/>
    </row>
    <row r="13696" spans="20:24">
      <c r="T13696" s="288"/>
      <c r="U13696" s="287"/>
      <c r="X13696" s="289"/>
    </row>
    <row r="13697" spans="20:24">
      <c r="T13697" s="288"/>
      <c r="U13697" s="287"/>
      <c r="X13697" s="289"/>
    </row>
    <row r="13698" spans="20:24">
      <c r="T13698" s="288"/>
      <c r="U13698" s="287"/>
      <c r="X13698" s="289"/>
    </row>
    <row r="13699" spans="20:24">
      <c r="T13699" s="288"/>
      <c r="U13699" s="287"/>
      <c r="X13699" s="289"/>
    </row>
    <row r="13700" spans="20:24">
      <c r="T13700" s="288"/>
      <c r="U13700" s="287"/>
      <c r="X13700" s="289"/>
    </row>
    <row r="13701" spans="20:24">
      <c r="T13701" s="288"/>
      <c r="U13701" s="287"/>
      <c r="X13701" s="289"/>
    </row>
    <row r="13702" spans="20:24">
      <c r="T13702" s="288"/>
      <c r="U13702" s="287"/>
      <c r="X13702" s="289"/>
    </row>
    <row r="13703" spans="20:24">
      <c r="T13703" s="288"/>
      <c r="U13703" s="287"/>
      <c r="X13703" s="289"/>
    </row>
    <row r="13704" spans="20:24">
      <c r="T13704" s="288"/>
      <c r="U13704" s="287"/>
      <c r="X13704" s="289"/>
    </row>
    <row r="13705" spans="20:24">
      <c r="T13705" s="288"/>
      <c r="U13705" s="287"/>
      <c r="X13705" s="289"/>
    </row>
    <row r="13706" spans="20:24">
      <c r="T13706" s="288"/>
      <c r="U13706" s="287"/>
      <c r="X13706" s="289"/>
    </row>
    <row r="13707" spans="20:24">
      <c r="T13707" s="288"/>
      <c r="U13707" s="287"/>
      <c r="X13707" s="289"/>
    </row>
    <row r="13708" spans="20:24">
      <c r="T13708" s="288"/>
      <c r="U13708" s="287"/>
      <c r="X13708" s="289"/>
    </row>
    <row r="13709" spans="20:24">
      <c r="T13709" s="288"/>
      <c r="U13709" s="287"/>
      <c r="X13709" s="289"/>
    </row>
    <row r="13710" spans="20:24">
      <c r="T13710" s="288"/>
      <c r="U13710" s="287"/>
      <c r="X13710" s="289"/>
    </row>
    <row r="13711" spans="20:24">
      <c r="T13711" s="288"/>
      <c r="U13711" s="287"/>
      <c r="X13711" s="289"/>
    </row>
    <row r="13712" spans="20:24">
      <c r="T13712" s="288"/>
      <c r="U13712" s="287"/>
      <c r="X13712" s="289"/>
    </row>
    <row r="13713" spans="20:24">
      <c r="T13713" s="288"/>
      <c r="U13713" s="287"/>
      <c r="X13713" s="289"/>
    </row>
    <row r="13714" spans="20:24">
      <c r="T13714" s="288"/>
      <c r="U13714" s="287"/>
      <c r="X13714" s="289"/>
    </row>
    <row r="13715" spans="20:24">
      <c r="T13715" s="288"/>
      <c r="U13715" s="287"/>
      <c r="X13715" s="289"/>
    </row>
    <row r="13716" spans="20:24">
      <c r="T13716" s="288"/>
      <c r="U13716" s="287"/>
      <c r="X13716" s="289"/>
    </row>
    <row r="13717" spans="20:24">
      <c r="T13717" s="288"/>
      <c r="U13717" s="287"/>
      <c r="X13717" s="289"/>
    </row>
    <row r="13718" spans="20:24">
      <c r="T13718" s="288"/>
      <c r="U13718" s="287"/>
      <c r="X13718" s="289"/>
    </row>
    <row r="13719" spans="20:24">
      <c r="T13719" s="288"/>
      <c r="U13719" s="287"/>
      <c r="X13719" s="289"/>
    </row>
    <row r="13720" spans="20:24">
      <c r="T13720" s="288"/>
      <c r="U13720" s="287"/>
      <c r="X13720" s="289"/>
    </row>
    <row r="13721" spans="20:24">
      <c r="T13721" s="288"/>
      <c r="U13721" s="287"/>
      <c r="X13721" s="289"/>
    </row>
    <row r="13722" spans="20:24">
      <c r="T13722" s="288"/>
      <c r="U13722" s="287"/>
      <c r="X13722" s="289"/>
    </row>
    <row r="13723" spans="20:24">
      <c r="T13723" s="288"/>
      <c r="U13723" s="287"/>
      <c r="X13723" s="289"/>
    </row>
    <row r="13724" spans="20:24">
      <c r="T13724" s="288"/>
      <c r="U13724" s="287"/>
      <c r="X13724" s="289"/>
    </row>
    <row r="13725" spans="20:24">
      <c r="T13725" s="288"/>
      <c r="U13725" s="287"/>
      <c r="X13725" s="289"/>
    </row>
    <row r="13726" spans="20:24">
      <c r="T13726" s="288"/>
      <c r="U13726" s="287"/>
      <c r="X13726" s="289"/>
    </row>
    <row r="13727" spans="20:24">
      <c r="T13727" s="288"/>
      <c r="U13727" s="287"/>
      <c r="X13727" s="289"/>
    </row>
    <row r="13728" spans="20:24">
      <c r="T13728" s="288"/>
      <c r="U13728" s="287"/>
      <c r="X13728" s="289"/>
    </row>
    <row r="13729" spans="20:24">
      <c r="T13729" s="288"/>
      <c r="U13729" s="287"/>
      <c r="X13729" s="289"/>
    </row>
    <row r="13730" spans="20:24">
      <c r="T13730" s="288"/>
      <c r="U13730" s="287"/>
      <c r="X13730" s="289"/>
    </row>
    <row r="13731" spans="20:24">
      <c r="T13731" s="288"/>
      <c r="U13731" s="287"/>
      <c r="X13731" s="289"/>
    </row>
    <row r="13732" spans="20:24">
      <c r="T13732" s="288"/>
      <c r="U13732" s="287"/>
      <c r="X13732" s="289"/>
    </row>
    <row r="13733" spans="20:24">
      <c r="T13733" s="288"/>
      <c r="U13733" s="287"/>
      <c r="X13733" s="289"/>
    </row>
    <row r="13734" spans="20:24">
      <c r="T13734" s="288"/>
      <c r="U13734" s="287"/>
      <c r="X13734" s="289"/>
    </row>
    <row r="13735" spans="20:24">
      <c r="T13735" s="288"/>
      <c r="U13735" s="287"/>
      <c r="X13735" s="289"/>
    </row>
    <row r="13736" spans="20:24">
      <c r="T13736" s="288"/>
      <c r="U13736" s="287"/>
      <c r="X13736" s="289"/>
    </row>
    <row r="13737" spans="20:24">
      <c r="T13737" s="288"/>
      <c r="U13737" s="287"/>
      <c r="X13737" s="289"/>
    </row>
    <row r="13738" spans="20:24">
      <c r="T13738" s="288"/>
      <c r="U13738" s="287"/>
      <c r="X13738" s="289"/>
    </row>
    <row r="13739" spans="20:24">
      <c r="T13739" s="288"/>
      <c r="U13739" s="287"/>
      <c r="X13739" s="289"/>
    </row>
    <row r="13740" spans="20:24">
      <c r="T13740" s="288"/>
      <c r="U13740" s="287"/>
      <c r="X13740" s="289"/>
    </row>
    <row r="13741" spans="20:24">
      <c r="T13741" s="288"/>
      <c r="U13741" s="287"/>
      <c r="X13741" s="289"/>
    </row>
    <row r="13742" spans="20:24">
      <c r="T13742" s="288"/>
      <c r="U13742" s="287"/>
      <c r="X13742" s="289"/>
    </row>
    <row r="13743" spans="20:24">
      <c r="T13743" s="288"/>
      <c r="U13743" s="287"/>
      <c r="X13743" s="289"/>
    </row>
    <row r="13744" spans="20:24">
      <c r="T13744" s="288"/>
      <c r="U13744" s="287"/>
      <c r="X13744" s="289"/>
    </row>
    <row r="13745" spans="20:24">
      <c r="T13745" s="288"/>
      <c r="U13745" s="287"/>
      <c r="X13745" s="289"/>
    </row>
    <row r="13746" spans="20:24">
      <c r="T13746" s="288"/>
      <c r="U13746" s="287"/>
      <c r="X13746" s="289"/>
    </row>
    <row r="13747" spans="20:24">
      <c r="T13747" s="288"/>
      <c r="U13747" s="287"/>
      <c r="X13747" s="289"/>
    </row>
    <row r="13748" spans="20:24">
      <c r="T13748" s="288"/>
      <c r="U13748" s="287"/>
      <c r="X13748" s="289"/>
    </row>
    <row r="13749" spans="20:24">
      <c r="T13749" s="288"/>
      <c r="U13749" s="287"/>
      <c r="X13749" s="289"/>
    </row>
    <row r="13750" spans="20:24">
      <c r="T13750" s="288"/>
      <c r="U13750" s="287"/>
      <c r="X13750" s="289"/>
    </row>
    <row r="13751" spans="20:24">
      <c r="T13751" s="288"/>
      <c r="U13751" s="287"/>
      <c r="X13751" s="289"/>
    </row>
    <row r="13752" spans="20:24">
      <c r="T13752" s="288"/>
      <c r="U13752" s="287"/>
      <c r="X13752" s="289"/>
    </row>
    <row r="13753" spans="20:24">
      <c r="T13753" s="288"/>
      <c r="U13753" s="287"/>
      <c r="X13753" s="289"/>
    </row>
    <row r="13754" spans="20:24">
      <c r="T13754" s="288"/>
      <c r="U13754" s="287"/>
      <c r="X13754" s="289"/>
    </row>
    <row r="13755" spans="20:24">
      <c r="T13755" s="288"/>
      <c r="U13755" s="287"/>
      <c r="X13755" s="289"/>
    </row>
    <row r="13756" spans="20:24">
      <c r="T13756" s="288"/>
      <c r="U13756" s="287"/>
      <c r="X13756" s="289"/>
    </row>
    <row r="13757" spans="20:24">
      <c r="T13757" s="288"/>
      <c r="U13757" s="287"/>
      <c r="X13757" s="289"/>
    </row>
    <row r="13758" spans="20:24">
      <c r="T13758" s="288"/>
      <c r="U13758" s="287"/>
      <c r="X13758" s="289"/>
    </row>
    <row r="13759" spans="20:24">
      <c r="T13759" s="288"/>
      <c r="U13759" s="287"/>
      <c r="X13759" s="289"/>
    </row>
    <row r="13760" spans="20:24">
      <c r="T13760" s="288"/>
      <c r="U13760" s="287"/>
      <c r="X13760" s="289"/>
    </row>
    <row r="13761" spans="20:24">
      <c r="T13761" s="288"/>
      <c r="U13761" s="287"/>
      <c r="X13761" s="289"/>
    </row>
    <row r="13762" spans="20:24">
      <c r="T13762" s="288"/>
      <c r="U13762" s="287"/>
      <c r="X13762" s="289"/>
    </row>
    <row r="13763" spans="20:24">
      <c r="T13763" s="288"/>
      <c r="U13763" s="287"/>
      <c r="X13763" s="289"/>
    </row>
    <row r="13764" spans="20:24">
      <c r="T13764" s="288"/>
      <c r="U13764" s="287"/>
      <c r="X13764" s="289"/>
    </row>
    <row r="13765" spans="20:24">
      <c r="T13765" s="288"/>
      <c r="U13765" s="287"/>
      <c r="X13765" s="289"/>
    </row>
    <row r="13766" spans="20:24">
      <c r="T13766" s="288"/>
      <c r="U13766" s="287"/>
      <c r="X13766" s="289"/>
    </row>
    <row r="13767" spans="20:24">
      <c r="T13767" s="288"/>
      <c r="U13767" s="287"/>
      <c r="X13767" s="289"/>
    </row>
    <row r="13768" spans="20:24">
      <c r="T13768" s="288"/>
      <c r="U13768" s="287"/>
      <c r="X13768" s="289"/>
    </row>
    <row r="13769" spans="20:24">
      <c r="T13769" s="288"/>
      <c r="U13769" s="287"/>
      <c r="X13769" s="289"/>
    </row>
    <row r="13770" spans="20:24">
      <c r="T13770" s="288"/>
      <c r="U13770" s="287"/>
      <c r="X13770" s="289"/>
    </row>
    <row r="13771" spans="20:24">
      <c r="T13771" s="288"/>
      <c r="U13771" s="287"/>
      <c r="X13771" s="289"/>
    </row>
    <row r="13772" spans="20:24">
      <c r="T13772" s="288"/>
      <c r="U13772" s="287"/>
      <c r="X13772" s="289"/>
    </row>
    <row r="13773" spans="20:24">
      <c r="T13773" s="288"/>
      <c r="U13773" s="287"/>
      <c r="X13773" s="289"/>
    </row>
    <row r="13774" spans="20:24">
      <c r="T13774" s="288"/>
      <c r="U13774" s="287"/>
      <c r="X13774" s="289"/>
    </row>
    <row r="13775" spans="20:24">
      <c r="T13775" s="288"/>
      <c r="U13775" s="287"/>
      <c r="X13775" s="289"/>
    </row>
    <row r="13776" spans="20:24">
      <c r="T13776" s="288"/>
      <c r="U13776" s="287"/>
      <c r="X13776" s="289"/>
    </row>
    <row r="13777" spans="20:24">
      <c r="T13777" s="288"/>
      <c r="U13777" s="287"/>
      <c r="X13777" s="289"/>
    </row>
    <row r="13778" spans="20:24">
      <c r="T13778" s="288"/>
      <c r="U13778" s="287"/>
      <c r="X13778" s="289"/>
    </row>
    <row r="13779" spans="20:24">
      <c r="T13779" s="288"/>
      <c r="U13779" s="287"/>
      <c r="X13779" s="289"/>
    </row>
    <row r="13780" spans="20:24">
      <c r="T13780" s="288"/>
      <c r="U13780" s="287"/>
      <c r="X13780" s="289"/>
    </row>
    <row r="13781" spans="20:24">
      <c r="T13781" s="288"/>
      <c r="U13781" s="287"/>
      <c r="X13781" s="289"/>
    </row>
    <row r="13782" spans="20:24">
      <c r="T13782" s="288"/>
      <c r="U13782" s="287"/>
      <c r="X13782" s="289"/>
    </row>
    <row r="13783" spans="20:24">
      <c r="T13783" s="288"/>
      <c r="U13783" s="287"/>
      <c r="X13783" s="289"/>
    </row>
    <row r="13784" spans="20:24">
      <c r="T13784" s="288"/>
      <c r="U13784" s="287"/>
      <c r="X13784" s="289"/>
    </row>
    <row r="13785" spans="20:24">
      <c r="T13785" s="288"/>
      <c r="U13785" s="287"/>
      <c r="X13785" s="289"/>
    </row>
    <row r="13786" spans="20:24">
      <c r="T13786" s="288"/>
      <c r="U13786" s="287"/>
      <c r="X13786" s="289"/>
    </row>
    <row r="13787" spans="20:24">
      <c r="T13787" s="288"/>
      <c r="U13787" s="287"/>
      <c r="X13787" s="289"/>
    </row>
    <row r="13788" spans="20:24">
      <c r="T13788" s="288"/>
      <c r="U13788" s="287"/>
      <c r="X13788" s="289"/>
    </row>
    <row r="13789" spans="20:24">
      <c r="T13789" s="288"/>
      <c r="U13789" s="287"/>
      <c r="X13789" s="289"/>
    </row>
    <row r="13790" spans="20:24">
      <c r="T13790" s="288"/>
      <c r="U13790" s="287"/>
      <c r="X13790" s="289"/>
    </row>
    <row r="13791" spans="20:24">
      <c r="T13791" s="288"/>
      <c r="U13791" s="287"/>
      <c r="X13791" s="289"/>
    </row>
    <row r="13792" spans="20:24">
      <c r="T13792" s="288"/>
      <c r="U13792" s="287"/>
      <c r="X13792" s="289"/>
    </row>
    <row r="13793" spans="20:24">
      <c r="T13793" s="288"/>
      <c r="U13793" s="287"/>
      <c r="X13793" s="289"/>
    </row>
    <row r="13794" spans="20:24">
      <c r="T13794" s="288"/>
      <c r="U13794" s="287"/>
      <c r="X13794" s="289"/>
    </row>
    <row r="13795" spans="20:24">
      <c r="T13795" s="288"/>
      <c r="U13795" s="287"/>
      <c r="X13795" s="289"/>
    </row>
    <row r="13796" spans="20:24">
      <c r="T13796" s="288"/>
      <c r="U13796" s="287"/>
      <c r="X13796" s="289"/>
    </row>
    <row r="13797" spans="20:24">
      <c r="T13797" s="288"/>
      <c r="U13797" s="287"/>
      <c r="X13797" s="289"/>
    </row>
    <row r="13798" spans="20:24">
      <c r="T13798" s="288"/>
      <c r="U13798" s="287"/>
      <c r="X13798" s="289"/>
    </row>
    <row r="13799" spans="20:24">
      <c r="T13799" s="288"/>
      <c r="U13799" s="287"/>
      <c r="X13799" s="289"/>
    </row>
    <row r="13800" spans="20:24">
      <c r="T13800" s="288"/>
      <c r="U13800" s="287"/>
      <c r="X13800" s="289"/>
    </row>
    <row r="13801" spans="20:24">
      <c r="T13801" s="288"/>
      <c r="U13801" s="287"/>
      <c r="X13801" s="289"/>
    </row>
    <row r="13802" spans="20:24">
      <c r="T13802" s="288"/>
      <c r="U13802" s="287"/>
      <c r="X13802" s="289"/>
    </row>
    <row r="13803" spans="20:24">
      <c r="T13803" s="288"/>
      <c r="U13803" s="287"/>
      <c r="X13803" s="289"/>
    </row>
    <row r="13804" spans="20:24">
      <c r="T13804" s="288"/>
      <c r="U13804" s="287"/>
      <c r="X13804" s="289"/>
    </row>
    <row r="13805" spans="20:24">
      <c r="T13805" s="288"/>
      <c r="U13805" s="287"/>
      <c r="X13805" s="289"/>
    </row>
    <row r="13806" spans="20:24">
      <c r="T13806" s="288"/>
      <c r="U13806" s="287"/>
      <c r="X13806" s="289"/>
    </row>
    <row r="13807" spans="20:24">
      <c r="T13807" s="288"/>
      <c r="U13807" s="287"/>
      <c r="X13807" s="289"/>
    </row>
    <row r="13808" spans="20:24">
      <c r="T13808" s="288"/>
      <c r="U13808" s="287"/>
      <c r="X13808" s="289"/>
    </row>
    <row r="13809" spans="20:24">
      <c r="T13809" s="288"/>
      <c r="U13809" s="287"/>
      <c r="X13809" s="289"/>
    </row>
    <row r="13810" spans="20:24">
      <c r="T13810" s="288"/>
      <c r="U13810" s="287"/>
      <c r="X13810" s="289"/>
    </row>
    <row r="13811" spans="20:24">
      <c r="T13811" s="288"/>
      <c r="U13811" s="287"/>
      <c r="X13811" s="289"/>
    </row>
    <row r="13812" spans="20:24">
      <c r="T13812" s="288"/>
      <c r="U13812" s="287"/>
      <c r="X13812" s="289"/>
    </row>
    <row r="13813" spans="20:24">
      <c r="T13813" s="288"/>
      <c r="U13813" s="287"/>
      <c r="X13813" s="289"/>
    </row>
    <row r="13814" spans="20:24">
      <c r="T13814" s="288"/>
      <c r="U13814" s="287"/>
      <c r="X13814" s="289"/>
    </row>
    <row r="13815" spans="20:24">
      <c r="T13815" s="288"/>
      <c r="U13815" s="287"/>
      <c r="X13815" s="289"/>
    </row>
    <row r="13816" spans="20:24">
      <c r="T13816" s="288"/>
      <c r="U13816" s="287"/>
      <c r="X13816" s="289"/>
    </row>
    <row r="13817" spans="20:24">
      <c r="T13817" s="288"/>
      <c r="U13817" s="287"/>
      <c r="X13817" s="289"/>
    </row>
    <row r="13818" spans="20:24">
      <c r="T13818" s="288"/>
      <c r="U13818" s="287"/>
      <c r="X13818" s="289"/>
    </row>
    <row r="13819" spans="20:24">
      <c r="T13819" s="288"/>
      <c r="U13819" s="287"/>
      <c r="X13819" s="289"/>
    </row>
    <row r="13820" spans="20:24">
      <c r="T13820" s="288"/>
      <c r="U13820" s="287"/>
      <c r="X13820" s="289"/>
    </row>
    <row r="13821" spans="20:24">
      <c r="T13821" s="288"/>
      <c r="U13821" s="287"/>
      <c r="X13821" s="289"/>
    </row>
    <row r="13822" spans="20:24">
      <c r="T13822" s="288"/>
      <c r="U13822" s="287"/>
      <c r="X13822" s="289"/>
    </row>
    <row r="13823" spans="20:24">
      <c r="T13823" s="288"/>
      <c r="U13823" s="287"/>
      <c r="X13823" s="289"/>
    </row>
    <row r="13824" spans="20:24">
      <c r="T13824" s="288"/>
      <c r="U13824" s="287"/>
      <c r="X13824" s="289"/>
    </row>
    <row r="13825" spans="20:24">
      <c r="T13825" s="288"/>
      <c r="U13825" s="287"/>
      <c r="X13825" s="289"/>
    </row>
    <row r="13826" spans="20:24">
      <c r="T13826" s="288"/>
      <c r="U13826" s="287"/>
      <c r="X13826" s="289"/>
    </row>
    <row r="13827" spans="20:24">
      <c r="T13827" s="288"/>
      <c r="U13827" s="287"/>
      <c r="X13827" s="289"/>
    </row>
    <row r="13828" spans="20:24">
      <c r="T13828" s="288"/>
      <c r="U13828" s="287"/>
      <c r="X13828" s="289"/>
    </row>
    <row r="13829" spans="20:24">
      <c r="T13829" s="288"/>
      <c r="U13829" s="287"/>
      <c r="X13829" s="289"/>
    </row>
    <row r="13830" spans="20:24">
      <c r="T13830" s="288"/>
      <c r="U13830" s="287"/>
      <c r="X13830" s="289"/>
    </row>
    <row r="13831" spans="20:24">
      <c r="T13831" s="288"/>
      <c r="U13831" s="287"/>
      <c r="X13831" s="289"/>
    </row>
    <row r="13832" spans="20:24">
      <c r="T13832" s="288"/>
      <c r="U13832" s="287"/>
      <c r="X13832" s="289"/>
    </row>
    <row r="13833" spans="20:24">
      <c r="T13833" s="288"/>
      <c r="U13833" s="287"/>
      <c r="X13833" s="289"/>
    </row>
    <row r="13834" spans="20:24">
      <c r="T13834" s="288"/>
      <c r="U13834" s="287"/>
      <c r="X13834" s="289"/>
    </row>
    <row r="13835" spans="20:24">
      <c r="T13835" s="288"/>
      <c r="U13835" s="287"/>
      <c r="X13835" s="289"/>
    </row>
    <row r="13836" spans="20:24">
      <c r="T13836" s="288"/>
      <c r="U13836" s="287"/>
      <c r="X13836" s="289"/>
    </row>
    <row r="13837" spans="20:24">
      <c r="T13837" s="288"/>
      <c r="U13837" s="287"/>
      <c r="X13837" s="289"/>
    </row>
    <row r="13838" spans="20:24">
      <c r="T13838" s="288"/>
      <c r="U13838" s="287"/>
      <c r="X13838" s="289"/>
    </row>
    <row r="13839" spans="20:24">
      <c r="T13839" s="288"/>
      <c r="U13839" s="287"/>
      <c r="X13839" s="289"/>
    </row>
    <row r="13840" spans="20:24">
      <c r="T13840" s="288"/>
      <c r="U13840" s="287"/>
      <c r="X13840" s="289"/>
    </row>
    <row r="13841" spans="20:24">
      <c r="T13841" s="288"/>
      <c r="U13841" s="287"/>
      <c r="X13841" s="289"/>
    </row>
    <row r="13842" spans="20:24">
      <c r="T13842" s="288"/>
      <c r="U13842" s="287"/>
      <c r="X13842" s="289"/>
    </row>
    <row r="13843" spans="20:24">
      <c r="T13843" s="288"/>
      <c r="U13843" s="287"/>
      <c r="X13843" s="289"/>
    </row>
    <row r="13844" spans="20:24">
      <c r="T13844" s="288"/>
      <c r="U13844" s="287"/>
      <c r="X13844" s="289"/>
    </row>
    <row r="13845" spans="20:24">
      <c r="T13845" s="288"/>
      <c r="U13845" s="287"/>
      <c r="X13845" s="289"/>
    </row>
    <row r="13846" spans="20:24">
      <c r="T13846" s="288"/>
      <c r="U13846" s="287"/>
      <c r="X13846" s="289"/>
    </row>
    <row r="13847" spans="20:24">
      <c r="T13847" s="288"/>
      <c r="U13847" s="287"/>
      <c r="X13847" s="289"/>
    </row>
    <row r="13848" spans="20:24">
      <c r="T13848" s="288"/>
      <c r="U13848" s="287"/>
      <c r="X13848" s="289"/>
    </row>
    <row r="13849" spans="20:24">
      <c r="T13849" s="288"/>
      <c r="U13849" s="287"/>
      <c r="X13849" s="289"/>
    </row>
    <row r="13850" spans="20:24">
      <c r="T13850" s="288"/>
      <c r="U13850" s="287"/>
      <c r="X13850" s="289"/>
    </row>
    <row r="13851" spans="20:24">
      <c r="T13851" s="288"/>
      <c r="U13851" s="287"/>
      <c r="X13851" s="289"/>
    </row>
    <row r="13852" spans="20:24">
      <c r="T13852" s="288"/>
      <c r="U13852" s="287"/>
      <c r="X13852" s="289"/>
    </row>
    <row r="13853" spans="20:24">
      <c r="T13853" s="288"/>
      <c r="U13853" s="287"/>
      <c r="X13853" s="289"/>
    </row>
    <row r="13854" spans="20:24">
      <c r="T13854" s="288"/>
      <c r="U13854" s="287"/>
      <c r="X13854" s="289"/>
    </row>
    <row r="13855" spans="20:24">
      <c r="T13855" s="288"/>
      <c r="U13855" s="287"/>
      <c r="X13855" s="289"/>
    </row>
    <row r="13856" spans="20:24">
      <c r="T13856" s="288"/>
      <c r="U13856" s="287"/>
      <c r="X13856" s="289"/>
    </row>
    <row r="13857" spans="20:24">
      <c r="T13857" s="288"/>
      <c r="U13857" s="287"/>
      <c r="X13857" s="289"/>
    </row>
    <row r="13858" spans="20:24">
      <c r="T13858" s="288"/>
      <c r="U13858" s="287"/>
      <c r="X13858" s="289"/>
    </row>
    <row r="13859" spans="20:24">
      <c r="T13859" s="288"/>
      <c r="U13859" s="287"/>
      <c r="X13859" s="289"/>
    </row>
    <row r="13860" spans="20:24">
      <c r="T13860" s="288"/>
      <c r="U13860" s="287"/>
      <c r="X13860" s="289"/>
    </row>
    <row r="13861" spans="20:24">
      <c r="T13861" s="288"/>
      <c r="U13861" s="287"/>
      <c r="X13861" s="289"/>
    </row>
    <row r="13862" spans="20:24">
      <c r="T13862" s="288"/>
      <c r="U13862" s="287"/>
      <c r="X13862" s="289"/>
    </row>
    <row r="13863" spans="20:24">
      <c r="T13863" s="288"/>
      <c r="U13863" s="287"/>
      <c r="X13863" s="289"/>
    </row>
    <row r="13864" spans="20:24">
      <c r="T13864" s="288"/>
      <c r="U13864" s="287"/>
      <c r="X13864" s="289"/>
    </row>
    <row r="13865" spans="20:24">
      <c r="T13865" s="288"/>
      <c r="U13865" s="287"/>
      <c r="X13865" s="289"/>
    </row>
    <row r="13866" spans="20:24">
      <c r="T13866" s="288"/>
      <c r="U13866" s="287"/>
      <c r="X13866" s="289"/>
    </row>
    <row r="13867" spans="20:24">
      <c r="T13867" s="288"/>
      <c r="U13867" s="287"/>
      <c r="X13867" s="289"/>
    </row>
    <row r="13868" spans="20:24">
      <c r="T13868" s="288"/>
      <c r="U13868" s="287"/>
      <c r="X13868" s="289"/>
    </row>
    <row r="13869" spans="20:24">
      <c r="T13869" s="288"/>
      <c r="U13869" s="287"/>
      <c r="X13869" s="289"/>
    </row>
    <row r="13870" spans="20:24">
      <c r="T13870" s="288"/>
      <c r="U13870" s="287"/>
      <c r="X13870" s="289"/>
    </row>
    <row r="13871" spans="20:24">
      <c r="T13871" s="288"/>
      <c r="U13871" s="287"/>
      <c r="X13871" s="289"/>
    </row>
    <row r="13872" spans="20:24">
      <c r="T13872" s="288"/>
      <c r="U13872" s="287"/>
      <c r="X13872" s="289"/>
    </row>
    <row r="13873" spans="20:24">
      <c r="T13873" s="288"/>
      <c r="U13873" s="287"/>
      <c r="X13873" s="289"/>
    </row>
    <row r="13874" spans="20:24">
      <c r="T13874" s="288"/>
      <c r="U13874" s="287"/>
      <c r="X13874" s="289"/>
    </row>
    <row r="13875" spans="20:24">
      <c r="T13875" s="288"/>
      <c r="U13875" s="287"/>
      <c r="X13875" s="289"/>
    </row>
    <row r="13876" spans="20:24">
      <c r="T13876" s="288"/>
      <c r="U13876" s="287"/>
      <c r="X13876" s="289"/>
    </row>
    <row r="13877" spans="20:24">
      <c r="T13877" s="288"/>
      <c r="U13877" s="287"/>
      <c r="X13877" s="289"/>
    </row>
    <row r="13878" spans="20:24">
      <c r="T13878" s="288"/>
      <c r="U13878" s="287"/>
      <c r="X13878" s="289"/>
    </row>
    <row r="13879" spans="20:24">
      <c r="T13879" s="288"/>
      <c r="U13879" s="287"/>
      <c r="X13879" s="289"/>
    </row>
    <row r="13880" spans="20:24">
      <c r="T13880" s="288"/>
      <c r="U13880" s="287"/>
      <c r="X13880" s="289"/>
    </row>
    <row r="13881" spans="20:24">
      <c r="T13881" s="288"/>
      <c r="U13881" s="287"/>
      <c r="X13881" s="289"/>
    </row>
    <row r="13882" spans="20:24">
      <c r="T13882" s="288"/>
      <c r="U13882" s="287"/>
      <c r="X13882" s="289"/>
    </row>
    <row r="13883" spans="20:24">
      <c r="T13883" s="288"/>
      <c r="U13883" s="287"/>
      <c r="X13883" s="289"/>
    </row>
    <row r="13884" spans="20:24">
      <c r="T13884" s="288"/>
      <c r="U13884" s="287"/>
      <c r="X13884" s="289"/>
    </row>
    <row r="13885" spans="20:24">
      <c r="T13885" s="288"/>
      <c r="U13885" s="287"/>
      <c r="X13885" s="289"/>
    </row>
    <row r="13886" spans="20:24">
      <c r="T13886" s="288"/>
      <c r="U13886" s="287"/>
      <c r="X13886" s="289"/>
    </row>
    <row r="13887" spans="20:24">
      <c r="T13887" s="288"/>
      <c r="U13887" s="287"/>
      <c r="X13887" s="289"/>
    </row>
    <row r="13888" spans="20:24">
      <c r="T13888" s="288"/>
      <c r="U13888" s="287"/>
      <c r="X13888" s="289"/>
    </row>
    <row r="13889" spans="20:24">
      <c r="T13889" s="288"/>
      <c r="U13889" s="287"/>
      <c r="X13889" s="289"/>
    </row>
    <row r="13890" spans="20:24">
      <c r="T13890" s="288"/>
      <c r="U13890" s="287"/>
      <c r="X13890" s="289"/>
    </row>
    <row r="13891" spans="20:24">
      <c r="T13891" s="288"/>
      <c r="U13891" s="287"/>
      <c r="X13891" s="289"/>
    </row>
    <row r="13892" spans="20:24">
      <c r="T13892" s="288"/>
      <c r="U13892" s="287"/>
      <c r="X13892" s="289"/>
    </row>
    <row r="13893" spans="20:24">
      <c r="T13893" s="288"/>
      <c r="U13893" s="287"/>
      <c r="X13893" s="289"/>
    </row>
    <row r="13894" spans="20:24">
      <c r="T13894" s="288"/>
      <c r="U13894" s="287"/>
      <c r="X13894" s="289"/>
    </row>
    <row r="13895" spans="20:24">
      <c r="T13895" s="288"/>
      <c r="U13895" s="287"/>
      <c r="X13895" s="289"/>
    </row>
    <row r="13896" spans="20:24">
      <c r="T13896" s="288"/>
      <c r="U13896" s="287"/>
      <c r="X13896" s="289"/>
    </row>
    <row r="13897" spans="20:24">
      <c r="T13897" s="288"/>
      <c r="U13897" s="287"/>
      <c r="X13897" s="289"/>
    </row>
    <row r="13898" spans="20:24">
      <c r="T13898" s="288"/>
      <c r="U13898" s="287"/>
      <c r="X13898" s="289"/>
    </row>
    <row r="13899" spans="20:24">
      <c r="T13899" s="288"/>
      <c r="U13899" s="287"/>
      <c r="X13899" s="289"/>
    </row>
    <row r="13900" spans="20:24">
      <c r="T13900" s="288"/>
      <c r="U13900" s="287"/>
      <c r="X13900" s="289"/>
    </row>
    <row r="13901" spans="20:24">
      <c r="T13901" s="288"/>
      <c r="U13901" s="287"/>
      <c r="X13901" s="289"/>
    </row>
    <row r="13902" spans="20:24">
      <c r="T13902" s="288"/>
      <c r="U13902" s="287"/>
      <c r="X13902" s="289"/>
    </row>
    <row r="13903" spans="20:24">
      <c r="T13903" s="288"/>
      <c r="U13903" s="287"/>
      <c r="X13903" s="289"/>
    </row>
    <row r="13904" spans="20:24">
      <c r="T13904" s="288"/>
      <c r="U13904" s="287"/>
      <c r="X13904" s="289"/>
    </row>
    <row r="13905" spans="20:24">
      <c r="T13905" s="288"/>
      <c r="U13905" s="287"/>
      <c r="X13905" s="289"/>
    </row>
    <row r="13906" spans="20:24">
      <c r="T13906" s="288"/>
      <c r="U13906" s="287"/>
      <c r="X13906" s="289"/>
    </row>
    <row r="13907" spans="20:24">
      <c r="T13907" s="288"/>
      <c r="U13907" s="287"/>
      <c r="X13907" s="289"/>
    </row>
    <row r="13908" spans="20:24">
      <c r="T13908" s="288"/>
      <c r="U13908" s="287"/>
      <c r="X13908" s="289"/>
    </row>
    <row r="13909" spans="20:24">
      <c r="T13909" s="288"/>
      <c r="U13909" s="287"/>
      <c r="X13909" s="289"/>
    </row>
    <row r="13910" spans="20:24">
      <c r="T13910" s="288"/>
      <c r="U13910" s="287"/>
      <c r="X13910" s="289"/>
    </row>
    <row r="13911" spans="20:24">
      <c r="T13911" s="288"/>
      <c r="U13911" s="287"/>
      <c r="X13911" s="289"/>
    </row>
    <row r="13912" spans="20:24">
      <c r="T13912" s="288"/>
      <c r="U13912" s="287"/>
      <c r="X13912" s="289"/>
    </row>
    <row r="13913" spans="20:24">
      <c r="T13913" s="288"/>
      <c r="U13913" s="287"/>
      <c r="X13913" s="289"/>
    </row>
    <row r="13914" spans="20:24">
      <c r="T13914" s="288"/>
      <c r="U13914" s="287"/>
      <c r="X13914" s="289"/>
    </row>
    <row r="13915" spans="20:24">
      <c r="T13915" s="288"/>
      <c r="U13915" s="287"/>
      <c r="X13915" s="289"/>
    </row>
    <row r="13916" spans="20:24">
      <c r="T13916" s="288"/>
      <c r="U13916" s="287"/>
      <c r="X13916" s="289"/>
    </row>
    <row r="13917" spans="20:24">
      <c r="T13917" s="288"/>
      <c r="U13917" s="287"/>
      <c r="X13917" s="289"/>
    </row>
    <row r="13918" spans="20:24">
      <c r="T13918" s="288"/>
      <c r="U13918" s="287"/>
      <c r="X13918" s="289"/>
    </row>
    <row r="13919" spans="20:24">
      <c r="T13919" s="288"/>
      <c r="U13919" s="287"/>
      <c r="X13919" s="289"/>
    </row>
    <row r="13920" spans="20:24">
      <c r="T13920" s="288"/>
      <c r="U13920" s="287"/>
      <c r="X13920" s="289"/>
    </row>
    <row r="13921" spans="20:24">
      <c r="T13921" s="288"/>
      <c r="U13921" s="287"/>
      <c r="X13921" s="289"/>
    </row>
    <row r="13922" spans="20:24">
      <c r="T13922" s="288"/>
      <c r="U13922" s="287"/>
      <c r="X13922" s="289"/>
    </row>
    <row r="13923" spans="20:24">
      <c r="T13923" s="288"/>
      <c r="U13923" s="287"/>
      <c r="X13923" s="289"/>
    </row>
    <row r="13924" spans="20:24">
      <c r="T13924" s="288"/>
      <c r="U13924" s="287"/>
      <c r="X13924" s="289"/>
    </row>
    <row r="13925" spans="20:24">
      <c r="T13925" s="288"/>
      <c r="U13925" s="287"/>
      <c r="X13925" s="289"/>
    </row>
    <row r="13926" spans="20:24">
      <c r="T13926" s="288"/>
      <c r="U13926" s="287"/>
      <c r="X13926" s="289"/>
    </row>
    <row r="13927" spans="20:24">
      <c r="T13927" s="288"/>
      <c r="U13927" s="287"/>
      <c r="X13927" s="289"/>
    </row>
    <row r="13928" spans="20:24">
      <c r="T13928" s="288"/>
      <c r="U13928" s="287"/>
      <c r="X13928" s="289"/>
    </row>
    <row r="13929" spans="20:24">
      <c r="T13929" s="288"/>
      <c r="U13929" s="287"/>
      <c r="X13929" s="289"/>
    </row>
    <row r="13930" spans="20:24">
      <c r="T13930" s="288"/>
      <c r="U13930" s="287"/>
      <c r="X13930" s="289"/>
    </row>
    <row r="13931" spans="20:24">
      <c r="T13931" s="288"/>
      <c r="U13931" s="287"/>
      <c r="X13931" s="289"/>
    </row>
    <row r="13932" spans="20:24">
      <c r="T13932" s="288"/>
      <c r="U13932" s="287"/>
      <c r="X13932" s="289"/>
    </row>
    <row r="13933" spans="20:24">
      <c r="T13933" s="288"/>
      <c r="U13933" s="287"/>
      <c r="X13933" s="289"/>
    </row>
    <row r="13934" spans="20:24">
      <c r="T13934" s="288"/>
      <c r="U13934" s="287"/>
      <c r="X13934" s="289"/>
    </row>
    <row r="13935" spans="20:24">
      <c r="T13935" s="288"/>
      <c r="U13935" s="287"/>
      <c r="X13935" s="289"/>
    </row>
    <row r="13936" spans="20:24">
      <c r="T13936" s="288"/>
      <c r="U13936" s="287"/>
      <c r="X13936" s="289"/>
    </row>
    <row r="13937" spans="20:24">
      <c r="T13937" s="288"/>
      <c r="U13937" s="287"/>
      <c r="X13937" s="289"/>
    </row>
    <row r="13938" spans="20:24">
      <c r="T13938" s="288"/>
      <c r="U13938" s="287"/>
      <c r="X13938" s="289"/>
    </row>
    <row r="13939" spans="20:24">
      <c r="T13939" s="288"/>
      <c r="U13939" s="287"/>
      <c r="X13939" s="289"/>
    </row>
    <row r="13940" spans="20:24">
      <c r="T13940" s="288"/>
      <c r="U13940" s="287"/>
      <c r="X13940" s="289"/>
    </row>
    <row r="13941" spans="20:24">
      <c r="T13941" s="288"/>
      <c r="U13941" s="287"/>
      <c r="X13941" s="289"/>
    </row>
    <row r="13942" spans="20:24">
      <c r="T13942" s="288"/>
      <c r="U13942" s="287"/>
      <c r="X13942" s="289"/>
    </row>
    <row r="13943" spans="20:24">
      <c r="T13943" s="288"/>
      <c r="U13943" s="287"/>
      <c r="X13943" s="289"/>
    </row>
    <row r="13944" spans="20:24">
      <c r="T13944" s="288"/>
      <c r="U13944" s="287"/>
      <c r="X13944" s="289"/>
    </row>
    <row r="13945" spans="20:24">
      <c r="T13945" s="288"/>
      <c r="U13945" s="287"/>
      <c r="X13945" s="289"/>
    </row>
    <row r="13946" spans="20:24">
      <c r="T13946" s="288"/>
      <c r="U13946" s="287"/>
      <c r="X13946" s="289"/>
    </row>
    <row r="13947" spans="20:24">
      <c r="T13947" s="288"/>
      <c r="U13947" s="287"/>
      <c r="X13947" s="289"/>
    </row>
    <row r="13948" spans="20:24">
      <c r="T13948" s="288"/>
      <c r="U13948" s="287"/>
      <c r="X13948" s="289"/>
    </row>
    <row r="13949" spans="20:24">
      <c r="T13949" s="288"/>
      <c r="U13949" s="287"/>
      <c r="X13949" s="289"/>
    </row>
    <row r="13950" spans="20:24">
      <c r="T13950" s="288"/>
      <c r="U13950" s="287"/>
      <c r="X13950" s="289"/>
    </row>
    <row r="13951" spans="20:24">
      <c r="T13951" s="288"/>
      <c r="U13951" s="287"/>
      <c r="X13951" s="289"/>
    </row>
    <row r="13952" spans="20:24">
      <c r="T13952" s="288"/>
      <c r="U13952" s="287"/>
      <c r="X13952" s="289"/>
    </row>
    <row r="13953" spans="20:24">
      <c r="T13953" s="288"/>
      <c r="U13953" s="287"/>
      <c r="X13953" s="289"/>
    </row>
    <row r="13954" spans="20:24">
      <c r="T13954" s="288"/>
      <c r="U13954" s="287"/>
      <c r="X13954" s="289"/>
    </row>
    <row r="13955" spans="20:24">
      <c r="T13955" s="288"/>
      <c r="U13955" s="287"/>
      <c r="X13955" s="289"/>
    </row>
    <row r="13956" spans="20:24">
      <c r="T13956" s="288"/>
      <c r="U13956" s="287"/>
      <c r="X13956" s="289"/>
    </row>
    <row r="13957" spans="20:24">
      <c r="T13957" s="288"/>
      <c r="U13957" s="287"/>
      <c r="X13957" s="289"/>
    </row>
    <row r="13958" spans="20:24">
      <c r="T13958" s="288"/>
      <c r="U13958" s="287"/>
      <c r="X13958" s="289"/>
    </row>
    <row r="13959" spans="20:24">
      <c r="T13959" s="288"/>
      <c r="U13959" s="287"/>
      <c r="X13959" s="289"/>
    </row>
    <row r="13960" spans="20:24">
      <c r="T13960" s="288"/>
      <c r="U13960" s="287"/>
      <c r="X13960" s="289"/>
    </row>
    <row r="13961" spans="20:24">
      <c r="T13961" s="288"/>
      <c r="U13961" s="287"/>
      <c r="X13961" s="289"/>
    </row>
    <row r="13962" spans="20:24">
      <c r="T13962" s="288"/>
      <c r="U13962" s="287"/>
      <c r="X13962" s="289"/>
    </row>
    <row r="13963" spans="20:24">
      <c r="T13963" s="288"/>
      <c r="U13963" s="287"/>
      <c r="X13963" s="289"/>
    </row>
    <row r="13964" spans="20:24">
      <c r="T13964" s="288"/>
      <c r="U13964" s="287"/>
      <c r="X13964" s="289"/>
    </row>
    <row r="13965" spans="20:24">
      <c r="T13965" s="288"/>
      <c r="U13965" s="287"/>
      <c r="X13965" s="289"/>
    </row>
    <row r="13966" spans="20:24">
      <c r="T13966" s="288"/>
      <c r="U13966" s="287"/>
      <c r="X13966" s="289"/>
    </row>
    <row r="13967" spans="20:24">
      <c r="T13967" s="288"/>
      <c r="U13967" s="287"/>
      <c r="X13967" s="289"/>
    </row>
    <row r="13968" spans="20:24">
      <c r="T13968" s="288"/>
      <c r="U13968" s="287"/>
      <c r="X13968" s="289"/>
    </row>
    <row r="13969" spans="20:24">
      <c r="T13969" s="288"/>
      <c r="U13969" s="287"/>
      <c r="X13969" s="289"/>
    </row>
    <row r="13970" spans="20:24">
      <c r="T13970" s="288"/>
      <c r="U13970" s="287"/>
      <c r="X13970" s="289"/>
    </row>
    <row r="13971" spans="20:24">
      <c r="T13971" s="288"/>
      <c r="U13971" s="287"/>
      <c r="X13971" s="289"/>
    </row>
    <row r="13972" spans="20:24">
      <c r="T13972" s="288"/>
      <c r="U13972" s="287"/>
      <c r="X13972" s="289"/>
    </row>
    <row r="13973" spans="20:24">
      <c r="T13973" s="288"/>
      <c r="U13973" s="287"/>
      <c r="X13973" s="289"/>
    </row>
    <row r="13974" spans="20:24">
      <c r="T13974" s="288"/>
      <c r="U13974" s="287"/>
      <c r="X13974" s="289"/>
    </row>
    <row r="13975" spans="20:24">
      <c r="T13975" s="288"/>
      <c r="U13975" s="287"/>
      <c r="X13975" s="289"/>
    </row>
    <row r="13976" spans="20:24">
      <c r="T13976" s="288"/>
      <c r="U13976" s="287"/>
      <c r="X13976" s="289"/>
    </row>
    <row r="13977" spans="20:24">
      <c r="T13977" s="288"/>
      <c r="U13977" s="287"/>
      <c r="X13977" s="289"/>
    </row>
    <row r="13978" spans="20:24">
      <c r="T13978" s="288"/>
      <c r="U13978" s="287"/>
      <c r="X13978" s="289"/>
    </row>
    <row r="13979" spans="20:24">
      <c r="T13979" s="288"/>
      <c r="U13979" s="287"/>
      <c r="X13979" s="289"/>
    </row>
    <row r="13980" spans="20:24">
      <c r="T13980" s="288"/>
      <c r="U13980" s="287"/>
      <c r="X13980" s="289"/>
    </row>
    <row r="13981" spans="20:24">
      <c r="T13981" s="288"/>
      <c r="U13981" s="287"/>
      <c r="X13981" s="289"/>
    </row>
    <row r="13982" spans="20:24">
      <c r="T13982" s="288"/>
      <c r="U13982" s="287"/>
      <c r="X13982" s="289"/>
    </row>
    <row r="13983" spans="20:24">
      <c r="T13983" s="288"/>
      <c r="U13983" s="287"/>
      <c r="X13983" s="289"/>
    </row>
    <row r="13984" spans="20:24">
      <c r="T13984" s="288"/>
      <c r="U13984" s="287"/>
      <c r="X13984" s="289"/>
    </row>
    <row r="13985" spans="20:24">
      <c r="T13985" s="288"/>
      <c r="U13985" s="287"/>
      <c r="X13985" s="289"/>
    </row>
    <row r="13986" spans="20:24">
      <c r="T13986" s="288"/>
      <c r="U13986" s="287"/>
      <c r="X13986" s="289"/>
    </row>
    <row r="13987" spans="20:24">
      <c r="T13987" s="288"/>
      <c r="U13987" s="287"/>
      <c r="X13987" s="289"/>
    </row>
    <row r="13988" spans="20:24">
      <c r="T13988" s="288"/>
      <c r="U13988" s="287"/>
      <c r="X13988" s="289"/>
    </row>
    <row r="13989" spans="20:24">
      <c r="T13989" s="288"/>
      <c r="U13989" s="287"/>
      <c r="X13989" s="289"/>
    </row>
    <row r="13990" spans="20:24">
      <c r="T13990" s="288"/>
      <c r="U13990" s="287"/>
      <c r="X13990" s="289"/>
    </row>
    <row r="13991" spans="20:24">
      <c r="T13991" s="288"/>
      <c r="U13991" s="287"/>
      <c r="X13991" s="289"/>
    </row>
    <row r="13992" spans="20:24">
      <c r="T13992" s="288"/>
      <c r="U13992" s="287"/>
      <c r="X13992" s="289"/>
    </row>
    <row r="13993" spans="20:24">
      <c r="T13993" s="288"/>
      <c r="U13993" s="287"/>
      <c r="X13993" s="289"/>
    </row>
    <row r="13994" spans="20:24">
      <c r="T13994" s="288"/>
      <c r="U13994" s="287"/>
      <c r="X13994" s="289"/>
    </row>
    <row r="13995" spans="20:24">
      <c r="T13995" s="288"/>
      <c r="U13995" s="287"/>
      <c r="X13995" s="289"/>
    </row>
    <row r="13996" spans="20:24">
      <c r="T13996" s="288"/>
      <c r="U13996" s="287"/>
      <c r="X13996" s="289"/>
    </row>
    <row r="13997" spans="20:24">
      <c r="T13997" s="288"/>
      <c r="U13997" s="287"/>
      <c r="X13997" s="289"/>
    </row>
    <row r="13998" spans="20:24">
      <c r="T13998" s="288"/>
      <c r="U13998" s="287"/>
      <c r="X13998" s="289"/>
    </row>
    <row r="13999" spans="20:24">
      <c r="T13999" s="288"/>
      <c r="U13999" s="287"/>
      <c r="X13999" s="289"/>
    </row>
    <row r="14000" spans="20:24">
      <c r="T14000" s="288"/>
      <c r="U14000" s="287"/>
      <c r="X14000" s="289"/>
    </row>
    <row r="14001" spans="20:24">
      <c r="T14001" s="288"/>
      <c r="U14001" s="287"/>
      <c r="X14001" s="289"/>
    </row>
    <row r="14002" spans="20:24">
      <c r="T14002" s="288"/>
      <c r="U14002" s="287"/>
      <c r="X14002" s="289"/>
    </row>
    <row r="14003" spans="20:24">
      <c r="T14003" s="288"/>
      <c r="U14003" s="287"/>
      <c r="X14003" s="289"/>
    </row>
    <row r="14004" spans="20:24">
      <c r="T14004" s="288"/>
      <c r="U14004" s="287"/>
      <c r="X14004" s="289"/>
    </row>
    <row r="14005" spans="20:24">
      <c r="T14005" s="288"/>
      <c r="U14005" s="287"/>
      <c r="X14005" s="289"/>
    </row>
    <row r="14006" spans="20:24">
      <c r="T14006" s="288"/>
      <c r="U14006" s="287"/>
      <c r="X14006" s="289"/>
    </row>
    <row r="14007" spans="20:24">
      <c r="T14007" s="288"/>
      <c r="U14007" s="287"/>
      <c r="X14007" s="289"/>
    </row>
    <row r="14008" spans="20:24">
      <c r="T14008" s="288"/>
      <c r="U14008" s="287"/>
      <c r="X14008" s="289"/>
    </row>
    <row r="14009" spans="20:24">
      <c r="T14009" s="288"/>
      <c r="U14009" s="287"/>
      <c r="X14009" s="289"/>
    </row>
    <row r="14010" spans="20:24">
      <c r="T14010" s="288"/>
      <c r="U14010" s="287"/>
      <c r="X14010" s="289"/>
    </row>
    <row r="14011" spans="20:24">
      <c r="T14011" s="288"/>
      <c r="U14011" s="287"/>
      <c r="X14011" s="289"/>
    </row>
    <row r="14012" spans="20:24">
      <c r="T14012" s="288"/>
      <c r="U14012" s="287"/>
      <c r="X14012" s="289"/>
    </row>
    <row r="14013" spans="20:24">
      <c r="T14013" s="288"/>
      <c r="U14013" s="287"/>
      <c r="X14013" s="289"/>
    </row>
    <row r="14014" spans="20:24">
      <c r="T14014" s="288"/>
      <c r="U14014" s="287"/>
      <c r="X14014" s="289"/>
    </row>
    <row r="14015" spans="20:24">
      <c r="T14015" s="288"/>
      <c r="U14015" s="287"/>
      <c r="X14015" s="289"/>
    </row>
    <row r="14016" spans="20:24">
      <c r="T14016" s="288"/>
      <c r="U14016" s="287"/>
      <c r="X14016" s="289"/>
    </row>
    <row r="14017" spans="20:24">
      <c r="T14017" s="288"/>
      <c r="U14017" s="287"/>
      <c r="X14017" s="289"/>
    </row>
    <row r="14018" spans="20:24">
      <c r="T14018" s="288"/>
      <c r="U14018" s="287"/>
      <c r="X14018" s="289"/>
    </row>
    <row r="14019" spans="20:24">
      <c r="T14019" s="288"/>
      <c r="U14019" s="287"/>
      <c r="X14019" s="289"/>
    </row>
    <row r="14020" spans="20:24">
      <c r="T14020" s="288"/>
      <c r="U14020" s="287"/>
      <c r="X14020" s="289"/>
    </row>
    <row r="14021" spans="20:24">
      <c r="T14021" s="288"/>
      <c r="U14021" s="287"/>
      <c r="X14021" s="289"/>
    </row>
    <row r="14022" spans="20:24">
      <c r="T14022" s="288"/>
      <c r="U14022" s="287"/>
      <c r="X14022" s="289"/>
    </row>
    <row r="14023" spans="20:24">
      <c r="T14023" s="288"/>
      <c r="U14023" s="287"/>
      <c r="X14023" s="289"/>
    </row>
    <row r="14024" spans="20:24">
      <c r="T14024" s="288"/>
      <c r="U14024" s="287"/>
      <c r="X14024" s="289"/>
    </row>
    <row r="14025" spans="20:24">
      <c r="T14025" s="288"/>
      <c r="U14025" s="287"/>
      <c r="X14025" s="289"/>
    </row>
    <row r="14026" spans="20:24">
      <c r="T14026" s="288"/>
      <c r="U14026" s="287"/>
      <c r="X14026" s="289"/>
    </row>
    <row r="14027" spans="20:24">
      <c r="T14027" s="288"/>
      <c r="U14027" s="287"/>
      <c r="X14027" s="289"/>
    </row>
    <row r="14028" spans="20:24">
      <c r="T14028" s="288"/>
      <c r="U14028" s="287"/>
      <c r="X14028" s="289"/>
    </row>
    <row r="14029" spans="20:24">
      <c r="T14029" s="288"/>
      <c r="U14029" s="287"/>
      <c r="X14029" s="289"/>
    </row>
    <row r="14030" spans="20:24">
      <c r="T14030" s="288"/>
      <c r="U14030" s="287"/>
      <c r="X14030" s="289"/>
    </row>
    <row r="14031" spans="20:24">
      <c r="T14031" s="288"/>
      <c r="U14031" s="287"/>
      <c r="X14031" s="289"/>
    </row>
    <row r="14032" spans="20:24">
      <c r="T14032" s="288"/>
      <c r="U14032" s="287"/>
      <c r="X14032" s="289"/>
    </row>
    <row r="14033" spans="20:24">
      <c r="T14033" s="288"/>
      <c r="U14033" s="287"/>
      <c r="X14033" s="289"/>
    </row>
    <row r="14034" spans="20:24">
      <c r="T14034" s="288"/>
      <c r="U14034" s="287"/>
      <c r="X14034" s="289"/>
    </row>
    <row r="14035" spans="20:24">
      <c r="T14035" s="288"/>
      <c r="U14035" s="287"/>
      <c r="X14035" s="289"/>
    </row>
    <row r="14036" spans="20:24">
      <c r="T14036" s="288"/>
      <c r="U14036" s="287"/>
      <c r="X14036" s="289"/>
    </row>
    <row r="14037" spans="20:24">
      <c r="T14037" s="288"/>
      <c r="U14037" s="287"/>
      <c r="X14037" s="289"/>
    </row>
    <row r="14038" spans="20:24">
      <c r="T14038" s="288"/>
      <c r="U14038" s="287"/>
      <c r="X14038" s="289"/>
    </row>
    <row r="14039" spans="20:24">
      <c r="T14039" s="288"/>
      <c r="U14039" s="287"/>
      <c r="X14039" s="289"/>
    </row>
    <row r="14040" spans="20:24">
      <c r="T14040" s="288"/>
      <c r="U14040" s="287"/>
      <c r="X14040" s="289"/>
    </row>
    <row r="14041" spans="20:24">
      <c r="T14041" s="288"/>
      <c r="U14041" s="287"/>
      <c r="X14041" s="289"/>
    </row>
    <row r="14042" spans="20:24">
      <c r="T14042" s="288"/>
      <c r="U14042" s="287"/>
      <c r="X14042" s="289"/>
    </row>
    <row r="14043" spans="20:24">
      <c r="T14043" s="288"/>
      <c r="U14043" s="287"/>
      <c r="X14043" s="289"/>
    </row>
    <row r="14044" spans="20:24">
      <c r="T14044" s="288"/>
      <c r="U14044" s="287"/>
      <c r="X14044" s="289"/>
    </row>
    <row r="14045" spans="20:24">
      <c r="T14045" s="288"/>
      <c r="U14045" s="287"/>
      <c r="X14045" s="289"/>
    </row>
    <row r="14046" spans="20:24">
      <c r="T14046" s="288"/>
      <c r="U14046" s="287"/>
      <c r="X14046" s="289"/>
    </row>
    <row r="14047" spans="20:24">
      <c r="T14047" s="288"/>
      <c r="U14047" s="287"/>
      <c r="X14047" s="289"/>
    </row>
    <row r="14048" spans="20:24">
      <c r="T14048" s="288"/>
      <c r="U14048" s="287"/>
      <c r="X14048" s="289"/>
    </row>
    <row r="14049" spans="20:24">
      <c r="T14049" s="288"/>
      <c r="U14049" s="287"/>
      <c r="X14049" s="289"/>
    </row>
    <row r="14050" spans="20:24">
      <c r="T14050" s="288"/>
      <c r="U14050" s="287"/>
      <c r="X14050" s="289"/>
    </row>
    <row r="14051" spans="20:24">
      <c r="T14051" s="288"/>
      <c r="U14051" s="287"/>
      <c r="X14051" s="289"/>
    </row>
    <row r="14052" spans="20:24">
      <c r="T14052" s="288"/>
      <c r="U14052" s="287"/>
      <c r="X14052" s="289"/>
    </row>
    <row r="14053" spans="20:24">
      <c r="T14053" s="288"/>
      <c r="U14053" s="287"/>
      <c r="X14053" s="289"/>
    </row>
    <row r="14054" spans="20:24">
      <c r="T14054" s="288"/>
      <c r="U14054" s="287"/>
      <c r="X14054" s="289"/>
    </row>
    <row r="14055" spans="20:24">
      <c r="T14055" s="288"/>
      <c r="U14055" s="287"/>
      <c r="X14055" s="289"/>
    </row>
    <row r="14056" spans="20:24">
      <c r="T14056" s="288"/>
      <c r="U14056" s="287"/>
      <c r="X14056" s="289"/>
    </row>
    <row r="14057" spans="20:24">
      <c r="T14057" s="288"/>
      <c r="U14057" s="287"/>
      <c r="X14057" s="289"/>
    </row>
    <row r="14058" spans="20:24">
      <c r="T14058" s="288"/>
      <c r="U14058" s="287"/>
      <c r="X14058" s="289"/>
    </row>
    <row r="14059" spans="20:24">
      <c r="T14059" s="288"/>
      <c r="U14059" s="287"/>
      <c r="X14059" s="289"/>
    </row>
    <row r="14060" spans="20:24">
      <c r="T14060" s="288"/>
      <c r="U14060" s="287"/>
      <c r="X14060" s="289"/>
    </row>
    <row r="14061" spans="20:24">
      <c r="T14061" s="288"/>
      <c r="U14061" s="287"/>
      <c r="X14061" s="289"/>
    </row>
    <row r="14062" spans="20:24">
      <c r="T14062" s="288"/>
      <c r="U14062" s="287"/>
      <c r="X14062" s="289"/>
    </row>
    <row r="14063" spans="20:24">
      <c r="T14063" s="288"/>
      <c r="U14063" s="287"/>
      <c r="X14063" s="289"/>
    </row>
    <row r="14064" spans="20:24">
      <c r="T14064" s="288"/>
      <c r="U14064" s="287"/>
      <c r="X14064" s="289"/>
    </row>
    <row r="14065" spans="20:24">
      <c r="T14065" s="288"/>
      <c r="U14065" s="287"/>
      <c r="X14065" s="289"/>
    </row>
    <row r="14066" spans="20:24">
      <c r="T14066" s="288"/>
      <c r="U14066" s="287"/>
      <c r="X14066" s="289"/>
    </row>
    <row r="14067" spans="20:24">
      <c r="T14067" s="288"/>
      <c r="U14067" s="287"/>
      <c r="X14067" s="289"/>
    </row>
    <row r="14068" spans="20:24">
      <c r="T14068" s="288"/>
      <c r="U14068" s="287"/>
      <c r="X14068" s="289"/>
    </row>
    <row r="14069" spans="20:24">
      <c r="T14069" s="288"/>
      <c r="U14069" s="287"/>
      <c r="X14069" s="289"/>
    </row>
    <row r="14070" spans="20:24">
      <c r="T14070" s="288"/>
      <c r="U14070" s="287"/>
      <c r="X14070" s="289"/>
    </row>
    <row r="14071" spans="20:24">
      <c r="T14071" s="288"/>
      <c r="U14071" s="287"/>
      <c r="X14071" s="289"/>
    </row>
    <row r="14072" spans="20:24">
      <c r="T14072" s="288"/>
      <c r="U14072" s="287"/>
      <c r="X14072" s="289"/>
    </row>
    <row r="14073" spans="20:24">
      <c r="T14073" s="288"/>
      <c r="U14073" s="287"/>
      <c r="X14073" s="289"/>
    </row>
    <row r="14074" spans="20:24">
      <c r="T14074" s="288"/>
      <c r="U14074" s="287"/>
      <c r="X14074" s="289"/>
    </row>
    <row r="14075" spans="20:24">
      <c r="T14075" s="288"/>
      <c r="U14075" s="287"/>
      <c r="X14075" s="289"/>
    </row>
    <row r="14076" spans="20:24">
      <c r="T14076" s="288"/>
      <c r="U14076" s="287"/>
      <c r="X14076" s="289"/>
    </row>
    <row r="14077" spans="20:24">
      <c r="T14077" s="288"/>
      <c r="U14077" s="287"/>
      <c r="X14077" s="289"/>
    </row>
    <row r="14078" spans="20:24">
      <c r="T14078" s="288"/>
      <c r="U14078" s="287"/>
      <c r="X14078" s="289"/>
    </row>
    <row r="14079" spans="20:24">
      <c r="T14079" s="288"/>
      <c r="U14079" s="287"/>
      <c r="X14079" s="289"/>
    </row>
    <row r="14080" spans="20:24">
      <c r="T14080" s="288"/>
      <c r="U14080" s="287"/>
      <c r="X14080" s="289"/>
    </row>
    <row r="14081" spans="20:24">
      <c r="T14081" s="288"/>
      <c r="U14081" s="287"/>
      <c r="X14081" s="289"/>
    </row>
    <row r="14082" spans="20:24">
      <c r="T14082" s="288"/>
      <c r="U14082" s="287"/>
      <c r="X14082" s="289"/>
    </row>
    <row r="14083" spans="20:24">
      <c r="T14083" s="288"/>
      <c r="U14083" s="287"/>
      <c r="X14083" s="289"/>
    </row>
    <row r="14084" spans="20:24">
      <c r="T14084" s="288"/>
      <c r="U14084" s="287"/>
      <c r="X14084" s="289"/>
    </row>
    <row r="14085" spans="20:24">
      <c r="T14085" s="288"/>
      <c r="U14085" s="287"/>
      <c r="X14085" s="289"/>
    </row>
    <row r="14086" spans="20:24">
      <c r="T14086" s="288"/>
      <c r="U14086" s="287"/>
      <c r="X14086" s="289"/>
    </row>
    <row r="14087" spans="20:24">
      <c r="T14087" s="288"/>
      <c r="U14087" s="287"/>
      <c r="X14087" s="289"/>
    </row>
    <row r="14088" spans="20:24">
      <c r="T14088" s="288"/>
      <c r="U14088" s="287"/>
      <c r="X14088" s="289"/>
    </row>
    <row r="14089" spans="20:24">
      <c r="T14089" s="288"/>
      <c r="U14089" s="287"/>
      <c r="X14089" s="289"/>
    </row>
    <row r="14090" spans="20:24">
      <c r="T14090" s="288"/>
      <c r="U14090" s="287"/>
      <c r="X14090" s="289"/>
    </row>
    <row r="14091" spans="20:24">
      <c r="T14091" s="288"/>
      <c r="U14091" s="287"/>
      <c r="X14091" s="289"/>
    </row>
    <row r="14092" spans="20:24">
      <c r="T14092" s="288"/>
      <c r="U14092" s="287"/>
      <c r="X14092" s="289"/>
    </row>
    <row r="14093" spans="20:24">
      <c r="T14093" s="288"/>
      <c r="U14093" s="287"/>
      <c r="X14093" s="289"/>
    </row>
    <row r="14094" spans="20:24">
      <c r="T14094" s="288"/>
      <c r="U14094" s="287"/>
      <c r="X14094" s="289"/>
    </row>
    <row r="14095" spans="20:24">
      <c r="T14095" s="288"/>
      <c r="U14095" s="287"/>
      <c r="X14095" s="289"/>
    </row>
    <row r="14096" spans="20:24">
      <c r="T14096" s="288"/>
      <c r="U14096" s="287"/>
      <c r="X14096" s="289"/>
    </row>
    <row r="14097" spans="20:24">
      <c r="T14097" s="288"/>
      <c r="U14097" s="287"/>
      <c r="X14097" s="289"/>
    </row>
    <row r="14098" spans="20:24">
      <c r="T14098" s="288"/>
      <c r="U14098" s="287"/>
      <c r="X14098" s="289"/>
    </row>
    <row r="14099" spans="20:24">
      <c r="T14099" s="288"/>
      <c r="U14099" s="287"/>
      <c r="X14099" s="289"/>
    </row>
    <row r="14100" spans="20:24">
      <c r="T14100" s="288"/>
      <c r="U14100" s="287"/>
      <c r="X14100" s="289"/>
    </row>
    <row r="14101" spans="20:24">
      <c r="T14101" s="288"/>
      <c r="U14101" s="287"/>
      <c r="X14101" s="289"/>
    </row>
    <row r="14102" spans="20:24">
      <c r="T14102" s="288"/>
      <c r="U14102" s="287"/>
      <c r="X14102" s="289"/>
    </row>
    <row r="14103" spans="20:24">
      <c r="T14103" s="288"/>
      <c r="U14103" s="287"/>
      <c r="X14103" s="289"/>
    </row>
    <row r="14104" spans="20:24">
      <c r="T14104" s="288"/>
      <c r="U14104" s="287"/>
      <c r="X14104" s="289"/>
    </row>
    <row r="14105" spans="20:24">
      <c r="T14105" s="288"/>
      <c r="U14105" s="287"/>
      <c r="X14105" s="289"/>
    </row>
    <row r="14106" spans="20:24">
      <c r="T14106" s="288"/>
      <c r="U14106" s="287"/>
      <c r="X14106" s="289"/>
    </row>
    <row r="14107" spans="20:24">
      <c r="T14107" s="288"/>
      <c r="U14107" s="287"/>
      <c r="X14107" s="289"/>
    </row>
    <row r="14108" spans="20:24">
      <c r="T14108" s="288"/>
      <c r="U14108" s="287"/>
      <c r="X14108" s="289"/>
    </row>
    <row r="14109" spans="20:24">
      <c r="T14109" s="288"/>
      <c r="U14109" s="287"/>
      <c r="X14109" s="289"/>
    </row>
    <row r="14110" spans="20:24">
      <c r="T14110" s="288"/>
      <c r="U14110" s="287"/>
      <c r="X14110" s="289"/>
    </row>
    <row r="14111" spans="20:24">
      <c r="T14111" s="288"/>
      <c r="U14111" s="287"/>
      <c r="X14111" s="289"/>
    </row>
    <row r="14112" spans="20:24">
      <c r="T14112" s="288"/>
      <c r="U14112" s="287"/>
      <c r="X14112" s="289"/>
    </row>
    <row r="14113" spans="20:24">
      <c r="T14113" s="288"/>
      <c r="U14113" s="287"/>
      <c r="X14113" s="289"/>
    </row>
    <row r="14114" spans="20:24">
      <c r="T14114" s="288"/>
      <c r="U14114" s="287"/>
      <c r="X14114" s="289"/>
    </row>
    <row r="14115" spans="20:24">
      <c r="T14115" s="288"/>
      <c r="U14115" s="287"/>
      <c r="X14115" s="289"/>
    </row>
    <row r="14116" spans="20:24">
      <c r="T14116" s="288"/>
      <c r="U14116" s="287"/>
      <c r="X14116" s="289"/>
    </row>
    <row r="14117" spans="20:24">
      <c r="T14117" s="288"/>
      <c r="U14117" s="287"/>
      <c r="X14117" s="289"/>
    </row>
    <row r="14118" spans="20:24">
      <c r="T14118" s="288"/>
      <c r="U14118" s="287"/>
      <c r="X14118" s="289"/>
    </row>
    <row r="14119" spans="20:24">
      <c r="T14119" s="288"/>
      <c r="U14119" s="287"/>
      <c r="X14119" s="289"/>
    </row>
    <row r="14120" spans="20:24">
      <c r="T14120" s="288"/>
      <c r="U14120" s="287"/>
      <c r="X14120" s="289"/>
    </row>
    <row r="14121" spans="20:24">
      <c r="T14121" s="288"/>
      <c r="U14121" s="287"/>
      <c r="X14121" s="289"/>
    </row>
    <row r="14122" spans="20:24">
      <c r="T14122" s="288"/>
      <c r="U14122" s="287"/>
      <c r="X14122" s="289"/>
    </row>
    <row r="14123" spans="20:24">
      <c r="T14123" s="288"/>
      <c r="U14123" s="287"/>
      <c r="X14123" s="289"/>
    </row>
    <row r="14124" spans="20:24">
      <c r="T14124" s="288"/>
      <c r="U14124" s="287"/>
      <c r="X14124" s="289"/>
    </row>
    <row r="14125" spans="20:24">
      <c r="T14125" s="288"/>
      <c r="U14125" s="287"/>
      <c r="X14125" s="289"/>
    </row>
    <row r="14126" spans="20:24">
      <c r="T14126" s="288"/>
      <c r="U14126" s="287"/>
      <c r="X14126" s="289"/>
    </row>
    <row r="14127" spans="20:24">
      <c r="T14127" s="288"/>
      <c r="U14127" s="287"/>
      <c r="X14127" s="289"/>
    </row>
    <row r="14128" spans="20:24">
      <c r="T14128" s="288"/>
      <c r="U14128" s="287"/>
      <c r="X14128" s="289"/>
    </row>
    <row r="14129" spans="20:24">
      <c r="T14129" s="288"/>
      <c r="U14129" s="287"/>
      <c r="X14129" s="289"/>
    </row>
    <row r="14130" spans="20:24">
      <c r="T14130" s="288"/>
      <c r="U14130" s="287"/>
      <c r="X14130" s="289"/>
    </row>
    <row r="14131" spans="20:24">
      <c r="T14131" s="288"/>
      <c r="U14131" s="287"/>
      <c r="X14131" s="289"/>
    </row>
    <row r="14132" spans="20:24">
      <c r="T14132" s="288"/>
      <c r="U14132" s="287"/>
      <c r="X14132" s="289"/>
    </row>
    <row r="14133" spans="20:24">
      <c r="T14133" s="288"/>
      <c r="U14133" s="287"/>
      <c r="X14133" s="289"/>
    </row>
    <row r="14134" spans="20:24">
      <c r="T14134" s="288"/>
      <c r="U14134" s="287"/>
      <c r="X14134" s="289"/>
    </row>
    <row r="14135" spans="20:24">
      <c r="T14135" s="288"/>
      <c r="U14135" s="287"/>
      <c r="X14135" s="289"/>
    </row>
    <row r="14136" spans="20:24">
      <c r="T14136" s="288"/>
      <c r="U14136" s="287"/>
      <c r="X14136" s="289"/>
    </row>
    <row r="14137" spans="20:24">
      <c r="T14137" s="288"/>
      <c r="U14137" s="287"/>
      <c r="X14137" s="289"/>
    </row>
    <row r="14138" spans="20:24">
      <c r="T14138" s="288"/>
      <c r="U14138" s="287"/>
      <c r="X14138" s="289"/>
    </row>
    <row r="14139" spans="20:24">
      <c r="T14139" s="288"/>
      <c r="U14139" s="287"/>
      <c r="X14139" s="289"/>
    </row>
    <row r="14140" spans="20:24">
      <c r="T14140" s="288"/>
      <c r="U14140" s="287"/>
      <c r="X14140" s="289"/>
    </row>
    <row r="14141" spans="20:24">
      <c r="T14141" s="288"/>
      <c r="U14141" s="287"/>
      <c r="X14141" s="289"/>
    </row>
    <row r="14142" spans="20:24">
      <c r="T14142" s="288"/>
      <c r="U14142" s="287"/>
      <c r="X14142" s="289"/>
    </row>
    <row r="14143" spans="20:24">
      <c r="T14143" s="288"/>
      <c r="U14143" s="287"/>
      <c r="X14143" s="289"/>
    </row>
    <row r="14144" spans="20:24">
      <c r="T14144" s="288"/>
      <c r="U14144" s="287"/>
      <c r="X14144" s="289"/>
    </row>
    <row r="14145" spans="20:24">
      <c r="T14145" s="288"/>
      <c r="U14145" s="287"/>
      <c r="X14145" s="289"/>
    </row>
    <row r="14146" spans="20:24">
      <c r="T14146" s="288"/>
      <c r="U14146" s="287"/>
      <c r="X14146" s="289"/>
    </row>
    <row r="14147" spans="20:24">
      <c r="T14147" s="288"/>
      <c r="U14147" s="287"/>
      <c r="X14147" s="289"/>
    </row>
    <row r="14148" spans="20:24">
      <c r="T14148" s="288"/>
      <c r="U14148" s="287"/>
      <c r="X14148" s="289"/>
    </row>
    <row r="14149" spans="20:24">
      <c r="T14149" s="288"/>
      <c r="U14149" s="287"/>
      <c r="X14149" s="289"/>
    </row>
    <row r="14150" spans="20:24">
      <c r="T14150" s="288"/>
      <c r="U14150" s="287"/>
      <c r="X14150" s="289"/>
    </row>
    <row r="14151" spans="20:24">
      <c r="T14151" s="288"/>
      <c r="U14151" s="287"/>
      <c r="X14151" s="289"/>
    </row>
    <row r="14152" spans="20:24">
      <c r="T14152" s="288"/>
      <c r="U14152" s="287"/>
      <c r="X14152" s="289"/>
    </row>
    <row r="14153" spans="20:24">
      <c r="T14153" s="288"/>
      <c r="U14153" s="287"/>
      <c r="X14153" s="289"/>
    </row>
    <row r="14154" spans="20:24">
      <c r="T14154" s="288"/>
      <c r="U14154" s="287"/>
      <c r="X14154" s="289"/>
    </row>
    <row r="14155" spans="20:24">
      <c r="T14155" s="288"/>
      <c r="U14155" s="287"/>
      <c r="X14155" s="289"/>
    </row>
    <row r="14156" spans="20:24">
      <c r="T14156" s="288"/>
      <c r="U14156" s="287"/>
      <c r="X14156" s="289"/>
    </row>
    <row r="14157" spans="20:24">
      <c r="T14157" s="288"/>
      <c r="U14157" s="287"/>
      <c r="X14157" s="289"/>
    </row>
    <row r="14158" spans="20:24">
      <c r="T14158" s="288"/>
      <c r="U14158" s="287"/>
      <c r="X14158" s="289"/>
    </row>
    <row r="14159" spans="20:24">
      <c r="T14159" s="288"/>
      <c r="U14159" s="287"/>
      <c r="X14159" s="289"/>
    </row>
    <row r="14160" spans="20:24">
      <c r="T14160" s="288"/>
      <c r="U14160" s="287"/>
      <c r="X14160" s="289"/>
    </row>
    <row r="14161" spans="20:24">
      <c r="T14161" s="288"/>
      <c r="U14161" s="287"/>
      <c r="X14161" s="289"/>
    </row>
    <row r="14162" spans="20:24">
      <c r="T14162" s="288"/>
      <c r="U14162" s="287"/>
      <c r="X14162" s="289"/>
    </row>
    <row r="14163" spans="20:24">
      <c r="T14163" s="288"/>
      <c r="U14163" s="287"/>
      <c r="X14163" s="289"/>
    </row>
    <row r="14164" spans="20:24">
      <c r="T14164" s="288"/>
      <c r="U14164" s="287"/>
      <c r="X14164" s="289"/>
    </row>
    <row r="14165" spans="20:24">
      <c r="T14165" s="288"/>
      <c r="U14165" s="287"/>
      <c r="X14165" s="289"/>
    </row>
    <row r="14166" spans="20:24">
      <c r="T14166" s="288"/>
      <c r="U14166" s="287"/>
      <c r="X14166" s="289"/>
    </row>
    <row r="14167" spans="20:24">
      <c r="T14167" s="288"/>
      <c r="U14167" s="287"/>
      <c r="X14167" s="289"/>
    </row>
    <row r="14168" spans="20:24">
      <c r="T14168" s="288"/>
      <c r="U14168" s="287"/>
      <c r="X14168" s="289"/>
    </row>
    <row r="14169" spans="20:24">
      <c r="T14169" s="288"/>
      <c r="U14169" s="287"/>
      <c r="X14169" s="289"/>
    </row>
    <row r="14170" spans="20:24">
      <c r="T14170" s="288"/>
      <c r="U14170" s="287"/>
      <c r="X14170" s="289"/>
    </row>
    <row r="14171" spans="20:24">
      <c r="T14171" s="288"/>
      <c r="U14171" s="287"/>
      <c r="X14171" s="289"/>
    </row>
    <row r="14172" spans="20:24">
      <c r="T14172" s="288"/>
      <c r="U14172" s="287"/>
      <c r="X14172" s="289"/>
    </row>
    <row r="14173" spans="20:24">
      <c r="T14173" s="288"/>
      <c r="U14173" s="287"/>
      <c r="X14173" s="289"/>
    </row>
    <row r="14174" spans="20:24">
      <c r="T14174" s="288"/>
      <c r="U14174" s="287"/>
      <c r="X14174" s="289"/>
    </row>
    <row r="14175" spans="20:24">
      <c r="T14175" s="288"/>
      <c r="U14175" s="287"/>
      <c r="X14175" s="289"/>
    </row>
    <row r="14176" spans="20:24">
      <c r="T14176" s="288"/>
      <c r="U14176" s="287"/>
      <c r="X14176" s="289"/>
    </row>
    <row r="14177" spans="20:24">
      <c r="T14177" s="288"/>
      <c r="U14177" s="287"/>
      <c r="X14177" s="289"/>
    </row>
    <row r="14178" spans="20:24">
      <c r="T14178" s="288"/>
      <c r="U14178" s="287"/>
      <c r="X14178" s="289"/>
    </row>
    <row r="14179" spans="20:24">
      <c r="T14179" s="288"/>
      <c r="U14179" s="287"/>
      <c r="X14179" s="289"/>
    </row>
    <row r="14180" spans="20:24">
      <c r="T14180" s="288"/>
      <c r="U14180" s="287"/>
      <c r="X14180" s="289"/>
    </row>
    <row r="14181" spans="20:24">
      <c r="T14181" s="288"/>
      <c r="U14181" s="287"/>
      <c r="X14181" s="289"/>
    </row>
    <row r="14182" spans="20:24">
      <c r="T14182" s="288"/>
      <c r="U14182" s="287"/>
      <c r="X14182" s="289"/>
    </row>
    <row r="14183" spans="20:24">
      <c r="T14183" s="288"/>
      <c r="U14183" s="287"/>
      <c r="X14183" s="289"/>
    </row>
    <row r="14184" spans="20:24">
      <c r="T14184" s="288"/>
      <c r="U14184" s="287"/>
      <c r="X14184" s="289"/>
    </row>
    <row r="14185" spans="20:24">
      <c r="T14185" s="288"/>
      <c r="U14185" s="287"/>
      <c r="X14185" s="289"/>
    </row>
    <row r="14186" spans="20:24">
      <c r="T14186" s="288"/>
      <c r="U14186" s="287"/>
      <c r="X14186" s="289"/>
    </row>
    <row r="14187" spans="20:24">
      <c r="T14187" s="288"/>
      <c r="U14187" s="287"/>
      <c r="X14187" s="289"/>
    </row>
    <row r="14188" spans="20:24">
      <c r="T14188" s="288"/>
      <c r="U14188" s="287"/>
      <c r="X14188" s="289"/>
    </row>
    <row r="14189" spans="20:24">
      <c r="T14189" s="288"/>
      <c r="U14189" s="287"/>
      <c r="X14189" s="289"/>
    </row>
    <row r="14190" spans="20:24">
      <c r="T14190" s="288"/>
      <c r="U14190" s="287"/>
      <c r="X14190" s="289"/>
    </row>
    <row r="14191" spans="20:24">
      <c r="T14191" s="288"/>
      <c r="U14191" s="287"/>
      <c r="X14191" s="289"/>
    </row>
    <row r="14192" spans="20:24">
      <c r="T14192" s="288"/>
      <c r="U14192" s="287"/>
      <c r="X14192" s="289"/>
    </row>
    <row r="14193" spans="20:24">
      <c r="T14193" s="288"/>
      <c r="U14193" s="287"/>
      <c r="X14193" s="289"/>
    </row>
    <row r="14194" spans="20:24">
      <c r="T14194" s="288"/>
      <c r="U14194" s="287"/>
      <c r="X14194" s="289"/>
    </row>
    <row r="14195" spans="20:24">
      <c r="T14195" s="288"/>
      <c r="U14195" s="287"/>
      <c r="X14195" s="289"/>
    </row>
    <row r="14196" spans="20:24">
      <c r="T14196" s="288"/>
      <c r="U14196" s="287"/>
      <c r="X14196" s="289"/>
    </row>
    <row r="14197" spans="20:24">
      <c r="T14197" s="288"/>
      <c r="U14197" s="287"/>
      <c r="X14197" s="289"/>
    </row>
    <row r="14198" spans="20:24">
      <c r="T14198" s="288"/>
      <c r="U14198" s="287"/>
      <c r="X14198" s="289"/>
    </row>
    <row r="14199" spans="20:24">
      <c r="T14199" s="288"/>
      <c r="U14199" s="287"/>
      <c r="X14199" s="289"/>
    </row>
    <row r="14200" spans="20:24">
      <c r="T14200" s="288"/>
      <c r="U14200" s="287"/>
      <c r="X14200" s="289"/>
    </row>
    <row r="14201" spans="20:24">
      <c r="T14201" s="288"/>
      <c r="U14201" s="287"/>
      <c r="X14201" s="289"/>
    </row>
    <row r="14202" spans="20:24">
      <c r="T14202" s="288"/>
      <c r="U14202" s="287"/>
      <c r="X14202" s="289"/>
    </row>
    <row r="14203" spans="20:24">
      <c r="T14203" s="288"/>
      <c r="U14203" s="287"/>
      <c r="X14203" s="289"/>
    </row>
    <row r="14204" spans="20:24">
      <c r="T14204" s="288"/>
      <c r="U14204" s="287"/>
      <c r="X14204" s="289"/>
    </row>
    <row r="14205" spans="20:24">
      <c r="T14205" s="288"/>
      <c r="U14205" s="287"/>
      <c r="X14205" s="289"/>
    </row>
    <row r="14206" spans="20:24">
      <c r="T14206" s="288"/>
      <c r="U14206" s="287"/>
      <c r="X14206" s="289"/>
    </row>
    <row r="14207" spans="20:24">
      <c r="T14207" s="288"/>
      <c r="U14207" s="287"/>
      <c r="X14207" s="289"/>
    </row>
    <row r="14208" spans="20:24">
      <c r="T14208" s="288"/>
      <c r="U14208" s="287"/>
      <c r="X14208" s="289"/>
    </row>
    <row r="14209" spans="20:24">
      <c r="T14209" s="288"/>
      <c r="U14209" s="287"/>
      <c r="X14209" s="289"/>
    </row>
    <row r="14210" spans="20:24">
      <c r="T14210" s="288"/>
      <c r="U14210" s="287"/>
      <c r="X14210" s="289"/>
    </row>
    <row r="14211" spans="20:24">
      <c r="T14211" s="288"/>
      <c r="U14211" s="287"/>
      <c r="X14211" s="289"/>
    </row>
    <row r="14212" spans="20:24">
      <c r="T14212" s="288"/>
      <c r="U14212" s="287"/>
      <c r="X14212" s="289"/>
    </row>
    <row r="14213" spans="20:24">
      <c r="T14213" s="288"/>
      <c r="U14213" s="287"/>
      <c r="X14213" s="289"/>
    </row>
    <row r="14214" spans="20:24">
      <c r="T14214" s="288"/>
      <c r="U14214" s="287"/>
      <c r="X14214" s="289"/>
    </row>
    <row r="14215" spans="20:24">
      <c r="T14215" s="288"/>
      <c r="U14215" s="287"/>
      <c r="X14215" s="289"/>
    </row>
    <row r="14216" spans="20:24">
      <c r="T14216" s="288"/>
      <c r="U14216" s="287"/>
      <c r="X14216" s="289"/>
    </row>
    <row r="14217" spans="20:24">
      <c r="T14217" s="288"/>
      <c r="U14217" s="287"/>
      <c r="X14217" s="289"/>
    </row>
    <row r="14218" spans="20:24">
      <c r="T14218" s="288"/>
      <c r="U14218" s="287"/>
      <c r="X14218" s="289"/>
    </row>
    <row r="14219" spans="20:24">
      <c r="T14219" s="288"/>
      <c r="U14219" s="287"/>
      <c r="X14219" s="289"/>
    </row>
    <row r="14220" spans="20:24">
      <c r="T14220" s="288"/>
      <c r="U14220" s="287"/>
      <c r="X14220" s="289"/>
    </row>
    <row r="14221" spans="20:24">
      <c r="T14221" s="288"/>
      <c r="U14221" s="287"/>
      <c r="X14221" s="289"/>
    </row>
    <row r="14222" spans="20:24">
      <c r="T14222" s="288"/>
      <c r="U14222" s="287"/>
      <c r="X14222" s="289"/>
    </row>
    <row r="14223" spans="20:24">
      <c r="T14223" s="288"/>
      <c r="U14223" s="287"/>
      <c r="X14223" s="289"/>
    </row>
    <row r="14224" spans="20:24">
      <c r="T14224" s="288"/>
      <c r="U14224" s="287"/>
      <c r="X14224" s="289"/>
    </row>
    <row r="14225" spans="20:24">
      <c r="T14225" s="288"/>
      <c r="U14225" s="287"/>
      <c r="X14225" s="289"/>
    </row>
    <row r="14226" spans="20:24">
      <c r="T14226" s="288"/>
      <c r="U14226" s="287"/>
      <c r="X14226" s="289"/>
    </row>
    <row r="14227" spans="20:24">
      <c r="T14227" s="288"/>
      <c r="U14227" s="287"/>
      <c r="X14227" s="289"/>
    </row>
    <row r="14228" spans="20:24">
      <c r="T14228" s="288"/>
      <c r="U14228" s="287"/>
      <c r="X14228" s="289"/>
    </row>
    <row r="14229" spans="20:24">
      <c r="T14229" s="288"/>
      <c r="U14229" s="287"/>
      <c r="X14229" s="289"/>
    </row>
    <row r="14230" spans="20:24">
      <c r="T14230" s="288"/>
      <c r="U14230" s="287"/>
      <c r="X14230" s="289"/>
    </row>
    <row r="14231" spans="20:24">
      <c r="T14231" s="288"/>
      <c r="U14231" s="287"/>
      <c r="X14231" s="289"/>
    </row>
    <row r="14232" spans="20:24">
      <c r="T14232" s="288"/>
      <c r="U14232" s="287"/>
      <c r="X14232" s="289"/>
    </row>
    <row r="14233" spans="20:24">
      <c r="T14233" s="288"/>
      <c r="U14233" s="287"/>
      <c r="X14233" s="289"/>
    </row>
    <row r="14234" spans="20:24">
      <c r="T14234" s="288"/>
      <c r="U14234" s="287"/>
      <c r="X14234" s="289"/>
    </row>
    <row r="14235" spans="20:24">
      <c r="T14235" s="288"/>
      <c r="U14235" s="287"/>
      <c r="X14235" s="289"/>
    </row>
    <row r="14236" spans="20:24">
      <c r="T14236" s="288"/>
      <c r="U14236" s="287"/>
      <c r="X14236" s="289"/>
    </row>
    <row r="14237" spans="20:24">
      <c r="T14237" s="288"/>
      <c r="U14237" s="287"/>
      <c r="X14237" s="289"/>
    </row>
    <row r="14238" spans="20:24">
      <c r="T14238" s="288"/>
      <c r="U14238" s="287"/>
      <c r="X14238" s="289"/>
    </row>
    <row r="14239" spans="20:24">
      <c r="T14239" s="288"/>
      <c r="U14239" s="287"/>
      <c r="X14239" s="289"/>
    </row>
    <row r="14240" spans="20:24">
      <c r="T14240" s="288"/>
      <c r="U14240" s="287"/>
      <c r="X14240" s="289"/>
    </row>
    <row r="14241" spans="20:24">
      <c r="T14241" s="288"/>
      <c r="U14241" s="287"/>
      <c r="X14241" s="289"/>
    </row>
    <row r="14242" spans="20:24">
      <c r="T14242" s="288"/>
      <c r="U14242" s="287"/>
      <c r="X14242" s="289"/>
    </row>
    <row r="14243" spans="20:24">
      <c r="T14243" s="288"/>
      <c r="U14243" s="287"/>
      <c r="X14243" s="289"/>
    </row>
    <row r="14244" spans="20:24">
      <c r="T14244" s="288"/>
      <c r="U14244" s="287"/>
      <c r="X14244" s="289"/>
    </row>
    <row r="14245" spans="20:24">
      <c r="T14245" s="288"/>
      <c r="U14245" s="287"/>
      <c r="X14245" s="289"/>
    </row>
    <row r="14246" spans="20:24">
      <c r="T14246" s="288"/>
      <c r="U14246" s="287"/>
      <c r="X14246" s="289"/>
    </row>
    <row r="14247" spans="20:24">
      <c r="T14247" s="288"/>
      <c r="U14247" s="287"/>
      <c r="X14247" s="289"/>
    </row>
    <row r="14248" spans="20:24">
      <c r="T14248" s="288"/>
      <c r="U14248" s="287"/>
      <c r="X14248" s="289"/>
    </row>
    <row r="14249" spans="20:24">
      <c r="T14249" s="288"/>
      <c r="U14249" s="287"/>
      <c r="X14249" s="289"/>
    </row>
    <row r="14250" spans="20:24">
      <c r="T14250" s="288"/>
      <c r="U14250" s="287"/>
      <c r="X14250" s="289"/>
    </row>
    <row r="14251" spans="20:24">
      <c r="T14251" s="288"/>
      <c r="U14251" s="287"/>
      <c r="X14251" s="289"/>
    </row>
    <row r="14252" spans="20:24">
      <c r="T14252" s="288"/>
      <c r="U14252" s="287"/>
      <c r="X14252" s="289"/>
    </row>
    <row r="14253" spans="20:24">
      <c r="T14253" s="288"/>
      <c r="U14253" s="287"/>
      <c r="X14253" s="289"/>
    </row>
    <row r="14254" spans="20:24">
      <c r="T14254" s="288"/>
      <c r="U14254" s="287"/>
      <c r="X14254" s="289"/>
    </row>
    <row r="14255" spans="20:24">
      <c r="T14255" s="288"/>
      <c r="U14255" s="287"/>
      <c r="X14255" s="289"/>
    </row>
    <row r="14256" spans="20:24">
      <c r="T14256" s="288"/>
      <c r="U14256" s="287"/>
      <c r="X14256" s="289"/>
    </row>
    <row r="14257" spans="20:24">
      <c r="T14257" s="288"/>
      <c r="U14257" s="287"/>
      <c r="X14257" s="289"/>
    </row>
    <row r="14258" spans="20:24">
      <c r="T14258" s="288"/>
      <c r="U14258" s="287"/>
      <c r="X14258" s="289"/>
    </row>
    <row r="14259" spans="20:24">
      <c r="T14259" s="288"/>
      <c r="U14259" s="287"/>
      <c r="X14259" s="289"/>
    </row>
    <row r="14260" spans="20:24">
      <c r="T14260" s="288"/>
      <c r="U14260" s="287"/>
      <c r="X14260" s="289"/>
    </row>
    <row r="14261" spans="20:24">
      <c r="T14261" s="288"/>
      <c r="U14261" s="287"/>
      <c r="X14261" s="289"/>
    </row>
    <row r="14262" spans="20:24">
      <c r="T14262" s="288"/>
      <c r="U14262" s="287"/>
      <c r="X14262" s="289"/>
    </row>
    <row r="14263" spans="20:24">
      <c r="T14263" s="288"/>
      <c r="U14263" s="287"/>
      <c r="X14263" s="289"/>
    </row>
    <row r="14264" spans="20:24">
      <c r="T14264" s="288"/>
      <c r="U14264" s="287"/>
      <c r="X14264" s="289"/>
    </row>
    <row r="14265" spans="20:24">
      <c r="T14265" s="288"/>
      <c r="U14265" s="287"/>
      <c r="X14265" s="289"/>
    </row>
    <row r="14266" spans="20:24">
      <c r="T14266" s="288"/>
      <c r="U14266" s="287"/>
      <c r="X14266" s="289"/>
    </row>
    <row r="14267" spans="20:24">
      <c r="T14267" s="288"/>
      <c r="U14267" s="287"/>
      <c r="X14267" s="289"/>
    </row>
    <row r="14268" spans="20:24">
      <c r="T14268" s="288"/>
      <c r="U14268" s="287"/>
      <c r="X14268" s="289"/>
    </row>
    <row r="14269" spans="20:24">
      <c r="T14269" s="288"/>
      <c r="U14269" s="287"/>
      <c r="X14269" s="289"/>
    </row>
    <row r="14270" spans="20:24">
      <c r="T14270" s="288"/>
      <c r="U14270" s="287"/>
      <c r="X14270" s="289"/>
    </row>
    <row r="14271" spans="20:24">
      <c r="T14271" s="288"/>
      <c r="U14271" s="287"/>
      <c r="X14271" s="289"/>
    </row>
    <row r="14272" spans="20:24">
      <c r="T14272" s="288"/>
      <c r="U14272" s="287"/>
      <c r="X14272" s="289"/>
    </row>
    <row r="14273" spans="20:24">
      <c r="T14273" s="288"/>
      <c r="U14273" s="287"/>
      <c r="X14273" s="289"/>
    </row>
    <row r="14274" spans="20:24">
      <c r="T14274" s="288"/>
      <c r="U14274" s="287"/>
      <c r="X14274" s="289"/>
    </row>
    <row r="14275" spans="20:24">
      <c r="T14275" s="288"/>
      <c r="U14275" s="287"/>
      <c r="X14275" s="289"/>
    </row>
    <row r="14276" spans="20:24">
      <c r="T14276" s="288"/>
      <c r="U14276" s="287"/>
      <c r="X14276" s="289"/>
    </row>
    <row r="14277" spans="20:24">
      <c r="T14277" s="288"/>
      <c r="U14277" s="287"/>
      <c r="X14277" s="289"/>
    </row>
    <row r="14278" spans="20:24">
      <c r="T14278" s="288"/>
      <c r="U14278" s="287"/>
      <c r="X14278" s="289"/>
    </row>
    <row r="14279" spans="20:24">
      <c r="T14279" s="288"/>
      <c r="U14279" s="287"/>
      <c r="X14279" s="289"/>
    </row>
    <row r="14280" spans="20:24">
      <c r="T14280" s="288"/>
      <c r="U14280" s="287"/>
      <c r="X14280" s="289"/>
    </row>
    <row r="14281" spans="20:24">
      <c r="T14281" s="288"/>
      <c r="U14281" s="287"/>
      <c r="X14281" s="289"/>
    </row>
    <row r="14282" spans="20:24">
      <c r="T14282" s="288"/>
      <c r="U14282" s="287"/>
      <c r="X14282" s="289"/>
    </row>
    <row r="14283" spans="20:24">
      <c r="T14283" s="288"/>
      <c r="U14283" s="287"/>
      <c r="X14283" s="289"/>
    </row>
    <row r="14284" spans="20:24">
      <c r="T14284" s="288"/>
      <c r="U14284" s="287"/>
      <c r="X14284" s="289"/>
    </row>
    <row r="14285" spans="20:24">
      <c r="T14285" s="288"/>
      <c r="U14285" s="287"/>
      <c r="X14285" s="289"/>
    </row>
    <row r="14286" spans="20:24">
      <c r="T14286" s="288"/>
      <c r="U14286" s="287"/>
      <c r="X14286" s="289"/>
    </row>
    <row r="14287" spans="20:24">
      <c r="T14287" s="288"/>
      <c r="U14287" s="287"/>
      <c r="X14287" s="289"/>
    </row>
    <row r="14288" spans="20:24">
      <c r="T14288" s="288"/>
      <c r="U14288" s="287"/>
      <c r="X14288" s="289"/>
    </row>
    <row r="14289" spans="20:24">
      <c r="T14289" s="288"/>
      <c r="U14289" s="287"/>
      <c r="X14289" s="289"/>
    </row>
    <row r="14290" spans="20:24">
      <c r="T14290" s="288"/>
      <c r="U14290" s="287"/>
      <c r="X14290" s="289"/>
    </row>
    <row r="14291" spans="20:24">
      <c r="T14291" s="288"/>
      <c r="U14291" s="287"/>
      <c r="X14291" s="289"/>
    </row>
    <row r="14292" spans="20:24">
      <c r="T14292" s="288"/>
      <c r="U14292" s="287"/>
      <c r="X14292" s="289"/>
    </row>
    <row r="14293" spans="20:24">
      <c r="T14293" s="288"/>
      <c r="U14293" s="287"/>
      <c r="X14293" s="289"/>
    </row>
    <row r="14294" spans="20:24">
      <c r="T14294" s="288"/>
      <c r="U14294" s="287"/>
      <c r="X14294" s="289"/>
    </row>
    <row r="14295" spans="20:24">
      <c r="T14295" s="288"/>
      <c r="U14295" s="287"/>
      <c r="X14295" s="289"/>
    </row>
    <row r="14296" spans="20:24">
      <c r="T14296" s="288"/>
      <c r="U14296" s="287"/>
      <c r="X14296" s="289"/>
    </row>
    <row r="14297" spans="20:24">
      <c r="T14297" s="288"/>
      <c r="U14297" s="287"/>
      <c r="X14297" s="289"/>
    </row>
    <row r="14298" spans="20:24">
      <c r="T14298" s="288"/>
      <c r="U14298" s="287"/>
      <c r="X14298" s="289"/>
    </row>
    <row r="14299" spans="20:24">
      <c r="T14299" s="288"/>
      <c r="U14299" s="287"/>
      <c r="X14299" s="289"/>
    </row>
    <row r="14300" spans="20:24">
      <c r="T14300" s="288"/>
      <c r="U14300" s="287"/>
      <c r="X14300" s="289"/>
    </row>
    <row r="14301" spans="20:24">
      <c r="T14301" s="288"/>
      <c r="U14301" s="287"/>
      <c r="X14301" s="289"/>
    </row>
    <row r="14302" spans="20:24">
      <c r="T14302" s="288"/>
      <c r="U14302" s="287"/>
      <c r="X14302" s="289"/>
    </row>
    <row r="14303" spans="20:24">
      <c r="T14303" s="288"/>
      <c r="U14303" s="287"/>
      <c r="X14303" s="289"/>
    </row>
    <row r="14304" spans="20:24">
      <c r="T14304" s="288"/>
      <c r="U14304" s="287"/>
      <c r="X14304" s="289"/>
    </row>
    <row r="14305" spans="20:24">
      <c r="T14305" s="288"/>
      <c r="U14305" s="287"/>
      <c r="X14305" s="289"/>
    </row>
    <row r="14306" spans="20:24">
      <c r="T14306" s="288"/>
      <c r="U14306" s="287"/>
      <c r="X14306" s="289"/>
    </row>
    <row r="14307" spans="20:24">
      <c r="T14307" s="288"/>
      <c r="U14307" s="287"/>
      <c r="X14307" s="289"/>
    </row>
    <row r="14308" spans="20:24">
      <c r="T14308" s="288"/>
      <c r="U14308" s="287"/>
      <c r="X14308" s="289"/>
    </row>
    <row r="14309" spans="20:24">
      <c r="T14309" s="288"/>
      <c r="U14309" s="287"/>
      <c r="X14309" s="289"/>
    </row>
    <row r="14310" spans="20:24">
      <c r="T14310" s="288"/>
      <c r="U14310" s="287"/>
      <c r="X14310" s="289"/>
    </row>
    <row r="14311" spans="20:24">
      <c r="T14311" s="288"/>
      <c r="U14311" s="287"/>
      <c r="X14311" s="289"/>
    </row>
    <row r="14312" spans="20:24">
      <c r="T14312" s="288"/>
      <c r="U14312" s="287"/>
      <c r="X14312" s="289"/>
    </row>
    <row r="14313" spans="20:24">
      <c r="T14313" s="288"/>
      <c r="U14313" s="287"/>
      <c r="X14313" s="289"/>
    </row>
    <row r="14314" spans="20:24">
      <c r="T14314" s="288"/>
      <c r="U14314" s="287"/>
      <c r="X14314" s="289"/>
    </row>
    <row r="14315" spans="20:24">
      <c r="T14315" s="288"/>
      <c r="U14315" s="287"/>
      <c r="X14315" s="289"/>
    </row>
    <row r="14316" spans="20:24">
      <c r="T14316" s="288"/>
      <c r="U14316" s="287"/>
      <c r="X14316" s="289"/>
    </row>
    <row r="14317" spans="20:24">
      <c r="T14317" s="288"/>
      <c r="U14317" s="287"/>
      <c r="X14317" s="289"/>
    </row>
    <row r="14318" spans="20:24">
      <c r="T14318" s="288"/>
      <c r="U14318" s="287"/>
      <c r="X14318" s="289"/>
    </row>
    <row r="14319" spans="20:24">
      <c r="T14319" s="288"/>
      <c r="U14319" s="287"/>
      <c r="X14319" s="289"/>
    </row>
    <row r="14320" spans="20:24">
      <c r="T14320" s="288"/>
      <c r="U14320" s="287"/>
      <c r="X14320" s="289"/>
    </row>
    <row r="14321" spans="20:24">
      <c r="T14321" s="288"/>
      <c r="U14321" s="287"/>
      <c r="X14321" s="289"/>
    </row>
    <row r="14322" spans="20:24">
      <c r="T14322" s="288"/>
      <c r="U14322" s="287"/>
      <c r="X14322" s="289"/>
    </row>
    <row r="14323" spans="20:24">
      <c r="T14323" s="288"/>
      <c r="U14323" s="287"/>
      <c r="X14323" s="289"/>
    </row>
    <row r="14324" spans="20:24">
      <c r="T14324" s="288"/>
      <c r="U14324" s="287"/>
      <c r="X14324" s="289"/>
    </row>
    <row r="14325" spans="20:24">
      <c r="T14325" s="288"/>
      <c r="U14325" s="287"/>
      <c r="X14325" s="289"/>
    </row>
    <row r="14326" spans="20:24">
      <c r="T14326" s="288"/>
      <c r="U14326" s="287"/>
      <c r="X14326" s="289"/>
    </row>
    <row r="14327" spans="20:24">
      <c r="T14327" s="288"/>
      <c r="U14327" s="287"/>
      <c r="X14327" s="289"/>
    </row>
    <row r="14328" spans="20:24">
      <c r="T14328" s="288"/>
      <c r="U14328" s="287"/>
      <c r="X14328" s="289"/>
    </row>
    <row r="14329" spans="20:24">
      <c r="T14329" s="288"/>
      <c r="U14329" s="287"/>
      <c r="X14329" s="289"/>
    </row>
    <row r="14330" spans="20:24">
      <c r="T14330" s="288"/>
      <c r="U14330" s="287"/>
      <c r="X14330" s="289"/>
    </row>
    <row r="14331" spans="20:24">
      <c r="T14331" s="288"/>
      <c r="U14331" s="287"/>
      <c r="X14331" s="289"/>
    </row>
    <row r="14332" spans="20:24">
      <c r="T14332" s="288"/>
      <c r="U14332" s="287"/>
      <c r="X14332" s="289"/>
    </row>
    <row r="14333" spans="20:24">
      <c r="T14333" s="288"/>
      <c r="U14333" s="287"/>
      <c r="X14333" s="289"/>
    </row>
    <row r="14334" spans="20:24">
      <c r="T14334" s="288"/>
      <c r="U14334" s="287"/>
      <c r="X14334" s="289"/>
    </row>
    <row r="14335" spans="20:24">
      <c r="T14335" s="288"/>
      <c r="U14335" s="287"/>
      <c r="X14335" s="289"/>
    </row>
    <row r="14336" spans="20:24">
      <c r="T14336" s="288"/>
      <c r="U14336" s="287"/>
      <c r="X14336" s="289"/>
    </row>
    <row r="14337" spans="20:24">
      <c r="T14337" s="288"/>
      <c r="U14337" s="287"/>
      <c r="X14337" s="289"/>
    </row>
    <row r="14338" spans="20:24">
      <c r="T14338" s="288"/>
      <c r="U14338" s="287"/>
      <c r="X14338" s="289"/>
    </row>
    <row r="14339" spans="20:24">
      <c r="T14339" s="288"/>
      <c r="U14339" s="287"/>
      <c r="X14339" s="289"/>
    </row>
    <row r="14340" spans="20:24">
      <c r="T14340" s="288"/>
      <c r="U14340" s="287"/>
      <c r="X14340" s="289"/>
    </row>
    <row r="14341" spans="20:24">
      <c r="T14341" s="288"/>
      <c r="U14341" s="287"/>
      <c r="X14341" s="289"/>
    </row>
    <row r="14342" spans="20:24">
      <c r="T14342" s="288"/>
      <c r="U14342" s="287"/>
      <c r="X14342" s="289"/>
    </row>
    <row r="14343" spans="20:24">
      <c r="T14343" s="288"/>
      <c r="U14343" s="287"/>
      <c r="X14343" s="289"/>
    </row>
    <row r="14344" spans="20:24">
      <c r="T14344" s="288"/>
      <c r="U14344" s="287"/>
      <c r="X14344" s="289"/>
    </row>
    <row r="14345" spans="20:24">
      <c r="T14345" s="288"/>
      <c r="U14345" s="287"/>
      <c r="X14345" s="289"/>
    </row>
    <row r="14346" spans="20:24">
      <c r="T14346" s="288"/>
      <c r="U14346" s="287"/>
      <c r="X14346" s="289"/>
    </row>
    <row r="14347" spans="20:24">
      <c r="T14347" s="288"/>
      <c r="U14347" s="287"/>
      <c r="X14347" s="289"/>
    </row>
    <row r="14348" spans="20:24">
      <c r="T14348" s="288"/>
      <c r="U14348" s="287"/>
      <c r="X14348" s="289"/>
    </row>
    <row r="14349" spans="20:24">
      <c r="T14349" s="288"/>
      <c r="U14349" s="287"/>
      <c r="X14349" s="289"/>
    </row>
    <row r="14350" spans="20:24">
      <c r="T14350" s="288"/>
      <c r="U14350" s="287"/>
      <c r="X14350" s="289"/>
    </row>
    <row r="14351" spans="20:24">
      <c r="T14351" s="288"/>
      <c r="U14351" s="287"/>
      <c r="X14351" s="289"/>
    </row>
    <row r="14352" spans="20:24">
      <c r="T14352" s="288"/>
      <c r="U14352" s="287"/>
      <c r="X14352" s="289"/>
    </row>
    <row r="14353" spans="20:24">
      <c r="T14353" s="288"/>
      <c r="U14353" s="287"/>
      <c r="X14353" s="289"/>
    </row>
    <row r="14354" spans="20:24">
      <c r="T14354" s="288"/>
      <c r="U14354" s="287"/>
      <c r="X14354" s="289"/>
    </row>
    <row r="14355" spans="20:24">
      <c r="T14355" s="288"/>
      <c r="U14355" s="287"/>
      <c r="X14355" s="289"/>
    </row>
    <row r="14356" spans="20:24">
      <c r="T14356" s="288"/>
      <c r="U14356" s="287"/>
      <c r="X14356" s="289"/>
    </row>
    <row r="14357" spans="20:24">
      <c r="T14357" s="288"/>
      <c r="U14357" s="287"/>
      <c r="X14357" s="289"/>
    </row>
    <row r="14358" spans="20:24">
      <c r="T14358" s="288"/>
      <c r="U14358" s="287"/>
      <c r="X14358" s="289"/>
    </row>
    <row r="14359" spans="20:24">
      <c r="T14359" s="288"/>
      <c r="U14359" s="287"/>
      <c r="X14359" s="289"/>
    </row>
    <row r="14360" spans="20:24">
      <c r="T14360" s="288"/>
      <c r="U14360" s="287"/>
      <c r="X14360" s="289"/>
    </row>
    <row r="14361" spans="20:24">
      <c r="T14361" s="288"/>
      <c r="U14361" s="287"/>
      <c r="X14361" s="289"/>
    </row>
    <row r="14362" spans="20:24">
      <c r="T14362" s="288"/>
      <c r="U14362" s="287"/>
      <c r="X14362" s="289"/>
    </row>
    <row r="14363" spans="20:24">
      <c r="T14363" s="288"/>
      <c r="U14363" s="287"/>
      <c r="X14363" s="289"/>
    </row>
    <row r="14364" spans="20:24">
      <c r="T14364" s="288"/>
      <c r="U14364" s="287"/>
      <c r="X14364" s="289"/>
    </row>
    <row r="14365" spans="20:24">
      <c r="T14365" s="288"/>
      <c r="U14365" s="287"/>
      <c r="X14365" s="289"/>
    </row>
    <row r="14366" spans="20:24">
      <c r="T14366" s="288"/>
      <c r="U14366" s="287"/>
      <c r="X14366" s="289"/>
    </row>
    <row r="14367" spans="20:24">
      <c r="T14367" s="288"/>
      <c r="U14367" s="287"/>
      <c r="X14367" s="289"/>
    </row>
    <row r="14368" spans="20:24">
      <c r="T14368" s="288"/>
      <c r="U14368" s="287"/>
      <c r="X14368" s="289"/>
    </row>
    <row r="14369" spans="20:24">
      <c r="T14369" s="288"/>
      <c r="U14369" s="287"/>
      <c r="X14369" s="289"/>
    </row>
    <row r="14370" spans="20:24">
      <c r="T14370" s="288"/>
      <c r="U14370" s="287"/>
      <c r="X14370" s="289"/>
    </row>
    <row r="14371" spans="20:24">
      <c r="T14371" s="288"/>
      <c r="U14371" s="287"/>
      <c r="X14371" s="289"/>
    </row>
    <row r="14372" spans="20:24">
      <c r="T14372" s="288"/>
      <c r="U14372" s="287"/>
      <c r="X14372" s="289"/>
    </row>
    <row r="14373" spans="20:24">
      <c r="T14373" s="288"/>
      <c r="U14373" s="287"/>
      <c r="X14373" s="289"/>
    </row>
    <row r="14374" spans="20:24">
      <c r="T14374" s="288"/>
      <c r="U14374" s="287"/>
      <c r="X14374" s="289"/>
    </row>
    <row r="14375" spans="20:24">
      <c r="T14375" s="288"/>
      <c r="U14375" s="287"/>
      <c r="X14375" s="289"/>
    </row>
    <row r="14376" spans="20:24">
      <c r="T14376" s="288"/>
      <c r="U14376" s="287"/>
      <c r="X14376" s="289"/>
    </row>
    <row r="14377" spans="20:24">
      <c r="T14377" s="288"/>
      <c r="U14377" s="287"/>
      <c r="X14377" s="289"/>
    </row>
    <row r="14378" spans="20:24">
      <c r="T14378" s="288"/>
      <c r="U14378" s="287"/>
      <c r="X14378" s="289"/>
    </row>
    <row r="14379" spans="20:24">
      <c r="T14379" s="288"/>
      <c r="U14379" s="287"/>
      <c r="X14379" s="289"/>
    </row>
    <row r="14380" spans="20:24">
      <c r="T14380" s="288"/>
      <c r="U14380" s="287"/>
      <c r="X14380" s="289"/>
    </row>
    <row r="14381" spans="20:24">
      <c r="T14381" s="288"/>
      <c r="U14381" s="287"/>
      <c r="X14381" s="289"/>
    </row>
    <row r="14382" spans="20:24">
      <c r="T14382" s="288"/>
      <c r="U14382" s="287"/>
      <c r="X14382" s="289"/>
    </row>
    <row r="14383" spans="20:24">
      <c r="T14383" s="288"/>
      <c r="U14383" s="287"/>
      <c r="X14383" s="289"/>
    </row>
    <row r="14384" spans="20:24">
      <c r="T14384" s="288"/>
      <c r="U14384" s="287"/>
      <c r="X14384" s="289"/>
    </row>
    <row r="14385" spans="20:24">
      <c r="T14385" s="288"/>
      <c r="U14385" s="287"/>
      <c r="X14385" s="289"/>
    </row>
    <row r="14386" spans="20:24">
      <c r="T14386" s="288"/>
      <c r="U14386" s="287"/>
      <c r="X14386" s="289"/>
    </row>
    <row r="14387" spans="20:24">
      <c r="T14387" s="288"/>
      <c r="U14387" s="287"/>
      <c r="X14387" s="289"/>
    </row>
    <row r="14388" spans="20:24">
      <c r="T14388" s="288"/>
      <c r="U14388" s="287"/>
      <c r="X14388" s="289"/>
    </row>
    <row r="14389" spans="20:24">
      <c r="T14389" s="288"/>
      <c r="U14389" s="287"/>
      <c r="X14389" s="289"/>
    </row>
    <row r="14390" spans="20:24">
      <c r="T14390" s="288"/>
      <c r="U14390" s="287"/>
      <c r="X14390" s="289"/>
    </row>
    <row r="14391" spans="20:24">
      <c r="T14391" s="288"/>
      <c r="U14391" s="287"/>
      <c r="X14391" s="289"/>
    </row>
    <row r="14392" spans="20:24">
      <c r="T14392" s="288"/>
      <c r="U14392" s="287"/>
      <c r="X14392" s="289"/>
    </row>
    <row r="14393" spans="20:24">
      <c r="T14393" s="288"/>
      <c r="U14393" s="287"/>
      <c r="X14393" s="289"/>
    </row>
    <row r="14394" spans="20:24">
      <c r="T14394" s="288"/>
      <c r="U14394" s="287"/>
      <c r="X14394" s="289"/>
    </row>
    <row r="14395" spans="20:24">
      <c r="T14395" s="288"/>
      <c r="U14395" s="287"/>
      <c r="X14395" s="289"/>
    </row>
    <row r="14396" spans="20:24">
      <c r="T14396" s="288"/>
      <c r="U14396" s="287"/>
      <c r="X14396" s="289"/>
    </row>
    <row r="14397" spans="20:24">
      <c r="T14397" s="288"/>
      <c r="U14397" s="287"/>
      <c r="X14397" s="289"/>
    </row>
    <row r="14398" spans="20:24">
      <c r="T14398" s="288"/>
      <c r="U14398" s="287"/>
      <c r="X14398" s="289"/>
    </row>
    <row r="14399" spans="20:24">
      <c r="T14399" s="288"/>
      <c r="U14399" s="287"/>
      <c r="X14399" s="289"/>
    </row>
    <row r="14400" spans="20:24">
      <c r="T14400" s="288"/>
      <c r="U14400" s="287"/>
      <c r="X14400" s="289"/>
    </row>
    <row r="14401" spans="20:24">
      <c r="T14401" s="288"/>
      <c r="U14401" s="287"/>
      <c r="X14401" s="289"/>
    </row>
    <row r="14402" spans="20:24">
      <c r="T14402" s="288"/>
      <c r="U14402" s="287"/>
      <c r="X14402" s="289"/>
    </row>
    <row r="14403" spans="20:24">
      <c r="T14403" s="288"/>
      <c r="U14403" s="287"/>
      <c r="X14403" s="289"/>
    </row>
    <row r="14404" spans="20:24">
      <c r="T14404" s="288"/>
      <c r="U14404" s="287"/>
      <c r="X14404" s="289"/>
    </row>
    <row r="14405" spans="20:24">
      <c r="T14405" s="288"/>
      <c r="U14405" s="287"/>
      <c r="X14405" s="289"/>
    </row>
    <row r="14406" spans="20:24">
      <c r="T14406" s="288"/>
      <c r="U14406" s="287"/>
      <c r="X14406" s="289"/>
    </row>
    <row r="14407" spans="20:24">
      <c r="T14407" s="288"/>
      <c r="U14407" s="287"/>
      <c r="X14407" s="289"/>
    </row>
    <row r="14408" spans="20:24">
      <c r="T14408" s="288"/>
      <c r="U14408" s="287"/>
      <c r="X14408" s="289"/>
    </row>
    <row r="14409" spans="20:24">
      <c r="T14409" s="288"/>
      <c r="U14409" s="287"/>
      <c r="X14409" s="289"/>
    </row>
    <row r="14410" spans="20:24">
      <c r="T14410" s="288"/>
      <c r="U14410" s="287"/>
      <c r="X14410" s="289"/>
    </row>
    <row r="14411" spans="20:24">
      <c r="T14411" s="288"/>
      <c r="U14411" s="287"/>
      <c r="X14411" s="289"/>
    </row>
    <row r="14412" spans="20:24">
      <c r="T14412" s="288"/>
      <c r="U14412" s="287"/>
      <c r="X14412" s="289"/>
    </row>
    <row r="14413" spans="20:24">
      <c r="T14413" s="288"/>
      <c r="U14413" s="287"/>
      <c r="X14413" s="289"/>
    </row>
    <row r="14414" spans="20:24">
      <c r="T14414" s="288"/>
      <c r="U14414" s="287"/>
      <c r="X14414" s="289"/>
    </row>
    <row r="14415" spans="20:24">
      <c r="T14415" s="288"/>
      <c r="U14415" s="287"/>
      <c r="X14415" s="289"/>
    </row>
    <row r="14416" spans="20:24">
      <c r="T14416" s="288"/>
      <c r="U14416" s="287"/>
      <c r="X14416" s="289"/>
    </row>
    <row r="14417" spans="20:24">
      <c r="T14417" s="288"/>
      <c r="U14417" s="287"/>
      <c r="X14417" s="289"/>
    </row>
    <row r="14418" spans="20:24">
      <c r="T14418" s="288"/>
      <c r="U14418" s="287"/>
      <c r="X14418" s="289"/>
    </row>
    <row r="14419" spans="20:24">
      <c r="T14419" s="288"/>
      <c r="U14419" s="287"/>
      <c r="X14419" s="289"/>
    </row>
    <row r="14420" spans="20:24">
      <c r="T14420" s="288"/>
      <c r="U14420" s="287"/>
      <c r="X14420" s="289"/>
    </row>
    <row r="14421" spans="20:24">
      <c r="T14421" s="288"/>
      <c r="U14421" s="287"/>
      <c r="X14421" s="289"/>
    </row>
    <row r="14422" spans="20:24">
      <c r="T14422" s="288"/>
      <c r="U14422" s="287"/>
      <c r="X14422" s="289"/>
    </row>
    <row r="14423" spans="20:24">
      <c r="T14423" s="288"/>
      <c r="U14423" s="287"/>
      <c r="X14423" s="289"/>
    </row>
    <row r="14424" spans="20:24">
      <c r="T14424" s="288"/>
      <c r="U14424" s="287"/>
      <c r="X14424" s="289"/>
    </row>
    <row r="14425" spans="20:24">
      <c r="T14425" s="288"/>
      <c r="U14425" s="287"/>
      <c r="X14425" s="289"/>
    </row>
    <row r="14426" spans="20:24">
      <c r="T14426" s="288"/>
      <c r="U14426" s="287"/>
      <c r="X14426" s="289"/>
    </row>
    <row r="14427" spans="20:24">
      <c r="T14427" s="288"/>
      <c r="U14427" s="287"/>
      <c r="X14427" s="289"/>
    </row>
    <row r="14428" spans="20:24">
      <c r="T14428" s="288"/>
      <c r="U14428" s="287"/>
      <c r="X14428" s="289"/>
    </row>
    <row r="14429" spans="20:24">
      <c r="T14429" s="288"/>
      <c r="U14429" s="287"/>
      <c r="X14429" s="289"/>
    </row>
    <row r="14430" spans="20:24">
      <c r="T14430" s="288"/>
      <c r="U14430" s="287"/>
      <c r="X14430" s="289"/>
    </row>
    <row r="14431" spans="20:24">
      <c r="T14431" s="288"/>
      <c r="U14431" s="287"/>
      <c r="X14431" s="289"/>
    </row>
    <row r="14432" spans="20:24">
      <c r="T14432" s="288"/>
      <c r="U14432" s="287"/>
      <c r="X14432" s="289"/>
    </row>
    <row r="14433" spans="20:24">
      <c r="T14433" s="288"/>
      <c r="U14433" s="287"/>
      <c r="X14433" s="289"/>
    </row>
    <row r="14434" spans="20:24">
      <c r="T14434" s="288"/>
      <c r="U14434" s="287"/>
      <c r="X14434" s="289"/>
    </row>
    <row r="14435" spans="20:24">
      <c r="T14435" s="288"/>
      <c r="U14435" s="287"/>
      <c r="X14435" s="289"/>
    </row>
    <row r="14436" spans="20:24">
      <c r="T14436" s="288"/>
      <c r="U14436" s="287"/>
      <c r="X14436" s="289"/>
    </row>
    <row r="14437" spans="20:24">
      <c r="T14437" s="288"/>
      <c r="U14437" s="287"/>
      <c r="X14437" s="289"/>
    </row>
    <row r="14438" spans="20:24">
      <c r="T14438" s="288"/>
      <c r="U14438" s="287"/>
      <c r="X14438" s="289"/>
    </row>
    <row r="14439" spans="20:24">
      <c r="T14439" s="288"/>
      <c r="U14439" s="287"/>
      <c r="X14439" s="289"/>
    </row>
    <row r="14440" spans="20:24">
      <c r="T14440" s="288"/>
      <c r="U14440" s="287"/>
      <c r="X14440" s="289"/>
    </row>
    <row r="14441" spans="20:24">
      <c r="T14441" s="288"/>
      <c r="U14441" s="287"/>
      <c r="X14441" s="289"/>
    </row>
    <row r="14442" spans="20:24">
      <c r="T14442" s="288"/>
      <c r="U14442" s="287"/>
      <c r="X14442" s="289"/>
    </row>
    <row r="14443" spans="20:24">
      <c r="T14443" s="288"/>
      <c r="U14443" s="287"/>
      <c r="X14443" s="289"/>
    </row>
    <row r="14444" spans="20:24">
      <c r="T14444" s="288"/>
      <c r="U14444" s="287"/>
      <c r="X14444" s="289"/>
    </row>
    <row r="14445" spans="20:24">
      <c r="T14445" s="288"/>
      <c r="U14445" s="287"/>
      <c r="X14445" s="289"/>
    </row>
    <row r="14446" spans="20:24">
      <c r="T14446" s="288"/>
      <c r="U14446" s="287"/>
      <c r="X14446" s="289"/>
    </row>
    <row r="14447" spans="20:24">
      <c r="T14447" s="288"/>
      <c r="U14447" s="287"/>
      <c r="X14447" s="289"/>
    </row>
    <row r="14448" spans="20:24">
      <c r="T14448" s="288"/>
      <c r="U14448" s="287"/>
      <c r="X14448" s="289"/>
    </row>
    <row r="14449" spans="20:24">
      <c r="T14449" s="288"/>
      <c r="U14449" s="287"/>
      <c r="X14449" s="289"/>
    </row>
    <row r="14450" spans="20:24">
      <c r="T14450" s="288"/>
      <c r="U14450" s="287"/>
      <c r="X14450" s="289"/>
    </row>
    <row r="14451" spans="20:24">
      <c r="T14451" s="288"/>
      <c r="U14451" s="287"/>
      <c r="X14451" s="289"/>
    </row>
    <row r="14452" spans="20:24">
      <c r="T14452" s="288"/>
      <c r="U14452" s="287"/>
      <c r="X14452" s="289"/>
    </row>
    <row r="14453" spans="20:24">
      <c r="T14453" s="288"/>
      <c r="U14453" s="287"/>
      <c r="X14453" s="289"/>
    </row>
    <row r="14454" spans="20:24">
      <c r="T14454" s="288"/>
      <c r="U14454" s="287"/>
      <c r="X14454" s="289"/>
    </row>
    <row r="14455" spans="20:24">
      <c r="T14455" s="288"/>
      <c r="U14455" s="287"/>
      <c r="X14455" s="289"/>
    </row>
    <row r="14456" spans="20:24">
      <c r="T14456" s="288"/>
      <c r="U14456" s="287"/>
      <c r="X14456" s="289"/>
    </row>
    <row r="14457" spans="20:24">
      <c r="T14457" s="288"/>
      <c r="U14457" s="287"/>
      <c r="X14457" s="289"/>
    </row>
    <row r="14458" spans="20:24">
      <c r="T14458" s="288"/>
      <c r="U14458" s="287"/>
      <c r="X14458" s="289"/>
    </row>
    <row r="14459" spans="20:24">
      <c r="T14459" s="288"/>
      <c r="U14459" s="287"/>
      <c r="X14459" s="289"/>
    </row>
    <row r="14460" spans="20:24">
      <c r="T14460" s="288"/>
      <c r="U14460" s="287"/>
      <c r="X14460" s="289"/>
    </row>
    <row r="14461" spans="20:24">
      <c r="T14461" s="288"/>
      <c r="U14461" s="287"/>
      <c r="X14461" s="289"/>
    </row>
    <row r="14462" spans="20:24">
      <c r="T14462" s="288"/>
      <c r="U14462" s="287"/>
      <c r="X14462" s="289"/>
    </row>
    <row r="14463" spans="20:24">
      <c r="T14463" s="288"/>
      <c r="U14463" s="287"/>
      <c r="X14463" s="289"/>
    </row>
    <row r="14464" spans="20:24">
      <c r="T14464" s="288"/>
      <c r="U14464" s="287"/>
      <c r="X14464" s="289"/>
    </row>
    <row r="14465" spans="20:24">
      <c r="T14465" s="288"/>
      <c r="U14465" s="287"/>
      <c r="X14465" s="289"/>
    </row>
    <row r="14466" spans="20:24">
      <c r="T14466" s="288"/>
      <c r="U14466" s="287"/>
      <c r="X14466" s="289"/>
    </row>
    <row r="14467" spans="20:24">
      <c r="T14467" s="288"/>
      <c r="U14467" s="287"/>
      <c r="X14467" s="289"/>
    </row>
    <row r="14468" spans="20:24">
      <c r="T14468" s="288"/>
      <c r="U14468" s="287"/>
      <c r="X14468" s="289"/>
    </row>
    <row r="14469" spans="20:24">
      <c r="T14469" s="288"/>
      <c r="U14469" s="287"/>
      <c r="X14469" s="289"/>
    </row>
    <row r="14470" spans="20:24">
      <c r="T14470" s="288"/>
      <c r="U14470" s="287"/>
      <c r="X14470" s="289"/>
    </row>
    <row r="14471" spans="20:24">
      <c r="T14471" s="288"/>
      <c r="U14471" s="287"/>
      <c r="X14471" s="289"/>
    </row>
    <row r="14472" spans="20:24">
      <c r="T14472" s="288"/>
      <c r="U14472" s="287"/>
      <c r="X14472" s="289"/>
    </row>
    <row r="14473" spans="20:24">
      <c r="T14473" s="288"/>
      <c r="U14473" s="287"/>
      <c r="X14473" s="289"/>
    </row>
    <row r="14474" spans="20:24">
      <c r="T14474" s="288"/>
      <c r="U14474" s="287"/>
      <c r="X14474" s="289"/>
    </row>
    <row r="14475" spans="20:24">
      <c r="T14475" s="288"/>
      <c r="U14475" s="287"/>
      <c r="X14475" s="289"/>
    </row>
    <row r="14476" spans="20:24">
      <c r="T14476" s="288"/>
      <c r="U14476" s="287"/>
      <c r="X14476" s="289"/>
    </row>
    <row r="14477" spans="20:24">
      <c r="T14477" s="288"/>
      <c r="U14477" s="287"/>
      <c r="X14477" s="289"/>
    </row>
    <row r="14478" spans="20:24">
      <c r="T14478" s="288"/>
      <c r="U14478" s="287"/>
      <c r="X14478" s="289"/>
    </row>
    <row r="14479" spans="20:24">
      <c r="T14479" s="288"/>
      <c r="U14479" s="287"/>
      <c r="X14479" s="289"/>
    </row>
    <row r="14480" spans="20:24">
      <c r="T14480" s="288"/>
      <c r="U14480" s="287"/>
      <c r="X14480" s="289"/>
    </row>
    <row r="14481" spans="20:24">
      <c r="T14481" s="288"/>
      <c r="U14481" s="287"/>
      <c r="X14481" s="289"/>
    </row>
    <row r="14482" spans="20:24">
      <c r="T14482" s="288"/>
      <c r="U14482" s="287"/>
      <c r="X14482" s="289"/>
    </row>
    <row r="14483" spans="20:24">
      <c r="T14483" s="288"/>
      <c r="U14483" s="287"/>
      <c r="X14483" s="289"/>
    </row>
    <row r="14484" spans="20:24">
      <c r="T14484" s="288"/>
      <c r="U14484" s="287"/>
      <c r="X14484" s="289"/>
    </row>
    <row r="14485" spans="20:24">
      <c r="T14485" s="288"/>
      <c r="U14485" s="287"/>
      <c r="X14485" s="289"/>
    </row>
    <row r="14486" spans="20:24">
      <c r="T14486" s="288"/>
      <c r="U14486" s="287"/>
      <c r="X14486" s="289"/>
    </row>
    <row r="14487" spans="20:24">
      <c r="T14487" s="288"/>
      <c r="U14487" s="287"/>
      <c r="X14487" s="289"/>
    </row>
    <row r="14488" spans="20:24">
      <c r="T14488" s="288"/>
      <c r="U14488" s="287"/>
      <c r="X14488" s="289"/>
    </row>
    <row r="14489" spans="20:24">
      <c r="T14489" s="288"/>
      <c r="U14489" s="287"/>
      <c r="X14489" s="289"/>
    </row>
    <row r="14490" spans="20:24">
      <c r="T14490" s="288"/>
      <c r="U14490" s="287"/>
      <c r="X14490" s="289"/>
    </row>
    <row r="14491" spans="20:24">
      <c r="T14491" s="288"/>
      <c r="U14491" s="287"/>
      <c r="X14491" s="289"/>
    </row>
    <row r="14492" spans="20:24">
      <c r="T14492" s="288"/>
      <c r="U14492" s="287"/>
      <c r="X14492" s="289"/>
    </row>
    <row r="14493" spans="20:24">
      <c r="T14493" s="288"/>
      <c r="U14493" s="287"/>
      <c r="X14493" s="289"/>
    </row>
    <row r="14494" spans="20:24">
      <c r="T14494" s="288"/>
      <c r="U14494" s="287"/>
      <c r="X14494" s="289"/>
    </row>
    <row r="14495" spans="20:24">
      <c r="T14495" s="288"/>
      <c r="U14495" s="287"/>
      <c r="X14495" s="289"/>
    </row>
    <row r="14496" spans="20:24">
      <c r="T14496" s="288"/>
      <c r="U14496" s="287"/>
      <c r="X14496" s="289"/>
    </row>
    <row r="14497" spans="20:24">
      <c r="T14497" s="288"/>
      <c r="U14497" s="287"/>
      <c r="X14497" s="289"/>
    </row>
    <row r="14498" spans="20:24">
      <c r="T14498" s="288"/>
      <c r="U14498" s="287"/>
      <c r="X14498" s="289"/>
    </row>
    <row r="14499" spans="20:24">
      <c r="T14499" s="288"/>
      <c r="U14499" s="287"/>
      <c r="X14499" s="289"/>
    </row>
    <row r="14500" spans="20:24">
      <c r="T14500" s="288"/>
      <c r="U14500" s="287"/>
      <c r="X14500" s="289"/>
    </row>
    <row r="14501" spans="20:24">
      <c r="T14501" s="288"/>
      <c r="U14501" s="287"/>
      <c r="X14501" s="289"/>
    </row>
    <row r="14502" spans="20:24">
      <c r="T14502" s="288"/>
      <c r="U14502" s="287"/>
      <c r="X14502" s="289"/>
    </row>
    <row r="14503" spans="20:24">
      <c r="T14503" s="288"/>
      <c r="U14503" s="287"/>
      <c r="X14503" s="289"/>
    </row>
    <row r="14504" spans="20:24">
      <c r="T14504" s="288"/>
      <c r="U14504" s="287"/>
      <c r="X14504" s="289"/>
    </row>
    <row r="14505" spans="20:24">
      <c r="T14505" s="288"/>
      <c r="U14505" s="287"/>
      <c r="X14505" s="289"/>
    </row>
    <row r="14506" spans="20:24">
      <c r="T14506" s="288"/>
      <c r="U14506" s="287"/>
      <c r="X14506" s="289"/>
    </row>
    <row r="14507" spans="20:24">
      <c r="T14507" s="288"/>
      <c r="U14507" s="287"/>
      <c r="X14507" s="289"/>
    </row>
    <row r="14508" spans="20:24">
      <c r="T14508" s="288"/>
      <c r="U14508" s="287"/>
      <c r="X14508" s="289"/>
    </row>
    <row r="14509" spans="20:24">
      <c r="T14509" s="288"/>
      <c r="U14509" s="287"/>
      <c r="X14509" s="289"/>
    </row>
    <row r="14510" spans="20:24">
      <c r="T14510" s="288"/>
      <c r="U14510" s="287"/>
      <c r="X14510" s="289"/>
    </row>
    <row r="14511" spans="20:24">
      <c r="T14511" s="288"/>
      <c r="U14511" s="287"/>
      <c r="X14511" s="289"/>
    </row>
    <row r="14512" spans="20:24">
      <c r="T14512" s="288"/>
      <c r="U14512" s="287"/>
      <c r="X14512" s="289"/>
    </row>
    <row r="14513" spans="20:24">
      <c r="T14513" s="288"/>
      <c r="U14513" s="287"/>
      <c r="X14513" s="289"/>
    </row>
    <row r="14514" spans="20:24">
      <c r="T14514" s="288"/>
      <c r="U14514" s="287"/>
      <c r="X14514" s="289"/>
    </row>
    <row r="14515" spans="20:24">
      <c r="T14515" s="288"/>
      <c r="U14515" s="287"/>
      <c r="X14515" s="289"/>
    </row>
    <row r="14516" spans="20:24">
      <c r="T14516" s="288"/>
      <c r="U14516" s="287"/>
      <c r="X14516" s="289"/>
    </row>
    <row r="14517" spans="20:24">
      <c r="T14517" s="288"/>
      <c r="U14517" s="287"/>
      <c r="X14517" s="289"/>
    </row>
    <row r="14518" spans="20:24">
      <c r="T14518" s="288"/>
      <c r="U14518" s="287"/>
      <c r="X14518" s="289"/>
    </row>
    <row r="14519" spans="20:24">
      <c r="T14519" s="288"/>
      <c r="U14519" s="287"/>
      <c r="X14519" s="289"/>
    </row>
    <row r="14520" spans="20:24">
      <c r="T14520" s="288"/>
      <c r="U14520" s="287"/>
      <c r="X14520" s="289"/>
    </row>
    <row r="14521" spans="20:24">
      <c r="T14521" s="288"/>
      <c r="U14521" s="287"/>
      <c r="X14521" s="289"/>
    </row>
    <row r="14522" spans="20:24">
      <c r="T14522" s="288"/>
      <c r="U14522" s="287"/>
      <c r="X14522" s="289"/>
    </row>
    <row r="14523" spans="20:24">
      <c r="T14523" s="288"/>
      <c r="U14523" s="287"/>
      <c r="X14523" s="289"/>
    </row>
    <row r="14524" spans="20:24">
      <c r="T14524" s="288"/>
      <c r="U14524" s="287"/>
      <c r="X14524" s="289"/>
    </row>
    <row r="14525" spans="20:24">
      <c r="T14525" s="288"/>
      <c r="U14525" s="287"/>
      <c r="X14525" s="289"/>
    </row>
    <row r="14526" spans="20:24">
      <c r="T14526" s="288"/>
      <c r="U14526" s="287"/>
      <c r="X14526" s="289"/>
    </row>
    <row r="14527" spans="20:24">
      <c r="T14527" s="288"/>
      <c r="U14527" s="287"/>
      <c r="X14527" s="289"/>
    </row>
    <row r="14528" spans="20:24">
      <c r="T14528" s="288"/>
      <c r="U14528" s="287"/>
      <c r="X14528" s="289"/>
    </row>
    <row r="14529" spans="20:24">
      <c r="T14529" s="288"/>
      <c r="U14529" s="287"/>
      <c r="X14529" s="289"/>
    </row>
    <row r="14530" spans="20:24">
      <c r="T14530" s="288"/>
      <c r="U14530" s="287"/>
      <c r="X14530" s="289"/>
    </row>
    <row r="14531" spans="20:24">
      <c r="T14531" s="288"/>
      <c r="U14531" s="287"/>
      <c r="X14531" s="289"/>
    </row>
    <row r="14532" spans="20:24">
      <c r="T14532" s="288"/>
      <c r="U14532" s="287"/>
      <c r="X14532" s="289"/>
    </row>
    <row r="14533" spans="20:24">
      <c r="T14533" s="288"/>
      <c r="U14533" s="287"/>
      <c r="X14533" s="289"/>
    </row>
    <row r="14534" spans="20:24">
      <c r="T14534" s="288"/>
      <c r="U14534" s="287"/>
      <c r="X14534" s="289"/>
    </row>
    <row r="14535" spans="20:24">
      <c r="T14535" s="288"/>
      <c r="U14535" s="287"/>
      <c r="X14535" s="289"/>
    </row>
    <row r="14536" spans="20:24">
      <c r="T14536" s="288"/>
      <c r="U14536" s="287"/>
      <c r="X14536" s="289"/>
    </row>
    <row r="14537" spans="20:24">
      <c r="T14537" s="288"/>
      <c r="U14537" s="287"/>
      <c r="X14537" s="289"/>
    </row>
    <row r="14538" spans="20:24">
      <c r="T14538" s="288"/>
      <c r="U14538" s="287"/>
      <c r="X14538" s="289"/>
    </row>
    <row r="14539" spans="20:24">
      <c r="T14539" s="288"/>
      <c r="U14539" s="287"/>
      <c r="X14539" s="289"/>
    </row>
    <row r="14540" spans="20:24">
      <c r="T14540" s="288"/>
      <c r="U14540" s="287"/>
      <c r="X14540" s="289"/>
    </row>
    <row r="14541" spans="20:24">
      <c r="T14541" s="288"/>
      <c r="U14541" s="287"/>
      <c r="X14541" s="289"/>
    </row>
    <row r="14542" spans="20:24">
      <c r="T14542" s="288"/>
      <c r="U14542" s="287"/>
      <c r="X14542" s="289"/>
    </row>
    <row r="14543" spans="20:24">
      <c r="T14543" s="288"/>
      <c r="U14543" s="287"/>
      <c r="X14543" s="289"/>
    </row>
    <row r="14544" spans="20:24">
      <c r="T14544" s="288"/>
      <c r="U14544" s="287"/>
      <c r="X14544" s="289"/>
    </row>
    <row r="14545" spans="20:24">
      <c r="T14545" s="288"/>
      <c r="U14545" s="287"/>
      <c r="X14545" s="289"/>
    </row>
    <row r="14546" spans="20:24">
      <c r="T14546" s="288"/>
      <c r="U14546" s="287"/>
      <c r="X14546" s="289"/>
    </row>
    <row r="14547" spans="20:24">
      <c r="T14547" s="288"/>
      <c r="U14547" s="287"/>
      <c r="X14547" s="289"/>
    </row>
    <row r="14548" spans="20:24">
      <c r="T14548" s="288"/>
      <c r="U14548" s="287"/>
      <c r="X14548" s="289"/>
    </row>
    <row r="14549" spans="20:24">
      <c r="T14549" s="288"/>
      <c r="U14549" s="287"/>
      <c r="X14549" s="289"/>
    </row>
    <row r="14550" spans="20:24">
      <c r="T14550" s="288"/>
      <c r="U14550" s="287"/>
      <c r="X14550" s="289"/>
    </row>
    <row r="14551" spans="20:24">
      <c r="T14551" s="288"/>
      <c r="U14551" s="287"/>
      <c r="X14551" s="289"/>
    </row>
    <row r="14552" spans="20:24">
      <c r="T14552" s="288"/>
      <c r="U14552" s="287"/>
      <c r="X14552" s="289"/>
    </row>
    <row r="14553" spans="20:24">
      <c r="T14553" s="288"/>
      <c r="U14553" s="287"/>
      <c r="X14553" s="289"/>
    </row>
    <row r="14554" spans="20:24">
      <c r="T14554" s="288"/>
      <c r="U14554" s="287"/>
      <c r="X14554" s="289"/>
    </row>
    <row r="14555" spans="20:24">
      <c r="T14555" s="288"/>
      <c r="U14555" s="287"/>
      <c r="X14555" s="289"/>
    </row>
    <row r="14556" spans="20:24">
      <c r="T14556" s="288"/>
      <c r="U14556" s="287"/>
      <c r="X14556" s="289"/>
    </row>
    <row r="14557" spans="20:24">
      <c r="T14557" s="288"/>
      <c r="U14557" s="287"/>
      <c r="X14557" s="289"/>
    </row>
    <row r="14558" spans="20:24">
      <c r="T14558" s="288"/>
      <c r="U14558" s="287"/>
      <c r="X14558" s="289"/>
    </row>
    <row r="14559" spans="20:24">
      <c r="T14559" s="288"/>
      <c r="U14559" s="287"/>
      <c r="X14559" s="289"/>
    </row>
    <row r="14560" spans="20:24">
      <c r="T14560" s="288"/>
      <c r="U14560" s="287"/>
      <c r="X14560" s="289"/>
    </row>
    <row r="14561" spans="20:24">
      <c r="T14561" s="288"/>
      <c r="U14561" s="287"/>
      <c r="X14561" s="289"/>
    </row>
    <row r="14562" spans="20:24">
      <c r="T14562" s="288"/>
      <c r="U14562" s="287"/>
      <c r="X14562" s="289"/>
    </row>
    <row r="14563" spans="20:24">
      <c r="T14563" s="288"/>
      <c r="U14563" s="287"/>
      <c r="X14563" s="289"/>
    </row>
    <row r="14564" spans="20:24">
      <c r="T14564" s="288"/>
      <c r="U14564" s="287"/>
      <c r="X14564" s="289"/>
    </row>
    <row r="14565" spans="20:24">
      <c r="T14565" s="288"/>
      <c r="U14565" s="287"/>
      <c r="X14565" s="289"/>
    </row>
    <row r="14566" spans="20:24">
      <c r="T14566" s="288"/>
      <c r="U14566" s="287"/>
      <c r="X14566" s="289"/>
    </row>
    <row r="14567" spans="20:24">
      <c r="T14567" s="288"/>
      <c r="U14567" s="287"/>
      <c r="X14567" s="289"/>
    </row>
    <row r="14568" spans="20:24">
      <c r="T14568" s="288"/>
      <c r="U14568" s="287"/>
      <c r="X14568" s="289"/>
    </row>
    <row r="14569" spans="20:24">
      <c r="T14569" s="288"/>
      <c r="U14569" s="287"/>
      <c r="X14569" s="289"/>
    </row>
    <row r="14570" spans="20:24">
      <c r="T14570" s="288"/>
      <c r="U14570" s="287"/>
      <c r="X14570" s="289"/>
    </row>
    <row r="14571" spans="20:24">
      <c r="T14571" s="288"/>
      <c r="U14571" s="287"/>
      <c r="X14571" s="289"/>
    </row>
    <row r="14572" spans="20:24">
      <c r="T14572" s="288"/>
      <c r="U14572" s="287"/>
      <c r="X14572" s="289"/>
    </row>
    <row r="14573" spans="20:24">
      <c r="T14573" s="288"/>
      <c r="U14573" s="287"/>
      <c r="X14573" s="289"/>
    </row>
    <row r="14574" spans="20:24">
      <c r="T14574" s="288"/>
      <c r="U14574" s="287"/>
      <c r="X14574" s="289"/>
    </row>
    <row r="14575" spans="20:24">
      <c r="T14575" s="288"/>
      <c r="U14575" s="287"/>
      <c r="X14575" s="289"/>
    </row>
    <row r="14576" spans="20:24">
      <c r="T14576" s="288"/>
      <c r="U14576" s="287"/>
      <c r="X14576" s="289"/>
    </row>
    <row r="14577" spans="20:24">
      <c r="T14577" s="288"/>
      <c r="U14577" s="287"/>
      <c r="X14577" s="289"/>
    </row>
    <row r="14578" spans="20:24">
      <c r="T14578" s="288"/>
      <c r="U14578" s="287"/>
      <c r="X14578" s="289"/>
    </row>
    <row r="14579" spans="20:24">
      <c r="T14579" s="288"/>
      <c r="U14579" s="287"/>
      <c r="X14579" s="289"/>
    </row>
    <row r="14580" spans="20:24">
      <c r="T14580" s="288"/>
      <c r="U14580" s="287"/>
      <c r="X14580" s="289"/>
    </row>
    <row r="14581" spans="20:24">
      <c r="T14581" s="288"/>
      <c r="U14581" s="287"/>
      <c r="X14581" s="289"/>
    </row>
    <row r="14582" spans="20:24">
      <c r="T14582" s="288"/>
      <c r="U14582" s="287"/>
      <c r="X14582" s="289"/>
    </row>
    <row r="14583" spans="20:24">
      <c r="T14583" s="288"/>
      <c r="U14583" s="287"/>
      <c r="X14583" s="289"/>
    </row>
    <row r="14584" spans="20:24">
      <c r="T14584" s="288"/>
      <c r="U14584" s="287"/>
      <c r="X14584" s="289"/>
    </row>
    <row r="14585" spans="20:24">
      <c r="T14585" s="288"/>
      <c r="U14585" s="287"/>
      <c r="X14585" s="289"/>
    </row>
    <row r="14586" spans="20:24">
      <c r="T14586" s="288"/>
      <c r="U14586" s="287"/>
      <c r="X14586" s="289"/>
    </row>
    <row r="14587" spans="20:24">
      <c r="T14587" s="288"/>
      <c r="U14587" s="287"/>
      <c r="X14587" s="289"/>
    </row>
    <row r="14588" spans="20:24">
      <c r="T14588" s="288"/>
      <c r="U14588" s="287"/>
      <c r="X14588" s="289"/>
    </row>
    <row r="14589" spans="20:24">
      <c r="T14589" s="288"/>
      <c r="U14589" s="287"/>
      <c r="X14589" s="289"/>
    </row>
    <row r="14590" spans="20:24">
      <c r="T14590" s="288"/>
      <c r="U14590" s="287"/>
      <c r="X14590" s="289"/>
    </row>
    <row r="14591" spans="20:24">
      <c r="T14591" s="288"/>
      <c r="U14591" s="287"/>
      <c r="X14591" s="289"/>
    </row>
    <row r="14592" spans="20:24">
      <c r="T14592" s="288"/>
      <c r="U14592" s="287"/>
      <c r="X14592" s="289"/>
    </row>
    <row r="14593" spans="20:24">
      <c r="T14593" s="288"/>
      <c r="U14593" s="287"/>
      <c r="X14593" s="289"/>
    </row>
    <row r="14594" spans="20:24">
      <c r="T14594" s="288"/>
      <c r="U14594" s="287"/>
      <c r="X14594" s="289"/>
    </row>
    <row r="14595" spans="20:24">
      <c r="T14595" s="288"/>
      <c r="U14595" s="287"/>
      <c r="X14595" s="289"/>
    </row>
    <row r="14596" spans="20:24">
      <c r="T14596" s="288"/>
      <c r="U14596" s="287"/>
      <c r="X14596" s="289"/>
    </row>
    <row r="14597" spans="20:24">
      <c r="T14597" s="288"/>
      <c r="U14597" s="287"/>
      <c r="X14597" s="289"/>
    </row>
    <row r="14598" spans="20:24">
      <c r="T14598" s="288"/>
      <c r="U14598" s="287"/>
      <c r="X14598" s="289"/>
    </row>
    <row r="14599" spans="20:24">
      <c r="T14599" s="288"/>
      <c r="U14599" s="287"/>
      <c r="X14599" s="289"/>
    </row>
    <row r="14600" spans="20:24">
      <c r="T14600" s="288"/>
      <c r="U14600" s="287"/>
      <c r="X14600" s="289"/>
    </row>
    <row r="14601" spans="20:24">
      <c r="T14601" s="288"/>
      <c r="U14601" s="287"/>
      <c r="X14601" s="289"/>
    </row>
    <row r="14602" spans="20:24">
      <c r="T14602" s="288"/>
      <c r="U14602" s="287"/>
      <c r="X14602" s="289"/>
    </row>
    <row r="14603" spans="20:24">
      <c r="T14603" s="288"/>
      <c r="U14603" s="287"/>
      <c r="X14603" s="289"/>
    </row>
    <row r="14604" spans="20:24">
      <c r="T14604" s="288"/>
      <c r="U14604" s="287"/>
      <c r="X14604" s="289"/>
    </row>
    <row r="14605" spans="20:24">
      <c r="T14605" s="288"/>
      <c r="U14605" s="287"/>
      <c r="X14605" s="289"/>
    </row>
    <row r="14606" spans="20:24">
      <c r="T14606" s="288"/>
      <c r="U14606" s="287"/>
      <c r="X14606" s="289"/>
    </row>
    <row r="14607" spans="20:24">
      <c r="T14607" s="288"/>
      <c r="U14607" s="287"/>
      <c r="X14607" s="289"/>
    </row>
    <row r="14608" spans="20:24">
      <c r="T14608" s="288"/>
      <c r="U14608" s="287"/>
      <c r="X14608" s="289"/>
    </row>
    <row r="14609" spans="20:24">
      <c r="T14609" s="288"/>
      <c r="U14609" s="287"/>
      <c r="X14609" s="289"/>
    </row>
    <row r="14610" spans="20:24">
      <c r="T14610" s="288"/>
      <c r="U14610" s="287"/>
      <c r="X14610" s="289"/>
    </row>
    <row r="14611" spans="20:24">
      <c r="T14611" s="288"/>
      <c r="U14611" s="287"/>
      <c r="X14611" s="289"/>
    </row>
    <row r="14612" spans="20:24">
      <c r="T14612" s="288"/>
      <c r="U14612" s="287"/>
      <c r="X14612" s="289"/>
    </row>
    <row r="14613" spans="20:24">
      <c r="T14613" s="288"/>
      <c r="U14613" s="287"/>
      <c r="X14613" s="289"/>
    </row>
    <row r="14614" spans="20:24">
      <c r="T14614" s="288"/>
      <c r="U14614" s="287"/>
      <c r="X14614" s="289"/>
    </row>
    <row r="14615" spans="20:24">
      <c r="T14615" s="288"/>
      <c r="U14615" s="287"/>
      <c r="X14615" s="289"/>
    </row>
    <row r="14616" spans="20:24">
      <c r="T14616" s="288"/>
      <c r="U14616" s="287"/>
      <c r="X14616" s="289"/>
    </row>
    <row r="14617" spans="20:24">
      <c r="T14617" s="288"/>
      <c r="U14617" s="287"/>
      <c r="X14617" s="289"/>
    </row>
    <row r="14618" spans="20:24">
      <c r="T14618" s="288"/>
      <c r="U14618" s="287"/>
      <c r="X14618" s="289"/>
    </row>
    <row r="14619" spans="20:24">
      <c r="T14619" s="288"/>
      <c r="U14619" s="287"/>
      <c r="X14619" s="289"/>
    </row>
    <row r="14620" spans="20:24">
      <c r="T14620" s="288"/>
      <c r="U14620" s="287"/>
      <c r="X14620" s="289"/>
    </row>
    <row r="14621" spans="20:24">
      <c r="T14621" s="288"/>
      <c r="U14621" s="287"/>
      <c r="X14621" s="289"/>
    </row>
    <row r="14622" spans="20:24">
      <c r="T14622" s="288"/>
      <c r="U14622" s="287"/>
      <c r="X14622" s="289"/>
    </row>
    <row r="14623" spans="20:24">
      <c r="T14623" s="288"/>
      <c r="U14623" s="287"/>
      <c r="X14623" s="289"/>
    </row>
    <row r="14624" spans="20:24">
      <c r="T14624" s="288"/>
      <c r="U14624" s="287"/>
      <c r="X14624" s="289"/>
    </row>
    <row r="14625" spans="20:24">
      <c r="T14625" s="288"/>
      <c r="U14625" s="287"/>
      <c r="X14625" s="289"/>
    </row>
    <row r="14626" spans="20:24">
      <c r="T14626" s="288"/>
      <c r="U14626" s="287"/>
      <c r="X14626" s="289"/>
    </row>
    <row r="14627" spans="20:24">
      <c r="T14627" s="288"/>
      <c r="U14627" s="287"/>
      <c r="X14627" s="289"/>
    </row>
    <row r="14628" spans="20:24">
      <c r="T14628" s="288"/>
      <c r="U14628" s="287"/>
      <c r="X14628" s="289"/>
    </row>
    <row r="14629" spans="20:24">
      <c r="T14629" s="288"/>
      <c r="U14629" s="287"/>
      <c r="X14629" s="289"/>
    </row>
    <row r="14630" spans="20:24">
      <c r="T14630" s="288"/>
      <c r="U14630" s="287"/>
      <c r="X14630" s="289"/>
    </row>
    <row r="14631" spans="20:24">
      <c r="T14631" s="288"/>
      <c r="U14631" s="287"/>
      <c r="X14631" s="289"/>
    </row>
    <row r="14632" spans="20:24">
      <c r="T14632" s="288"/>
      <c r="U14632" s="287"/>
      <c r="X14632" s="289"/>
    </row>
    <row r="14633" spans="20:24">
      <c r="T14633" s="288"/>
      <c r="U14633" s="287"/>
      <c r="X14633" s="289"/>
    </row>
    <row r="14634" spans="20:24">
      <c r="T14634" s="288"/>
      <c r="U14634" s="287"/>
      <c r="X14634" s="289"/>
    </row>
    <row r="14635" spans="20:24">
      <c r="T14635" s="288"/>
      <c r="U14635" s="287"/>
      <c r="X14635" s="289"/>
    </row>
    <row r="14636" spans="20:24">
      <c r="T14636" s="288"/>
      <c r="U14636" s="287"/>
      <c r="X14636" s="289"/>
    </row>
    <row r="14637" spans="20:24">
      <c r="T14637" s="288"/>
      <c r="U14637" s="287"/>
      <c r="X14637" s="289"/>
    </row>
    <row r="14638" spans="20:24">
      <c r="T14638" s="288"/>
      <c r="U14638" s="287"/>
      <c r="X14638" s="289"/>
    </row>
    <row r="14639" spans="20:24">
      <c r="T14639" s="288"/>
      <c r="U14639" s="287"/>
      <c r="X14639" s="289"/>
    </row>
    <row r="14640" spans="20:24">
      <c r="T14640" s="288"/>
      <c r="U14640" s="287"/>
      <c r="X14640" s="289"/>
    </row>
    <row r="14641" spans="20:24">
      <c r="T14641" s="288"/>
      <c r="U14641" s="287"/>
      <c r="X14641" s="289"/>
    </row>
    <row r="14642" spans="20:24">
      <c r="T14642" s="288"/>
      <c r="U14642" s="287"/>
      <c r="X14642" s="289"/>
    </row>
    <row r="14643" spans="20:24">
      <c r="T14643" s="288"/>
      <c r="U14643" s="287"/>
      <c r="X14643" s="289"/>
    </row>
    <row r="14644" spans="20:24">
      <c r="T14644" s="288"/>
      <c r="U14644" s="287"/>
      <c r="X14644" s="289"/>
    </row>
    <row r="14645" spans="20:24">
      <c r="T14645" s="288"/>
      <c r="U14645" s="287"/>
      <c r="X14645" s="289"/>
    </row>
    <row r="14646" spans="20:24">
      <c r="T14646" s="288"/>
      <c r="U14646" s="287"/>
      <c r="X14646" s="289"/>
    </row>
    <row r="14647" spans="20:24">
      <c r="T14647" s="288"/>
      <c r="U14647" s="287"/>
      <c r="X14647" s="289"/>
    </row>
    <row r="14648" spans="20:24">
      <c r="T14648" s="288"/>
      <c r="U14648" s="287"/>
      <c r="X14648" s="289"/>
    </row>
    <row r="14649" spans="20:24">
      <c r="T14649" s="288"/>
      <c r="U14649" s="287"/>
      <c r="X14649" s="289"/>
    </row>
    <row r="14650" spans="20:24">
      <c r="T14650" s="288"/>
      <c r="U14650" s="287"/>
      <c r="X14650" s="289"/>
    </row>
    <row r="14651" spans="20:24">
      <c r="T14651" s="288"/>
      <c r="U14651" s="287"/>
      <c r="X14651" s="289"/>
    </row>
    <row r="14652" spans="20:24">
      <c r="T14652" s="288"/>
      <c r="U14652" s="287"/>
      <c r="X14652" s="289"/>
    </row>
    <row r="14653" spans="20:24">
      <c r="T14653" s="288"/>
      <c r="U14653" s="287"/>
      <c r="X14653" s="289"/>
    </row>
    <row r="14654" spans="20:24">
      <c r="T14654" s="288"/>
      <c r="U14654" s="287"/>
      <c r="X14654" s="289"/>
    </row>
    <row r="14655" spans="20:24">
      <c r="T14655" s="288"/>
      <c r="U14655" s="287"/>
      <c r="X14655" s="289"/>
    </row>
    <row r="14656" spans="20:24">
      <c r="T14656" s="288"/>
      <c r="U14656" s="287"/>
      <c r="X14656" s="289"/>
    </row>
    <row r="14657" spans="20:24">
      <c r="T14657" s="288"/>
      <c r="U14657" s="287"/>
      <c r="X14657" s="289"/>
    </row>
    <row r="14658" spans="20:24">
      <c r="T14658" s="288"/>
      <c r="U14658" s="287"/>
      <c r="X14658" s="289"/>
    </row>
    <row r="14659" spans="20:24">
      <c r="T14659" s="288"/>
      <c r="U14659" s="287"/>
      <c r="X14659" s="289"/>
    </row>
    <row r="14660" spans="20:24">
      <c r="T14660" s="288"/>
      <c r="U14660" s="287"/>
      <c r="X14660" s="289"/>
    </row>
    <row r="14661" spans="20:24">
      <c r="T14661" s="288"/>
      <c r="U14661" s="287"/>
      <c r="X14661" s="289"/>
    </row>
    <row r="14662" spans="20:24">
      <c r="T14662" s="288"/>
      <c r="U14662" s="287"/>
      <c r="X14662" s="289"/>
    </row>
    <row r="14663" spans="20:24">
      <c r="T14663" s="288"/>
      <c r="U14663" s="287"/>
      <c r="X14663" s="289"/>
    </row>
    <row r="14664" spans="20:24">
      <c r="T14664" s="288"/>
      <c r="U14664" s="287"/>
      <c r="X14664" s="289"/>
    </row>
    <row r="14665" spans="20:24">
      <c r="T14665" s="288"/>
      <c r="U14665" s="287"/>
      <c r="X14665" s="289"/>
    </row>
    <row r="14666" spans="20:24">
      <c r="T14666" s="288"/>
      <c r="U14666" s="287"/>
      <c r="X14666" s="289"/>
    </row>
    <row r="14667" spans="20:24">
      <c r="T14667" s="288"/>
      <c r="U14667" s="287"/>
      <c r="X14667" s="289"/>
    </row>
    <row r="14668" spans="20:24">
      <c r="T14668" s="288"/>
      <c r="U14668" s="287"/>
      <c r="X14668" s="289"/>
    </row>
    <row r="14669" spans="20:24">
      <c r="T14669" s="288"/>
      <c r="U14669" s="287"/>
      <c r="X14669" s="289"/>
    </row>
    <row r="14670" spans="20:24">
      <c r="T14670" s="288"/>
      <c r="U14670" s="287"/>
      <c r="X14670" s="289"/>
    </row>
    <row r="14671" spans="20:24">
      <c r="T14671" s="288"/>
      <c r="U14671" s="287"/>
      <c r="X14671" s="289"/>
    </row>
    <row r="14672" spans="20:24">
      <c r="T14672" s="288"/>
      <c r="U14672" s="287"/>
      <c r="X14672" s="289"/>
    </row>
    <row r="14673" spans="20:24">
      <c r="T14673" s="288"/>
      <c r="U14673" s="287"/>
      <c r="X14673" s="289"/>
    </row>
    <row r="14674" spans="20:24">
      <c r="T14674" s="288"/>
      <c r="U14674" s="287"/>
      <c r="X14674" s="289"/>
    </row>
    <row r="14675" spans="20:24">
      <c r="T14675" s="288"/>
      <c r="U14675" s="287"/>
      <c r="X14675" s="289"/>
    </row>
    <row r="14676" spans="20:24">
      <c r="T14676" s="288"/>
      <c r="U14676" s="287"/>
      <c r="X14676" s="289"/>
    </row>
    <row r="14677" spans="20:24">
      <c r="T14677" s="288"/>
      <c r="U14677" s="287"/>
      <c r="X14677" s="289"/>
    </row>
    <row r="14678" spans="20:24">
      <c r="T14678" s="288"/>
      <c r="U14678" s="287"/>
      <c r="X14678" s="289"/>
    </row>
    <row r="14679" spans="20:24">
      <c r="T14679" s="288"/>
      <c r="U14679" s="287"/>
      <c r="X14679" s="289"/>
    </row>
    <row r="14680" spans="20:24">
      <c r="T14680" s="288"/>
      <c r="U14680" s="287"/>
      <c r="X14680" s="289"/>
    </row>
    <row r="14681" spans="20:24">
      <c r="T14681" s="288"/>
      <c r="U14681" s="287"/>
      <c r="X14681" s="289"/>
    </row>
    <row r="14682" spans="20:24">
      <c r="T14682" s="288"/>
      <c r="U14682" s="287"/>
      <c r="X14682" s="289"/>
    </row>
    <row r="14683" spans="20:24">
      <c r="T14683" s="288"/>
      <c r="U14683" s="287"/>
      <c r="X14683" s="289"/>
    </row>
    <row r="14684" spans="20:24">
      <c r="T14684" s="288"/>
      <c r="U14684" s="287"/>
      <c r="X14684" s="289"/>
    </row>
    <row r="14685" spans="20:24">
      <c r="T14685" s="288"/>
      <c r="U14685" s="287"/>
      <c r="X14685" s="289"/>
    </row>
    <row r="14686" spans="20:24">
      <c r="T14686" s="288"/>
      <c r="U14686" s="287"/>
      <c r="X14686" s="289"/>
    </row>
    <row r="14687" spans="20:24">
      <c r="T14687" s="288"/>
      <c r="U14687" s="287"/>
      <c r="X14687" s="289"/>
    </row>
    <row r="14688" spans="20:24">
      <c r="T14688" s="288"/>
      <c r="U14688" s="287"/>
      <c r="X14688" s="289"/>
    </row>
    <row r="14689" spans="20:24">
      <c r="T14689" s="288"/>
      <c r="U14689" s="287"/>
      <c r="X14689" s="289"/>
    </row>
    <row r="14690" spans="20:24">
      <c r="T14690" s="288"/>
      <c r="U14690" s="287"/>
      <c r="X14690" s="289"/>
    </row>
    <row r="14691" spans="20:24">
      <c r="T14691" s="288"/>
      <c r="U14691" s="287"/>
      <c r="X14691" s="289"/>
    </row>
    <row r="14692" spans="20:24">
      <c r="T14692" s="288"/>
      <c r="U14692" s="287"/>
      <c r="X14692" s="289"/>
    </row>
    <row r="14693" spans="20:24">
      <c r="T14693" s="288"/>
      <c r="U14693" s="287"/>
      <c r="X14693" s="289"/>
    </row>
    <row r="14694" spans="20:24">
      <c r="T14694" s="288"/>
      <c r="U14694" s="287"/>
      <c r="X14694" s="289"/>
    </row>
    <row r="14695" spans="20:24">
      <c r="T14695" s="288"/>
      <c r="U14695" s="287"/>
      <c r="X14695" s="289"/>
    </row>
    <row r="14696" spans="20:24">
      <c r="T14696" s="288"/>
      <c r="U14696" s="287"/>
      <c r="X14696" s="289"/>
    </row>
    <row r="14697" spans="20:24">
      <c r="T14697" s="288"/>
      <c r="U14697" s="287"/>
      <c r="X14697" s="289"/>
    </row>
    <row r="14698" spans="20:24">
      <c r="T14698" s="288"/>
      <c r="U14698" s="287"/>
      <c r="X14698" s="289"/>
    </row>
    <row r="14699" spans="20:24">
      <c r="T14699" s="288"/>
      <c r="U14699" s="287"/>
      <c r="X14699" s="289"/>
    </row>
    <row r="14700" spans="20:24">
      <c r="T14700" s="288"/>
      <c r="U14700" s="287"/>
      <c r="X14700" s="289"/>
    </row>
    <row r="14701" spans="20:24">
      <c r="T14701" s="288"/>
      <c r="U14701" s="287"/>
      <c r="X14701" s="289"/>
    </row>
    <row r="14702" spans="20:24">
      <c r="T14702" s="288"/>
      <c r="U14702" s="287"/>
      <c r="X14702" s="289"/>
    </row>
    <row r="14703" spans="20:24">
      <c r="T14703" s="288"/>
      <c r="U14703" s="287"/>
      <c r="X14703" s="289"/>
    </row>
    <row r="14704" spans="20:24">
      <c r="T14704" s="288"/>
      <c r="U14704" s="287"/>
      <c r="X14704" s="289"/>
    </row>
    <row r="14705" spans="20:24">
      <c r="T14705" s="288"/>
      <c r="U14705" s="287"/>
      <c r="X14705" s="289"/>
    </row>
    <row r="14706" spans="20:24">
      <c r="T14706" s="288"/>
      <c r="U14706" s="287"/>
      <c r="X14706" s="289"/>
    </row>
    <row r="14707" spans="20:24">
      <c r="T14707" s="288"/>
      <c r="U14707" s="287"/>
      <c r="X14707" s="289"/>
    </row>
    <row r="14708" spans="20:24">
      <c r="T14708" s="288"/>
      <c r="U14708" s="287"/>
      <c r="X14708" s="289"/>
    </row>
    <row r="14709" spans="20:24">
      <c r="T14709" s="288"/>
      <c r="U14709" s="287"/>
      <c r="X14709" s="289"/>
    </row>
    <row r="14710" spans="20:24">
      <c r="T14710" s="288"/>
      <c r="U14710" s="287"/>
      <c r="X14710" s="289"/>
    </row>
    <row r="14711" spans="20:24">
      <c r="T14711" s="288"/>
      <c r="U14711" s="287"/>
      <c r="X14711" s="289"/>
    </row>
    <row r="14712" spans="20:24">
      <c r="T14712" s="288"/>
      <c r="U14712" s="287"/>
      <c r="X14712" s="289"/>
    </row>
    <row r="14713" spans="20:24">
      <c r="T14713" s="288"/>
      <c r="U14713" s="287"/>
      <c r="X14713" s="289"/>
    </row>
    <row r="14714" spans="20:24">
      <c r="T14714" s="288"/>
      <c r="U14714" s="287"/>
      <c r="X14714" s="289"/>
    </row>
    <row r="14715" spans="20:24">
      <c r="T14715" s="288"/>
      <c r="U14715" s="287"/>
      <c r="X14715" s="289"/>
    </row>
    <row r="14716" spans="20:24">
      <c r="T14716" s="288"/>
      <c r="U14716" s="287"/>
      <c r="X14716" s="289"/>
    </row>
    <row r="14717" spans="20:24">
      <c r="T14717" s="288"/>
      <c r="U14717" s="287"/>
      <c r="X14717" s="289"/>
    </row>
    <row r="14718" spans="20:24">
      <c r="T14718" s="288"/>
      <c r="U14718" s="287"/>
      <c r="X14718" s="289"/>
    </row>
    <row r="14719" spans="20:24">
      <c r="T14719" s="288"/>
      <c r="U14719" s="287"/>
      <c r="X14719" s="289"/>
    </row>
    <row r="14720" spans="20:24">
      <c r="T14720" s="288"/>
      <c r="U14720" s="287"/>
      <c r="X14720" s="289"/>
    </row>
    <row r="14721" spans="20:24">
      <c r="T14721" s="288"/>
      <c r="U14721" s="287"/>
      <c r="X14721" s="289"/>
    </row>
    <row r="14722" spans="20:24">
      <c r="T14722" s="288"/>
      <c r="U14722" s="287"/>
      <c r="X14722" s="289"/>
    </row>
    <row r="14723" spans="20:24">
      <c r="T14723" s="288"/>
      <c r="U14723" s="287"/>
      <c r="X14723" s="289"/>
    </row>
    <row r="14724" spans="20:24">
      <c r="T14724" s="288"/>
      <c r="U14724" s="287"/>
      <c r="X14724" s="289"/>
    </row>
    <row r="14725" spans="20:24">
      <c r="T14725" s="288"/>
      <c r="U14725" s="287"/>
      <c r="X14725" s="289"/>
    </row>
    <row r="14726" spans="20:24">
      <c r="T14726" s="288"/>
      <c r="U14726" s="287"/>
      <c r="X14726" s="289"/>
    </row>
    <row r="14727" spans="20:24">
      <c r="T14727" s="288"/>
      <c r="U14727" s="287"/>
      <c r="X14727" s="289"/>
    </row>
    <row r="14728" spans="20:24">
      <c r="T14728" s="288"/>
      <c r="U14728" s="287"/>
      <c r="X14728" s="289"/>
    </row>
    <row r="14729" spans="20:24">
      <c r="T14729" s="288"/>
      <c r="U14729" s="287"/>
      <c r="X14729" s="289"/>
    </row>
    <row r="14730" spans="20:24">
      <c r="T14730" s="288"/>
      <c r="U14730" s="287"/>
      <c r="X14730" s="289"/>
    </row>
    <row r="14731" spans="20:24">
      <c r="T14731" s="288"/>
      <c r="U14731" s="287"/>
      <c r="X14731" s="289"/>
    </row>
    <row r="14732" spans="20:24">
      <c r="T14732" s="288"/>
      <c r="U14732" s="287"/>
      <c r="X14732" s="289"/>
    </row>
    <row r="14733" spans="20:24">
      <c r="T14733" s="288"/>
      <c r="U14733" s="287"/>
      <c r="X14733" s="289"/>
    </row>
    <row r="14734" spans="20:24">
      <c r="T14734" s="288"/>
      <c r="U14734" s="287"/>
      <c r="X14734" s="289"/>
    </row>
    <row r="14735" spans="20:24">
      <c r="T14735" s="288"/>
      <c r="U14735" s="287"/>
      <c r="X14735" s="289"/>
    </row>
    <row r="14736" spans="20:24">
      <c r="T14736" s="288"/>
      <c r="U14736" s="287"/>
      <c r="X14736" s="289"/>
    </row>
    <row r="14737" spans="20:24">
      <c r="T14737" s="288"/>
      <c r="U14737" s="287"/>
      <c r="X14737" s="289"/>
    </row>
    <row r="14738" spans="20:24">
      <c r="T14738" s="288"/>
      <c r="U14738" s="287"/>
      <c r="X14738" s="289"/>
    </row>
    <row r="14739" spans="20:24">
      <c r="T14739" s="288"/>
      <c r="U14739" s="287"/>
      <c r="X14739" s="289"/>
    </row>
    <row r="14740" spans="20:24">
      <c r="T14740" s="288"/>
      <c r="U14740" s="287"/>
      <c r="X14740" s="289"/>
    </row>
    <row r="14741" spans="20:24">
      <c r="T14741" s="288"/>
      <c r="U14741" s="287"/>
      <c r="X14741" s="289"/>
    </row>
    <row r="14742" spans="20:24">
      <c r="T14742" s="288"/>
      <c r="U14742" s="287"/>
      <c r="X14742" s="289"/>
    </row>
    <row r="14743" spans="20:24">
      <c r="T14743" s="288"/>
      <c r="U14743" s="287"/>
      <c r="X14743" s="289"/>
    </row>
    <row r="14744" spans="20:24">
      <c r="T14744" s="288"/>
      <c r="U14744" s="287"/>
      <c r="X14744" s="289"/>
    </row>
    <row r="14745" spans="20:24">
      <c r="T14745" s="288"/>
      <c r="U14745" s="287"/>
      <c r="X14745" s="289"/>
    </row>
    <row r="14746" spans="20:24">
      <c r="T14746" s="288"/>
      <c r="U14746" s="287"/>
      <c r="X14746" s="289"/>
    </row>
    <row r="14747" spans="20:24">
      <c r="T14747" s="288"/>
      <c r="U14747" s="287"/>
      <c r="X14747" s="289"/>
    </row>
    <row r="14748" spans="20:24">
      <c r="T14748" s="288"/>
      <c r="U14748" s="287"/>
      <c r="X14748" s="289"/>
    </row>
    <row r="14749" spans="20:24">
      <c r="T14749" s="288"/>
      <c r="U14749" s="287"/>
      <c r="X14749" s="289"/>
    </row>
    <row r="14750" spans="20:24">
      <c r="T14750" s="288"/>
      <c r="U14750" s="287"/>
      <c r="X14750" s="289"/>
    </row>
    <row r="14751" spans="20:24">
      <c r="T14751" s="288"/>
      <c r="U14751" s="287"/>
      <c r="X14751" s="289"/>
    </row>
    <row r="14752" spans="20:24">
      <c r="T14752" s="288"/>
      <c r="U14752" s="287"/>
      <c r="X14752" s="289"/>
    </row>
    <row r="14753" spans="20:24">
      <c r="T14753" s="288"/>
      <c r="U14753" s="287"/>
      <c r="X14753" s="289"/>
    </row>
    <row r="14754" spans="20:24">
      <c r="T14754" s="288"/>
      <c r="U14754" s="287"/>
      <c r="X14754" s="289"/>
    </row>
    <row r="14755" spans="20:24">
      <c r="T14755" s="288"/>
      <c r="U14755" s="287"/>
      <c r="X14755" s="289"/>
    </row>
    <row r="14756" spans="20:24">
      <c r="T14756" s="288"/>
      <c r="U14756" s="287"/>
      <c r="X14756" s="289"/>
    </row>
    <row r="14757" spans="20:24">
      <c r="T14757" s="288"/>
      <c r="U14757" s="287"/>
      <c r="X14757" s="289"/>
    </row>
    <row r="14758" spans="20:24">
      <c r="T14758" s="288"/>
      <c r="U14758" s="287"/>
      <c r="X14758" s="289"/>
    </row>
    <row r="14759" spans="20:24">
      <c r="T14759" s="288"/>
      <c r="U14759" s="287"/>
      <c r="X14759" s="289"/>
    </row>
    <row r="14760" spans="20:24">
      <c r="T14760" s="288"/>
      <c r="U14760" s="287"/>
      <c r="X14760" s="289"/>
    </row>
    <row r="14761" spans="20:24">
      <c r="T14761" s="288"/>
      <c r="U14761" s="287"/>
      <c r="X14761" s="289"/>
    </row>
    <row r="14762" spans="20:24">
      <c r="T14762" s="288"/>
      <c r="U14762" s="287"/>
      <c r="X14762" s="289"/>
    </row>
    <row r="14763" spans="20:24">
      <c r="T14763" s="288"/>
      <c r="U14763" s="287"/>
      <c r="X14763" s="289"/>
    </row>
    <row r="14764" spans="20:24">
      <c r="T14764" s="288"/>
      <c r="U14764" s="287"/>
      <c r="X14764" s="289"/>
    </row>
    <row r="14765" spans="20:24">
      <c r="T14765" s="288"/>
      <c r="U14765" s="287"/>
      <c r="X14765" s="289"/>
    </row>
    <row r="14766" spans="20:24">
      <c r="T14766" s="288"/>
      <c r="U14766" s="287"/>
      <c r="X14766" s="289"/>
    </row>
    <row r="14767" spans="20:24">
      <c r="T14767" s="288"/>
      <c r="U14767" s="287"/>
      <c r="X14767" s="289"/>
    </row>
    <row r="14768" spans="20:24">
      <c r="T14768" s="288"/>
      <c r="U14768" s="287"/>
      <c r="X14768" s="289"/>
    </row>
    <row r="14769" spans="20:24">
      <c r="T14769" s="288"/>
      <c r="U14769" s="287"/>
      <c r="X14769" s="289"/>
    </row>
    <row r="14770" spans="20:24">
      <c r="T14770" s="288"/>
      <c r="U14770" s="287"/>
      <c r="X14770" s="289"/>
    </row>
    <row r="14771" spans="20:24">
      <c r="T14771" s="288"/>
      <c r="U14771" s="287"/>
      <c r="X14771" s="289"/>
    </row>
    <row r="14772" spans="20:24">
      <c r="T14772" s="288"/>
      <c r="U14772" s="287"/>
      <c r="X14772" s="289"/>
    </row>
    <row r="14773" spans="20:24">
      <c r="T14773" s="288"/>
      <c r="U14773" s="287"/>
      <c r="X14773" s="289"/>
    </row>
    <row r="14774" spans="20:24">
      <c r="T14774" s="288"/>
      <c r="U14774" s="287"/>
      <c r="X14774" s="289"/>
    </row>
    <row r="14775" spans="20:24">
      <c r="T14775" s="288"/>
      <c r="U14775" s="287"/>
      <c r="X14775" s="289"/>
    </row>
    <row r="14776" spans="20:24">
      <c r="T14776" s="288"/>
      <c r="U14776" s="287"/>
      <c r="X14776" s="289"/>
    </row>
    <row r="14777" spans="20:24">
      <c r="T14777" s="288"/>
      <c r="U14777" s="287"/>
      <c r="X14777" s="289"/>
    </row>
    <row r="14778" spans="20:24">
      <c r="T14778" s="288"/>
      <c r="U14778" s="287"/>
      <c r="X14778" s="289"/>
    </row>
    <row r="14779" spans="20:24">
      <c r="T14779" s="288"/>
      <c r="U14779" s="287"/>
      <c r="X14779" s="289"/>
    </row>
    <row r="14780" spans="20:24">
      <c r="T14780" s="288"/>
      <c r="U14780" s="287"/>
      <c r="X14780" s="289"/>
    </row>
    <row r="14781" spans="20:24">
      <c r="T14781" s="288"/>
      <c r="U14781" s="287"/>
      <c r="X14781" s="289"/>
    </row>
    <row r="14782" spans="20:24">
      <c r="T14782" s="288"/>
      <c r="U14782" s="287"/>
      <c r="X14782" s="289"/>
    </row>
    <row r="14783" spans="20:24">
      <c r="T14783" s="288"/>
      <c r="U14783" s="287"/>
      <c r="X14783" s="289"/>
    </row>
    <row r="14784" spans="20:24">
      <c r="T14784" s="288"/>
      <c r="U14784" s="287"/>
      <c r="X14784" s="289"/>
    </row>
    <row r="14785" spans="20:24">
      <c r="T14785" s="288"/>
      <c r="U14785" s="287"/>
      <c r="X14785" s="289"/>
    </row>
    <row r="14786" spans="20:24">
      <c r="T14786" s="288"/>
      <c r="U14786" s="287"/>
      <c r="X14786" s="289"/>
    </row>
    <row r="14787" spans="20:24">
      <c r="T14787" s="288"/>
      <c r="U14787" s="287"/>
      <c r="X14787" s="289"/>
    </row>
    <row r="14788" spans="20:24">
      <c r="T14788" s="288"/>
      <c r="U14788" s="287"/>
      <c r="X14788" s="289"/>
    </row>
    <row r="14789" spans="20:24">
      <c r="T14789" s="288"/>
      <c r="U14789" s="287"/>
      <c r="X14789" s="289"/>
    </row>
    <row r="14790" spans="20:24">
      <c r="T14790" s="288"/>
      <c r="U14790" s="287"/>
      <c r="X14790" s="289"/>
    </row>
    <row r="14791" spans="20:24">
      <c r="T14791" s="288"/>
      <c r="U14791" s="287"/>
      <c r="X14791" s="289"/>
    </row>
    <row r="14792" spans="20:24">
      <c r="T14792" s="288"/>
      <c r="U14792" s="287"/>
      <c r="X14792" s="289"/>
    </row>
    <row r="14793" spans="20:24">
      <c r="T14793" s="288"/>
      <c r="U14793" s="287"/>
      <c r="X14793" s="289"/>
    </row>
    <row r="14794" spans="20:24">
      <c r="T14794" s="288"/>
      <c r="U14794" s="287"/>
      <c r="X14794" s="289"/>
    </row>
    <row r="14795" spans="20:24">
      <c r="T14795" s="288"/>
      <c r="U14795" s="287"/>
      <c r="X14795" s="289"/>
    </row>
    <row r="14796" spans="20:24">
      <c r="T14796" s="288"/>
      <c r="U14796" s="287"/>
      <c r="X14796" s="289"/>
    </row>
    <row r="14797" spans="20:24">
      <c r="T14797" s="288"/>
      <c r="U14797" s="287"/>
      <c r="X14797" s="289"/>
    </row>
    <row r="14798" spans="20:24">
      <c r="T14798" s="288"/>
      <c r="U14798" s="287"/>
      <c r="X14798" s="289"/>
    </row>
    <row r="14799" spans="20:24">
      <c r="T14799" s="288"/>
      <c r="U14799" s="287"/>
      <c r="X14799" s="289"/>
    </row>
    <row r="14800" spans="20:24">
      <c r="T14800" s="288"/>
      <c r="U14800" s="287"/>
      <c r="X14800" s="289"/>
    </row>
    <row r="14801" spans="20:24">
      <c r="T14801" s="288"/>
      <c r="U14801" s="287"/>
      <c r="X14801" s="289"/>
    </row>
    <row r="14802" spans="20:24">
      <c r="T14802" s="288"/>
      <c r="U14802" s="287"/>
      <c r="X14802" s="289"/>
    </row>
    <row r="14803" spans="20:24">
      <c r="T14803" s="288"/>
      <c r="U14803" s="287"/>
      <c r="X14803" s="289"/>
    </row>
    <row r="14804" spans="20:24">
      <c r="T14804" s="288"/>
      <c r="U14804" s="287"/>
      <c r="X14804" s="289"/>
    </row>
    <row r="14805" spans="20:24">
      <c r="T14805" s="288"/>
      <c r="U14805" s="287"/>
      <c r="X14805" s="289"/>
    </row>
    <row r="14806" spans="20:24">
      <c r="T14806" s="288"/>
      <c r="U14806" s="287"/>
      <c r="X14806" s="289"/>
    </row>
    <row r="14807" spans="20:24">
      <c r="T14807" s="288"/>
      <c r="U14807" s="287"/>
      <c r="X14807" s="289"/>
    </row>
    <row r="14808" spans="20:24">
      <c r="T14808" s="288"/>
      <c r="U14808" s="287"/>
      <c r="X14808" s="289"/>
    </row>
    <row r="14809" spans="20:24">
      <c r="T14809" s="288"/>
      <c r="U14809" s="287"/>
      <c r="X14809" s="289"/>
    </row>
    <row r="14810" spans="20:24">
      <c r="T14810" s="288"/>
      <c r="U14810" s="287"/>
      <c r="X14810" s="289"/>
    </row>
    <row r="14811" spans="20:24">
      <c r="T14811" s="288"/>
      <c r="U14811" s="287"/>
      <c r="X14811" s="289"/>
    </row>
    <row r="14812" spans="20:24">
      <c r="T14812" s="288"/>
      <c r="U14812" s="287"/>
      <c r="X14812" s="289"/>
    </row>
    <row r="14813" spans="20:24">
      <c r="T14813" s="288"/>
      <c r="U14813" s="287"/>
      <c r="X14813" s="289"/>
    </row>
    <row r="14814" spans="20:24">
      <c r="T14814" s="288"/>
      <c r="U14814" s="287"/>
      <c r="X14814" s="289"/>
    </row>
    <row r="14815" spans="20:24">
      <c r="T14815" s="288"/>
      <c r="U14815" s="287"/>
      <c r="X14815" s="289"/>
    </row>
    <row r="14816" spans="20:24">
      <c r="T14816" s="288"/>
      <c r="U14816" s="287"/>
      <c r="X14816" s="289"/>
    </row>
    <row r="14817" spans="20:24">
      <c r="T14817" s="288"/>
      <c r="U14817" s="287"/>
      <c r="X14817" s="289"/>
    </row>
    <row r="14818" spans="20:24">
      <c r="T14818" s="288"/>
      <c r="U14818" s="287"/>
      <c r="X14818" s="289"/>
    </row>
    <row r="14819" spans="20:24">
      <c r="T14819" s="288"/>
      <c r="U14819" s="287"/>
      <c r="X14819" s="289"/>
    </row>
    <row r="14820" spans="20:24">
      <c r="T14820" s="288"/>
      <c r="U14820" s="287"/>
      <c r="X14820" s="289"/>
    </row>
    <row r="14821" spans="20:24">
      <c r="T14821" s="288"/>
      <c r="U14821" s="287"/>
      <c r="X14821" s="289"/>
    </row>
    <row r="14822" spans="20:24">
      <c r="T14822" s="288"/>
      <c r="U14822" s="287"/>
      <c r="X14822" s="289"/>
    </row>
    <row r="14823" spans="20:24">
      <c r="T14823" s="288"/>
      <c r="U14823" s="287"/>
      <c r="X14823" s="289"/>
    </row>
    <row r="14824" spans="20:24">
      <c r="T14824" s="288"/>
      <c r="U14824" s="287"/>
      <c r="X14824" s="289"/>
    </row>
    <row r="14825" spans="20:24">
      <c r="T14825" s="288"/>
      <c r="U14825" s="287"/>
      <c r="X14825" s="289"/>
    </row>
    <row r="14826" spans="20:24">
      <c r="T14826" s="288"/>
      <c r="U14826" s="287"/>
      <c r="X14826" s="289"/>
    </row>
    <row r="14827" spans="20:24">
      <c r="T14827" s="288"/>
      <c r="U14827" s="287"/>
      <c r="X14827" s="289"/>
    </row>
    <row r="14828" spans="20:24">
      <c r="T14828" s="288"/>
      <c r="U14828" s="287"/>
      <c r="X14828" s="289"/>
    </row>
    <row r="14829" spans="20:24">
      <c r="T14829" s="288"/>
      <c r="U14829" s="287"/>
      <c r="X14829" s="289"/>
    </row>
    <row r="14830" spans="20:24">
      <c r="T14830" s="288"/>
      <c r="U14830" s="287"/>
      <c r="X14830" s="289"/>
    </row>
    <row r="14831" spans="20:24">
      <c r="T14831" s="288"/>
      <c r="U14831" s="287"/>
      <c r="X14831" s="289"/>
    </row>
    <row r="14832" spans="20:24">
      <c r="T14832" s="288"/>
      <c r="U14832" s="287"/>
      <c r="X14832" s="289"/>
    </row>
    <row r="14833" spans="20:24">
      <c r="T14833" s="288"/>
      <c r="U14833" s="287"/>
      <c r="X14833" s="289"/>
    </row>
    <row r="14834" spans="20:24">
      <c r="T14834" s="288"/>
      <c r="U14834" s="287"/>
      <c r="X14834" s="289"/>
    </row>
    <row r="14835" spans="20:24">
      <c r="T14835" s="288"/>
      <c r="U14835" s="287"/>
      <c r="X14835" s="289"/>
    </row>
    <row r="14836" spans="20:24">
      <c r="T14836" s="288"/>
      <c r="U14836" s="287"/>
      <c r="X14836" s="289"/>
    </row>
    <row r="14837" spans="20:24">
      <c r="T14837" s="288"/>
      <c r="U14837" s="287"/>
      <c r="X14837" s="289"/>
    </row>
    <row r="14838" spans="20:24">
      <c r="T14838" s="288"/>
      <c r="U14838" s="287"/>
      <c r="X14838" s="289"/>
    </row>
    <row r="14839" spans="20:24">
      <c r="T14839" s="288"/>
      <c r="U14839" s="287"/>
      <c r="X14839" s="289"/>
    </row>
    <row r="14840" spans="20:24">
      <c r="T14840" s="288"/>
      <c r="U14840" s="287"/>
      <c r="X14840" s="289"/>
    </row>
    <row r="14841" spans="20:24">
      <c r="T14841" s="288"/>
      <c r="U14841" s="287"/>
      <c r="X14841" s="289"/>
    </row>
    <row r="14842" spans="20:24">
      <c r="T14842" s="288"/>
      <c r="U14842" s="287"/>
      <c r="X14842" s="289"/>
    </row>
    <row r="14843" spans="20:24">
      <c r="T14843" s="288"/>
      <c r="U14843" s="287"/>
      <c r="X14843" s="289"/>
    </row>
    <row r="14844" spans="20:24">
      <c r="T14844" s="288"/>
      <c r="U14844" s="287"/>
      <c r="X14844" s="289"/>
    </row>
    <row r="14845" spans="20:24">
      <c r="T14845" s="288"/>
      <c r="U14845" s="287"/>
      <c r="X14845" s="289"/>
    </row>
    <row r="14846" spans="20:24">
      <c r="T14846" s="288"/>
      <c r="U14846" s="287"/>
      <c r="X14846" s="289"/>
    </row>
    <row r="14847" spans="20:24">
      <c r="T14847" s="288"/>
      <c r="U14847" s="287"/>
      <c r="X14847" s="289"/>
    </row>
    <row r="14848" spans="20:24">
      <c r="T14848" s="288"/>
      <c r="U14848" s="287"/>
      <c r="X14848" s="289"/>
    </row>
    <row r="14849" spans="20:24">
      <c r="T14849" s="288"/>
      <c r="U14849" s="287"/>
      <c r="X14849" s="289"/>
    </row>
    <row r="14850" spans="20:24">
      <c r="T14850" s="288"/>
      <c r="U14850" s="287"/>
      <c r="X14850" s="289"/>
    </row>
    <row r="14851" spans="20:24">
      <c r="T14851" s="288"/>
      <c r="U14851" s="287"/>
      <c r="X14851" s="289"/>
    </row>
    <row r="14852" spans="20:24">
      <c r="T14852" s="288"/>
      <c r="U14852" s="287"/>
      <c r="X14852" s="289"/>
    </row>
    <row r="14853" spans="20:24">
      <c r="T14853" s="288"/>
      <c r="U14853" s="287"/>
      <c r="X14853" s="289"/>
    </row>
    <row r="14854" spans="20:24">
      <c r="T14854" s="288"/>
      <c r="U14854" s="287"/>
      <c r="X14854" s="289"/>
    </row>
    <row r="14855" spans="20:24">
      <c r="T14855" s="288"/>
      <c r="U14855" s="287"/>
      <c r="X14855" s="289"/>
    </row>
    <row r="14856" spans="20:24">
      <c r="T14856" s="288"/>
      <c r="U14856" s="287"/>
      <c r="X14856" s="289"/>
    </row>
    <row r="14857" spans="20:24">
      <c r="T14857" s="288"/>
      <c r="U14857" s="287"/>
      <c r="X14857" s="289"/>
    </row>
    <row r="14858" spans="20:24">
      <c r="T14858" s="288"/>
      <c r="U14858" s="287"/>
      <c r="X14858" s="289"/>
    </row>
    <row r="14859" spans="20:24">
      <c r="T14859" s="288"/>
      <c r="U14859" s="287"/>
      <c r="X14859" s="289"/>
    </row>
    <row r="14860" spans="20:24">
      <c r="T14860" s="288"/>
      <c r="U14860" s="287"/>
      <c r="X14860" s="289"/>
    </row>
    <row r="14861" spans="20:24">
      <c r="T14861" s="288"/>
      <c r="U14861" s="287"/>
      <c r="X14861" s="289"/>
    </row>
    <row r="14862" spans="20:24">
      <c r="T14862" s="288"/>
      <c r="U14862" s="287"/>
      <c r="X14862" s="289"/>
    </row>
    <row r="14863" spans="20:24">
      <c r="T14863" s="288"/>
      <c r="U14863" s="287"/>
      <c r="X14863" s="289"/>
    </row>
    <row r="14864" spans="20:24">
      <c r="T14864" s="288"/>
      <c r="U14864" s="287"/>
      <c r="X14864" s="289"/>
    </row>
    <row r="14865" spans="20:24">
      <c r="T14865" s="288"/>
      <c r="U14865" s="287"/>
      <c r="X14865" s="289"/>
    </row>
    <row r="14866" spans="20:24">
      <c r="T14866" s="288"/>
      <c r="U14866" s="287"/>
      <c r="X14866" s="289"/>
    </row>
    <row r="14867" spans="20:24">
      <c r="T14867" s="288"/>
      <c r="U14867" s="287"/>
      <c r="X14867" s="289"/>
    </row>
    <row r="14868" spans="20:24">
      <c r="T14868" s="288"/>
      <c r="U14868" s="287"/>
      <c r="X14868" s="289"/>
    </row>
    <row r="14869" spans="20:24">
      <c r="T14869" s="288"/>
      <c r="U14869" s="287"/>
      <c r="X14869" s="289"/>
    </row>
    <row r="14870" spans="20:24">
      <c r="T14870" s="288"/>
      <c r="U14870" s="287"/>
      <c r="X14870" s="289"/>
    </row>
    <row r="14871" spans="20:24">
      <c r="T14871" s="288"/>
      <c r="U14871" s="287"/>
      <c r="X14871" s="289"/>
    </row>
    <row r="14872" spans="20:24">
      <c r="T14872" s="288"/>
      <c r="U14872" s="287"/>
      <c r="X14872" s="289"/>
    </row>
    <row r="14873" spans="20:24">
      <c r="T14873" s="288"/>
      <c r="U14873" s="287"/>
      <c r="X14873" s="289"/>
    </row>
    <row r="14874" spans="20:24">
      <c r="T14874" s="288"/>
      <c r="U14874" s="287"/>
      <c r="X14874" s="289"/>
    </row>
    <row r="14875" spans="20:24">
      <c r="T14875" s="288"/>
      <c r="U14875" s="287"/>
      <c r="X14875" s="289"/>
    </row>
    <row r="14876" spans="20:24">
      <c r="T14876" s="288"/>
      <c r="U14876" s="287"/>
      <c r="X14876" s="289"/>
    </row>
    <row r="14877" spans="20:24">
      <c r="T14877" s="288"/>
      <c r="U14877" s="287"/>
      <c r="X14877" s="289"/>
    </row>
    <row r="14878" spans="20:24">
      <c r="T14878" s="288"/>
      <c r="U14878" s="287"/>
      <c r="X14878" s="289"/>
    </row>
    <row r="14879" spans="20:24">
      <c r="T14879" s="288"/>
      <c r="U14879" s="287"/>
      <c r="X14879" s="289"/>
    </row>
    <row r="14880" spans="20:24">
      <c r="T14880" s="288"/>
      <c r="U14880" s="287"/>
      <c r="X14880" s="289"/>
    </row>
    <row r="14881" spans="20:24">
      <c r="T14881" s="288"/>
      <c r="U14881" s="287"/>
      <c r="X14881" s="289"/>
    </row>
    <row r="14882" spans="20:24">
      <c r="T14882" s="288"/>
      <c r="U14882" s="287"/>
      <c r="X14882" s="289"/>
    </row>
    <row r="14883" spans="20:24">
      <c r="T14883" s="288"/>
      <c r="U14883" s="287"/>
      <c r="X14883" s="289"/>
    </row>
    <row r="14884" spans="20:24">
      <c r="T14884" s="288"/>
      <c r="U14884" s="287"/>
      <c r="X14884" s="289"/>
    </row>
    <row r="14885" spans="20:24">
      <c r="T14885" s="288"/>
      <c r="U14885" s="287"/>
      <c r="X14885" s="289"/>
    </row>
    <row r="14886" spans="20:24">
      <c r="T14886" s="288"/>
      <c r="U14886" s="287"/>
      <c r="X14886" s="289"/>
    </row>
    <row r="14887" spans="20:24">
      <c r="T14887" s="288"/>
      <c r="U14887" s="287"/>
      <c r="X14887" s="289"/>
    </row>
    <row r="14888" spans="20:24">
      <c r="T14888" s="288"/>
      <c r="U14888" s="287"/>
      <c r="X14888" s="289"/>
    </row>
    <row r="14889" spans="20:24">
      <c r="T14889" s="288"/>
      <c r="U14889" s="287"/>
      <c r="X14889" s="289"/>
    </row>
    <row r="14890" spans="20:24">
      <c r="T14890" s="288"/>
      <c r="U14890" s="287"/>
      <c r="X14890" s="289"/>
    </row>
    <row r="14891" spans="20:24">
      <c r="T14891" s="288"/>
      <c r="U14891" s="287"/>
      <c r="X14891" s="289"/>
    </row>
    <row r="14892" spans="20:24">
      <c r="T14892" s="288"/>
      <c r="U14892" s="287"/>
      <c r="X14892" s="289"/>
    </row>
    <row r="14893" spans="20:24">
      <c r="T14893" s="288"/>
      <c r="U14893" s="287"/>
      <c r="X14893" s="289"/>
    </row>
    <row r="14894" spans="20:24">
      <c r="T14894" s="288"/>
      <c r="U14894" s="287"/>
      <c r="X14894" s="289"/>
    </row>
    <row r="14895" spans="20:24">
      <c r="T14895" s="288"/>
      <c r="U14895" s="287"/>
      <c r="X14895" s="289"/>
    </row>
    <row r="14896" spans="20:24">
      <c r="T14896" s="288"/>
      <c r="U14896" s="287"/>
      <c r="X14896" s="289"/>
    </row>
    <row r="14897" spans="20:24">
      <c r="T14897" s="288"/>
      <c r="U14897" s="287"/>
      <c r="X14897" s="289"/>
    </row>
    <row r="14898" spans="20:24">
      <c r="T14898" s="288"/>
      <c r="U14898" s="287"/>
      <c r="X14898" s="289"/>
    </row>
    <row r="14899" spans="20:24">
      <c r="T14899" s="288"/>
      <c r="U14899" s="287"/>
      <c r="X14899" s="289"/>
    </row>
    <row r="14900" spans="20:24">
      <c r="T14900" s="288"/>
      <c r="U14900" s="287"/>
      <c r="X14900" s="289"/>
    </row>
    <row r="14901" spans="20:24">
      <c r="T14901" s="288"/>
      <c r="U14901" s="287"/>
      <c r="X14901" s="289"/>
    </row>
    <row r="14902" spans="20:24">
      <c r="T14902" s="288"/>
      <c r="U14902" s="287"/>
      <c r="X14902" s="289"/>
    </row>
    <row r="14903" spans="20:24">
      <c r="T14903" s="288"/>
      <c r="U14903" s="287"/>
      <c r="X14903" s="289"/>
    </row>
    <row r="14904" spans="20:24">
      <c r="T14904" s="288"/>
      <c r="U14904" s="287"/>
      <c r="X14904" s="289"/>
    </row>
    <row r="14905" spans="20:24">
      <c r="T14905" s="288"/>
      <c r="U14905" s="287"/>
      <c r="X14905" s="289"/>
    </row>
    <row r="14906" spans="20:24">
      <c r="T14906" s="288"/>
      <c r="U14906" s="287"/>
      <c r="X14906" s="289"/>
    </row>
    <row r="14907" spans="20:24">
      <c r="T14907" s="288"/>
      <c r="U14907" s="287"/>
      <c r="X14907" s="289"/>
    </row>
    <row r="14908" spans="20:24">
      <c r="T14908" s="288"/>
      <c r="U14908" s="287"/>
      <c r="X14908" s="289"/>
    </row>
    <row r="14909" spans="20:24">
      <c r="T14909" s="288"/>
      <c r="U14909" s="287"/>
      <c r="X14909" s="289"/>
    </row>
    <row r="14910" spans="20:24">
      <c r="T14910" s="288"/>
      <c r="U14910" s="287"/>
      <c r="X14910" s="289"/>
    </row>
    <row r="14911" spans="20:24">
      <c r="T14911" s="288"/>
      <c r="U14911" s="287"/>
      <c r="X14911" s="289"/>
    </row>
    <row r="14912" spans="20:24">
      <c r="T14912" s="288"/>
      <c r="U14912" s="287"/>
      <c r="X14912" s="289"/>
    </row>
    <row r="14913" spans="20:24">
      <c r="T14913" s="288"/>
      <c r="U14913" s="287"/>
      <c r="X14913" s="289"/>
    </row>
    <row r="14914" spans="20:24">
      <c r="T14914" s="288"/>
      <c r="U14914" s="287"/>
      <c r="X14914" s="289"/>
    </row>
    <row r="14915" spans="20:24">
      <c r="T14915" s="288"/>
      <c r="U14915" s="287"/>
      <c r="X14915" s="289"/>
    </row>
    <row r="14916" spans="20:24">
      <c r="T14916" s="288"/>
      <c r="U14916" s="287"/>
      <c r="X14916" s="289"/>
    </row>
    <row r="14917" spans="20:24">
      <c r="T14917" s="288"/>
      <c r="U14917" s="287"/>
      <c r="X14917" s="289"/>
    </row>
    <row r="14918" spans="20:24">
      <c r="T14918" s="288"/>
      <c r="U14918" s="287"/>
      <c r="X14918" s="289"/>
    </row>
    <row r="14919" spans="20:24">
      <c r="T14919" s="288"/>
      <c r="U14919" s="287"/>
      <c r="X14919" s="289"/>
    </row>
    <row r="14920" spans="20:24">
      <c r="T14920" s="288"/>
      <c r="U14920" s="287"/>
      <c r="X14920" s="289"/>
    </row>
    <row r="14921" spans="20:24">
      <c r="T14921" s="288"/>
      <c r="U14921" s="287"/>
      <c r="X14921" s="289"/>
    </row>
    <row r="14922" spans="20:24">
      <c r="T14922" s="288"/>
      <c r="U14922" s="287"/>
      <c r="X14922" s="289"/>
    </row>
    <row r="14923" spans="20:24">
      <c r="T14923" s="288"/>
      <c r="U14923" s="287"/>
      <c r="X14923" s="289"/>
    </row>
    <row r="14924" spans="20:24">
      <c r="T14924" s="288"/>
      <c r="U14924" s="287"/>
      <c r="X14924" s="289"/>
    </row>
    <row r="14925" spans="20:24">
      <c r="T14925" s="288"/>
      <c r="U14925" s="287"/>
      <c r="X14925" s="289"/>
    </row>
    <row r="14926" spans="20:24">
      <c r="T14926" s="288"/>
      <c r="U14926" s="287"/>
      <c r="X14926" s="289"/>
    </row>
    <row r="14927" spans="20:24">
      <c r="T14927" s="288"/>
      <c r="U14927" s="287"/>
      <c r="X14927" s="289"/>
    </row>
    <row r="14928" spans="20:24">
      <c r="T14928" s="288"/>
      <c r="U14928" s="287"/>
      <c r="X14928" s="289"/>
    </row>
    <row r="14929" spans="20:24">
      <c r="T14929" s="288"/>
      <c r="U14929" s="287"/>
      <c r="X14929" s="289"/>
    </row>
    <row r="14930" spans="20:24">
      <c r="T14930" s="288"/>
      <c r="U14930" s="287"/>
      <c r="X14930" s="289"/>
    </row>
    <row r="14931" spans="20:24">
      <c r="T14931" s="288"/>
      <c r="U14931" s="287"/>
      <c r="X14931" s="289"/>
    </row>
    <row r="14932" spans="20:24">
      <c r="T14932" s="288"/>
      <c r="U14932" s="287"/>
      <c r="X14932" s="289"/>
    </row>
    <row r="14933" spans="20:24">
      <c r="T14933" s="288"/>
      <c r="U14933" s="287"/>
      <c r="X14933" s="289"/>
    </row>
    <row r="14934" spans="20:24">
      <c r="T14934" s="288"/>
      <c r="U14934" s="287"/>
      <c r="X14934" s="289"/>
    </row>
    <row r="14935" spans="20:24">
      <c r="T14935" s="288"/>
      <c r="U14935" s="287"/>
      <c r="X14935" s="289"/>
    </row>
    <row r="14936" spans="20:24">
      <c r="T14936" s="288"/>
      <c r="U14936" s="287"/>
      <c r="X14936" s="289"/>
    </row>
    <row r="14937" spans="20:24">
      <c r="T14937" s="288"/>
      <c r="U14937" s="287"/>
      <c r="X14937" s="289"/>
    </row>
    <row r="14938" spans="20:24">
      <c r="T14938" s="288"/>
      <c r="U14938" s="287"/>
      <c r="X14938" s="289"/>
    </row>
    <row r="14939" spans="20:24">
      <c r="T14939" s="288"/>
      <c r="U14939" s="287"/>
      <c r="X14939" s="289"/>
    </row>
    <row r="14940" spans="20:24">
      <c r="T14940" s="288"/>
      <c r="U14940" s="287"/>
      <c r="X14940" s="289"/>
    </row>
    <row r="14941" spans="20:24">
      <c r="T14941" s="288"/>
      <c r="U14941" s="287"/>
      <c r="X14941" s="289"/>
    </row>
    <row r="14942" spans="20:24">
      <c r="T14942" s="288"/>
      <c r="U14942" s="287"/>
      <c r="X14942" s="289"/>
    </row>
    <row r="14943" spans="20:24">
      <c r="T14943" s="288"/>
      <c r="U14943" s="287"/>
      <c r="X14943" s="289"/>
    </row>
    <row r="14944" spans="20:24">
      <c r="T14944" s="288"/>
      <c r="U14944" s="287"/>
      <c r="X14944" s="289"/>
    </row>
    <row r="14945" spans="20:24">
      <c r="T14945" s="288"/>
      <c r="U14945" s="287"/>
      <c r="X14945" s="289"/>
    </row>
    <row r="14946" spans="20:24">
      <c r="T14946" s="288"/>
      <c r="U14946" s="287"/>
      <c r="X14946" s="289"/>
    </row>
    <row r="14947" spans="20:24">
      <c r="T14947" s="288"/>
      <c r="U14947" s="287"/>
      <c r="X14947" s="289"/>
    </row>
    <row r="14948" spans="20:24">
      <c r="T14948" s="288"/>
      <c r="U14948" s="287"/>
      <c r="X14948" s="289"/>
    </row>
    <row r="14949" spans="20:24">
      <c r="T14949" s="288"/>
      <c r="U14949" s="287"/>
      <c r="X14949" s="289"/>
    </row>
    <row r="14950" spans="20:24">
      <c r="T14950" s="288"/>
      <c r="U14950" s="287"/>
      <c r="X14950" s="289"/>
    </row>
    <row r="14951" spans="20:24">
      <c r="T14951" s="288"/>
      <c r="U14951" s="287"/>
      <c r="X14951" s="289"/>
    </row>
    <row r="14952" spans="20:24">
      <c r="T14952" s="288"/>
      <c r="U14952" s="287"/>
      <c r="X14952" s="289"/>
    </row>
    <row r="14953" spans="20:24">
      <c r="T14953" s="288"/>
      <c r="U14953" s="287"/>
      <c r="X14953" s="289"/>
    </row>
    <row r="14954" spans="20:24">
      <c r="T14954" s="288"/>
      <c r="U14954" s="287"/>
      <c r="X14954" s="289"/>
    </row>
    <row r="14955" spans="20:24">
      <c r="T14955" s="288"/>
      <c r="U14955" s="287"/>
      <c r="X14955" s="289"/>
    </row>
    <row r="14956" spans="20:24">
      <c r="T14956" s="288"/>
      <c r="U14956" s="287"/>
      <c r="X14956" s="289"/>
    </row>
    <row r="14957" spans="20:24">
      <c r="T14957" s="288"/>
      <c r="U14957" s="287"/>
      <c r="X14957" s="289"/>
    </row>
    <row r="14958" spans="20:24">
      <c r="T14958" s="288"/>
      <c r="U14958" s="287"/>
      <c r="X14958" s="289"/>
    </row>
    <row r="14959" spans="20:24">
      <c r="T14959" s="288"/>
      <c r="U14959" s="287"/>
      <c r="X14959" s="289"/>
    </row>
    <row r="14960" spans="20:24">
      <c r="T14960" s="288"/>
      <c r="U14960" s="287"/>
      <c r="X14960" s="289"/>
    </row>
    <row r="14961" spans="20:24">
      <c r="T14961" s="288"/>
      <c r="U14961" s="287"/>
      <c r="X14961" s="289"/>
    </row>
    <row r="14962" spans="20:24">
      <c r="T14962" s="288"/>
      <c r="U14962" s="287"/>
      <c r="X14962" s="289"/>
    </row>
    <row r="14963" spans="20:24">
      <c r="T14963" s="288"/>
      <c r="U14963" s="287"/>
      <c r="X14963" s="289"/>
    </row>
    <row r="14964" spans="20:24">
      <c r="T14964" s="288"/>
      <c r="U14964" s="287"/>
      <c r="X14964" s="289"/>
    </row>
    <row r="14965" spans="20:24">
      <c r="T14965" s="288"/>
      <c r="U14965" s="287"/>
      <c r="X14965" s="289"/>
    </row>
    <row r="14966" spans="20:24">
      <c r="T14966" s="288"/>
      <c r="U14966" s="287"/>
      <c r="X14966" s="289"/>
    </row>
    <row r="14967" spans="20:24">
      <c r="T14967" s="288"/>
      <c r="U14967" s="287"/>
      <c r="X14967" s="289"/>
    </row>
    <row r="14968" spans="20:24">
      <c r="T14968" s="288"/>
      <c r="U14968" s="287"/>
      <c r="X14968" s="289"/>
    </row>
    <row r="14969" spans="20:24">
      <c r="T14969" s="288"/>
      <c r="U14969" s="287"/>
      <c r="X14969" s="289"/>
    </row>
    <row r="14970" spans="20:24">
      <c r="T14970" s="288"/>
      <c r="U14970" s="287"/>
      <c r="X14970" s="289"/>
    </row>
    <row r="14971" spans="20:24">
      <c r="T14971" s="288"/>
      <c r="U14971" s="287"/>
      <c r="X14971" s="289"/>
    </row>
    <row r="14972" spans="20:24">
      <c r="T14972" s="288"/>
      <c r="U14972" s="287"/>
      <c r="X14972" s="289"/>
    </row>
    <row r="14973" spans="20:24">
      <c r="T14973" s="288"/>
      <c r="U14973" s="287"/>
      <c r="X14973" s="289"/>
    </row>
    <row r="14974" spans="20:24">
      <c r="T14974" s="288"/>
      <c r="U14974" s="287"/>
      <c r="X14974" s="289"/>
    </row>
    <row r="14975" spans="20:24">
      <c r="T14975" s="288"/>
      <c r="U14975" s="287"/>
      <c r="X14975" s="289"/>
    </row>
    <row r="14976" spans="20:24">
      <c r="T14976" s="288"/>
      <c r="U14976" s="287"/>
      <c r="X14976" s="289"/>
    </row>
    <row r="14977" spans="20:24">
      <c r="T14977" s="288"/>
      <c r="U14977" s="287"/>
      <c r="X14977" s="289"/>
    </row>
    <row r="14978" spans="20:24">
      <c r="T14978" s="288"/>
      <c r="U14978" s="287"/>
      <c r="X14978" s="289"/>
    </row>
    <row r="14979" spans="20:24">
      <c r="T14979" s="288"/>
      <c r="U14979" s="287"/>
      <c r="X14979" s="289"/>
    </row>
    <row r="14980" spans="20:24">
      <c r="T14980" s="288"/>
      <c r="U14980" s="287"/>
      <c r="X14980" s="289"/>
    </row>
    <row r="14981" spans="20:24">
      <c r="T14981" s="288"/>
      <c r="U14981" s="287"/>
      <c r="X14981" s="289"/>
    </row>
    <row r="14982" spans="20:24">
      <c r="T14982" s="288"/>
      <c r="U14982" s="287"/>
      <c r="X14982" s="289"/>
    </row>
    <row r="14983" spans="20:24">
      <c r="T14983" s="288"/>
      <c r="U14983" s="287"/>
      <c r="X14983" s="289"/>
    </row>
    <row r="14984" spans="20:24">
      <c r="T14984" s="288"/>
      <c r="U14984" s="287"/>
      <c r="X14984" s="289"/>
    </row>
    <row r="14985" spans="20:24">
      <c r="T14985" s="288"/>
      <c r="U14985" s="287"/>
      <c r="X14985" s="289"/>
    </row>
    <row r="14986" spans="20:24">
      <c r="T14986" s="288"/>
      <c r="U14986" s="287"/>
      <c r="X14986" s="289"/>
    </row>
    <row r="14987" spans="20:24">
      <c r="T14987" s="288"/>
      <c r="U14987" s="287"/>
      <c r="X14987" s="289"/>
    </row>
    <row r="14988" spans="20:24">
      <c r="T14988" s="288"/>
      <c r="U14988" s="287"/>
      <c r="X14988" s="289"/>
    </row>
    <row r="14989" spans="20:24">
      <c r="T14989" s="288"/>
      <c r="U14989" s="287"/>
      <c r="X14989" s="289"/>
    </row>
    <row r="14990" spans="20:24">
      <c r="T14990" s="288"/>
      <c r="U14990" s="287"/>
      <c r="X14990" s="289"/>
    </row>
    <row r="14991" spans="20:24">
      <c r="T14991" s="288"/>
      <c r="U14991" s="287"/>
      <c r="X14991" s="289"/>
    </row>
    <row r="14992" spans="20:24">
      <c r="T14992" s="288"/>
      <c r="U14992" s="287"/>
      <c r="X14992" s="289"/>
    </row>
    <row r="14993" spans="20:24">
      <c r="T14993" s="288"/>
      <c r="U14993" s="287"/>
      <c r="X14993" s="289"/>
    </row>
    <row r="14994" spans="20:24">
      <c r="T14994" s="288"/>
      <c r="U14994" s="287"/>
      <c r="X14994" s="289"/>
    </row>
    <row r="14995" spans="20:24">
      <c r="T14995" s="288"/>
      <c r="U14995" s="287"/>
      <c r="X14995" s="289"/>
    </row>
    <row r="14996" spans="20:24">
      <c r="T14996" s="288"/>
      <c r="U14996" s="287"/>
      <c r="X14996" s="289"/>
    </row>
    <row r="14997" spans="20:24">
      <c r="T14997" s="288"/>
      <c r="U14997" s="287"/>
      <c r="X14997" s="289"/>
    </row>
    <row r="14998" spans="20:24">
      <c r="T14998" s="288"/>
      <c r="U14998" s="287"/>
      <c r="X14998" s="289"/>
    </row>
    <row r="14999" spans="20:24">
      <c r="T14999" s="288"/>
      <c r="U14999" s="287"/>
      <c r="X14999" s="289"/>
    </row>
    <row r="15000" spans="20:24">
      <c r="T15000" s="288"/>
      <c r="U15000" s="287"/>
      <c r="X15000" s="289"/>
    </row>
    <row r="15001" spans="20:24">
      <c r="T15001" s="288"/>
      <c r="U15001" s="287"/>
      <c r="X15001" s="289"/>
    </row>
    <row r="15002" spans="20:24">
      <c r="T15002" s="288"/>
      <c r="U15002" s="287"/>
      <c r="X15002" s="289"/>
    </row>
    <row r="15003" spans="20:24">
      <c r="T15003" s="288"/>
      <c r="U15003" s="287"/>
      <c r="X15003" s="289"/>
    </row>
    <row r="15004" spans="20:24">
      <c r="T15004" s="288"/>
      <c r="U15004" s="287"/>
      <c r="X15004" s="289"/>
    </row>
    <row r="15005" spans="20:24">
      <c r="T15005" s="288"/>
      <c r="U15005" s="287"/>
      <c r="X15005" s="289"/>
    </row>
    <row r="15006" spans="20:24">
      <c r="T15006" s="288"/>
      <c r="U15006" s="287"/>
      <c r="X15006" s="289"/>
    </row>
    <row r="15007" spans="20:24">
      <c r="T15007" s="288"/>
      <c r="U15007" s="287"/>
      <c r="X15007" s="289"/>
    </row>
    <row r="15008" spans="20:24">
      <c r="T15008" s="288"/>
      <c r="U15008" s="287"/>
      <c r="X15008" s="289"/>
    </row>
    <row r="15009" spans="20:24">
      <c r="T15009" s="288"/>
      <c r="U15009" s="287"/>
      <c r="X15009" s="289"/>
    </row>
    <row r="15010" spans="20:24">
      <c r="T15010" s="288"/>
      <c r="U15010" s="287"/>
      <c r="X15010" s="289"/>
    </row>
    <row r="15011" spans="20:24">
      <c r="T15011" s="288"/>
      <c r="U15011" s="287"/>
      <c r="X15011" s="289"/>
    </row>
    <row r="15012" spans="20:24">
      <c r="T15012" s="288"/>
      <c r="U15012" s="287"/>
      <c r="X15012" s="289"/>
    </row>
    <row r="15013" spans="20:24">
      <c r="T15013" s="288"/>
      <c r="U15013" s="287"/>
      <c r="X15013" s="289"/>
    </row>
    <row r="15014" spans="20:24">
      <c r="T15014" s="288"/>
      <c r="U15014" s="287"/>
      <c r="X15014" s="289"/>
    </row>
    <row r="15015" spans="20:24">
      <c r="T15015" s="288"/>
      <c r="U15015" s="287"/>
      <c r="X15015" s="289"/>
    </row>
    <row r="15016" spans="20:24">
      <c r="T15016" s="288"/>
      <c r="U15016" s="287"/>
      <c r="X15016" s="289"/>
    </row>
    <row r="15017" spans="20:24">
      <c r="T15017" s="288"/>
      <c r="U15017" s="287"/>
      <c r="X15017" s="289"/>
    </row>
    <row r="15018" spans="20:24">
      <c r="T15018" s="288"/>
      <c r="U15018" s="287"/>
      <c r="X15018" s="289"/>
    </row>
    <row r="15019" spans="20:24">
      <c r="T15019" s="288"/>
      <c r="U15019" s="287"/>
      <c r="X15019" s="289"/>
    </row>
    <row r="15020" spans="20:24">
      <c r="T15020" s="288"/>
      <c r="U15020" s="287"/>
      <c r="X15020" s="289"/>
    </row>
    <row r="15021" spans="20:24">
      <c r="T15021" s="288"/>
      <c r="U15021" s="287"/>
      <c r="X15021" s="289"/>
    </row>
    <row r="15022" spans="20:24">
      <c r="T15022" s="288"/>
      <c r="U15022" s="287"/>
      <c r="X15022" s="289"/>
    </row>
    <row r="15023" spans="20:24">
      <c r="T15023" s="288"/>
      <c r="U15023" s="287"/>
      <c r="X15023" s="289"/>
    </row>
    <row r="15024" spans="20:24">
      <c r="T15024" s="288"/>
      <c r="U15024" s="287"/>
      <c r="X15024" s="289"/>
    </row>
    <row r="15025" spans="20:24">
      <c r="T15025" s="288"/>
      <c r="U15025" s="287"/>
      <c r="X15025" s="289"/>
    </row>
    <row r="15026" spans="20:24">
      <c r="T15026" s="288"/>
      <c r="U15026" s="287"/>
      <c r="X15026" s="289"/>
    </row>
    <row r="15027" spans="20:24">
      <c r="T15027" s="288"/>
      <c r="U15027" s="287"/>
      <c r="X15027" s="289"/>
    </row>
    <row r="15028" spans="20:24">
      <c r="T15028" s="288"/>
      <c r="U15028" s="287"/>
      <c r="X15028" s="289"/>
    </row>
    <row r="15029" spans="20:24">
      <c r="T15029" s="288"/>
      <c r="U15029" s="287"/>
      <c r="X15029" s="289"/>
    </row>
    <row r="15030" spans="20:24">
      <c r="T15030" s="288"/>
      <c r="U15030" s="287"/>
      <c r="X15030" s="289"/>
    </row>
    <row r="15031" spans="20:24">
      <c r="T15031" s="288"/>
      <c r="U15031" s="287"/>
      <c r="X15031" s="289"/>
    </row>
    <row r="15032" spans="20:24">
      <c r="T15032" s="288"/>
      <c r="U15032" s="287"/>
      <c r="X15032" s="289"/>
    </row>
    <row r="15033" spans="20:24">
      <c r="T15033" s="288"/>
      <c r="U15033" s="287"/>
      <c r="X15033" s="289"/>
    </row>
    <row r="15034" spans="20:24">
      <c r="T15034" s="288"/>
      <c r="U15034" s="287"/>
      <c r="X15034" s="289"/>
    </row>
    <row r="15035" spans="20:24">
      <c r="T15035" s="288"/>
      <c r="U15035" s="287"/>
      <c r="X15035" s="289"/>
    </row>
    <row r="15036" spans="20:24">
      <c r="T15036" s="288"/>
      <c r="U15036" s="287"/>
      <c r="X15036" s="289"/>
    </row>
    <row r="15037" spans="20:24">
      <c r="T15037" s="288"/>
      <c r="U15037" s="287"/>
      <c r="X15037" s="289"/>
    </row>
    <row r="15038" spans="20:24">
      <c r="T15038" s="288"/>
      <c r="U15038" s="287"/>
      <c r="X15038" s="289"/>
    </row>
    <row r="15039" spans="20:24">
      <c r="T15039" s="288"/>
      <c r="U15039" s="287"/>
      <c r="X15039" s="289"/>
    </row>
    <row r="15040" spans="20:24">
      <c r="T15040" s="288"/>
      <c r="U15040" s="287"/>
      <c r="X15040" s="289"/>
    </row>
    <row r="15041" spans="20:24">
      <c r="T15041" s="288"/>
      <c r="U15041" s="287"/>
      <c r="X15041" s="289"/>
    </row>
    <row r="15042" spans="20:24">
      <c r="T15042" s="288"/>
      <c r="U15042" s="287"/>
      <c r="X15042" s="289"/>
    </row>
    <row r="15043" spans="20:24">
      <c r="T15043" s="288"/>
      <c r="U15043" s="287"/>
      <c r="X15043" s="289"/>
    </row>
    <row r="15044" spans="20:24">
      <c r="T15044" s="288"/>
      <c r="U15044" s="287"/>
      <c r="X15044" s="289"/>
    </row>
    <row r="15045" spans="20:24">
      <c r="T15045" s="288"/>
      <c r="U15045" s="287"/>
      <c r="X15045" s="289"/>
    </row>
    <row r="15046" spans="20:24">
      <c r="T15046" s="288"/>
      <c r="U15046" s="287"/>
      <c r="X15046" s="289"/>
    </row>
    <row r="15047" spans="20:24">
      <c r="T15047" s="288"/>
      <c r="U15047" s="287"/>
      <c r="X15047" s="289"/>
    </row>
    <row r="15048" spans="20:24">
      <c r="T15048" s="288"/>
      <c r="U15048" s="287"/>
      <c r="X15048" s="289"/>
    </row>
    <row r="15049" spans="20:24">
      <c r="T15049" s="288"/>
      <c r="U15049" s="287"/>
      <c r="X15049" s="289"/>
    </row>
    <row r="15050" spans="20:24">
      <c r="T15050" s="288"/>
      <c r="U15050" s="287"/>
      <c r="X15050" s="289"/>
    </row>
    <row r="15051" spans="20:24">
      <c r="T15051" s="288"/>
      <c r="U15051" s="287"/>
      <c r="X15051" s="289"/>
    </row>
    <row r="15052" spans="20:24">
      <c r="T15052" s="288"/>
      <c r="U15052" s="287"/>
      <c r="X15052" s="289"/>
    </row>
    <row r="15053" spans="20:24">
      <c r="T15053" s="288"/>
      <c r="U15053" s="287"/>
      <c r="X15053" s="289"/>
    </row>
    <row r="15054" spans="20:24">
      <c r="T15054" s="288"/>
      <c r="U15054" s="287"/>
      <c r="X15054" s="289"/>
    </row>
    <row r="15055" spans="20:24">
      <c r="T15055" s="288"/>
      <c r="U15055" s="287"/>
      <c r="X15055" s="289"/>
    </row>
    <row r="15056" spans="20:24">
      <c r="T15056" s="288"/>
      <c r="U15056" s="287"/>
      <c r="X15056" s="289"/>
    </row>
    <row r="15057" spans="20:24">
      <c r="T15057" s="288"/>
      <c r="U15057" s="287"/>
      <c r="X15057" s="289"/>
    </row>
    <row r="15058" spans="20:24">
      <c r="T15058" s="288"/>
      <c r="U15058" s="287"/>
      <c r="X15058" s="289"/>
    </row>
    <row r="15059" spans="20:24">
      <c r="T15059" s="288"/>
      <c r="U15059" s="287"/>
      <c r="X15059" s="289"/>
    </row>
    <row r="15060" spans="20:24">
      <c r="T15060" s="288"/>
      <c r="U15060" s="287"/>
      <c r="X15060" s="289"/>
    </row>
    <row r="15061" spans="20:24">
      <c r="T15061" s="288"/>
      <c r="U15061" s="287"/>
      <c r="X15061" s="289"/>
    </row>
    <row r="15062" spans="20:24">
      <c r="T15062" s="288"/>
      <c r="U15062" s="287"/>
      <c r="X15062" s="289"/>
    </row>
    <row r="15063" spans="20:24">
      <c r="T15063" s="288"/>
      <c r="U15063" s="287"/>
      <c r="X15063" s="289"/>
    </row>
    <row r="15064" spans="20:24">
      <c r="T15064" s="288"/>
      <c r="U15064" s="287"/>
      <c r="X15064" s="289"/>
    </row>
    <row r="15065" spans="20:24">
      <c r="T15065" s="288"/>
      <c r="U15065" s="287"/>
      <c r="X15065" s="289"/>
    </row>
    <row r="15066" spans="20:24">
      <c r="T15066" s="288"/>
      <c r="U15066" s="287"/>
      <c r="X15066" s="289"/>
    </row>
    <row r="15067" spans="20:24">
      <c r="T15067" s="288"/>
      <c r="U15067" s="287"/>
      <c r="X15067" s="289"/>
    </row>
    <row r="15068" spans="20:24">
      <c r="T15068" s="288"/>
      <c r="U15068" s="287"/>
      <c r="X15068" s="289"/>
    </row>
    <row r="15069" spans="20:24">
      <c r="T15069" s="288"/>
      <c r="U15069" s="287"/>
      <c r="X15069" s="289"/>
    </row>
    <row r="15070" spans="20:24">
      <c r="T15070" s="288"/>
      <c r="U15070" s="287"/>
      <c r="X15070" s="289"/>
    </row>
    <row r="15071" spans="20:24">
      <c r="T15071" s="288"/>
      <c r="U15071" s="287"/>
      <c r="X15071" s="289"/>
    </row>
    <row r="15072" spans="20:24">
      <c r="T15072" s="288"/>
      <c r="U15072" s="287"/>
      <c r="X15072" s="289"/>
    </row>
    <row r="15073" spans="20:24">
      <c r="T15073" s="288"/>
      <c r="U15073" s="287"/>
      <c r="X15073" s="289"/>
    </row>
    <row r="15074" spans="20:24">
      <c r="T15074" s="288"/>
      <c r="U15074" s="287"/>
      <c r="X15074" s="289"/>
    </row>
    <row r="15075" spans="20:24">
      <c r="T15075" s="288"/>
      <c r="U15075" s="287"/>
      <c r="X15075" s="289"/>
    </row>
    <row r="15076" spans="20:24">
      <c r="T15076" s="288"/>
      <c r="U15076" s="287"/>
      <c r="X15076" s="289"/>
    </row>
    <row r="15077" spans="20:24">
      <c r="T15077" s="288"/>
      <c r="U15077" s="287"/>
      <c r="X15077" s="289"/>
    </row>
    <row r="15078" spans="20:24">
      <c r="T15078" s="288"/>
      <c r="U15078" s="287"/>
      <c r="X15078" s="289"/>
    </row>
    <row r="15079" spans="20:24">
      <c r="T15079" s="288"/>
      <c r="U15079" s="287"/>
      <c r="X15079" s="289"/>
    </row>
    <row r="15080" spans="20:24">
      <c r="T15080" s="288"/>
      <c r="U15080" s="287"/>
      <c r="X15080" s="289"/>
    </row>
    <row r="15081" spans="20:24">
      <c r="T15081" s="288"/>
      <c r="U15081" s="287"/>
      <c r="X15081" s="289"/>
    </row>
    <row r="15082" spans="20:24">
      <c r="T15082" s="288"/>
      <c r="U15082" s="287"/>
      <c r="X15082" s="289"/>
    </row>
    <row r="15083" spans="20:24">
      <c r="T15083" s="288"/>
      <c r="U15083" s="287"/>
      <c r="X15083" s="289"/>
    </row>
    <row r="15084" spans="20:24">
      <c r="T15084" s="288"/>
      <c r="U15084" s="287"/>
      <c r="X15084" s="289"/>
    </row>
    <row r="15085" spans="20:24">
      <c r="T15085" s="288"/>
      <c r="U15085" s="287"/>
      <c r="X15085" s="289"/>
    </row>
    <row r="15086" spans="20:24">
      <c r="T15086" s="288"/>
      <c r="U15086" s="287"/>
      <c r="X15086" s="289"/>
    </row>
    <row r="15087" spans="20:24">
      <c r="T15087" s="288"/>
      <c r="U15087" s="287"/>
      <c r="X15087" s="289"/>
    </row>
    <row r="15088" spans="20:24">
      <c r="T15088" s="288"/>
      <c r="U15088" s="287"/>
      <c r="X15088" s="289"/>
    </row>
    <row r="15089" spans="20:24">
      <c r="T15089" s="288"/>
      <c r="U15089" s="287"/>
      <c r="X15089" s="289"/>
    </row>
    <row r="15090" spans="20:24">
      <c r="T15090" s="288"/>
      <c r="U15090" s="287"/>
      <c r="X15090" s="289"/>
    </row>
    <row r="15091" spans="20:24">
      <c r="T15091" s="288"/>
      <c r="U15091" s="287"/>
      <c r="X15091" s="289"/>
    </row>
    <row r="15092" spans="20:24">
      <c r="T15092" s="288"/>
      <c r="U15092" s="287"/>
      <c r="X15092" s="289"/>
    </row>
    <row r="15093" spans="20:24">
      <c r="T15093" s="288"/>
      <c r="U15093" s="287"/>
      <c r="X15093" s="289"/>
    </row>
    <row r="15094" spans="20:24">
      <c r="T15094" s="288"/>
      <c r="U15094" s="287"/>
      <c r="X15094" s="289"/>
    </row>
    <row r="15095" spans="20:24">
      <c r="T15095" s="288"/>
      <c r="U15095" s="287"/>
      <c r="X15095" s="289"/>
    </row>
    <row r="15096" spans="20:24">
      <c r="T15096" s="288"/>
      <c r="U15096" s="287"/>
      <c r="X15096" s="289"/>
    </row>
    <row r="15097" spans="20:24">
      <c r="T15097" s="288"/>
      <c r="U15097" s="287"/>
      <c r="X15097" s="289"/>
    </row>
    <row r="15098" spans="20:24">
      <c r="T15098" s="288"/>
      <c r="U15098" s="287"/>
      <c r="X15098" s="289"/>
    </row>
    <row r="15099" spans="20:24">
      <c r="T15099" s="288"/>
      <c r="U15099" s="287"/>
      <c r="X15099" s="289"/>
    </row>
    <row r="15100" spans="20:24">
      <c r="T15100" s="288"/>
      <c r="U15100" s="287"/>
      <c r="X15100" s="289"/>
    </row>
    <row r="15101" spans="20:24">
      <c r="T15101" s="288"/>
      <c r="U15101" s="287"/>
      <c r="X15101" s="289"/>
    </row>
    <row r="15102" spans="20:24">
      <c r="T15102" s="288"/>
      <c r="U15102" s="287"/>
      <c r="X15102" s="289"/>
    </row>
    <row r="15103" spans="20:24">
      <c r="T15103" s="288"/>
      <c r="U15103" s="287"/>
      <c r="X15103" s="289"/>
    </row>
    <row r="15104" spans="20:24">
      <c r="T15104" s="288"/>
      <c r="U15104" s="287"/>
      <c r="X15104" s="289"/>
    </row>
    <row r="15105" spans="20:24">
      <c r="T15105" s="288"/>
      <c r="U15105" s="287"/>
      <c r="X15105" s="289"/>
    </row>
    <row r="15106" spans="20:24">
      <c r="T15106" s="288"/>
      <c r="U15106" s="287"/>
      <c r="X15106" s="289"/>
    </row>
    <row r="15107" spans="20:24">
      <c r="T15107" s="288"/>
      <c r="U15107" s="287"/>
      <c r="X15107" s="289"/>
    </row>
    <row r="15108" spans="20:24">
      <c r="T15108" s="288"/>
      <c r="U15108" s="287"/>
      <c r="X15108" s="289"/>
    </row>
    <row r="15109" spans="20:24">
      <c r="T15109" s="288"/>
      <c r="U15109" s="287"/>
      <c r="X15109" s="289"/>
    </row>
    <row r="15110" spans="20:24">
      <c r="T15110" s="288"/>
      <c r="U15110" s="287"/>
      <c r="X15110" s="289"/>
    </row>
    <row r="15111" spans="20:24">
      <c r="T15111" s="288"/>
      <c r="U15111" s="287"/>
      <c r="X15111" s="289"/>
    </row>
    <row r="15112" spans="20:24">
      <c r="T15112" s="288"/>
      <c r="U15112" s="287"/>
      <c r="X15112" s="289"/>
    </row>
    <row r="15113" spans="20:24">
      <c r="T15113" s="288"/>
      <c r="U15113" s="287"/>
      <c r="X15113" s="289"/>
    </row>
    <row r="15114" spans="20:24">
      <c r="T15114" s="288"/>
      <c r="U15114" s="287"/>
      <c r="X15114" s="289"/>
    </row>
    <row r="15115" spans="20:24">
      <c r="T15115" s="288"/>
      <c r="U15115" s="287"/>
      <c r="X15115" s="289"/>
    </row>
    <row r="15116" spans="20:24">
      <c r="T15116" s="288"/>
      <c r="U15116" s="287"/>
      <c r="X15116" s="289"/>
    </row>
    <row r="15117" spans="20:24">
      <c r="T15117" s="288"/>
      <c r="U15117" s="287"/>
      <c r="X15117" s="289"/>
    </row>
    <row r="15118" spans="20:24">
      <c r="T15118" s="288"/>
      <c r="U15118" s="287"/>
      <c r="X15118" s="289"/>
    </row>
    <row r="15119" spans="20:24">
      <c r="T15119" s="288"/>
      <c r="U15119" s="287"/>
      <c r="X15119" s="289"/>
    </row>
    <row r="15120" spans="20:24">
      <c r="T15120" s="288"/>
      <c r="U15120" s="287"/>
      <c r="X15120" s="289"/>
    </row>
    <row r="15121" spans="20:24">
      <c r="T15121" s="288"/>
      <c r="U15121" s="287"/>
      <c r="X15121" s="289"/>
    </row>
    <row r="15122" spans="20:24">
      <c r="T15122" s="288"/>
      <c r="U15122" s="287"/>
      <c r="X15122" s="289"/>
    </row>
    <row r="15123" spans="20:24">
      <c r="T15123" s="288"/>
      <c r="U15123" s="287"/>
      <c r="X15123" s="289"/>
    </row>
    <row r="15124" spans="20:24">
      <c r="T15124" s="288"/>
      <c r="U15124" s="287"/>
      <c r="X15124" s="289"/>
    </row>
    <row r="15125" spans="20:24">
      <c r="T15125" s="288"/>
      <c r="U15125" s="287"/>
      <c r="X15125" s="289"/>
    </row>
    <row r="15126" spans="20:24">
      <c r="T15126" s="288"/>
      <c r="U15126" s="287"/>
      <c r="X15126" s="289"/>
    </row>
    <row r="15127" spans="20:24">
      <c r="T15127" s="288"/>
      <c r="U15127" s="287"/>
      <c r="X15127" s="289"/>
    </row>
    <row r="15128" spans="20:24">
      <c r="T15128" s="288"/>
      <c r="U15128" s="287"/>
      <c r="X15128" s="289"/>
    </row>
    <row r="15129" spans="20:24">
      <c r="T15129" s="288"/>
      <c r="U15129" s="287"/>
      <c r="X15129" s="289"/>
    </row>
    <row r="15130" spans="20:24">
      <c r="T15130" s="288"/>
      <c r="U15130" s="287"/>
      <c r="X15130" s="289"/>
    </row>
    <row r="15131" spans="20:24">
      <c r="T15131" s="288"/>
      <c r="U15131" s="287"/>
      <c r="X15131" s="289"/>
    </row>
    <row r="15132" spans="20:24">
      <c r="T15132" s="288"/>
      <c r="U15132" s="287"/>
      <c r="X15132" s="289"/>
    </row>
    <row r="15133" spans="20:24">
      <c r="T15133" s="288"/>
      <c r="U15133" s="287"/>
      <c r="X15133" s="289"/>
    </row>
    <row r="15134" spans="20:24">
      <c r="T15134" s="288"/>
      <c r="U15134" s="287"/>
      <c r="X15134" s="289"/>
    </row>
    <row r="15135" spans="20:24">
      <c r="T15135" s="288"/>
      <c r="U15135" s="287"/>
      <c r="X15135" s="289"/>
    </row>
    <row r="15136" spans="20:24">
      <c r="T15136" s="288"/>
      <c r="U15136" s="287"/>
      <c r="X15136" s="289"/>
    </row>
    <row r="15137" spans="20:24">
      <c r="T15137" s="288"/>
      <c r="U15137" s="287"/>
      <c r="X15137" s="289"/>
    </row>
    <row r="15138" spans="20:24">
      <c r="T15138" s="288"/>
      <c r="U15138" s="287"/>
      <c r="X15138" s="289"/>
    </row>
    <row r="15139" spans="20:24">
      <c r="T15139" s="288"/>
      <c r="U15139" s="287"/>
      <c r="X15139" s="289"/>
    </row>
    <row r="15140" spans="20:24">
      <c r="T15140" s="288"/>
      <c r="U15140" s="287"/>
      <c r="X15140" s="289"/>
    </row>
    <row r="15141" spans="20:24">
      <c r="T15141" s="288"/>
      <c r="U15141" s="287"/>
      <c r="X15141" s="289"/>
    </row>
    <row r="15142" spans="20:24">
      <c r="T15142" s="288"/>
      <c r="U15142" s="287"/>
      <c r="X15142" s="289"/>
    </row>
    <row r="15143" spans="20:24">
      <c r="T15143" s="288"/>
      <c r="U15143" s="287"/>
      <c r="X15143" s="289"/>
    </row>
    <row r="15144" spans="20:24">
      <c r="T15144" s="288"/>
      <c r="U15144" s="287"/>
      <c r="X15144" s="289"/>
    </row>
    <row r="15145" spans="20:24">
      <c r="T15145" s="288"/>
      <c r="U15145" s="287"/>
      <c r="X15145" s="289"/>
    </row>
    <row r="15146" spans="20:24">
      <c r="T15146" s="288"/>
      <c r="U15146" s="287"/>
      <c r="X15146" s="289"/>
    </row>
    <row r="15147" spans="20:24">
      <c r="T15147" s="288"/>
      <c r="U15147" s="287"/>
      <c r="X15147" s="289"/>
    </row>
    <row r="15148" spans="20:24">
      <c r="T15148" s="288"/>
      <c r="U15148" s="287"/>
      <c r="X15148" s="289"/>
    </row>
    <row r="15149" spans="20:24">
      <c r="T15149" s="288"/>
      <c r="U15149" s="287"/>
      <c r="X15149" s="289"/>
    </row>
    <row r="15150" spans="20:24">
      <c r="T15150" s="288"/>
      <c r="U15150" s="287"/>
      <c r="X15150" s="289"/>
    </row>
    <row r="15151" spans="20:24">
      <c r="T15151" s="288"/>
      <c r="U15151" s="287"/>
      <c r="X15151" s="289"/>
    </row>
    <row r="15152" spans="20:24">
      <c r="T15152" s="288"/>
      <c r="U15152" s="287"/>
      <c r="X15152" s="289"/>
    </row>
    <row r="15153" spans="20:24">
      <c r="T15153" s="288"/>
      <c r="U15153" s="287"/>
      <c r="X15153" s="289"/>
    </row>
    <row r="15154" spans="20:24">
      <c r="T15154" s="288"/>
      <c r="U15154" s="287"/>
      <c r="X15154" s="289"/>
    </row>
    <row r="15155" spans="20:24">
      <c r="T15155" s="288"/>
      <c r="U15155" s="287"/>
      <c r="X15155" s="289"/>
    </row>
    <row r="15156" spans="20:24">
      <c r="T15156" s="288"/>
      <c r="U15156" s="287"/>
      <c r="X15156" s="289"/>
    </row>
    <row r="15157" spans="20:24">
      <c r="T15157" s="288"/>
      <c r="U15157" s="287"/>
      <c r="X15157" s="289"/>
    </row>
    <row r="15158" spans="20:24">
      <c r="T15158" s="288"/>
      <c r="U15158" s="287"/>
      <c r="X15158" s="289"/>
    </row>
    <row r="15159" spans="20:24">
      <c r="T15159" s="288"/>
      <c r="U15159" s="287"/>
      <c r="X15159" s="289"/>
    </row>
    <row r="15160" spans="20:24">
      <c r="T15160" s="288"/>
      <c r="U15160" s="287"/>
      <c r="X15160" s="289"/>
    </row>
    <row r="15161" spans="20:24">
      <c r="T15161" s="288"/>
      <c r="U15161" s="287"/>
      <c r="X15161" s="289"/>
    </row>
    <row r="15162" spans="20:24">
      <c r="T15162" s="288"/>
      <c r="U15162" s="287"/>
      <c r="X15162" s="289"/>
    </row>
    <row r="15163" spans="20:24">
      <c r="T15163" s="288"/>
      <c r="U15163" s="287"/>
      <c r="X15163" s="289"/>
    </row>
    <row r="15164" spans="20:24">
      <c r="T15164" s="288"/>
      <c r="U15164" s="287"/>
      <c r="X15164" s="289"/>
    </row>
    <row r="15165" spans="20:24">
      <c r="T15165" s="288"/>
      <c r="U15165" s="287"/>
      <c r="X15165" s="289"/>
    </row>
    <row r="15166" spans="20:24">
      <c r="T15166" s="288"/>
      <c r="U15166" s="287"/>
      <c r="X15166" s="289"/>
    </row>
    <row r="15167" spans="20:24">
      <c r="T15167" s="288"/>
      <c r="U15167" s="287"/>
      <c r="X15167" s="289"/>
    </row>
    <row r="15168" spans="20:24">
      <c r="T15168" s="288"/>
      <c r="U15168" s="287"/>
      <c r="X15168" s="289"/>
    </row>
    <row r="15169" spans="20:24">
      <c r="T15169" s="288"/>
      <c r="U15169" s="287"/>
      <c r="X15169" s="289"/>
    </row>
    <row r="15170" spans="20:24">
      <c r="T15170" s="288"/>
      <c r="U15170" s="287"/>
      <c r="X15170" s="289"/>
    </row>
    <row r="15171" spans="20:24">
      <c r="T15171" s="288"/>
      <c r="U15171" s="287"/>
      <c r="X15171" s="289"/>
    </row>
    <row r="15172" spans="20:24">
      <c r="T15172" s="288"/>
      <c r="U15172" s="287"/>
      <c r="X15172" s="289"/>
    </row>
    <row r="15173" spans="20:24">
      <c r="T15173" s="288"/>
      <c r="U15173" s="287"/>
      <c r="X15173" s="289"/>
    </row>
    <row r="15174" spans="20:24">
      <c r="T15174" s="288"/>
      <c r="U15174" s="287"/>
      <c r="X15174" s="289"/>
    </row>
    <row r="15175" spans="20:24">
      <c r="T15175" s="288"/>
      <c r="U15175" s="287"/>
      <c r="X15175" s="289"/>
    </row>
    <row r="15176" spans="20:24">
      <c r="T15176" s="288"/>
      <c r="U15176" s="287"/>
      <c r="X15176" s="289"/>
    </row>
    <row r="15177" spans="20:24">
      <c r="T15177" s="288"/>
      <c r="U15177" s="287"/>
      <c r="X15177" s="289"/>
    </row>
    <row r="15178" spans="20:24">
      <c r="T15178" s="288"/>
      <c r="U15178" s="287"/>
      <c r="X15178" s="289"/>
    </row>
    <row r="15179" spans="20:24">
      <c r="T15179" s="288"/>
      <c r="U15179" s="287"/>
      <c r="X15179" s="289"/>
    </row>
    <row r="15180" spans="20:24">
      <c r="T15180" s="288"/>
      <c r="U15180" s="287"/>
      <c r="X15180" s="289"/>
    </row>
    <row r="15181" spans="20:24">
      <c r="T15181" s="288"/>
      <c r="U15181" s="287"/>
      <c r="X15181" s="289"/>
    </row>
    <row r="15182" spans="20:24">
      <c r="T15182" s="288"/>
      <c r="U15182" s="287"/>
      <c r="X15182" s="289"/>
    </row>
    <row r="15183" spans="20:24">
      <c r="T15183" s="288"/>
      <c r="U15183" s="287"/>
      <c r="X15183" s="289"/>
    </row>
    <row r="15184" spans="20:24">
      <c r="T15184" s="288"/>
      <c r="U15184" s="287"/>
      <c r="X15184" s="289"/>
    </row>
    <row r="15185" spans="20:24">
      <c r="T15185" s="288"/>
      <c r="U15185" s="287"/>
      <c r="X15185" s="289"/>
    </row>
    <row r="15186" spans="20:24">
      <c r="T15186" s="288"/>
      <c r="U15186" s="287"/>
      <c r="X15186" s="289"/>
    </row>
    <row r="15187" spans="20:24">
      <c r="T15187" s="288"/>
      <c r="U15187" s="287"/>
      <c r="X15187" s="289"/>
    </row>
    <row r="15188" spans="20:24">
      <c r="T15188" s="288"/>
      <c r="U15188" s="287"/>
      <c r="X15188" s="289"/>
    </row>
    <row r="15189" spans="20:24">
      <c r="T15189" s="288"/>
      <c r="U15189" s="287"/>
      <c r="X15189" s="289"/>
    </row>
    <row r="15190" spans="20:24">
      <c r="T15190" s="288"/>
      <c r="U15190" s="287"/>
      <c r="X15190" s="289"/>
    </row>
    <row r="15191" spans="20:24">
      <c r="T15191" s="288"/>
      <c r="U15191" s="287"/>
      <c r="X15191" s="289"/>
    </row>
    <row r="15192" spans="20:24">
      <c r="T15192" s="288"/>
      <c r="U15192" s="287"/>
      <c r="X15192" s="289"/>
    </row>
    <row r="15193" spans="20:24">
      <c r="T15193" s="288"/>
      <c r="U15193" s="287"/>
      <c r="X15193" s="289"/>
    </row>
    <row r="15194" spans="20:24">
      <c r="T15194" s="288"/>
      <c r="U15194" s="287"/>
      <c r="X15194" s="289"/>
    </row>
    <row r="15195" spans="20:24">
      <c r="T15195" s="288"/>
      <c r="U15195" s="287"/>
      <c r="X15195" s="289"/>
    </row>
    <row r="15196" spans="20:24">
      <c r="T15196" s="288"/>
      <c r="U15196" s="287"/>
      <c r="X15196" s="289"/>
    </row>
    <row r="15197" spans="20:24">
      <c r="T15197" s="288"/>
      <c r="U15197" s="287"/>
      <c r="X15197" s="289"/>
    </row>
    <row r="15198" spans="20:24">
      <c r="T15198" s="288"/>
      <c r="U15198" s="287"/>
      <c r="X15198" s="289"/>
    </row>
    <row r="15199" spans="20:24">
      <c r="T15199" s="288"/>
      <c r="U15199" s="287"/>
      <c r="X15199" s="289"/>
    </row>
    <row r="15200" spans="20:24">
      <c r="T15200" s="288"/>
      <c r="U15200" s="287"/>
      <c r="X15200" s="289"/>
    </row>
    <row r="15201" spans="20:24">
      <c r="T15201" s="288"/>
      <c r="U15201" s="287"/>
      <c r="X15201" s="289"/>
    </row>
    <row r="15202" spans="20:24">
      <c r="T15202" s="288"/>
      <c r="U15202" s="287"/>
      <c r="X15202" s="289"/>
    </row>
    <row r="15203" spans="20:24">
      <c r="T15203" s="288"/>
      <c r="U15203" s="287"/>
      <c r="X15203" s="289"/>
    </row>
    <row r="15204" spans="20:24">
      <c r="T15204" s="288"/>
      <c r="U15204" s="287"/>
      <c r="X15204" s="289"/>
    </row>
    <row r="15205" spans="20:24">
      <c r="T15205" s="288"/>
      <c r="U15205" s="287"/>
      <c r="X15205" s="289"/>
    </row>
    <row r="15206" spans="20:24">
      <c r="T15206" s="288"/>
      <c r="U15206" s="287"/>
      <c r="X15206" s="289"/>
    </row>
    <row r="15207" spans="20:24">
      <c r="T15207" s="288"/>
      <c r="U15207" s="287"/>
      <c r="X15207" s="289"/>
    </row>
    <row r="15208" spans="20:24">
      <c r="T15208" s="288"/>
      <c r="U15208" s="287"/>
      <c r="X15208" s="289"/>
    </row>
    <row r="15209" spans="20:24">
      <c r="T15209" s="288"/>
      <c r="U15209" s="287"/>
      <c r="X15209" s="289"/>
    </row>
    <row r="15210" spans="20:24">
      <c r="T15210" s="288"/>
      <c r="U15210" s="287"/>
      <c r="X15210" s="289"/>
    </row>
    <row r="15211" spans="20:24">
      <c r="T15211" s="288"/>
      <c r="U15211" s="287"/>
      <c r="X15211" s="289"/>
    </row>
    <row r="15212" spans="20:24">
      <c r="T15212" s="288"/>
      <c r="U15212" s="287"/>
      <c r="X15212" s="289"/>
    </row>
    <row r="15213" spans="20:24">
      <c r="T15213" s="288"/>
      <c r="U15213" s="287"/>
      <c r="X15213" s="289"/>
    </row>
    <row r="15214" spans="20:24">
      <c r="T15214" s="288"/>
      <c r="U15214" s="287"/>
      <c r="X15214" s="289"/>
    </row>
    <row r="15215" spans="20:24">
      <c r="T15215" s="288"/>
      <c r="U15215" s="287"/>
      <c r="X15215" s="289"/>
    </row>
    <row r="15216" spans="20:24">
      <c r="T15216" s="288"/>
      <c r="U15216" s="287"/>
      <c r="X15216" s="289"/>
    </row>
    <row r="15217" spans="20:24">
      <c r="T15217" s="288"/>
      <c r="U15217" s="287"/>
      <c r="X15217" s="289"/>
    </row>
    <row r="15218" spans="20:24">
      <c r="T15218" s="288"/>
      <c r="U15218" s="287"/>
      <c r="X15218" s="289"/>
    </row>
    <row r="15219" spans="20:24">
      <c r="T15219" s="288"/>
      <c r="U15219" s="287"/>
      <c r="X15219" s="289"/>
    </row>
    <row r="15220" spans="20:24">
      <c r="T15220" s="288"/>
      <c r="U15220" s="287"/>
      <c r="X15220" s="289"/>
    </row>
    <row r="15221" spans="20:24">
      <c r="T15221" s="288"/>
      <c r="U15221" s="287"/>
      <c r="X15221" s="289"/>
    </row>
    <row r="15222" spans="20:24">
      <c r="T15222" s="288"/>
      <c r="U15222" s="287"/>
      <c r="X15222" s="289"/>
    </row>
    <row r="15223" spans="20:24">
      <c r="T15223" s="288"/>
      <c r="U15223" s="287"/>
      <c r="X15223" s="289"/>
    </row>
    <row r="15224" spans="20:24">
      <c r="T15224" s="288"/>
      <c r="U15224" s="287"/>
      <c r="X15224" s="289"/>
    </row>
    <row r="15225" spans="20:24">
      <c r="T15225" s="288"/>
      <c r="U15225" s="287"/>
      <c r="X15225" s="289"/>
    </row>
    <row r="15226" spans="20:24">
      <c r="T15226" s="288"/>
      <c r="U15226" s="287"/>
      <c r="X15226" s="289"/>
    </row>
    <row r="15227" spans="20:24">
      <c r="T15227" s="288"/>
      <c r="U15227" s="287"/>
      <c r="X15227" s="289"/>
    </row>
    <row r="15228" spans="20:24">
      <c r="T15228" s="288"/>
      <c r="U15228" s="287"/>
      <c r="X15228" s="289"/>
    </row>
    <row r="15229" spans="20:24">
      <c r="T15229" s="288"/>
      <c r="U15229" s="287"/>
      <c r="X15229" s="289"/>
    </row>
    <row r="15230" spans="20:24">
      <c r="T15230" s="288"/>
      <c r="U15230" s="287"/>
      <c r="X15230" s="289"/>
    </row>
    <row r="15231" spans="20:24">
      <c r="T15231" s="288"/>
      <c r="U15231" s="287"/>
      <c r="X15231" s="289"/>
    </row>
    <row r="15232" spans="20:24">
      <c r="T15232" s="288"/>
      <c r="U15232" s="287"/>
      <c r="X15232" s="289"/>
    </row>
    <row r="15233" spans="20:24">
      <c r="T15233" s="288"/>
      <c r="U15233" s="287"/>
      <c r="X15233" s="289"/>
    </row>
    <row r="15234" spans="20:24">
      <c r="T15234" s="288"/>
      <c r="U15234" s="287"/>
      <c r="X15234" s="289"/>
    </row>
    <row r="15235" spans="20:24">
      <c r="T15235" s="288"/>
      <c r="U15235" s="287"/>
      <c r="X15235" s="289"/>
    </row>
    <row r="15236" spans="20:24">
      <c r="T15236" s="288"/>
      <c r="U15236" s="287"/>
      <c r="X15236" s="289"/>
    </row>
    <row r="15237" spans="20:24">
      <c r="T15237" s="288"/>
      <c r="U15237" s="287"/>
      <c r="X15237" s="289"/>
    </row>
    <row r="15238" spans="20:24">
      <c r="T15238" s="288"/>
      <c r="U15238" s="287"/>
      <c r="X15238" s="289"/>
    </row>
    <row r="15239" spans="20:24">
      <c r="T15239" s="288"/>
      <c r="U15239" s="287"/>
      <c r="X15239" s="289"/>
    </row>
    <row r="15240" spans="20:24">
      <c r="T15240" s="288"/>
      <c r="U15240" s="287"/>
      <c r="X15240" s="289"/>
    </row>
    <row r="15241" spans="20:24">
      <c r="T15241" s="288"/>
      <c r="U15241" s="287"/>
      <c r="X15241" s="289"/>
    </row>
    <row r="15242" spans="20:24">
      <c r="T15242" s="288"/>
      <c r="U15242" s="287"/>
      <c r="X15242" s="289"/>
    </row>
    <row r="15243" spans="20:24">
      <c r="T15243" s="288"/>
      <c r="U15243" s="287"/>
      <c r="X15243" s="289"/>
    </row>
    <row r="15244" spans="20:24">
      <c r="T15244" s="288"/>
      <c r="U15244" s="287"/>
      <c r="X15244" s="289"/>
    </row>
    <row r="15245" spans="20:24">
      <c r="T15245" s="288"/>
      <c r="U15245" s="287"/>
      <c r="X15245" s="289"/>
    </row>
    <row r="15246" spans="20:24">
      <c r="T15246" s="288"/>
      <c r="U15246" s="287"/>
      <c r="X15246" s="289"/>
    </row>
    <row r="15247" spans="20:24">
      <c r="T15247" s="288"/>
      <c r="U15247" s="287"/>
      <c r="X15247" s="289"/>
    </row>
    <row r="15248" spans="20:24">
      <c r="T15248" s="288"/>
      <c r="U15248" s="287"/>
      <c r="X15248" s="289"/>
    </row>
    <row r="15249" spans="20:24">
      <c r="T15249" s="288"/>
      <c r="U15249" s="287"/>
      <c r="X15249" s="289"/>
    </row>
    <row r="15250" spans="20:24">
      <c r="T15250" s="288"/>
      <c r="U15250" s="287"/>
      <c r="X15250" s="289"/>
    </row>
    <row r="15251" spans="20:24">
      <c r="T15251" s="288"/>
      <c r="U15251" s="287"/>
      <c r="X15251" s="289"/>
    </row>
    <row r="15252" spans="20:24">
      <c r="T15252" s="288"/>
      <c r="U15252" s="287"/>
      <c r="X15252" s="289"/>
    </row>
    <row r="15253" spans="20:24">
      <c r="T15253" s="288"/>
      <c r="U15253" s="287"/>
      <c r="X15253" s="289"/>
    </row>
    <row r="15254" spans="20:24">
      <c r="T15254" s="288"/>
      <c r="U15254" s="287"/>
      <c r="X15254" s="289"/>
    </row>
    <row r="15255" spans="20:24">
      <c r="T15255" s="288"/>
      <c r="U15255" s="287"/>
      <c r="X15255" s="289"/>
    </row>
    <row r="15256" spans="20:24">
      <c r="T15256" s="288"/>
      <c r="U15256" s="287"/>
      <c r="X15256" s="289"/>
    </row>
    <row r="15257" spans="20:24">
      <c r="T15257" s="288"/>
      <c r="U15257" s="287"/>
      <c r="X15257" s="289"/>
    </row>
    <row r="15258" spans="20:24">
      <c r="T15258" s="288"/>
      <c r="U15258" s="287"/>
      <c r="X15258" s="289"/>
    </row>
    <row r="15259" spans="20:24">
      <c r="T15259" s="288"/>
      <c r="U15259" s="287"/>
      <c r="X15259" s="289"/>
    </row>
    <row r="15260" spans="20:24">
      <c r="T15260" s="288"/>
      <c r="U15260" s="287"/>
      <c r="X15260" s="289"/>
    </row>
    <row r="15261" spans="20:24">
      <c r="T15261" s="288"/>
      <c r="U15261" s="287"/>
      <c r="X15261" s="289"/>
    </row>
    <row r="15262" spans="20:24">
      <c r="T15262" s="288"/>
      <c r="U15262" s="287"/>
      <c r="X15262" s="289"/>
    </row>
    <row r="15263" spans="20:24">
      <c r="T15263" s="288"/>
      <c r="U15263" s="287"/>
      <c r="X15263" s="289"/>
    </row>
    <row r="15264" spans="20:24">
      <c r="T15264" s="288"/>
      <c r="U15264" s="287"/>
      <c r="X15264" s="289"/>
    </row>
    <row r="15265" spans="20:24">
      <c r="T15265" s="288"/>
      <c r="U15265" s="287"/>
      <c r="X15265" s="289"/>
    </row>
    <row r="15266" spans="20:24">
      <c r="T15266" s="288"/>
      <c r="U15266" s="287"/>
      <c r="X15266" s="289"/>
    </row>
    <row r="15267" spans="20:24">
      <c r="T15267" s="288"/>
      <c r="U15267" s="287"/>
      <c r="X15267" s="289"/>
    </row>
    <row r="15268" spans="20:24">
      <c r="T15268" s="288"/>
      <c r="U15268" s="287"/>
      <c r="X15268" s="289"/>
    </row>
    <row r="15269" spans="20:24">
      <c r="T15269" s="288"/>
      <c r="U15269" s="287"/>
      <c r="X15269" s="289"/>
    </row>
    <row r="15270" spans="20:24">
      <c r="T15270" s="288"/>
      <c r="U15270" s="287"/>
      <c r="X15270" s="289"/>
    </row>
    <row r="15271" spans="20:24">
      <c r="T15271" s="288"/>
      <c r="U15271" s="287"/>
      <c r="X15271" s="289"/>
    </row>
    <row r="15272" spans="20:24">
      <c r="T15272" s="288"/>
      <c r="U15272" s="287"/>
      <c r="X15272" s="289"/>
    </row>
    <row r="15273" spans="20:24">
      <c r="T15273" s="288"/>
      <c r="U15273" s="287"/>
      <c r="X15273" s="289"/>
    </row>
    <row r="15274" spans="20:24">
      <c r="T15274" s="288"/>
      <c r="U15274" s="287"/>
      <c r="X15274" s="289"/>
    </row>
    <row r="15275" spans="20:24">
      <c r="T15275" s="288"/>
      <c r="U15275" s="287"/>
      <c r="X15275" s="289"/>
    </row>
    <row r="15276" spans="20:24">
      <c r="T15276" s="288"/>
      <c r="U15276" s="287"/>
      <c r="X15276" s="289"/>
    </row>
    <row r="15277" spans="20:24">
      <c r="T15277" s="288"/>
      <c r="U15277" s="287"/>
      <c r="X15277" s="289"/>
    </row>
    <row r="15278" spans="20:24">
      <c r="T15278" s="288"/>
      <c r="U15278" s="287"/>
      <c r="X15278" s="289"/>
    </row>
    <row r="15279" spans="20:24">
      <c r="T15279" s="288"/>
      <c r="U15279" s="287"/>
      <c r="X15279" s="289"/>
    </row>
    <row r="15280" spans="20:24">
      <c r="T15280" s="288"/>
      <c r="U15280" s="287"/>
      <c r="X15280" s="289"/>
    </row>
    <row r="15281" spans="20:24">
      <c r="T15281" s="288"/>
      <c r="U15281" s="287"/>
      <c r="X15281" s="289"/>
    </row>
    <row r="15282" spans="20:24">
      <c r="T15282" s="288"/>
      <c r="U15282" s="287"/>
      <c r="X15282" s="289"/>
    </row>
    <row r="15283" spans="20:24">
      <c r="T15283" s="288"/>
      <c r="U15283" s="287"/>
      <c r="X15283" s="289"/>
    </row>
    <row r="15284" spans="20:24">
      <c r="T15284" s="288"/>
      <c r="U15284" s="287"/>
      <c r="X15284" s="289"/>
    </row>
    <row r="15285" spans="20:24">
      <c r="T15285" s="288"/>
      <c r="U15285" s="287"/>
      <c r="X15285" s="289"/>
    </row>
    <row r="15286" spans="20:24">
      <c r="T15286" s="288"/>
      <c r="U15286" s="287"/>
      <c r="X15286" s="289"/>
    </row>
    <row r="15287" spans="20:24">
      <c r="T15287" s="288"/>
      <c r="U15287" s="287"/>
      <c r="X15287" s="289"/>
    </row>
    <row r="15288" spans="20:24">
      <c r="T15288" s="288"/>
      <c r="U15288" s="287"/>
      <c r="X15288" s="289"/>
    </row>
    <row r="15289" spans="20:24">
      <c r="T15289" s="288"/>
      <c r="U15289" s="287"/>
      <c r="X15289" s="289"/>
    </row>
    <row r="15290" spans="20:24">
      <c r="T15290" s="288"/>
      <c r="U15290" s="287"/>
      <c r="X15290" s="289"/>
    </row>
    <row r="15291" spans="20:24">
      <c r="T15291" s="288"/>
      <c r="U15291" s="287"/>
      <c r="X15291" s="289"/>
    </row>
    <row r="15292" spans="20:24">
      <c r="T15292" s="288"/>
      <c r="U15292" s="287"/>
      <c r="X15292" s="289"/>
    </row>
    <row r="15293" spans="20:24">
      <c r="T15293" s="288"/>
      <c r="U15293" s="287"/>
      <c r="X15293" s="289"/>
    </row>
    <row r="15294" spans="20:24">
      <c r="T15294" s="288"/>
      <c r="U15294" s="287"/>
      <c r="X15294" s="289"/>
    </row>
    <row r="15295" spans="20:24">
      <c r="T15295" s="288"/>
      <c r="U15295" s="287"/>
      <c r="X15295" s="289"/>
    </row>
    <row r="15296" spans="20:24">
      <c r="T15296" s="288"/>
      <c r="U15296" s="287"/>
      <c r="X15296" s="289"/>
    </row>
    <row r="15297" spans="20:24">
      <c r="T15297" s="288"/>
      <c r="U15297" s="287"/>
      <c r="X15297" s="289"/>
    </row>
    <row r="15298" spans="20:24">
      <c r="T15298" s="288"/>
      <c r="U15298" s="287"/>
      <c r="X15298" s="289"/>
    </row>
    <row r="15299" spans="20:24">
      <c r="T15299" s="288"/>
      <c r="U15299" s="287"/>
      <c r="X15299" s="289"/>
    </row>
    <row r="15300" spans="20:24">
      <c r="T15300" s="288"/>
      <c r="U15300" s="287"/>
      <c r="X15300" s="289"/>
    </row>
    <row r="15301" spans="20:24">
      <c r="T15301" s="288"/>
      <c r="U15301" s="287"/>
      <c r="X15301" s="289"/>
    </row>
    <row r="15302" spans="20:24">
      <c r="T15302" s="288"/>
      <c r="U15302" s="287"/>
      <c r="X15302" s="289"/>
    </row>
    <row r="15303" spans="20:24">
      <c r="T15303" s="288"/>
      <c r="U15303" s="287"/>
      <c r="X15303" s="289"/>
    </row>
    <row r="15304" spans="20:24">
      <c r="T15304" s="288"/>
      <c r="U15304" s="287"/>
      <c r="X15304" s="289"/>
    </row>
    <row r="15305" spans="20:24">
      <c r="T15305" s="288"/>
      <c r="U15305" s="287"/>
      <c r="X15305" s="289"/>
    </row>
    <row r="15306" spans="20:24">
      <c r="T15306" s="288"/>
      <c r="U15306" s="287"/>
      <c r="X15306" s="289"/>
    </row>
    <row r="15307" spans="20:24">
      <c r="T15307" s="288"/>
      <c r="U15307" s="287"/>
      <c r="X15307" s="289"/>
    </row>
    <row r="15308" spans="20:24">
      <c r="T15308" s="288"/>
      <c r="U15308" s="287"/>
      <c r="X15308" s="289"/>
    </row>
    <row r="15309" spans="20:24">
      <c r="T15309" s="288"/>
      <c r="U15309" s="287"/>
      <c r="X15309" s="289"/>
    </row>
    <row r="15310" spans="20:24">
      <c r="T15310" s="288"/>
      <c r="U15310" s="287"/>
      <c r="X15310" s="289"/>
    </row>
    <row r="15311" spans="20:24">
      <c r="T15311" s="288"/>
      <c r="U15311" s="287"/>
      <c r="X15311" s="289"/>
    </row>
    <row r="15312" spans="20:24">
      <c r="T15312" s="288"/>
      <c r="U15312" s="287"/>
      <c r="X15312" s="289"/>
    </row>
    <row r="15313" spans="20:24">
      <c r="T15313" s="288"/>
      <c r="U15313" s="287"/>
      <c r="X15313" s="289"/>
    </row>
    <row r="15314" spans="20:24">
      <c r="T15314" s="288"/>
      <c r="U15314" s="287"/>
      <c r="X15314" s="289"/>
    </row>
    <row r="15315" spans="20:24">
      <c r="T15315" s="288"/>
      <c r="U15315" s="287"/>
      <c r="X15315" s="289"/>
    </row>
    <row r="15316" spans="20:24">
      <c r="T15316" s="288"/>
      <c r="U15316" s="287"/>
      <c r="X15316" s="289"/>
    </row>
    <row r="15317" spans="20:24">
      <c r="T15317" s="288"/>
      <c r="U15317" s="287"/>
      <c r="X15317" s="289"/>
    </row>
    <row r="15318" spans="20:24">
      <c r="T15318" s="288"/>
      <c r="U15318" s="287"/>
      <c r="X15318" s="289"/>
    </row>
    <row r="15319" spans="20:24">
      <c r="T15319" s="288"/>
      <c r="U15319" s="287"/>
      <c r="X15319" s="289"/>
    </row>
    <row r="15320" spans="20:24">
      <c r="T15320" s="288"/>
      <c r="U15320" s="287"/>
      <c r="X15320" s="289"/>
    </row>
    <row r="15321" spans="20:24">
      <c r="T15321" s="288"/>
      <c r="U15321" s="287"/>
      <c r="X15321" s="289"/>
    </row>
    <row r="15322" spans="20:24">
      <c r="T15322" s="288"/>
      <c r="U15322" s="287"/>
      <c r="X15322" s="289"/>
    </row>
    <row r="15323" spans="20:24">
      <c r="T15323" s="288"/>
      <c r="U15323" s="287"/>
      <c r="X15323" s="289"/>
    </row>
    <row r="15324" spans="20:24">
      <c r="T15324" s="288"/>
      <c r="U15324" s="287"/>
      <c r="X15324" s="289"/>
    </row>
    <row r="15325" spans="20:24">
      <c r="T15325" s="288"/>
      <c r="U15325" s="287"/>
      <c r="X15325" s="289"/>
    </row>
    <row r="15326" spans="20:24">
      <c r="T15326" s="288"/>
      <c r="U15326" s="287"/>
      <c r="X15326" s="289"/>
    </row>
    <row r="15327" spans="20:24">
      <c r="T15327" s="288"/>
      <c r="U15327" s="287"/>
      <c r="X15327" s="289"/>
    </row>
    <row r="15328" spans="20:24">
      <c r="T15328" s="288"/>
      <c r="U15328" s="287"/>
      <c r="X15328" s="289"/>
    </row>
    <row r="15329" spans="20:24">
      <c r="T15329" s="288"/>
      <c r="U15329" s="287"/>
      <c r="X15329" s="289"/>
    </row>
    <row r="15330" spans="20:24">
      <c r="T15330" s="288"/>
      <c r="U15330" s="287"/>
      <c r="X15330" s="289"/>
    </row>
    <row r="15331" spans="20:24">
      <c r="T15331" s="288"/>
      <c r="U15331" s="287"/>
      <c r="X15331" s="289"/>
    </row>
    <row r="15332" spans="20:24">
      <c r="T15332" s="288"/>
      <c r="U15332" s="287"/>
      <c r="X15332" s="289"/>
    </row>
    <row r="15333" spans="20:24">
      <c r="T15333" s="288"/>
      <c r="U15333" s="287"/>
      <c r="X15333" s="289"/>
    </row>
    <row r="15334" spans="20:24">
      <c r="T15334" s="288"/>
      <c r="U15334" s="287"/>
      <c r="X15334" s="289"/>
    </row>
    <row r="15335" spans="20:24">
      <c r="T15335" s="288"/>
      <c r="U15335" s="287"/>
      <c r="X15335" s="289"/>
    </row>
    <row r="15336" spans="20:24">
      <c r="T15336" s="288"/>
      <c r="U15336" s="287"/>
      <c r="X15336" s="289"/>
    </row>
    <row r="15337" spans="20:24">
      <c r="T15337" s="288"/>
      <c r="U15337" s="287"/>
      <c r="X15337" s="289"/>
    </row>
    <row r="15338" spans="20:24">
      <c r="T15338" s="288"/>
      <c r="U15338" s="287"/>
      <c r="X15338" s="289"/>
    </row>
    <row r="15339" spans="20:24">
      <c r="T15339" s="288"/>
      <c r="U15339" s="287"/>
      <c r="X15339" s="289"/>
    </row>
    <row r="15340" spans="20:24">
      <c r="T15340" s="288"/>
      <c r="U15340" s="287"/>
      <c r="X15340" s="289"/>
    </row>
    <row r="15341" spans="20:24">
      <c r="T15341" s="288"/>
      <c r="U15341" s="287"/>
      <c r="X15341" s="289"/>
    </row>
    <row r="15342" spans="20:24">
      <c r="T15342" s="288"/>
      <c r="U15342" s="287"/>
      <c r="X15342" s="289"/>
    </row>
    <row r="15343" spans="20:24">
      <c r="T15343" s="288"/>
      <c r="U15343" s="287"/>
      <c r="X15343" s="289"/>
    </row>
    <row r="15344" spans="20:24">
      <c r="T15344" s="288"/>
      <c r="U15344" s="287"/>
      <c r="X15344" s="289"/>
    </row>
    <row r="15345" spans="20:24">
      <c r="T15345" s="288"/>
      <c r="U15345" s="287"/>
      <c r="X15345" s="289"/>
    </row>
    <row r="15346" spans="20:24">
      <c r="T15346" s="288"/>
      <c r="U15346" s="287"/>
      <c r="X15346" s="289"/>
    </row>
    <row r="15347" spans="20:24">
      <c r="T15347" s="288"/>
      <c r="U15347" s="287"/>
      <c r="X15347" s="289"/>
    </row>
    <row r="15348" spans="20:24">
      <c r="T15348" s="288"/>
      <c r="U15348" s="287"/>
      <c r="X15348" s="289"/>
    </row>
    <row r="15349" spans="20:24">
      <c r="T15349" s="288"/>
      <c r="U15349" s="287"/>
      <c r="X15349" s="289"/>
    </row>
    <row r="15350" spans="20:24">
      <c r="T15350" s="288"/>
      <c r="U15350" s="287"/>
      <c r="X15350" s="289"/>
    </row>
    <row r="15351" spans="20:24">
      <c r="T15351" s="288"/>
      <c r="U15351" s="287"/>
      <c r="X15351" s="289"/>
    </row>
    <row r="15352" spans="20:24">
      <c r="T15352" s="288"/>
      <c r="U15352" s="287"/>
      <c r="X15352" s="289"/>
    </row>
    <row r="15353" spans="20:24">
      <c r="T15353" s="288"/>
      <c r="U15353" s="287"/>
      <c r="X15353" s="289"/>
    </row>
    <row r="15354" spans="20:24">
      <c r="T15354" s="288"/>
      <c r="U15354" s="287"/>
      <c r="X15354" s="289"/>
    </row>
    <row r="15355" spans="20:24">
      <c r="T15355" s="288"/>
      <c r="U15355" s="287"/>
      <c r="X15355" s="289"/>
    </row>
    <row r="15356" spans="20:24">
      <c r="T15356" s="288"/>
      <c r="U15356" s="287"/>
      <c r="X15356" s="289"/>
    </row>
    <row r="15357" spans="20:24">
      <c r="T15357" s="288"/>
      <c r="U15357" s="287"/>
      <c r="X15357" s="289"/>
    </row>
    <row r="15358" spans="20:24">
      <c r="T15358" s="288"/>
      <c r="U15358" s="287"/>
      <c r="X15358" s="289"/>
    </row>
    <row r="15359" spans="20:24">
      <c r="T15359" s="288"/>
      <c r="U15359" s="287"/>
      <c r="X15359" s="289"/>
    </row>
    <row r="15360" spans="20:24">
      <c r="T15360" s="288"/>
      <c r="U15360" s="287"/>
      <c r="X15360" s="289"/>
    </row>
    <row r="15361" spans="20:24">
      <c r="T15361" s="288"/>
      <c r="U15361" s="287"/>
      <c r="X15361" s="289"/>
    </row>
    <row r="15362" spans="20:24">
      <c r="T15362" s="288"/>
      <c r="U15362" s="287"/>
      <c r="X15362" s="289"/>
    </row>
    <row r="15363" spans="20:24">
      <c r="T15363" s="288"/>
      <c r="U15363" s="287"/>
      <c r="X15363" s="289"/>
    </row>
    <row r="15364" spans="20:24">
      <c r="T15364" s="288"/>
      <c r="U15364" s="287"/>
      <c r="X15364" s="289"/>
    </row>
    <row r="15365" spans="20:24">
      <c r="T15365" s="288"/>
      <c r="U15365" s="287"/>
      <c r="X15365" s="289"/>
    </row>
    <row r="15366" spans="20:24">
      <c r="T15366" s="288"/>
      <c r="U15366" s="287"/>
      <c r="X15366" s="289"/>
    </row>
    <row r="15367" spans="20:24">
      <c r="T15367" s="288"/>
      <c r="U15367" s="287"/>
      <c r="X15367" s="289"/>
    </row>
    <row r="15368" spans="20:24">
      <c r="T15368" s="288"/>
      <c r="U15368" s="287"/>
      <c r="X15368" s="289"/>
    </row>
    <row r="15369" spans="20:24">
      <c r="T15369" s="288"/>
      <c r="U15369" s="287"/>
      <c r="X15369" s="289"/>
    </row>
    <row r="15370" spans="20:24">
      <c r="T15370" s="288"/>
      <c r="U15370" s="287"/>
      <c r="X15370" s="289"/>
    </row>
    <row r="15371" spans="20:24">
      <c r="T15371" s="288"/>
      <c r="U15371" s="287"/>
      <c r="X15371" s="289"/>
    </row>
    <row r="15372" spans="20:24">
      <c r="T15372" s="288"/>
      <c r="U15372" s="287"/>
      <c r="X15372" s="289"/>
    </row>
    <row r="15373" spans="20:24">
      <c r="T15373" s="288"/>
      <c r="U15373" s="287"/>
      <c r="X15373" s="289"/>
    </row>
    <row r="15374" spans="20:24">
      <c r="T15374" s="288"/>
      <c r="U15374" s="287"/>
      <c r="X15374" s="289"/>
    </row>
    <row r="15375" spans="20:24">
      <c r="T15375" s="288"/>
      <c r="U15375" s="287"/>
      <c r="X15375" s="289"/>
    </row>
    <row r="15376" spans="20:24">
      <c r="T15376" s="288"/>
      <c r="U15376" s="287"/>
      <c r="X15376" s="289"/>
    </row>
    <row r="15377" spans="20:24">
      <c r="T15377" s="288"/>
      <c r="U15377" s="287"/>
      <c r="X15377" s="289"/>
    </row>
    <row r="15378" spans="20:24">
      <c r="T15378" s="288"/>
      <c r="U15378" s="287"/>
      <c r="X15378" s="289"/>
    </row>
    <row r="15379" spans="20:24">
      <c r="T15379" s="288"/>
      <c r="U15379" s="287"/>
      <c r="X15379" s="289"/>
    </row>
    <row r="15380" spans="20:24">
      <c r="T15380" s="288"/>
      <c r="U15380" s="287"/>
      <c r="X15380" s="289"/>
    </row>
    <row r="15381" spans="20:24">
      <c r="T15381" s="288"/>
      <c r="U15381" s="287"/>
      <c r="X15381" s="289"/>
    </row>
    <row r="15382" spans="20:24">
      <c r="T15382" s="288"/>
      <c r="U15382" s="287"/>
      <c r="X15382" s="289"/>
    </row>
    <row r="15383" spans="20:24">
      <c r="T15383" s="288"/>
      <c r="U15383" s="287"/>
      <c r="X15383" s="289"/>
    </row>
    <row r="15384" spans="20:24">
      <c r="T15384" s="288"/>
      <c r="U15384" s="287"/>
      <c r="X15384" s="289"/>
    </row>
    <row r="15385" spans="20:24">
      <c r="T15385" s="288"/>
      <c r="U15385" s="287"/>
      <c r="X15385" s="289"/>
    </row>
    <row r="15386" spans="20:24">
      <c r="T15386" s="288"/>
      <c r="U15386" s="287"/>
      <c r="X15386" s="289"/>
    </row>
    <row r="15387" spans="20:24">
      <c r="T15387" s="288"/>
      <c r="U15387" s="287"/>
      <c r="X15387" s="289"/>
    </row>
    <row r="15388" spans="20:24">
      <c r="T15388" s="288"/>
      <c r="U15388" s="287"/>
      <c r="X15388" s="289"/>
    </row>
    <row r="15389" spans="20:24">
      <c r="T15389" s="288"/>
      <c r="U15389" s="287"/>
      <c r="X15389" s="289"/>
    </row>
    <row r="15390" spans="20:24">
      <c r="T15390" s="288"/>
      <c r="U15390" s="287"/>
      <c r="X15390" s="289"/>
    </row>
    <row r="15391" spans="20:24">
      <c r="T15391" s="288"/>
      <c r="U15391" s="287"/>
      <c r="X15391" s="289"/>
    </row>
    <row r="15392" spans="20:24">
      <c r="T15392" s="288"/>
      <c r="U15392" s="287"/>
      <c r="X15392" s="289"/>
    </row>
    <row r="15393" spans="20:24">
      <c r="T15393" s="288"/>
      <c r="U15393" s="287"/>
      <c r="X15393" s="289"/>
    </row>
    <row r="15394" spans="20:24">
      <c r="T15394" s="288"/>
      <c r="U15394" s="287"/>
      <c r="X15394" s="289"/>
    </row>
    <row r="15395" spans="20:24">
      <c r="T15395" s="288"/>
      <c r="U15395" s="287"/>
      <c r="X15395" s="289"/>
    </row>
    <row r="15396" spans="20:24">
      <c r="T15396" s="288"/>
      <c r="U15396" s="287"/>
      <c r="X15396" s="289"/>
    </row>
    <row r="15397" spans="20:24">
      <c r="T15397" s="288"/>
      <c r="U15397" s="287"/>
      <c r="X15397" s="289"/>
    </row>
    <row r="15398" spans="20:24">
      <c r="T15398" s="288"/>
      <c r="U15398" s="287"/>
      <c r="X15398" s="289"/>
    </row>
    <row r="15399" spans="20:24">
      <c r="T15399" s="288"/>
      <c r="U15399" s="287"/>
      <c r="X15399" s="289"/>
    </row>
    <row r="15400" spans="20:24">
      <c r="T15400" s="288"/>
      <c r="U15400" s="287"/>
      <c r="X15400" s="289"/>
    </row>
    <row r="15401" spans="20:24">
      <c r="T15401" s="288"/>
      <c r="U15401" s="287"/>
      <c r="X15401" s="289"/>
    </row>
    <row r="15402" spans="20:24">
      <c r="T15402" s="288"/>
      <c r="U15402" s="287"/>
      <c r="X15402" s="289"/>
    </row>
    <row r="15403" spans="20:24">
      <c r="T15403" s="288"/>
      <c r="U15403" s="287"/>
      <c r="X15403" s="289"/>
    </row>
    <row r="15404" spans="20:24">
      <c r="T15404" s="288"/>
      <c r="U15404" s="287"/>
      <c r="X15404" s="289"/>
    </row>
    <row r="15405" spans="20:24">
      <c r="T15405" s="288"/>
      <c r="U15405" s="287"/>
      <c r="X15405" s="289"/>
    </row>
    <row r="15406" spans="20:24">
      <c r="T15406" s="288"/>
      <c r="U15406" s="287"/>
      <c r="X15406" s="289"/>
    </row>
    <row r="15407" spans="20:24">
      <c r="T15407" s="288"/>
      <c r="U15407" s="287"/>
      <c r="X15407" s="289"/>
    </row>
    <row r="15408" spans="20:24">
      <c r="T15408" s="288"/>
      <c r="U15408" s="287"/>
      <c r="X15408" s="289"/>
    </row>
    <row r="15409" spans="20:24">
      <c r="T15409" s="288"/>
      <c r="U15409" s="287"/>
      <c r="X15409" s="289"/>
    </row>
    <row r="15410" spans="20:24">
      <c r="T15410" s="288"/>
      <c r="U15410" s="287"/>
      <c r="X15410" s="289"/>
    </row>
    <row r="15411" spans="20:24">
      <c r="T15411" s="288"/>
      <c r="U15411" s="287"/>
      <c r="X15411" s="289"/>
    </row>
    <row r="15412" spans="20:24">
      <c r="T15412" s="288"/>
      <c r="U15412" s="287"/>
      <c r="X15412" s="289"/>
    </row>
    <row r="15413" spans="20:24">
      <c r="T15413" s="288"/>
      <c r="U15413" s="287"/>
      <c r="X15413" s="289"/>
    </row>
    <row r="15414" spans="20:24">
      <c r="T15414" s="288"/>
      <c r="U15414" s="287"/>
      <c r="X15414" s="289"/>
    </row>
    <row r="15415" spans="20:24">
      <c r="T15415" s="288"/>
      <c r="U15415" s="287"/>
      <c r="X15415" s="289"/>
    </row>
    <row r="15416" spans="20:24">
      <c r="T15416" s="288"/>
      <c r="U15416" s="287"/>
      <c r="X15416" s="289"/>
    </row>
    <row r="15417" spans="20:24">
      <c r="T15417" s="288"/>
      <c r="U15417" s="287"/>
      <c r="X15417" s="289"/>
    </row>
    <row r="15418" spans="20:24">
      <c r="T15418" s="288"/>
      <c r="U15418" s="287"/>
      <c r="X15418" s="289"/>
    </row>
    <row r="15419" spans="20:24">
      <c r="T15419" s="288"/>
      <c r="U15419" s="287"/>
      <c r="X15419" s="289"/>
    </row>
    <row r="15420" spans="20:24">
      <c r="T15420" s="288"/>
      <c r="U15420" s="287"/>
      <c r="X15420" s="289"/>
    </row>
    <row r="15421" spans="20:24">
      <c r="T15421" s="288"/>
      <c r="U15421" s="287"/>
      <c r="X15421" s="289"/>
    </row>
    <row r="15422" spans="20:24">
      <c r="T15422" s="288"/>
      <c r="U15422" s="287"/>
      <c r="X15422" s="289"/>
    </row>
    <row r="15423" spans="20:24">
      <c r="T15423" s="288"/>
      <c r="U15423" s="287"/>
      <c r="X15423" s="289"/>
    </row>
    <row r="15424" spans="20:24">
      <c r="T15424" s="288"/>
      <c r="U15424" s="287"/>
      <c r="X15424" s="289"/>
    </row>
    <row r="15425" spans="20:24">
      <c r="T15425" s="288"/>
      <c r="U15425" s="287"/>
      <c r="X15425" s="289"/>
    </row>
    <row r="15426" spans="20:24">
      <c r="T15426" s="288"/>
      <c r="U15426" s="287"/>
      <c r="X15426" s="289"/>
    </row>
    <row r="15427" spans="20:24">
      <c r="T15427" s="288"/>
      <c r="U15427" s="287"/>
      <c r="X15427" s="289"/>
    </row>
    <row r="15428" spans="20:24">
      <c r="T15428" s="288"/>
      <c r="U15428" s="287"/>
      <c r="X15428" s="289"/>
    </row>
    <row r="15429" spans="20:24">
      <c r="T15429" s="288"/>
      <c r="U15429" s="287"/>
      <c r="X15429" s="289"/>
    </row>
    <row r="15430" spans="20:24">
      <c r="T15430" s="288"/>
      <c r="U15430" s="287"/>
      <c r="X15430" s="289"/>
    </row>
    <row r="15431" spans="20:24">
      <c r="T15431" s="288"/>
      <c r="U15431" s="287"/>
      <c r="X15431" s="289"/>
    </row>
    <row r="15432" spans="20:24">
      <c r="T15432" s="288"/>
      <c r="U15432" s="287"/>
      <c r="X15432" s="289"/>
    </row>
    <row r="15433" spans="20:24">
      <c r="T15433" s="288"/>
      <c r="U15433" s="287"/>
      <c r="X15433" s="289"/>
    </row>
    <row r="15434" spans="20:24">
      <c r="T15434" s="288"/>
      <c r="U15434" s="287"/>
      <c r="X15434" s="289"/>
    </row>
    <row r="15435" spans="20:24">
      <c r="T15435" s="288"/>
      <c r="U15435" s="287"/>
      <c r="X15435" s="289"/>
    </row>
    <row r="15436" spans="20:24">
      <c r="T15436" s="288"/>
      <c r="U15436" s="287"/>
      <c r="X15436" s="289"/>
    </row>
    <row r="15437" spans="20:24">
      <c r="T15437" s="288"/>
      <c r="U15437" s="287"/>
      <c r="X15437" s="289"/>
    </row>
    <row r="15438" spans="20:24">
      <c r="T15438" s="288"/>
      <c r="U15438" s="287"/>
      <c r="X15438" s="289"/>
    </row>
    <row r="15439" spans="20:24">
      <c r="T15439" s="288"/>
      <c r="U15439" s="287"/>
      <c r="X15439" s="289"/>
    </row>
    <row r="15440" spans="20:24">
      <c r="T15440" s="288"/>
      <c r="U15440" s="287"/>
      <c r="X15440" s="289"/>
    </row>
    <row r="15441" spans="20:24">
      <c r="T15441" s="288"/>
      <c r="U15441" s="287"/>
      <c r="X15441" s="289"/>
    </row>
    <row r="15442" spans="20:24">
      <c r="T15442" s="288"/>
      <c r="U15442" s="287"/>
      <c r="X15442" s="289"/>
    </row>
    <row r="15443" spans="20:24">
      <c r="T15443" s="288"/>
      <c r="U15443" s="287"/>
      <c r="X15443" s="289"/>
    </row>
    <row r="15444" spans="20:24">
      <c r="T15444" s="288"/>
      <c r="U15444" s="287"/>
      <c r="X15444" s="289"/>
    </row>
    <row r="15445" spans="20:24">
      <c r="T15445" s="288"/>
      <c r="U15445" s="287"/>
      <c r="X15445" s="289"/>
    </row>
    <row r="15446" spans="20:24">
      <c r="T15446" s="288"/>
      <c r="U15446" s="287"/>
      <c r="X15446" s="289"/>
    </row>
    <row r="15447" spans="20:24">
      <c r="T15447" s="288"/>
      <c r="U15447" s="287"/>
      <c r="X15447" s="289"/>
    </row>
    <row r="15448" spans="20:24">
      <c r="T15448" s="288"/>
      <c r="U15448" s="287"/>
      <c r="X15448" s="289"/>
    </row>
    <row r="15449" spans="20:24">
      <c r="T15449" s="288"/>
      <c r="U15449" s="287"/>
      <c r="X15449" s="289"/>
    </row>
    <row r="15450" spans="20:24">
      <c r="T15450" s="288"/>
      <c r="U15450" s="287"/>
      <c r="X15450" s="289"/>
    </row>
    <row r="15451" spans="20:24">
      <c r="T15451" s="288"/>
      <c r="U15451" s="287"/>
      <c r="X15451" s="289"/>
    </row>
    <row r="15452" spans="20:24">
      <c r="T15452" s="288"/>
      <c r="U15452" s="287"/>
      <c r="X15452" s="289"/>
    </row>
    <row r="15453" spans="20:24">
      <c r="T15453" s="288"/>
      <c r="U15453" s="287"/>
      <c r="X15453" s="289"/>
    </row>
    <row r="15454" spans="20:24">
      <c r="T15454" s="288"/>
      <c r="U15454" s="287"/>
      <c r="X15454" s="289"/>
    </row>
    <row r="15455" spans="20:24">
      <c r="T15455" s="288"/>
      <c r="U15455" s="287"/>
      <c r="X15455" s="289"/>
    </row>
    <row r="15456" spans="20:24">
      <c r="T15456" s="288"/>
      <c r="U15456" s="287"/>
      <c r="X15456" s="289"/>
    </row>
    <row r="15457" spans="20:24">
      <c r="T15457" s="288"/>
      <c r="U15457" s="287"/>
      <c r="X15457" s="289"/>
    </row>
    <row r="15458" spans="20:24">
      <c r="T15458" s="288"/>
      <c r="U15458" s="287"/>
      <c r="X15458" s="289"/>
    </row>
    <row r="15459" spans="20:24">
      <c r="T15459" s="288"/>
      <c r="U15459" s="287"/>
      <c r="X15459" s="289"/>
    </row>
    <row r="15460" spans="20:24">
      <c r="T15460" s="288"/>
      <c r="U15460" s="287"/>
      <c r="X15460" s="289"/>
    </row>
    <row r="15461" spans="20:24">
      <c r="T15461" s="288"/>
      <c r="U15461" s="287"/>
      <c r="X15461" s="289"/>
    </row>
    <row r="15462" spans="20:24">
      <c r="T15462" s="288"/>
      <c r="U15462" s="287"/>
      <c r="X15462" s="289"/>
    </row>
    <row r="15463" spans="20:24">
      <c r="T15463" s="288"/>
      <c r="U15463" s="287"/>
      <c r="X15463" s="289"/>
    </row>
    <row r="15464" spans="20:24">
      <c r="T15464" s="288"/>
      <c r="U15464" s="287"/>
      <c r="X15464" s="289"/>
    </row>
    <row r="15465" spans="20:24">
      <c r="T15465" s="288"/>
      <c r="U15465" s="287"/>
      <c r="X15465" s="289"/>
    </row>
    <row r="15466" spans="20:24">
      <c r="T15466" s="288"/>
      <c r="U15466" s="287"/>
      <c r="X15466" s="289"/>
    </row>
    <row r="15467" spans="20:24">
      <c r="T15467" s="288"/>
      <c r="U15467" s="287"/>
      <c r="X15467" s="289"/>
    </row>
    <row r="15468" spans="20:24">
      <c r="T15468" s="288"/>
      <c r="U15468" s="287"/>
      <c r="X15468" s="289"/>
    </row>
    <row r="15469" spans="20:24">
      <c r="T15469" s="288"/>
      <c r="U15469" s="287"/>
      <c r="X15469" s="289"/>
    </row>
    <row r="15470" spans="20:24">
      <c r="T15470" s="288"/>
      <c r="U15470" s="287"/>
      <c r="X15470" s="289"/>
    </row>
    <row r="15471" spans="20:24">
      <c r="T15471" s="288"/>
      <c r="U15471" s="287"/>
      <c r="X15471" s="289"/>
    </row>
    <row r="15472" spans="20:24">
      <c r="T15472" s="288"/>
      <c r="U15472" s="287"/>
      <c r="X15472" s="289"/>
    </row>
    <row r="15473" spans="20:24">
      <c r="T15473" s="288"/>
      <c r="U15473" s="287"/>
      <c r="X15473" s="289"/>
    </row>
    <row r="15474" spans="20:24">
      <c r="T15474" s="288"/>
      <c r="U15474" s="287"/>
      <c r="X15474" s="289"/>
    </row>
    <row r="15475" spans="20:24">
      <c r="T15475" s="288"/>
      <c r="U15475" s="287"/>
      <c r="X15475" s="289"/>
    </row>
    <row r="15476" spans="20:24">
      <c r="T15476" s="288"/>
      <c r="U15476" s="287"/>
      <c r="X15476" s="289"/>
    </row>
    <row r="15477" spans="20:24">
      <c r="T15477" s="288"/>
      <c r="U15477" s="287"/>
      <c r="X15477" s="289"/>
    </row>
    <row r="15478" spans="20:24">
      <c r="T15478" s="288"/>
      <c r="U15478" s="287"/>
      <c r="X15478" s="289"/>
    </row>
    <row r="15479" spans="20:24">
      <c r="T15479" s="288"/>
      <c r="U15479" s="287"/>
      <c r="X15479" s="289"/>
    </row>
    <row r="15480" spans="20:24">
      <c r="T15480" s="288"/>
      <c r="U15480" s="287"/>
      <c r="X15480" s="289"/>
    </row>
    <row r="15481" spans="20:24">
      <c r="T15481" s="288"/>
      <c r="U15481" s="287"/>
      <c r="X15481" s="289"/>
    </row>
    <row r="15482" spans="20:24">
      <c r="T15482" s="288"/>
      <c r="U15482" s="287"/>
      <c r="X15482" s="289"/>
    </row>
    <row r="15483" spans="20:24">
      <c r="T15483" s="288"/>
      <c r="U15483" s="287"/>
      <c r="X15483" s="289"/>
    </row>
    <row r="15484" spans="20:24">
      <c r="T15484" s="288"/>
      <c r="U15484" s="287"/>
      <c r="X15484" s="289"/>
    </row>
    <row r="15485" spans="20:24">
      <c r="T15485" s="288"/>
      <c r="U15485" s="287"/>
      <c r="X15485" s="289"/>
    </row>
    <row r="15486" spans="20:24">
      <c r="T15486" s="288"/>
      <c r="U15486" s="287"/>
      <c r="X15486" s="289"/>
    </row>
    <row r="15487" spans="20:24">
      <c r="T15487" s="288"/>
      <c r="U15487" s="287"/>
      <c r="X15487" s="289"/>
    </row>
    <row r="15488" spans="20:24">
      <c r="T15488" s="288"/>
      <c r="U15488" s="287"/>
      <c r="X15488" s="289"/>
    </row>
    <row r="15489" spans="20:24">
      <c r="T15489" s="288"/>
      <c r="U15489" s="287"/>
      <c r="X15489" s="289"/>
    </row>
    <row r="15490" spans="20:24">
      <c r="T15490" s="288"/>
      <c r="U15490" s="287"/>
      <c r="X15490" s="289"/>
    </row>
    <row r="15491" spans="20:24">
      <c r="T15491" s="288"/>
      <c r="U15491" s="287"/>
      <c r="X15491" s="289"/>
    </row>
    <row r="15492" spans="20:24">
      <c r="T15492" s="288"/>
      <c r="U15492" s="287"/>
      <c r="X15492" s="289"/>
    </row>
    <row r="15493" spans="20:24">
      <c r="T15493" s="288"/>
      <c r="U15493" s="287"/>
      <c r="X15493" s="289"/>
    </row>
    <row r="15494" spans="20:24">
      <c r="T15494" s="288"/>
      <c r="U15494" s="287"/>
      <c r="X15494" s="289"/>
    </row>
    <row r="15495" spans="20:24">
      <c r="T15495" s="288"/>
      <c r="U15495" s="287"/>
      <c r="X15495" s="289"/>
    </row>
    <row r="15496" spans="20:24">
      <c r="T15496" s="288"/>
      <c r="U15496" s="287"/>
      <c r="X15496" s="289"/>
    </row>
    <row r="15497" spans="20:24">
      <c r="T15497" s="288"/>
      <c r="U15497" s="287"/>
      <c r="X15497" s="289"/>
    </row>
    <row r="15498" spans="20:24">
      <c r="T15498" s="288"/>
      <c r="U15498" s="287"/>
      <c r="X15498" s="289"/>
    </row>
    <row r="15499" spans="20:24">
      <c r="T15499" s="288"/>
      <c r="U15499" s="287"/>
      <c r="X15499" s="289"/>
    </row>
    <row r="15500" spans="20:24">
      <c r="T15500" s="288"/>
      <c r="U15500" s="287"/>
      <c r="X15500" s="289"/>
    </row>
    <row r="15501" spans="20:24">
      <c r="T15501" s="288"/>
      <c r="U15501" s="287"/>
      <c r="X15501" s="289"/>
    </row>
    <row r="15502" spans="20:24">
      <c r="T15502" s="288"/>
      <c r="U15502" s="287"/>
      <c r="X15502" s="289"/>
    </row>
    <row r="15503" spans="20:24">
      <c r="T15503" s="288"/>
      <c r="U15503" s="287"/>
      <c r="X15503" s="289"/>
    </row>
    <row r="15504" spans="20:24">
      <c r="T15504" s="288"/>
      <c r="U15504" s="287"/>
      <c r="X15504" s="289"/>
    </row>
    <row r="15505" spans="20:24">
      <c r="T15505" s="288"/>
      <c r="U15505" s="287"/>
      <c r="X15505" s="289"/>
    </row>
    <row r="15506" spans="20:24">
      <c r="T15506" s="288"/>
      <c r="U15506" s="287"/>
      <c r="X15506" s="289"/>
    </row>
    <row r="15507" spans="20:24">
      <c r="T15507" s="288"/>
      <c r="U15507" s="287"/>
      <c r="X15507" s="289"/>
    </row>
    <row r="15508" spans="20:24">
      <c r="T15508" s="288"/>
      <c r="U15508" s="287"/>
      <c r="X15508" s="289"/>
    </row>
    <row r="15509" spans="20:24">
      <c r="T15509" s="288"/>
      <c r="U15509" s="287"/>
      <c r="X15509" s="289"/>
    </row>
    <row r="15510" spans="20:24">
      <c r="T15510" s="288"/>
      <c r="U15510" s="287"/>
      <c r="X15510" s="289"/>
    </row>
    <row r="15511" spans="20:24">
      <c r="T15511" s="288"/>
      <c r="U15511" s="287"/>
      <c r="X15511" s="289"/>
    </row>
    <row r="15512" spans="20:24">
      <c r="T15512" s="288"/>
      <c r="U15512" s="287"/>
      <c r="X15512" s="289"/>
    </row>
    <row r="15513" spans="20:24">
      <c r="T15513" s="288"/>
      <c r="U15513" s="287"/>
      <c r="X15513" s="289"/>
    </row>
    <row r="15514" spans="20:24">
      <c r="T15514" s="288"/>
      <c r="U15514" s="287"/>
      <c r="X15514" s="289"/>
    </row>
    <row r="15515" spans="20:24">
      <c r="T15515" s="288"/>
      <c r="U15515" s="287"/>
      <c r="X15515" s="289"/>
    </row>
    <row r="15516" spans="20:24">
      <c r="T15516" s="288"/>
      <c r="U15516" s="287"/>
      <c r="X15516" s="289"/>
    </row>
    <row r="15517" spans="20:24">
      <c r="T15517" s="288"/>
      <c r="U15517" s="287"/>
      <c r="X15517" s="289"/>
    </row>
    <row r="15518" spans="20:24">
      <c r="T15518" s="288"/>
      <c r="U15518" s="287"/>
      <c r="X15518" s="289"/>
    </row>
    <row r="15519" spans="20:24">
      <c r="T15519" s="288"/>
      <c r="U15519" s="287"/>
      <c r="X15519" s="289"/>
    </row>
    <row r="15520" spans="20:24">
      <c r="T15520" s="288"/>
      <c r="U15520" s="287"/>
      <c r="X15520" s="289"/>
    </row>
    <row r="15521" spans="20:24">
      <c r="T15521" s="288"/>
      <c r="U15521" s="287"/>
      <c r="X15521" s="289"/>
    </row>
    <row r="15522" spans="20:24">
      <c r="T15522" s="288"/>
      <c r="U15522" s="287"/>
      <c r="X15522" s="289"/>
    </row>
    <row r="15523" spans="20:24">
      <c r="T15523" s="288"/>
      <c r="U15523" s="287"/>
      <c r="X15523" s="289"/>
    </row>
    <row r="15524" spans="20:24">
      <c r="T15524" s="288"/>
      <c r="U15524" s="287"/>
      <c r="X15524" s="289"/>
    </row>
    <row r="15525" spans="20:24">
      <c r="T15525" s="288"/>
      <c r="U15525" s="287"/>
      <c r="X15525" s="289"/>
    </row>
    <row r="15526" spans="20:24">
      <c r="T15526" s="288"/>
      <c r="U15526" s="287"/>
      <c r="X15526" s="289"/>
    </row>
    <row r="15527" spans="20:24">
      <c r="T15527" s="288"/>
      <c r="U15527" s="287"/>
      <c r="X15527" s="289"/>
    </row>
    <row r="15528" spans="20:24">
      <c r="T15528" s="288"/>
      <c r="U15528" s="287"/>
      <c r="X15528" s="289"/>
    </row>
    <row r="15529" spans="20:24">
      <c r="T15529" s="288"/>
      <c r="U15529" s="287"/>
      <c r="X15529" s="289"/>
    </row>
    <row r="15530" spans="20:24">
      <c r="T15530" s="288"/>
      <c r="U15530" s="287"/>
      <c r="X15530" s="289"/>
    </row>
    <row r="15531" spans="20:24">
      <c r="T15531" s="288"/>
      <c r="U15531" s="287"/>
      <c r="X15531" s="289"/>
    </row>
    <row r="15532" spans="20:24">
      <c r="T15532" s="288"/>
      <c r="U15532" s="287"/>
      <c r="X15532" s="289"/>
    </row>
    <row r="15533" spans="20:24">
      <c r="T15533" s="288"/>
      <c r="U15533" s="287"/>
      <c r="X15533" s="289"/>
    </row>
    <row r="15534" spans="20:24">
      <c r="T15534" s="288"/>
      <c r="U15534" s="287"/>
      <c r="X15534" s="289"/>
    </row>
    <row r="15535" spans="20:24">
      <c r="T15535" s="288"/>
      <c r="U15535" s="287"/>
      <c r="X15535" s="289"/>
    </row>
    <row r="15536" spans="20:24">
      <c r="T15536" s="288"/>
      <c r="U15536" s="287"/>
      <c r="X15536" s="289"/>
    </row>
    <row r="15537" spans="20:24">
      <c r="T15537" s="288"/>
      <c r="U15537" s="287"/>
      <c r="X15537" s="289"/>
    </row>
    <row r="15538" spans="20:24">
      <c r="T15538" s="288"/>
      <c r="U15538" s="287"/>
      <c r="X15538" s="289"/>
    </row>
    <row r="15539" spans="20:24">
      <c r="T15539" s="288"/>
      <c r="U15539" s="287"/>
      <c r="X15539" s="289"/>
    </row>
    <row r="15540" spans="20:24">
      <c r="T15540" s="288"/>
      <c r="U15540" s="287"/>
      <c r="X15540" s="289"/>
    </row>
    <row r="15541" spans="20:24">
      <c r="T15541" s="288"/>
      <c r="U15541" s="287"/>
      <c r="X15541" s="289"/>
    </row>
    <row r="15542" spans="20:24">
      <c r="T15542" s="288"/>
      <c r="U15542" s="287"/>
      <c r="X15542" s="289"/>
    </row>
    <row r="15543" spans="20:24">
      <c r="T15543" s="288"/>
      <c r="U15543" s="287"/>
      <c r="X15543" s="289"/>
    </row>
    <row r="15544" spans="20:24">
      <c r="T15544" s="288"/>
      <c r="U15544" s="287"/>
      <c r="X15544" s="289"/>
    </row>
    <row r="15545" spans="20:24">
      <c r="T15545" s="288"/>
      <c r="U15545" s="287"/>
      <c r="X15545" s="289"/>
    </row>
    <row r="15546" spans="20:24">
      <c r="T15546" s="288"/>
      <c r="U15546" s="287"/>
      <c r="X15546" s="289"/>
    </row>
    <row r="15547" spans="20:24">
      <c r="T15547" s="288"/>
      <c r="U15547" s="287"/>
      <c r="X15547" s="289"/>
    </row>
    <row r="15548" spans="20:24">
      <c r="T15548" s="288"/>
      <c r="U15548" s="287"/>
      <c r="X15548" s="289"/>
    </row>
    <row r="15549" spans="20:24">
      <c r="T15549" s="288"/>
      <c r="U15549" s="287"/>
      <c r="X15549" s="289"/>
    </row>
    <row r="15550" spans="20:24">
      <c r="T15550" s="288"/>
      <c r="U15550" s="287"/>
      <c r="X15550" s="289"/>
    </row>
    <row r="15551" spans="20:24">
      <c r="T15551" s="288"/>
      <c r="U15551" s="287"/>
      <c r="X15551" s="289"/>
    </row>
    <row r="15552" spans="20:24">
      <c r="T15552" s="288"/>
      <c r="U15552" s="287"/>
      <c r="X15552" s="289"/>
    </row>
    <row r="15553" spans="20:24">
      <c r="T15553" s="288"/>
      <c r="U15553" s="287"/>
      <c r="X15553" s="289"/>
    </row>
    <row r="15554" spans="20:24">
      <c r="T15554" s="288"/>
      <c r="U15554" s="287"/>
      <c r="X15554" s="289"/>
    </row>
    <row r="15555" spans="20:24">
      <c r="T15555" s="288"/>
      <c r="U15555" s="287"/>
      <c r="X15555" s="289"/>
    </row>
    <row r="15556" spans="20:24">
      <c r="T15556" s="288"/>
      <c r="U15556" s="287"/>
      <c r="X15556" s="289"/>
    </row>
    <row r="15557" spans="20:24">
      <c r="T15557" s="288"/>
      <c r="U15557" s="287"/>
      <c r="X15557" s="289"/>
    </row>
    <row r="15558" spans="20:24">
      <c r="T15558" s="288"/>
      <c r="U15558" s="287"/>
      <c r="X15558" s="289"/>
    </row>
    <row r="15559" spans="20:24">
      <c r="T15559" s="288"/>
      <c r="U15559" s="287"/>
      <c r="X15559" s="289"/>
    </row>
    <row r="15560" spans="20:24">
      <c r="T15560" s="288"/>
      <c r="U15560" s="287"/>
      <c r="X15560" s="289"/>
    </row>
    <row r="15561" spans="20:24">
      <c r="T15561" s="288"/>
      <c r="U15561" s="287"/>
      <c r="X15561" s="289"/>
    </row>
    <row r="15562" spans="20:24">
      <c r="T15562" s="288"/>
      <c r="U15562" s="287"/>
      <c r="X15562" s="289"/>
    </row>
    <row r="15563" spans="20:24">
      <c r="T15563" s="288"/>
      <c r="U15563" s="287"/>
      <c r="X15563" s="289"/>
    </row>
    <row r="15564" spans="20:24">
      <c r="T15564" s="288"/>
      <c r="U15564" s="287"/>
      <c r="X15564" s="289"/>
    </row>
    <row r="15565" spans="20:24">
      <c r="T15565" s="288"/>
      <c r="U15565" s="287"/>
      <c r="X15565" s="289"/>
    </row>
    <row r="15566" spans="20:24">
      <c r="T15566" s="288"/>
      <c r="U15566" s="287"/>
      <c r="X15566" s="289"/>
    </row>
    <row r="15567" spans="20:24">
      <c r="T15567" s="288"/>
      <c r="U15567" s="287"/>
      <c r="X15567" s="289"/>
    </row>
    <row r="15568" spans="20:24">
      <c r="T15568" s="288"/>
      <c r="U15568" s="287"/>
      <c r="X15568" s="289"/>
    </row>
    <row r="15569" spans="20:24">
      <c r="T15569" s="288"/>
      <c r="U15569" s="287"/>
      <c r="X15569" s="289"/>
    </row>
    <row r="15570" spans="20:24">
      <c r="T15570" s="288"/>
      <c r="U15570" s="287"/>
      <c r="X15570" s="289"/>
    </row>
    <row r="15571" spans="20:24">
      <c r="T15571" s="288"/>
      <c r="U15571" s="287"/>
      <c r="X15571" s="289"/>
    </row>
    <row r="15572" spans="20:24">
      <c r="T15572" s="288"/>
      <c r="U15572" s="287"/>
      <c r="X15572" s="289"/>
    </row>
    <row r="15573" spans="20:24">
      <c r="T15573" s="288"/>
      <c r="U15573" s="287"/>
      <c r="X15573" s="289"/>
    </row>
    <row r="15574" spans="20:24">
      <c r="T15574" s="288"/>
      <c r="U15574" s="287"/>
      <c r="X15574" s="289"/>
    </row>
    <row r="15575" spans="20:24">
      <c r="T15575" s="288"/>
      <c r="U15575" s="287"/>
      <c r="X15575" s="289"/>
    </row>
    <row r="15576" spans="20:24">
      <c r="T15576" s="288"/>
      <c r="U15576" s="287"/>
      <c r="X15576" s="289"/>
    </row>
    <row r="15577" spans="20:24">
      <c r="T15577" s="288"/>
      <c r="U15577" s="287"/>
      <c r="X15577" s="289"/>
    </row>
    <row r="15578" spans="20:24">
      <c r="T15578" s="288"/>
      <c r="U15578" s="287"/>
      <c r="X15578" s="289"/>
    </row>
    <row r="15579" spans="20:24">
      <c r="T15579" s="288"/>
      <c r="U15579" s="287"/>
      <c r="X15579" s="289"/>
    </row>
    <row r="15580" spans="20:24">
      <c r="T15580" s="288"/>
      <c r="U15580" s="287"/>
      <c r="X15580" s="289"/>
    </row>
    <row r="15581" spans="20:24">
      <c r="T15581" s="288"/>
      <c r="U15581" s="287"/>
      <c r="X15581" s="289"/>
    </row>
    <row r="15582" spans="20:24">
      <c r="T15582" s="288"/>
      <c r="U15582" s="287"/>
      <c r="X15582" s="289"/>
    </row>
    <row r="15583" spans="20:24">
      <c r="T15583" s="288"/>
      <c r="U15583" s="287"/>
      <c r="X15583" s="289"/>
    </row>
    <row r="15584" spans="20:24">
      <c r="T15584" s="288"/>
      <c r="U15584" s="287"/>
      <c r="X15584" s="289"/>
    </row>
    <row r="15585" spans="20:24">
      <c r="T15585" s="288"/>
      <c r="U15585" s="287"/>
      <c r="X15585" s="289"/>
    </row>
    <row r="15586" spans="20:24">
      <c r="T15586" s="288"/>
      <c r="U15586" s="287"/>
      <c r="X15586" s="289"/>
    </row>
    <row r="15587" spans="20:24">
      <c r="T15587" s="288"/>
      <c r="U15587" s="287"/>
      <c r="X15587" s="289"/>
    </row>
    <row r="15588" spans="20:24">
      <c r="T15588" s="288"/>
      <c r="U15588" s="287"/>
      <c r="X15588" s="289"/>
    </row>
    <row r="15589" spans="20:24">
      <c r="T15589" s="288"/>
      <c r="U15589" s="287"/>
      <c r="X15589" s="289"/>
    </row>
    <row r="15590" spans="20:24">
      <c r="T15590" s="288"/>
      <c r="U15590" s="287"/>
      <c r="X15590" s="289"/>
    </row>
    <row r="15591" spans="20:24">
      <c r="T15591" s="288"/>
      <c r="U15591" s="287"/>
      <c r="X15591" s="289"/>
    </row>
    <row r="15592" spans="20:24">
      <c r="T15592" s="288"/>
      <c r="U15592" s="287"/>
      <c r="X15592" s="289"/>
    </row>
    <row r="15593" spans="20:24">
      <c r="T15593" s="288"/>
      <c r="U15593" s="287"/>
      <c r="X15593" s="289"/>
    </row>
    <row r="15594" spans="20:24">
      <c r="T15594" s="288"/>
      <c r="U15594" s="287"/>
      <c r="X15594" s="289"/>
    </row>
    <row r="15595" spans="20:24">
      <c r="T15595" s="288"/>
      <c r="U15595" s="287"/>
      <c r="X15595" s="289"/>
    </row>
    <row r="15596" spans="20:24">
      <c r="T15596" s="288"/>
      <c r="U15596" s="287"/>
      <c r="X15596" s="289"/>
    </row>
    <row r="15597" spans="20:24">
      <c r="T15597" s="288"/>
      <c r="U15597" s="287"/>
      <c r="X15597" s="289"/>
    </row>
    <row r="15598" spans="20:24">
      <c r="T15598" s="288"/>
      <c r="U15598" s="287"/>
      <c r="X15598" s="289"/>
    </row>
    <row r="15599" spans="20:24">
      <c r="T15599" s="288"/>
      <c r="U15599" s="287"/>
      <c r="X15599" s="289"/>
    </row>
    <row r="15600" spans="20:24">
      <c r="T15600" s="288"/>
      <c r="U15600" s="287"/>
      <c r="X15600" s="289"/>
    </row>
    <row r="15601" spans="20:24">
      <c r="T15601" s="288"/>
      <c r="U15601" s="287"/>
      <c r="X15601" s="289"/>
    </row>
    <row r="15602" spans="20:24">
      <c r="T15602" s="288"/>
      <c r="U15602" s="287"/>
      <c r="X15602" s="289"/>
    </row>
    <row r="15603" spans="20:24">
      <c r="T15603" s="288"/>
      <c r="U15603" s="287"/>
      <c r="X15603" s="289"/>
    </row>
    <row r="15604" spans="20:24">
      <c r="T15604" s="288"/>
      <c r="U15604" s="287"/>
      <c r="X15604" s="289"/>
    </row>
    <row r="15605" spans="20:24">
      <c r="T15605" s="288"/>
      <c r="U15605" s="287"/>
      <c r="X15605" s="289"/>
    </row>
    <row r="15606" spans="20:24">
      <c r="T15606" s="288"/>
      <c r="U15606" s="287"/>
      <c r="X15606" s="289"/>
    </row>
    <row r="15607" spans="20:24">
      <c r="T15607" s="288"/>
      <c r="U15607" s="287"/>
      <c r="X15607" s="289"/>
    </row>
    <row r="15608" spans="20:24">
      <c r="T15608" s="288"/>
      <c r="U15608" s="287"/>
      <c r="X15608" s="289"/>
    </row>
    <row r="15609" spans="20:24">
      <c r="T15609" s="288"/>
      <c r="U15609" s="287"/>
      <c r="X15609" s="289"/>
    </row>
    <row r="15610" spans="20:24">
      <c r="T15610" s="288"/>
      <c r="U15610" s="287"/>
      <c r="X15610" s="289"/>
    </row>
    <row r="15611" spans="20:24">
      <c r="T15611" s="288"/>
      <c r="U15611" s="287"/>
      <c r="X15611" s="289"/>
    </row>
    <row r="15612" spans="20:24">
      <c r="T15612" s="288"/>
      <c r="U15612" s="287"/>
      <c r="X15612" s="289"/>
    </row>
    <row r="15613" spans="20:24">
      <c r="T15613" s="288"/>
      <c r="U15613" s="287"/>
      <c r="X15613" s="289"/>
    </row>
    <row r="15614" spans="20:24">
      <c r="T15614" s="288"/>
      <c r="U15614" s="287"/>
      <c r="X15614" s="289"/>
    </row>
    <row r="15615" spans="20:24">
      <c r="T15615" s="288"/>
      <c r="U15615" s="287"/>
      <c r="X15615" s="289"/>
    </row>
    <row r="15616" spans="20:24">
      <c r="T15616" s="288"/>
      <c r="U15616" s="287"/>
      <c r="X15616" s="289"/>
    </row>
    <row r="15617" spans="20:24">
      <c r="T15617" s="288"/>
      <c r="U15617" s="287"/>
      <c r="X15617" s="289"/>
    </row>
    <row r="15618" spans="20:24">
      <c r="T15618" s="288"/>
      <c r="U15618" s="287"/>
      <c r="X15618" s="289"/>
    </row>
    <row r="15619" spans="20:24">
      <c r="T15619" s="288"/>
      <c r="U15619" s="287"/>
      <c r="X15619" s="289"/>
    </row>
    <row r="15620" spans="20:24">
      <c r="T15620" s="288"/>
      <c r="U15620" s="287"/>
      <c r="X15620" s="289"/>
    </row>
    <row r="15621" spans="20:24">
      <c r="T15621" s="288"/>
      <c r="U15621" s="287"/>
      <c r="X15621" s="289"/>
    </row>
    <row r="15622" spans="20:24">
      <c r="T15622" s="288"/>
      <c r="U15622" s="287"/>
      <c r="X15622" s="289"/>
    </row>
    <row r="15623" spans="20:24">
      <c r="T15623" s="288"/>
      <c r="U15623" s="287"/>
      <c r="X15623" s="289"/>
    </row>
    <row r="15624" spans="20:24">
      <c r="T15624" s="288"/>
      <c r="U15624" s="287"/>
      <c r="X15624" s="289"/>
    </row>
    <row r="15625" spans="20:24">
      <c r="T15625" s="288"/>
      <c r="U15625" s="287"/>
      <c r="X15625" s="289"/>
    </row>
    <row r="15626" spans="20:24">
      <c r="T15626" s="288"/>
      <c r="U15626" s="287"/>
      <c r="X15626" s="289"/>
    </row>
    <row r="15627" spans="20:24">
      <c r="T15627" s="288"/>
      <c r="U15627" s="287"/>
      <c r="X15627" s="289"/>
    </row>
    <row r="15628" spans="20:24">
      <c r="T15628" s="288"/>
      <c r="U15628" s="287"/>
      <c r="X15628" s="289"/>
    </row>
    <row r="15629" spans="20:24">
      <c r="T15629" s="288"/>
      <c r="U15629" s="287"/>
      <c r="X15629" s="289"/>
    </row>
    <row r="15630" spans="20:24">
      <c r="T15630" s="288"/>
      <c r="U15630" s="287"/>
      <c r="X15630" s="289"/>
    </row>
    <row r="15631" spans="20:24">
      <c r="T15631" s="288"/>
      <c r="U15631" s="287"/>
      <c r="X15631" s="289"/>
    </row>
    <row r="15632" spans="20:24">
      <c r="T15632" s="288"/>
      <c r="U15632" s="287"/>
      <c r="X15632" s="289"/>
    </row>
    <row r="15633" spans="20:24">
      <c r="T15633" s="288"/>
      <c r="U15633" s="287"/>
      <c r="X15633" s="289"/>
    </row>
    <row r="15634" spans="20:24">
      <c r="T15634" s="288"/>
      <c r="U15634" s="287"/>
      <c r="X15634" s="289"/>
    </row>
    <row r="15635" spans="20:24">
      <c r="T15635" s="288"/>
      <c r="U15635" s="287"/>
      <c r="X15635" s="289"/>
    </row>
    <row r="15636" spans="20:24">
      <c r="T15636" s="288"/>
      <c r="U15636" s="287"/>
      <c r="X15636" s="289"/>
    </row>
    <row r="15637" spans="20:24">
      <c r="T15637" s="288"/>
      <c r="U15637" s="287"/>
      <c r="X15637" s="289"/>
    </row>
    <row r="15638" spans="20:24">
      <c r="T15638" s="288"/>
      <c r="U15638" s="287"/>
      <c r="X15638" s="289"/>
    </row>
    <row r="15639" spans="20:24">
      <c r="T15639" s="288"/>
      <c r="U15639" s="287"/>
      <c r="X15639" s="289"/>
    </row>
    <row r="15640" spans="20:24">
      <c r="T15640" s="288"/>
      <c r="U15640" s="287"/>
      <c r="X15640" s="289"/>
    </row>
    <row r="15641" spans="20:24">
      <c r="T15641" s="288"/>
      <c r="U15641" s="287"/>
      <c r="X15641" s="289"/>
    </row>
    <row r="15642" spans="20:24">
      <c r="T15642" s="288"/>
      <c r="U15642" s="287"/>
      <c r="X15642" s="289"/>
    </row>
    <row r="15643" spans="20:24">
      <c r="T15643" s="288"/>
      <c r="U15643" s="287"/>
      <c r="X15643" s="289"/>
    </row>
    <row r="15644" spans="20:24">
      <c r="T15644" s="288"/>
      <c r="U15644" s="287"/>
      <c r="X15644" s="289"/>
    </row>
    <row r="15645" spans="20:24">
      <c r="T15645" s="288"/>
      <c r="U15645" s="287"/>
      <c r="X15645" s="289"/>
    </row>
    <row r="15646" spans="20:24">
      <c r="T15646" s="288"/>
      <c r="U15646" s="287"/>
      <c r="X15646" s="289"/>
    </row>
    <row r="15647" spans="20:24">
      <c r="T15647" s="288"/>
      <c r="U15647" s="287"/>
      <c r="X15647" s="289"/>
    </row>
    <row r="15648" spans="20:24">
      <c r="T15648" s="288"/>
      <c r="U15648" s="287"/>
      <c r="X15648" s="289"/>
    </row>
    <row r="15649" spans="20:24">
      <c r="T15649" s="288"/>
      <c r="U15649" s="287"/>
      <c r="X15649" s="289"/>
    </row>
    <row r="15650" spans="20:24">
      <c r="T15650" s="288"/>
      <c r="U15650" s="287"/>
      <c r="X15650" s="289"/>
    </row>
    <row r="15651" spans="20:24">
      <c r="T15651" s="288"/>
      <c r="U15651" s="287"/>
      <c r="X15651" s="289"/>
    </row>
    <row r="15652" spans="20:24">
      <c r="T15652" s="288"/>
      <c r="U15652" s="287"/>
      <c r="X15652" s="289"/>
    </row>
    <row r="15653" spans="20:24">
      <c r="T15653" s="288"/>
      <c r="U15653" s="287"/>
      <c r="X15653" s="289"/>
    </row>
    <row r="15654" spans="20:24">
      <c r="T15654" s="288"/>
      <c r="U15654" s="287"/>
      <c r="X15654" s="289"/>
    </row>
    <row r="15655" spans="20:24">
      <c r="T15655" s="288"/>
      <c r="U15655" s="287"/>
      <c r="X15655" s="289"/>
    </row>
    <row r="15656" spans="20:24">
      <c r="T15656" s="288"/>
      <c r="U15656" s="287"/>
      <c r="X15656" s="289"/>
    </row>
    <row r="15657" spans="20:24">
      <c r="T15657" s="288"/>
      <c r="U15657" s="287"/>
      <c r="X15657" s="289"/>
    </row>
    <row r="15658" spans="20:24">
      <c r="T15658" s="288"/>
      <c r="U15658" s="287"/>
      <c r="X15658" s="289"/>
    </row>
    <row r="15659" spans="20:24">
      <c r="T15659" s="288"/>
      <c r="U15659" s="287"/>
      <c r="X15659" s="289"/>
    </row>
    <row r="15660" spans="20:24">
      <c r="T15660" s="288"/>
      <c r="U15660" s="287"/>
      <c r="X15660" s="289"/>
    </row>
    <row r="15661" spans="20:24">
      <c r="T15661" s="288"/>
      <c r="U15661" s="287"/>
      <c r="X15661" s="289"/>
    </row>
    <row r="15662" spans="20:24">
      <c r="T15662" s="288"/>
      <c r="U15662" s="287"/>
      <c r="X15662" s="289"/>
    </row>
    <row r="15663" spans="20:24">
      <c r="T15663" s="288"/>
      <c r="U15663" s="287"/>
      <c r="X15663" s="289"/>
    </row>
    <row r="15664" spans="20:24">
      <c r="T15664" s="288"/>
      <c r="U15664" s="287"/>
      <c r="X15664" s="289"/>
    </row>
    <row r="15665" spans="20:24">
      <c r="T15665" s="288"/>
      <c r="U15665" s="287"/>
      <c r="X15665" s="289"/>
    </row>
    <row r="15666" spans="20:24">
      <c r="T15666" s="288"/>
      <c r="U15666" s="287"/>
      <c r="X15666" s="289"/>
    </row>
    <row r="15667" spans="20:24">
      <c r="T15667" s="288"/>
      <c r="U15667" s="287"/>
      <c r="X15667" s="289"/>
    </row>
    <row r="15668" spans="20:24">
      <c r="T15668" s="288"/>
      <c r="U15668" s="287"/>
      <c r="X15668" s="289"/>
    </row>
    <row r="15669" spans="20:24">
      <c r="T15669" s="288"/>
      <c r="U15669" s="287"/>
      <c r="X15669" s="289"/>
    </row>
    <row r="15670" spans="20:24">
      <c r="T15670" s="288"/>
      <c r="U15670" s="287"/>
      <c r="X15670" s="289"/>
    </row>
    <row r="15671" spans="20:24">
      <c r="T15671" s="288"/>
      <c r="U15671" s="287"/>
      <c r="X15671" s="289"/>
    </row>
    <row r="15672" spans="20:24">
      <c r="T15672" s="288"/>
      <c r="U15672" s="287"/>
      <c r="X15672" s="289"/>
    </row>
    <row r="15673" spans="20:24">
      <c r="T15673" s="288"/>
      <c r="U15673" s="287"/>
      <c r="X15673" s="289"/>
    </row>
    <row r="15674" spans="20:24">
      <c r="T15674" s="288"/>
      <c r="U15674" s="287"/>
      <c r="X15674" s="289"/>
    </row>
    <row r="15675" spans="20:24">
      <c r="T15675" s="288"/>
      <c r="U15675" s="287"/>
      <c r="X15675" s="289"/>
    </row>
    <row r="15676" spans="20:24">
      <c r="T15676" s="288"/>
      <c r="U15676" s="287"/>
      <c r="X15676" s="289"/>
    </row>
    <row r="15677" spans="20:24">
      <c r="T15677" s="288"/>
      <c r="U15677" s="287"/>
      <c r="X15677" s="289"/>
    </row>
    <row r="15678" spans="20:24">
      <c r="T15678" s="288"/>
      <c r="U15678" s="287"/>
      <c r="X15678" s="289"/>
    </row>
    <row r="15679" spans="20:24">
      <c r="T15679" s="288"/>
      <c r="U15679" s="287"/>
      <c r="X15679" s="289"/>
    </row>
    <row r="15680" spans="20:24">
      <c r="T15680" s="288"/>
      <c r="U15680" s="287"/>
      <c r="X15680" s="289"/>
    </row>
    <row r="15681" spans="20:24">
      <c r="T15681" s="288"/>
      <c r="U15681" s="287"/>
      <c r="X15681" s="289"/>
    </row>
    <row r="15682" spans="20:24">
      <c r="T15682" s="288"/>
      <c r="U15682" s="287"/>
      <c r="X15682" s="289"/>
    </row>
    <row r="15683" spans="20:24">
      <c r="T15683" s="288"/>
      <c r="U15683" s="287"/>
      <c r="X15683" s="289"/>
    </row>
    <row r="15684" spans="20:24">
      <c r="T15684" s="288"/>
      <c r="U15684" s="287"/>
      <c r="X15684" s="289"/>
    </row>
    <row r="15685" spans="20:24">
      <c r="T15685" s="288"/>
      <c r="U15685" s="287"/>
      <c r="X15685" s="289"/>
    </row>
    <row r="15686" spans="20:24">
      <c r="T15686" s="288"/>
      <c r="U15686" s="287"/>
      <c r="X15686" s="289"/>
    </row>
    <row r="15687" spans="20:24">
      <c r="T15687" s="288"/>
      <c r="U15687" s="287"/>
      <c r="X15687" s="289"/>
    </row>
    <row r="15688" spans="20:24">
      <c r="T15688" s="288"/>
      <c r="U15688" s="287"/>
      <c r="X15688" s="289"/>
    </row>
    <row r="15689" spans="20:24">
      <c r="T15689" s="288"/>
      <c r="U15689" s="287"/>
      <c r="X15689" s="289"/>
    </row>
    <row r="15690" spans="20:24">
      <c r="T15690" s="288"/>
      <c r="U15690" s="287"/>
      <c r="X15690" s="289"/>
    </row>
    <row r="15691" spans="20:24">
      <c r="T15691" s="288"/>
      <c r="U15691" s="287"/>
      <c r="X15691" s="289"/>
    </row>
    <row r="15692" spans="20:24">
      <c r="T15692" s="288"/>
      <c r="U15692" s="287"/>
      <c r="X15692" s="289"/>
    </row>
    <row r="15693" spans="20:24">
      <c r="T15693" s="288"/>
      <c r="U15693" s="287"/>
      <c r="X15693" s="289"/>
    </row>
    <row r="15694" spans="20:24">
      <c r="T15694" s="288"/>
      <c r="U15694" s="287"/>
      <c r="X15694" s="289"/>
    </row>
    <row r="15695" spans="20:24">
      <c r="T15695" s="288"/>
      <c r="U15695" s="287"/>
      <c r="X15695" s="289"/>
    </row>
    <row r="15696" spans="20:24">
      <c r="T15696" s="288"/>
      <c r="U15696" s="287"/>
      <c r="X15696" s="289"/>
    </row>
    <row r="15697" spans="20:24">
      <c r="T15697" s="288"/>
      <c r="U15697" s="287"/>
      <c r="X15697" s="289"/>
    </row>
    <row r="15698" spans="20:24">
      <c r="T15698" s="288"/>
      <c r="U15698" s="287"/>
      <c r="X15698" s="289"/>
    </row>
    <row r="15699" spans="20:24">
      <c r="T15699" s="288"/>
      <c r="U15699" s="287"/>
      <c r="X15699" s="289"/>
    </row>
    <row r="15700" spans="20:24">
      <c r="T15700" s="288"/>
      <c r="U15700" s="287"/>
      <c r="X15700" s="289"/>
    </row>
    <row r="15701" spans="20:24">
      <c r="T15701" s="288"/>
      <c r="U15701" s="287"/>
      <c r="X15701" s="289"/>
    </row>
    <row r="15702" spans="20:24">
      <c r="T15702" s="288"/>
      <c r="U15702" s="287"/>
      <c r="X15702" s="289"/>
    </row>
    <row r="15703" spans="20:24">
      <c r="T15703" s="288"/>
      <c r="U15703" s="287"/>
      <c r="X15703" s="289"/>
    </row>
    <row r="15704" spans="20:24">
      <c r="T15704" s="288"/>
      <c r="U15704" s="287"/>
      <c r="X15704" s="289"/>
    </row>
    <row r="15705" spans="20:24">
      <c r="T15705" s="288"/>
      <c r="U15705" s="287"/>
      <c r="X15705" s="289"/>
    </row>
    <row r="15706" spans="20:24">
      <c r="T15706" s="288"/>
      <c r="U15706" s="287"/>
      <c r="X15706" s="289"/>
    </row>
    <row r="15707" spans="20:24">
      <c r="T15707" s="288"/>
      <c r="U15707" s="287"/>
      <c r="X15707" s="289"/>
    </row>
    <row r="15708" spans="20:24">
      <c r="T15708" s="288"/>
      <c r="U15708" s="287"/>
      <c r="X15708" s="289"/>
    </row>
    <row r="15709" spans="20:24">
      <c r="T15709" s="288"/>
      <c r="U15709" s="287"/>
      <c r="X15709" s="289"/>
    </row>
    <row r="15710" spans="20:24">
      <c r="T15710" s="288"/>
      <c r="U15710" s="287"/>
      <c r="X15710" s="289"/>
    </row>
    <row r="15711" spans="20:24">
      <c r="T15711" s="288"/>
      <c r="U15711" s="287"/>
      <c r="X15711" s="289"/>
    </row>
    <row r="15712" spans="20:24">
      <c r="T15712" s="288"/>
      <c r="U15712" s="287"/>
      <c r="X15712" s="289"/>
    </row>
    <row r="15713" spans="20:24">
      <c r="T15713" s="288"/>
      <c r="U15713" s="287"/>
      <c r="X15713" s="289"/>
    </row>
    <row r="15714" spans="20:24">
      <c r="T15714" s="288"/>
      <c r="U15714" s="287"/>
      <c r="X15714" s="289"/>
    </row>
    <row r="15715" spans="20:24">
      <c r="T15715" s="288"/>
      <c r="U15715" s="287"/>
      <c r="X15715" s="289"/>
    </row>
    <row r="15716" spans="20:24">
      <c r="T15716" s="288"/>
      <c r="U15716" s="287"/>
      <c r="X15716" s="289"/>
    </row>
    <row r="15717" spans="20:24">
      <c r="T15717" s="288"/>
      <c r="U15717" s="287"/>
      <c r="X15717" s="289"/>
    </row>
    <row r="15718" spans="20:24">
      <c r="T15718" s="288"/>
      <c r="U15718" s="287"/>
      <c r="X15718" s="289"/>
    </row>
    <row r="15719" spans="20:24">
      <c r="T15719" s="288"/>
      <c r="U15719" s="287"/>
      <c r="X15719" s="289"/>
    </row>
    <row r="15720" spans="20:24">
      <c r="T15720" s="288"/>
      <c r="U15720" s="287"/>
      <c r="X15720" s="289"/>
    </row>
    <row r="15721" spans="20:24">
      <c r="T15721" s="288"/>
      <c r="U15721" s="287"/>
      <c r="X15721" s="289"/>
    </row>
    <row r="15722" spans="20:24">
      <c r="T15722" s="288"/>
      <c r="U15722" s="287"/>
      <c r="X15722" s="289"/>
    </row>
    <row r="15723" spans="20:24">
      <c r="T15723" s="288"/>
      <c r="U15723" s="287"/>
      <c r="X15723" s="289"/>
    </row>
    <row r="15724" spans="20:24">
      <c r="T15724" s="288"/>
      <c r="U15724" s="287"/>
      <c r="X15724" s="289"/>
    </row>
    <row r="15725" spans="20:24">
      <c r="T15725" s="288"/>
      <c r="U15725" s="287"/>
      <c r="X15725" s="289"/>
    </row>
    <row r="15726" spans="20:24">
      <c r="T15726" s="288"/>
      <c r="U15726" s="287"/>
      <c r="X15726" s="289"/>
    </row>
    <row r="15727" spans="20:24">
      <c r="T15727" s="288"/>
      <c r="U15727" s="287"/>
      <c r="X15727" s="289"/>
    </row>
    <row r="15728" spans="20:24">
      <c r="T15728" s="288"/>
      <c r="U15728" s="287"/>
      <c r="X15728" s="289"/>
    </row>
    <row r="15729" spans="20:24">
      <c r="T15729" s="288"/>
      <c r="U15729" s="287"/>
      <c r="X15729" s="289"/>
    </row>
    <row r="15730" spans="20:24">
      <c r="T15730" s="288"/>
      <c r="U15730" s="287"/>
      <c r="X15730" s="289"/>
    </row>
    <row r="15731" spans="20:24">
      <c r="T15731" s="288"/>
      <c r="U15731" s="287"/>
      <c r="X15731" s="289"/>
    </row>
    <row r="15732" spans="20:24">
      <c r="T15732" s="288"/>
      <c r="U15732" s="287"/>
      <c r="X15732" s="289"/>
    </row>
    <row r="15733" spans="20:24">
      <c r="T15733" s="288"/>
      <c r="U15733" s="287"/>
      <c r="X15733" s="289"/>
    </row>
    <row r="15734" spans="20:24">
      <c r="T15734" s="288"/>
      <c r="U15734" s="287"/>
      <c r="X15734" s="289"/>
    </row>
    <row r="15735" spans="20:24">
      <c r="T15735" s="288"/>
      <c r="U15735" s="287"/>
      <c r="X15735" s="289"/>
    </row>
    <row r="15736" spans="20:24">
      <c r="T15736" s="288"/>
      <c r="U15736" s="287"/>
      <c r="X15736" s="289"/>
    </row>
    <row r="15737" spans="20:24">
      <c r="T15737" s="288"/>
      <c r="U15737" s="287"/>
      <c r="X15737" s="289"/>
    </row>
    <row r="15738" spans="20:24">
      <c r="T15738" s="288"/>
      <c r="U15738" s="287"/>
      <c r="X15738" s="289"/>
    </row>
    <row r="15739" spans="20:24">
      <c r="T15739" s="288"/>
      <c r="U15739" s="287"/>
      <c r="X15739" s="289"/>
    </row>
    <row r="15740" spans="20:24">
      <c r="T15740" s="288"/>
      <c r="U15740" s="287"/>
      <c r="X15740" s="289"/>
    </row>
    <row r="15741" spans="20:24">
      <c r="T15741" s="288"/>
      <c r="U15741" s="287"/>
      <c r="X15741" s="289"/>
    </row>
    <row r="15742" spans="20:24">
      <c r="T15742" s="288"/>
      <c r="U15742" s="287"/>
      <c r="X15742" s="289"/>
    </row>
    <row r="15743" spans="20:24">
      <c r="T15743" s="288"/>
      <c r="U15743" s="287"/>
      <c r="X15743" s="289"/>
    </row>
    <row r="15744" spans="20:24">
      <c r="T15744" s="288"/>
      <c r="U15744" s="287"/>
      <c r="X15744" s="289"/>
    </row>
    <row r="15745" spans="20:24">
      <c r="T15745" s="288"/>
      <c r="U15745" s="287"/>
      <c r="X15745" s="289"/>
    </row>
    <row r="15746" spans="20:24">
      <c r="T15746" s="288"/>
      <c r="U15746" s="287"/>
      <c r="X15746" s="289"/>
    </row>
    <row r="15747" spans="20:24">
      <c r="T15747" s="288"/>
      <c r="U15747" s="287"/>
      <c r="X15747" s="289"/>
    </row>
    <row r="15748" spans="20:24">
      <c r="T15748" s="288"/>
      <c r="U15748" s="287"/>
      <c r="X15748" s="289"/>
    </row>
    <row r="15749" spans="20:24">
      <c r="T15749" s="288"/>
      <c r="U15749" s="287"/>
      <c r="X15749" s="289"/>
    </row>
    <row r="15750" spans="20:24">
      <c r="T15750" s="288"/>
      <c r="U15750" s="287"/>
      <c r="X15750" s="289"/>
    </row>
    <row r="15751" spans="20:24">
      <c r="T15751" s="288"/>
      <c r="U15751" s="287"/>
      <c r="X15751" s="289"/>
    </row>
    <row r="15752" spans="20:24">
      <c r="T15752" s="288"/>
      <c r="U15752" s="287"/>
      <c r="X15752" s="289"/>
    </row>
    <row r="15753" spans="20:24">
      <c r="T15753" s="288"/>
      <c r="U15753" s="287"/>
      <c r="X15753" s="289"/>
    </row>
    <row r="15754" spans="20:24">
      <c r="T15754" s="288"/>
      <c r="U15754" s="287"/>
      <c r="X15754" s="289"/>
    </row>
    <row r="15755" spans="20:24">
      <c r="T15755" s="288"/>
      <c r="U15755" s="287"/>
      <c r="X15755" s="289"/>
    </row>
    <row r="15756" spans="20:24">
      <c r="T15756" s="288"/>
      <c r="U15756" s="287"/>
      <c r="X15756" s="289"/>
    </row>
    <row r="15757" spans="20:24">
      <c r="T15757" s="288"/>
      <c r="U15757" s="287"/>
      <c r="X15757" s="289"/>
    </row>
    <row r="15758" spans="20:24">
      <c r="T15758" s="288"/>
      <c r="U15758" s="287"/>
      <c r="X15758" s="289"/>
    </row>
    <row r="15759" spans="20:24">
      <c r="T15759" s="288"/>
      <c r="U15759" s="287"/>
      <c r="X15759" s="289"/>
    </row>
    <row r="15760" spans="20:24">
      <c r="T15760" s="288"/>
      <c r="U15760" s="287"/>
      <c r="X15760" s="289"/>
    </row>
    <row r="15761" spans="20:24">
      <c r="T15761" s="288"/>
      <c r="U15761" s="287"/>
      <c r="X15761" s="289"/>
    </row>
    <row r="15762" spans="20:24">
      <c r="T15762" s="288"/>
      <c r="U15762" s="287"/>
      <c r="X15762" s="289"/>
    </row>
    <row r="15763" spans="20:24">
      <c r="T15763" s="288"/>
      <c r="U15763" s="287"/>
      <c r="X15763" s="289"/>
    </row>
    <row r="15764" spans="20:24">
      <c r="T15764" s="288"/>
      <c r="U15764" s="287"/>
      <c r="X15764" s="289"/>
    </row>
    <row r="15765" spans="20:24">
      <c r="T15765" s="288"/>
      <c r="U15765" s="287"/>
      <c r="X15765" s="289"/>
    </row>
    <row r="15766" spans="20:24">
      <c r="T15766" s="288"/>
      <c r="U15766" s="287"/>
      <c r="X15766" s="289"/>
    </row>
    <row r="15767" spans="20:24">
      <c r="T15767" s="288"/>
      <c r="U15767" s="287"/>
      <c r="X15767" s="289"/>
    </row>
    <row r="15768" spans="20:24">
      <c r="T15768" s="288"/>
      <c r="U15768" s="287"/>
      <c r="X15768" s="289"/>
    </row>
    <row r="15769" spans="20:24">
      <c r="T15769" s="288"/>
      <c r="U15769" s="287"/>
      <c r="X15769" s="289"/>
    </row>
    <row r="15770" spans="20:24">
      <c r="T15770" s="288"/>
      <c r="U15770" s="287"/>
      <c r="X15770" s="289"/>
    </row>
    <row r="15771" spans="20:24">
      <c r="T15771" s="288"/>
      <c r="U15771" s="287"/>
      <c r="X15771" s="289"/>
    </row>
    <row r="15772" spans="20:24">
      <c r="T15772" s="288"/>
      <c r="U15772" s="287"/>
      <c r="X15772" s="289"/>
    </row>
    <row r="15773" spans="20:24">
      <c r="T15773" s="288"/>
      <c r="U15773" s="287"/>
      <c r="X15773" s="289"/>
    </row>
    <row r="15774" spans="20:24">
      <c r="T15774" s="288"/>
      <c r="U15774" s="287"/>
      <c r="X15774" s="289"/>
    </row>
    <row r="15775" spans="20:24">
      <c r="T15775" s="288"/>
      <c r="U15775" s="287"/>
      <c r="X15775" s="289"/>
    </row>
    <row r="15776" spans="20:24">
      <c r="T15776" s="288"/>
      <c r="U15776" s="287"/>
      <c r="X15776" s="289"/>
    </row>
    <row r="15777" spans="20:24">
      <c r="T15777" s="288"/>
      <c r="U15777" s="287"/>
      <c r="X15777" s="289"/>
    </row>
    <row r="15778" spans="20:24">
      <c r="T15778" s="288"/>
      <c r="U15778" s="287"/>
      <c r="X15778" s="289"/>
    </row>
    <row r="15779" spans="20:24">
      <c r="T15779" s="288"/>
      <c r="U15779" s="287"/>
      <c r="X15779" s="289"/>
    </row>
    <row r="15780" spans="20:24">
      <c r="T15780" s="288"/>
      <c r="U15780" s="287"/>
      <c r="X15780" s="289"/>
    </row>
    <row r="15781" spans="20:24">
      <c r="T15781" s="288"/>
      <c r="U15781" s="287"/>
      <c r="X15781" s="289"/>
    </row>
    <row r="15782" spans="20:24">
      <c r="T15782" s="288"/>
      <c r="U15782" s="287"/>
      <c r="X15782" s="289"/>
    </row>
    <row r="15783" spans="20:24">
      <c r="T15783" s="288"/>
      <c r="U15783" s="287"/>
      <c r="X15783" s="289"/>
    </row>
    <row r="15784" spans="20:24">
      <c r="T15784" s="288"/>
      <c r="U15784" s="287"/>
      <c r="X15784" s="289"/>
    </row>
    <row r="15785" spans="20:24">
      <c r="T15785" s="288"/>
      <c r="U15785" s="287"/>
      <c r="X15785" s="289"/>
    </row>
    <row r="15786" spans="20:24">
      <c r="T15786" s="288"/>
      <c r="U15786" s="287"/>
      <c r="X15786" s="289"/>
    </row>
    <row r="15787" spans="20:24">
      <c r="T15787" s="288"/>
      <c r="U15787" s="287"/>
      <c r="X15787" s="289"/>
    </row>
    <row r="15788" spans="20:24">
      <c r="T15788" s="288"/>
      <c r="U15788" s="287"/>
      <c r="X15788" s="289"/>
    </row>
    <row r="15789" spans="20:24">
      <c r="T15789" s="288"/>
      <c r="U15789" s="287"/>
      <c r="X15789" s="289"/>
    </row>
    <row r="15790" spans="20:24">
      <c r="T15790" s="288"/>
      <c r="U15790" s="287"/>
      <c r="X15790" s="289"/>
    </row>
    <row r="15791" spans="20:24">
      <c r="T15791" s="288"/>
      <c r="U15791" s="287"/>
      <c r="X15791" s="289"/>
    </row>
    <row r="15792" spans="20:24">
      <c r="T15792" s="288"/>
      <c r="U15792" s="287"/>
      <c r="X15792" s="289"/>
    </row>
    <row r="15793" spans="20:24">
      <c r="T15793" s="288"/>
      <c r="U15793" s="287"/>
      <c r="X15793" s="289"/>
    </row>
    <row r="15794" spans="20:24">
      <c r="T15794" s="288"/>
      <c r="U15794" s="287"/>
      <c r="X15794" s="289"/>
    </row>
    <row r="15795" spans="20:24">
      <c r="T15795" s="288"/>
      <c r="U15795" s="287"/>
      <c r="X15795" s="289"/>
    </row>
    <row r="15796" spans="20:24">
      <c r="T15796" s="288"/>
      <c r="U15796" s="287"/>
      <c r="X15796" s="289"/>
    </row>
    <row r="15797" spans="20:24">
      <c r="T15797" s="288"/>
      <c r="U15797" s="287"/>
      <c r="X15797" s="289"/>
    </row>
    <row r="15798" spans="20:24">
      <c r="T15798" s="288"/>
      <c r="U15798" s="287"/>
      <c r="X15798" s="289"/>
    </row>
    <row r="15799" spans="20:24">
      <c r="T15799" s="288"/>
      <c r="U15799" s="287"/>
      <c r="X15799" s="289"/>
    </row>
    <row r="15800" spans="20:24">
      <c r="T15800" s="288"/>
      <c r="U15800" s="287"/>
      <c r="X15800" s="289"/>
    </row>
    <row r="15801" spans="20:24">
      <c r="T15801" s="288"/>
      <c r="U15801" s="287"/>
      <c r="X15801" s="289"/>
    </row>
    <row r="15802" spans="20:24">
      <c r="T15802" s="288"/>
      <c r="U15802" s="287"/>
      <c r="X15802" s="289"/>
    </row>
    <row r="15803" spans="20:24">
      <c r="T15803" s="288"/>
      <c r="U15803" s="287"/>
      <c r="X15803" s="289"/>
    </row>
    <row r="15804" spans="20:24">
      <c r="T15804" s="288"/>
      <c r="U15804" s="287"/>
      <c r="X15804" s="289"/>
    </row>
    <row r="15805" spans="20:24">
      <c r="T15805" s="288"/>
      <c r="U15805" s="287"/>
      <c r="X15805" s="289"/>
    </row>
    <row r="15806" spans="20:24">
      <c r="T15806" s="288"/>
      <c r="U15806" s="287"/>
      <c r="X15806" s="289"/>
    </row>
    <row r="15807" spans="20:24">
      <c r="T15807" s="288"/>
      <c r="U15807" s="287"/>
      <c r="X15807" s="289"/>
    </row>
    <row r="15808" spans="20:24">
      <c r="T15808" s="288"/>
      <c r="U15808" s="287"/>
      <c r="X15808" s="289"/>
    </row>
    <row r="15809" spans="20:24">
      <c r="T15809" s="288"/>
      <c r="U15809" s="287"/>
      <c r="X15809" s="289"/>
    </row>
    <row r="15810" spans="20:24">
      <c r="T15810" s="288"/>
      <c r="U15810" s="287"/>
      <c r="X15810" s="289"/>
    </row>
    <row r="15811" spans="20:24">
      <c r="T15811" s="288"/>
      <c r="U15811" s="287"/>
      <c r="X15811" s="289"/>
    </row>
    <row r="15812" spans="20:24">
      <c r="T15812" s="288"/>
      <c r="U15812" s="287"/>
      <c r="X15812" s="289"/>
    </row>
    <row r="15813" spans="20:24">
      <c r="T15813" s="288"/>
      <c r="U15813" s="287"/>
      <c r="X15813" s="289"/>
    </row>
    <row r="15814" spans="20:24">
      <c r="T15814" s="288"/>
      <c r="U15814" s="287"/>
      <c r="X15814" s="289"/>
    </row>
    <row r="15815" spans="20:24">
      <c r="T15815" s="288"/>
      <c r="U15815" s="287"/>
      <c r="X15815" s="289"/>
    </row>
    <row r="15816" spans="20:24">
      <c r="T15816" s="288"/>
      <c r="U15816" s="287"/>
      <c r="X15816" s="289"/>
    </row>
    <row r="15817" spans="20:24">
      <c r="T15817" s="288"/>
      <c r="U15817" s="287"/>
      <c r="X15817" s="289"/>
    </row>
    <row r="15818" spans="20:24">
      <c r="T15818" s="288"/>
      <c r="U15818" s="287"/>
      <c r="X15818" s="289"/>
    </row>
    <row r="15819" spans="20:24">
      <c r="T15819" s="288"/>
      <c r="U15819" s="287"/>
      <c r="X15819" s="289"/>
    </row>
    <row r="15820" spans="20:24">
      <c r="T15820" s="288"/>
      <c r="U15820" s="287"/>
      <c r="X15820" s="289"/>
    </row>
    <row r="15821" spans="20:24">
      <c r="T15821" s="288"/>
      <c r="U15821" s="287"/>
      <c r="X15821" s="289"/>
    </row>
    <row r="15822" spans="20:24">
      <c r="T15822" s="288"/>
      <c r="U15822" s="287"/>
      <c r="X15822" s="289"/>
    </row>
    <row r="15823" spans="20:24">
      <c r="T15823" s="288"/>
      <c r="U15823" s="287"/>
      <c r="X15823" s="289"/>
    </row>
    <row r="15824" spans="20:24">
      <c r="T15824" s="288"/>
      <c r="U15824" s="287"/>
      <c r="X15824" s="289"/>
    </row>
    <row r="15825" spans="20:24">
      <c r="T15825" s="288"/>
      <c r="U15825" s="287"/>
      <c r="X15825" s="289"/>
    </row>
    <row r="15826" spans="20:24">
      <c r="T15826" s="288"/>
      <c r="U15826" s="287"/>
      <c r="X15826" s="289"/>
    </row>
    <row r="15827" spans="20:24">
      <c r="T15827" s="288"/>
      <c r="U15827" s="287"/>
      <c r="X15827" s="289"/>
    </row>
    <row r="15828" spans="20:24">
      <c r="T15828" s="288"/>
      <c r="U15828" s="287"/>
      <c r="X15828" s="289"/>
    </row>
    <row r="15829" spans="20:24">
      <c r="T15829" s="288"/>
      <c r="U15829" s="287"/>
      <c r="X15829" s="289"/>
    </row>
    <row r="15830" spans="20:24">
      <c r="T15830" s="288"/>
      <c r="U15830" s="287"/>
      <c r="X15830" s="289"/>
    </row>
    <row r="15831" spans="20:24">
      <c r="T15831" s="288"/>
      <c r="U15831" s="287"/>
      <c r="X15831" s="289"/>
    </row>
    <row r="15832" spans="20:24">
      <c r="T15832" s="288"/>
      <c r="U15832" s="287"/>
      <c r="X15832" s="289"/>
    </row>
    <row r="15833" spans="20:24">
      <c r="T15833" s="288"/>
      <c r="U15833" s="287"/>
      <c r="X15833" s="289"/>
    </row>
    <row r="15834" spans="20:24">
      <c r="T15834" s="288"/>
      <c r="U15834" s="287"/>
      <c r="X15834" s="289"/>
    </row>
    <row r="15835" spans="20:24">
      <c r="T15835" s="288"/>
      <c r="U15835" s="287"/>
      <c r="X15835" s="289"/>
    </row>
    <row r="15836" spans="20:24">
      <c r="T15836" s="288"/>
      <c r="U15836" s="287"/>
      <c r="X15836" s="289"/>
    </row>
    <row r="15837" spans="20:24">
      <c r="T15837" s="288"/>
      <c r="U15837" s="287"/>
      <c r="X15837" s="289"/>
    </row>
    <row r="15838" spans="20:24">
      <c r="T15838" s="288"/>
      <c r="U15838" s="287"/>
      <c r="X15838" s="289"/>
    </row>
    <row r="15839" spans="20:24">
      <c r="T15839" s="288"/>
      <c r="U15839" s="287"/>
      <c r="X15839" s="289"/>
    </row>
    <row r="15840" spans="20:24">
      <c r="T15840" s="288"/>
      <c r="U15840" s="287"/>
      <c r="X15840" s="289"/>
    </row>
    <row r="15841" spans="20:24">
      <c r="T15841" s="288"/>
      <c r="U15841" s="287"/>
      <c r="X15841" s="289"/>
    </row>
    <row r="15842" spans="20:24">
      <c r="T15842" s="288"/>
      <c r="U15842" s="287"/>
      <c r="X15842" s="289"/>
    </row>
    <row r="15843" spans="20:24">
      <c r="T15843" s="288"/>
      <c r="U15843" s="287"/>
      <c r="X15843" s="289"/>
    </row>
    <row r="15844" spans="20:24">
      <c r="T15844" s="288"/>
      <c r="U15844" s="287"/>
      <c r="X15844" s="289"/>
    </row>
    <row r="15845" spans="20:24">
      <c r="T15845" s="288"/>
      <c r="U15845" s="287"/>
      <c r="X15845" s="289"/>
    </row>
    <row r="15846" spans="20:24">
      <c r="T15846" s="288"/>
      <c r="U15846" s="287"/>
      <c r="X15846" s="289"/>
    </row>
    <row r="15847" spans="20:24">
      <c r="T15847" s="288"/>
      <c r="U15847" s="287"/>
      <c r="X15847" s="289"/>
    </row>
    <row r="15848" spans="20:24">
      <c r="T15848" s="288"/>
      <c r="U15848" s="287"/>
      <c r="X15848" s="289"/>
    </row>
    <row r="15849" spans="20:24">
      <c r="T15849" s="288"/>
      <c r="U15849" s="287"/>
      <c r="X15849" s="289"/>
    </row>
    <row r="15850" spans="20:24">
      <c r="T15850" s="288"/>
      <c r="U15850" s="287"/>
      <c r="X15850" s="289"/>
    </row>
    <row r="15851" spans="20:24">
      <c r="T15851" s="288"/>
      <c r="U15851" s="287"/>
      <c r="X15851" s="289"/>
    </row>
    <row r="15852" spans="20:24">
      <c r="T15852" s="288"/>
      <c r="U15852" s="287"/>
      <c r="X15852" s="289"/>
    </row>
    <row r="15853" spans="20:24">
      <c r="T15853" s="288"/>
      <c r="U15853" s="287"/>
      <c r="X15853" s="289"/>
    </row>
    <row r="15854" spans="20:24">
      <c r="T15854" s="288"/>
      <c r="U15854" s="287"/>
      <c r="X15854" s="289"/>
    </row>
    <row r="15855" spans="20:24">
      <c r="T15855" s="288"/>
      <c r="U15855" s="287"/>
      <c r="X15855" s="289"/>
    </row>
    <row r="15856" spans="20:24">
      <c r="T15856" s="288"/>
      <c r="U15856" s="287"/>
      <c r="X15856" s="289"/>
    </row>
    <row r="15857" spans="20:24">
      <c r="T15857" s="288"/>
      <c r="U15857" s="287"/>
      <c r="X15857" s="289"/>
    </row>
    <row r="15858" spans="20:24">
      <c r="T15858" s="288"/>
      <c r="U15858" s="287"/>
      <c r="X15858" s="289"/>
    </row>
    <row r="15859" spans="20:24">
      <c r="T15859" s="288"/>
      <c r="U15859" s="287"/>
      <c r="X15859" s="289"/>
    </row>
    <row r="15860" spans="20:24">
      <c r="T15860" s="288"/>
      <c r="U15860" s="287"/>
      <c r="X15860" s="289"/>
    </row>
    <row r="15861" spans="20:24">
      <c r="T15861" s="288"/>
      <c r="U15861" s="287"/>
      <c r="X15861" s="289"/>
    </row>
    <row r="15862" spans="20:24">
      <c r="T15862" s="288"/>
      <c r="U15862" s="287"/>
      <c r="X15862" s="289"/>
    </row>
    <row r="15863" spans="20:24">
      <c r="T15863" s="288"/>
      <c r="U15863" s="287"/>
      <c r="X15863" s="289"/>
    </row>
    <row r="15864" spans="20:24">
      <c r="T15864" s="288"/>
      <c r="U15864" s="287"/>
      <c r="X15864" s="289"/>
    </row>
    <row r="15865" spans="20:24">
      <c r="T15865" s="288"/>
      <c r="U15865" s="287"/>
      <c r="X15865" s="289"/>
    </row>
    <row r="15866" spans="20:24">
      <c r="T15866" s="288"/>
      <c r="U15866" s="287"/>
      <c r="X15866" s="289"/>
    </row>
    <row r="15867" spans="20:24">
      <c r="T15867" s="288"/>
      <c r="U15867" s="287"/>
      <c r="X15867" s="289"/>
    </row>
    <row r="15868" spans="20:24">
      <c r="T15868" s="288"/>
      <c r="U15868" s="287"/>
      <c r="X15868" s="289"/>
    </row>
    <row r="15869" spans="20:24">
      <c r="T15869" s="288"/>
      <c r="U15869" s="287"/>
      <c r="X15869" s="289"/>
    </row>
    <row r="15870" spans="20:24">
      <c r="T15870" s="288"/>
      <c r="U15870" s="287"/>
      <c r="X15870" s="289"/>
    </row>
    <row r="15871" spans="20:24">
      <c r="T15871" s="288"/>
      <c r="U15871" s="287"/>
      <c r="X15871" s="289"/>
    </row>
    <row r="15872" spans="20:24">
      <c r="T15872" s="288"/>
      <c r="U15872" s="287"/>
      <c r="X15872" s="289"/>
    </row>
    <row r="15873" spans="20:24">
      <c r="T15873" s="288"/>
      <c r="U15873" s="287"/>
      <c r="X15873" s="289"/>
    </row>
    <row r="15874" spans="20:24">
      <c r="T15874" s="288"/>
      <c r="U15874" s="287"/>
      <c r="X15874" s="289"/>
    </row>
    <row r="15875" spans="20:24">
      <c r="T15875" s="288"/>
      <c r="U15875" s="287"/>
      <c r="X15875" s="289"/>
    </row>
    <row r="15876" spans="20:24">
      <c r="T15876" s="288"/>
      <c r="U15876" s="287"/>
      <c r="X15876" s="289"/>
    </row>
    <row r="15877" spans="20:24">
      <c r="T15877" s="288"/>
      <c r="U15877" s="287"/>
      <c r="X15877" s="289"/>
    </row>
    <row r="15878" spans="20:24">
      <c r="T15878" s="288"/>
      <c r="U15878" s="287"/>
      <c r="X15878" s="289"/>
    </row>
    <row r="15879" spans="20:24">
      <c r="T15879" s="288"/>
      <c r="U15879" s="287"/>
      <c r="X15879" s="289"/>
    </row>
    <row r="15880" spans="20:24">
      <c r="T15880" s="288"/>
      <c r="U15880" s="287"/>
      <c r="X15880" s="289"/>
    </row>
    <row r="15881" spans="20:24">
      <c r="T15881" s="288"/>
      <c r="U15881" s="287"/>
      <c r="X15881" s="289"/>
    </row>
    <row r="15882" spans="20:24">
      <c r="T15882" s="288"/>
      <c r="U15882" s="287"/>
      <c r="X15882" s="289"/>
    </row>
    <row r="15883" spans="20:24">
      <c r="T15883" s="288"/>
      <c r="U15883" s="287"/>
      <c r="X15883" s="289"/>
    </row>
    <row r="15884" spans="20:24">
      <c r="T15884" s="288"/>
      <c r="U15884" s="287"/>
      <c r="X15884" s="289"/>
    </row>
    <row r="15885" spans="20:24">
      <c r="T15885" s="288"/>
      <c r="U15885" s="287"/>
      <c r="X15885" s="289"/>
    </row>
    <row r="15886" spans="20:24">
      <c r="T15886" s="288"/>
      <c r="U15886" s="287"/>
      <c r="X15886" s="289"/>
    </row>
    <row r="15887" spans="20:24">
      <c r="T15887" s="288"/>
      <c r="U15887" s="287"/>
      <c r="X15887" s="289"/>
    </row>
    <row r="15888" spans="20:24">
      <c r="T15888" s="288"/>
      <c r="U15888" s="287"/>
      <c r="X15888" s="289"/>
    </row>
    <row r="15889" spans="20:24">
      <c r="T15889" s="288"/>
      <c r="U15889" s="287"/>
      <c r="X15889" s="289"/>
    </row>
    <row r="15890" spans="20:24">
      <c r="T15890" s="288"/>
      <c r="U15890" s="287"/>
      <c r="X15890" s="289"/>
    </row>
    <row r="15891" spans="20:24">
      <c r="T15891" s="288"/>
      <c r="U15891" s="287"/>
      <c r="X15891" s="289"/>
    </row>
    <row r="15892" spans="20:24">
      <c r="T15892" s="288"/>
      <c r="U15892" s="287"/>
      <c r="X15892" s="289"/>
    </row>
    <row r="15893" spans="20:24">
      <c r="T15893" s="288"/>
      <c r="U15893" s="287"/>
      <c r="X15893" s="289"/>
    </row>
    <row r="15894" spans="20:24">
      <c r="T15894" s="288"/>
      <c r="U15894" s="287"/>
      <c r="X15894" s="289"/>
    </row>
    <row r="15895" spans="20:24">
      <c r="T15895" s="288"/>
      <c r="U15895" s="287"/>
      <c r="X15895" s="289"/>
    </row>
    <row r="15896" spans="20:24">
      <c r="T15896" s="288"/>
      <c r="U15896" s="287"/>
      <c r="X15896" s="289"/>
    </row>
    <row r="15897" spans="20:24">
      <c r="T15897" s="288"/>
      <c r="U15897" s="287"/>
      <c r="X15897" s="289"/>
    </row>
    <row r="15898" spans="20:24">
      <c r="T15898" s="288"/>
      <c r="U15898" s="287"/>
      <c r="X15898" s="289"/>
    </row>
    <row r="15899" spans="20:24">
      <c r="T15899" s="288"/>
      <c r="U15899" s="287"/>
      <c r="X15899" s="289"/>
    </row>
    <row r="15900" spans="20:24">
      <c r="T15900" s="288"/>
      <c r="U15900" s="287"/>
      <c r="X15900" s="289"/>
    </row>
    <row r="15901" spans="20:24">
      <c r="T15901" s="288"/>
      <c r="U15901" s="287"/>
      <c r="X15901" s="289"/>
    </row>
    <row r="15902" spans="20:24">
      <c r="T15902" s="288"/>
      <c r="U15902" s="287"/>
      <c r="X15902" s="289"/>
    </row>
    <row r="15903" spans="20:24">
      <c r="T15903" s="288"/>
      <c r="U15903" s="287"/>
      <c r="X15903" s="289"/>
    </row>
    <row r="15904" spans="20:24">
      <c r="T15904" s="288"/>
      <c r="U15904" s="287"/>
      <c r="X15904" s="289"/>
    </row>
    <row r="15905" spans="20:24">
      <c r="T15905" s="288"/>
      <c r="U15905" s="287"/>
      <c r="X15905" s="289"/>
    </row>
    <row r="15906" spans="20:24">
      <c r="T15906" s="288"/>
      <c r="U15906" s="287"/>
      <c r="X15906" s="289"/>
    </row>
    <row r="15907" spans="20:24">
      <c r="T15907" s="288"/>
      <c r="U15907" s="287"/>
      <c r="X15907" s="289"/>
    </row>
    <row r="15908" spans="20:24">
      <c r="T15908" s="288"/>
      <c r="U15908" s="287"/>
      <c r="X15908" s="289"/>
    </row>
    <row r="15909" spans="20:24">
      <c r="T15909" s="288"/>
      <c r="U15909" s="287"/>
      <c r="X15909" s="289"/>
    </row>
    <row r="15910" spans="20:24">
      <c r="T15910" s="288"/>
      <c r="U15910" s="287"/>
      <c r="X15910" s="289"/>
    </row>
    <row r="15911" spans="20:24">
      <c r="T15911" s="288"/>
      <c r="U15911" s="287"/>
      <c r="X15911" s="289"/>
    </row>
    <row r="15912" spans="20:24">
      <c r="T15912" s="288"/>
      <c r="U15912" s="287"/>
      <c r="X15912" s="289"/>
    </row>
    <row r="15913" spans="20:24">
      <c r="T15913" s="288"/>
      <c r="U15913" s="287"/>
      <c r="X15913" s="289"/>
    </row>
    <row r="15914" spans="20:24">
      <c r="T15914" s="288"/>
      <c r="U15914" s="287"/>
      <c r="X15914" s="289"/>
    </row>
    <row r="15915" spans="20:24">
      <c r="T15915" s="288"/>
      <c r="U15915" s="287"/>
      <c r="X15915" s="289"/>
    </row>
    <row r="15916" spans="20:24">
      <c r="T15916" s="288"/>
      <c r="U15916" s="287"/>
      <c r="X15916" s="289"/>
    </row>
    <row r="15917" spans="20:24">
      <c r="T15917" s="288"/>
      <c r="U15917" s="287"/>
      <c r="X15917" s="289"/>
    </row>
    <row r="15918" spans="20:24">
      <c r="T15918" s="288"/>
      <c r="U15918" s="287"/>
      <c r="X15918" s="289"/>
    </row>
    <row r="15919" spans="20:24">
      <c r="T15919" s="288"/>
      <c r="U15919" s="287"/>
      <c r="X15919" s="289"/>
    </row>
    <row r="15920" spans="20:24">
      <c r="T15920" s="288"/>
      <c r="U15920" s="287"/>
      <c r="X15920" s="289"/>
    </row>
    <row r="15921" spans="20:24">
      <c r="T15921" s="288"/>
      <c r="U15921" s="287"/>
      <c r="X15921" s="289"/>
    </row>
    <row r="15922" spans="20:24">
      <c r="T15922" s="288"/>
      <c r="U15922" s="287"/>
      <c r="X15922" s="289"/>
    </row>
    <row r="15923" spans="20:24">
      <c r="T15923" s="288"/>
      <c r="U15923" s="287"/>
      <c r="X15923" s="289"/>
    </row>
    <row r="15924" spans="20:24">
      <c r="T15924" s="288"/>
      <c r="U15924" s="287"/>
      <c r="X15924" s="289"/>
    </row>
    <row r="15925" spans="20:24">
      <c r="T15925" s="288"/>
      <c r="U15925" s="287"/>
      <c r="X15925" s="289"/>
    </row>
    <row r="15926" spans="20:24">
      <c r="T15926" s="288"/>
      <c r="U15926" s="287"/>
      <c r="X15926" s="289"/>
    </row>
    <row r="15927" spans="20:24">
      <c r="T15927" s="288"/>
      <c r="U15927" s="287"/>
      <c r="X15927" s="289"/>
    </row>
    <row r="15928" spans="20:24">
      <c r="T15928" s="288"/>
      <c r="U15928" s="287"/>
      <c r="X15928" s="289"/>
    </row>
    <row r="15929" spans="20:24">
      <c r="T15929" s="288"/>
      <c r="U15929" s="287"/>
      <c r="X15929" s="289"/>
    </row>
    <row r="15930" spans="20:24">
      <c r="T15930" s="288"/>
      <c r="U15930" s="287"/>
      <c r="X15930" s="289"/>
    </row>
    <row r="15931" spans="20:24">
      <c r="T15931" s="288"/>
      <c r="U15931" s="287"/>
      <c r="X15931" s="289"/>
    </row>
    <row r="15932" spans="20:24">
      <c r="T15932" s="288"/>
      <c r="U15932" s="287"/>
      <c r="X15932" s="289"/>
    </row>
    <row r="15933" spans="20:24">
      <c r="T15933" s="288"/>
      <c r="U15933" s="287"/>
      <c r="X15933" s="289"/>
    </row>
    <row r="15934" spans="20:24">
      <c r="T15934" s="288"/>
      <c r="U15934" s="287"/>
      <c r="X15934" s="289"/>
    </row>
    <row r="15935" spans="20:24">
      <c r="T15935" s="288"/>
      <c r="U15935" s="287"/>
      <c r="X15935" s="289"/>
    </row>
    <row r="15936" spans="20:24">
      <c r="T15936" s="288"/>
      <c r="U15936" s="287"/>
      <c r="X15936" s="289"/>
    </row>
    <row r="15937" spans="20:24">
      <c r="T15937" s="288"/>
      <c r="U15937" s="287"/>
      <c r="X15937" s="289"/>
    </row>
    <row r="15938" spans="20:24">
      <c r="T15938" s="288"/>
      <c r="U15938" s="287"/>
      <c r="X15938" s="289"/>
    </row>
    <row r="15939" spans="20:24">
      <c r="T15939" s="288"/>
      <c r="U15939" s="287"/>
      <c r="X15939" s="289"/>
    </row>
    <row r="15940" spans="20:24">
      <c r="T15940" s="288"/>
      <c r="U15940" s="287"/>
      <c r="X15940" s="289"/>
    </row>
    <row r="15941" spans="20:24">
      <c r="T15941" s="288"/>
      <c r="U15941" s="287"/>
      <c r="X15941" s="289"/>
    </row>
    <row r="15942" spans="20:24">
      <c r="T15942" s="288"/>
      <c r="U15942" s="287"/>
      <c r="X15942" s="289"/>
    </row>
    <row r="15943" spans="20:24">
      <c r="T15943" s="288"/>
      <c r="U15943" s="287"/>
      <c r="X15943" s="289"/>
    </row>
    <row r="15944" spans="20:24">
      <c r="T15944" s="288"/>
      <c r="U15944" s="287"/>
      <c r="X15944" s="289"/>
    </row>
    <row r="15945" spans="20:24">
      <c r="T15945" s="288"/>
      <c r="U15945" s="287"/>
      <c r="X15945" s="289"/>
    </row>
    <row r="15946" spans="20:24">
      <c r="T15946" s="288"/>
      <c r="U15946" s="287"/>
      <c r="X15946" s="289"/>
    </row>
    <row r="15947" spans="20:24">
      <c r="T15947" s="288"/>
      <c r="U15947" s="287"/>
      <c r="X15947" s="289"/>
    </row>
    <row r="15948" spans="20:24">
      <c r="T15948" s="288"/>
      <c r="U15948" s="287"/>
      <c r="X15948" s="289"/>
    </row>
    <row r="15949" spans="20:24">
      <c r="T15949" s="288"/>
      <c r="U15949" s="287"/>
      <c r="X15949" s="289"/>
    </row>
    <row r="15950" spans="20:24">
      <c r="T15950" s="288"/>
      <c r="U15950" s="287"/>
      <c r="X15950" s="289"/>
    </row>
    <row r="15951" spans="20:24">
      <c r="T15951" s="288"/>
      <c r="U15951" s="287"/>
      <c r="X15951" s="289"/>
    </row>
    <row r="15952" spans="20:24">
      <c r="T15952" s="288"/>
      <c r="U15952" s="287"/>
      <c r="X15952" s="289"/>
    </row>
    <row r="15953" spans="20:24">
      <c r="T15953" s="288"/>
      <c r="U15953" s="287"/>
      <c r="X15953" s="289"/>
    </row>
    <row r="15954" spans="20:24">
      <c r="T15954" s="288"/>
      <c r="U15954" s="287"/>
      <c r="X15954" s="289"/>
    </row>
    <row r="15955" spans="20:24">
      <c r="T15955" s="288"/>
      <c r="U15955" s="287"/>
      <c r="X15955" s="289"/>
    </row>
    <row r="15956" spans="20:24">
      <c r="T15956" s="288"/>
      <c r="U15956" s="287"/>
      <c r="X15956" s="289"/>
    </row>
    <row r="15957" spans="20:24">
      <c r="T15957" s="288"/>
      <c r="U15957" s="287"/>
      <c r="X15957" s="289"/>
    </row>
    <row r="15958" spans="20:24">
      <c r="T15958" s="288"/>
      <c r="U15958" s="287"/>
      <c r="X15958" s="289"/>
    </row>
    <row r="15959" spans="20:24">
      <c r="T15959" s="288"/>
      <c r="U15959" s="287"/>
      <c r="X15959" s="289"/>
    </row>
    <row r="15960" spans="20:24">
      <c r="T15960" s="288"/>
      <c r="U15960" s="287"/>
      <c r="X15960" s="289"/>
    </row>
    <row r="15961" spans="20:24">
      <c r="T15961" s="288"/>
      <c r="U15961" s="287"/>
      <c r="X15961" s="289"/>
    </row>
    <row r="15962" spans="20:24">
      <c r="T15962" s="288"/>
      <c r="U15962" s="287"/>
      <c r="X15962" s="289"/>
    </row>
    <row r="15963" spans="20:24">
      <c r="T15963" s="288"/>
      <c r="U15963" s="287"/>
      <c r="X15963" s="289"/>
    </row>
    <row r="15964" spans="20:24">
      <c r="T15964" s="288"/>
      <c r="U15964" s="287"/>
      <c r="X15964" s="289"/>
    </row>
    <row r="15965" spans="20:24">
      <c r="T15965" s="288"/>
      <c r="U15965" s="287"/>
      <c r="X15965" s="289"/>
    </row>
    <row r="15966" spans="20:24">
      <c r="T15966" s="288"/>
      <c r="U15966" s="287"/>
      <c r="X15966" s="289"/>
    </row>
    <row r="15967" spans="20:24">
      <c r="T15967" s="288"/>
      <c r="U15967" s="287"/>
      <c r="X15967" s="289"/>
    </row>
    <row r="15968" spans="20:24">
      <c r="T15968" s="288"/>
      <c r="U15968" s="287"/>
      <c r="X15968" s="289"/>
    </row>
    <row r="15969" spans="20:24">
      <c r="T15969" s="288"/>
      <c r="U15969" s="287"/>
      <c r="X15969" s="289"/>
    </row>
    <row r="15970" spans="20:24">
      <c r="T15970" s="288"/>
      <c r="U15970" s="287"/>
      <c r="X15970" s="289"/>
    </row>
    <row r="15971" spans="20:24">
      <c r="T15971" s="288"/>
      <c r="U15971" s="287"/>
      <c r="X15971" s="289"/>
    </row>
    <row r="15972" spans="20:24">
      <c r="T15972" s="288"/>
      <c r="U15972" s="287"/>
      <c r="X15972" s="289"/>
    </row>
    <row r="15973" spans="20:24">
      <c r="T15973" s="288"/>
      <c r="U15973" s="287"/>
      <c r="X15973" s="289"/>
    </row>
    <row r="15974" spans="20:24">
      <c r="T15974" s="288"/>
      <c r="U15974" s="287"/>
      <c r="X15974" s="289"/>
    </row>
    <row r="15975" spans="20:24">
      <c r="T15975" s="288"/>
      <c r="U15975" s="287"/>
      <c r="X15975" s="289"/>
    </row>
    <row r="15976" spans="20:24">
      <c r="T15976" s="288"/>
      <c r="U15976" s="287"/>
      <c r="X15976" s="289"/>
    </row>
    <row r="15977" spans="20:24">
      <c r="T15977" s="288"/>
      <c r="U15977" s="287"/>
      <c r="X15977" s="289"/>
    </row>
    <row r="15978" spans="20:24">
      <c r="T15978" s="288"/>
      <c r="U15978" s="287"/>
      <c r="X15978" s="289"/>
    </row>
    <row r="15979" spans="20:24">
      <c r="T15979" s="288"/>
      <c r="U15979" s="287"/>
      <c r="X15979" s="289"/>
    </row>
    <row r="15980" spans="20:24">
      <c r="T15980" s="288"/>
      <c r="U15980" s="287"/>
      <c r="X15980" s="289"/>
    </row>
    <row r="15981" spans="20:24">
      <c r="T15981" s="288"/>
      <c r="U15981" s="287"/>
      <c r="X15981" s="289"/>
    </row>
    <row r="15982" spans="20:24">
      <c r="T15982" s="288"/>
      <c r="U15982" s="287"/>
      <c r="X15982" s="289"/>
    </row>
    <row r="15983" spans="20:24">
      <c r="T15983" s="288"/>
      <c r="U15983" s="287"/>
      <c r="X15983" s="289"/>
    </row>
    <row r="15984" spans="20:24">
      <c r="T15984" s="288"/>
      <c r="U15984" s="287"/>
      <c r="X15984" s="289"/>
    </row>
    <row r="15985" spans="20:24">
      <c r="T15985" s="288"/>
      <c r="U15985" s="287"/>
      <c r="X15985" s="289"/>
    </row>
    <row r="15986" spans="20:24">
      <c r="T15986" s="288"/>
      <c r="U15986" s="287"/>
      <c r="X15986" s="289"/>
    </row>
    <row r="15987" spans="20:24">
      <c r="T15987" s="288"/>
      <c r="U15987" s="287"/>
      <c r="X15987" s="289"/>
    </row>
    <row r="15988" spans="20:24">
      <c r="T15988" s="288"/>
      <c r="U15988" s="287"/>
      <c r="X15988" s="289"/>
    </row>
    <row r="15989" spans="20:24">
      <c r="T15989" s="288"/>
      <c r="U15989" s="287"/>
      <c r="X15989" s="289"/>
    </row>
    <row r="15990" spans="20:24">
      <c r="T15990" s="288"/>
      <c r="U15990" s="287"/>
      <c r="X15990" s="289"/>
    </row>
    <row r="15991" spans="20:24">
      <c r="T15991" s="288"/>
      <c r="U15991" s="287"/>
      <c r="X15991" s="289"/>
    </row>
    <row r="15992" spans="20:24">
      <c r="T15992" s="288"/>
      <c r="U15992" s="287"/>
      <c r="X15992" s="289"/>
    </row>
    <row r="15993" spans="20:24">
      <c r="T15993" s="288"/>
      <c r="U15993" s="287"/>
      <c r="X15993" s="289"/>
    </row>
    <row r="15994" spans="20:24">
      <c r="T15994" s="288"/>
      <c r="U15994" s="287"/>
      <c r="X15994" s="289"/>
    </row>
    <row r="15995" spans="20:24">
      <c r="T15995" s="288"/>
      <c r="U15995" s="287"/>
      <c r="X15995" s="289"/>
    </row>
    <row r="15996" spans="20:24">
      <c r="T15996" s="288"/>
      <c r="U15996" s="287"/>
      <c r="X15996" s="289"/>
    </row>
    <row r="15997" spans="20:24">
      <c r="T15997" s="288"/>
      <c r="U15997" s="287"/>
      <c r="X15997" s="289"/>
    </row>
    <row r="15998" spans="20:24">
      <c r="T15998" s="288"/>
      <c r="U15998" s="287"/>
      <c r="X15998" s="289"/>
    </row>
    <row r="15999" spans="20:24">
      <c r="T15999" s="288"/>
      <c r="U15999" s="287"/>
      <c r="X15999" s="289"/>
    </row>
    <row r="16000" spans="20:24">
      <c r="T16000" s="288"/>
      <c r="U16000" s="287"/>
      <c r="X16000" s="289"/>
    </row>
    <row r="16001" spans="20:24">
      <c r="T16001" s="288"/>
      <c r="U16001" s="287"/>
      <c r="X16001" s="289"/>
    </row>
    <row r="16002" spans="20:24">
      <c r="T16002" s="288"/>
      <c r="U16002" s="287"/>
      <c r="X16002" s="289"/>
    </row>
    <row r="16003" spans="20:24">
      <c r="T16003" s="288"/>
      <c r="U16003" s="287"/>
      <c r="X16003" s="289"/>
    </row>
    <row r="16004" spans="20:24">
      <c r="T16004" s="288"/>
      <c r="U16004" s="287"/>
      <c r="X16004" s="289"/>
    </row>
    <row r="16005" spans="20:24">
      <c r="T16005" s="288"/>
      <c r="U16005" s="287"/>
      <c r="X16005" s="289"/>
    </row>
    <row r="16006" spans="20:24">
      <c r="T16006" s="288"/>
      <c r="U16006" s="287"/>
      <c r="X16006" s="289"/>
    </row>
    <row r="16007" spans="20:24">
      <c r="T16007" s="288"/>
      <c r="U16007" s="287"/>
      <c r="X16007" s="289"/>
    </row>
    <row r="16008" spans="20:24">
      <c r="T16008" s="288"/>
      <c r="U16008" s="287"/>
      <c r="X16008" s="289"/>
    </row>
    <row r="16009" spans="20:24">
      <c r="T16009" s="288"/>
      <c r="U16009" s="287"/>
      <c r="X16009" s="289"/>
    </row>
    <row r="16010" spans="20:24">
      <c r="T16010" s="288"/>
      <c r="U16010" s="287"/>
      <c r="X16010" s="289"/>
    </row>
    <row r="16011" spans="20:24">
      <c r="T16011" s="288"/>
      <c r="U16011" s="287"/>
      <c r="X16011" s="289"/>
    </row>
    <row r="16012" spans="20:24">
      <c r="T16012" s="288"/>
      <c r="U16012" s="287"/>
      <c r="X16012" s="289"/>
    </row>
    <row r="16013" spans="20:24">
      <c r="T16013" s="288"/>
      <c r="U16013" s="287"/>
      <c r="X16013" s="289"/>
    </row>
    <row r="16014" spans="20:24">
      <c r="T16014" s="288"/>
      <c r="U16014" s="287"/>
      <c r="X16014" s="289"/>
    </row>
    <row r="16015" spans="20:24">
      <c r="T16015" s="288"/>
      <c r="U16015" s="287"/>
      <c r="X16015" s="289"/>
    </row>
    <row r="16016" spans="20:24">
      <c r="T16016" s="288"/>
      <c r="U16016" s="287"/>
      <c r="X16016" s="289"/>
    </row>
    <row r="16017" spans="20:24">
      <c r="T16017" s="288"/>
      <c r="U16017" s="287"/>
      <c r="X16017" s="289"/>
    </row>
    <row r="16018" spans="20:24">
      <c r="T16018" s="288"/>
      <c r="U16018" s="287"/>
      <c r="X16018" s="289"/>
    </row>
    <row r="16019" spans="20:24">
      <c r="T16019" s="288"/>
      <c r="U16019" s="287"/>
      <c r="X16019" s="289"/>
    </row>
    <row r="16020" spans="20:24">
      <c r="T16020" s="288"/>
      <c r="U16020" s="287"/>
      <c r="X16020" s="289"/>
    </row>
    <row r="16021" spans="20:24">
      <c r="T16021" s="288"/>
      <c r="U16021" s="287"/>
      <c r="X16021" s="289"/>
    </row>
    <row r="16022" spans="20:24">
      <c r="T16022" s="288"/>
      <c r="U16022" s="287"/>
      <c r="X16022" s="289"/>
    </row>
    <row r="16023" spans="20:24">
      <c r="T16023" s="288"/>
      <c r="U16023" s="287"/>
      <c r="X16023" s="289"/>
    </row>
    <row r="16024" spans="20:24">
      <c r="T16024" s="288"/>
      <c r="U16024" s="287"/>
      <c r="X16024" s="289"/>
    </row>
    <row r="16025" spans="20:24">
      <c r="T16025" s="288"/>
      <c r="U16025" s="287"/>
      <c r="X16025" s="289"/>
    </row>
    <row r="16026" spans="20:24">
      <c r="T16026" s="288"/>
      <c r="U16026" s="287"/>
      <c r="X16026" s="289"/>
    </row>
    <row r="16027" spans="20:24">
      <c r="T16027" s="288"/>
      <c r="U16027" s="287"/>
      <c r="X16027" s="289"/>
    </row>
    <row r="16028" spans="20:24">
      <c r="T16028" s="288"/>
      <c r="U16028" s="287"/>
      <c r="X16028" s="289"/>
    </row>
    <row r="16029" spans="20:24">
      <c r="T16029" s="288"/>
      <c r="U16029" s="287"/>
      <c r="X16029" s="289"/>
    </row>
    <row r="16030" spans="20:24">
      <c r="T16030" s="288"/>
      <c r="U16030" s="287"/>
      <c r="X16030" s="289"/>
    </row>
    <row r="16031" spans="20:24">
      <c r="T16031" s="288"/>
      <c r="U16031" s="287"/>
      <c r="X16031" s="289"/>
    </row>
    <row r="16032" spans="20:24">
      <c r="T16032" s="288"/>
      <c r="U16032" s="287"/>
      <c r="X16032" s="289"/>
    </row>
    <row r="16033" spans="20:24">
      <c r="T16033" s="288"/>
      <c r="U16033" s="287"/>
      <c r="X16033" s="289"/>
    </row>
    <row r="16034" spans="20:24">
      <c r="T16034" s="288"/>
      <c r="U16034" s="287"/>
      <c r="X16034" s="289"/>
    </row>
    <row r="16035" spans="20:24">
      <c r="T16035" s="288"/>
      <c r="U16035" s="287"/>
      <c r="X16035" s="289"/>
    </row>
    <row r="16036" spans="20:24">
      <c r="T16036" s="288"/>
      <c r="U16036" s="287"/>
      <c r="X16036" s="289"/>
    </row>
    <row r="16037" spans="20:24">
      <c r="T16037" s="288"/>
      <c r="U16037" s="287"/>
      <c r="X16037" s="289"/>
    </row>
    <row r="16038" spans="20:24">
      <c r="T16038" s="288"/>
      <c r="U16038" s="287"/>
      <c r="X16038" s="289"/>
    </row>
    <row r="16039" spans="20:24">
      <c r="T16039" s="288"/>
      <c r="U16039" s="287"/>
      <c r="X16039" s="289"/>
    </row>
    <row r="16040" spans="20:24">
      <c r="T16040" s="288"/>
      <c r="U16040" s="287"/>
      <c r="X16040" s="289"/>
    </row>
    <row r="16041" spans="20:24">
      <c r="T16041" s="288"/>
      <c r="U16041" s="287"/>
      <c r="X16041" s="289"/>
    </row>
    <row r="16042" spans="20:24">
      <c r="T16042" s="288"/>
      <c r="U16042" s="287"/>
      <c r="X16042" s="289"/>
    </row>
    <row r="16043" spans="20:24">
      <c r="T16043" s="288"/>
      <c r="U16043" s="287"/>
      <c r="X16043" s="289"/>
    </row>
    <row r="16044" spans="20:24">
      <c r="T16044" s="288"/>
      <c r="U16044" s="287"/>
      <c r="X16044" s="289"/>
    </row>
    <row r="16045" spans="20:24">
      <c r="T16045" s="288"/>
      <c r="U16045" s="287"/>
      <c r="X16045" s="289"/>
    </row>
    <row r="16046" spans="20:24">
      <c r="T16046" s="288"/>
      <c r="U16046" s="287"/>
      <c r="X16046" s="289"/>
    </row>
    <row r="16047" spans="20:24">
      <c r="T16047" s="288"/>
      <c r="U16047" s="287"/>
      <c r="X16047" s="289"/>
    </row>
    <row r="16048" spans="20:24">
      <c r="T16048" s="288"/>
      <c r="U16048" s="287"/>
      <c r="X16048" s="289"/>
    </row>
    <row r="16049" spans="20:24">
      <c r="T16049" s="288"/>
      <c r="U16049" s="287"/>
      <c r="X16049" s="289"/>
    </row>
    <row r="16050" spans="20:24">
      <c r="T16050" s="288"/>
      <c r="U16050" s="287"/>
      <c r="X16050" s="289"/>
    </row>
    <row r="16051" spans="20:24">
      <c r="T16051" s="288"/>
      <c r="U16051" s="287"/>
      <c r="X16051" s="289"/>
    </row>
    <row r="16052" spans="20:24">
      <c r="T16052" s="288"/>
      <c r="U16052" s="287"/>
      <c r="X16052" s="289"/>
    </row>
    <row r="16053" spans="20:24">
      <c r="T16053" s="288"/>
      <c r="U16053" s="287"/>
      <c r="X16053" s="289"/>
    </row>
    <row r="16054" spans="20:24">
      <c r="T16054" s="288"/>
      <c r="U16054" s="287"/>
      <c r="X16054" s="289"/>
    </row>
    <row r="16055" spans="20:24">
      <c r="T16055" s="288"/>
      <c r="U16055" s="287"/>
      <c r="X16055" s="289"/>
    </row>
    <row r="16056" spans="20:24">
      <c r="T16056" s="288"/>
      <c r="U16056" s="287"/>
      <c r="X16056" s="289"/>
    </row>
    <row r="16057" spans="20:24">
      <c r="T16057" s="288"/>
      <c r="U16057" s="287"/>
      <c r="X16057" s="289"/>
    </row>
    <row r="16058" spans="20:24">
      <c r="T16058" s="288"/>
      <c r="U16058" s="287"/>
      <c r="X16058" s="289"/>
    </row>
    <row r="16059" spans="20:24">
      <c r="T16059" s="288"/>
      <c r="U16059" s="287"/>
      <c r="X16059" s="289"/>
    </row>
    <row r="16060" spans="20:24">
      <c r="T16060" s="288"/>
      <c r="U16060" s="287"/>
      <c r="X16060" s="289"/>
    </row>
    <row r="16061" spans="20:24">
      <c r="T16061" s="288"/>
      <c r="U16061" s="287"/>
      <c r="X16061" s="289"/>
    </row>
    <row r="16062" spans="20:24">
      <c r="T16062" s="288"/>
      <c r="U16062" s="287"/>
      <c r="X16062" s="289"/>
    </row>
    <row r="16063" spans="20:24">
      <c r="T16063" s="288"/>
      <c r="U16063" s="287"/>
      <c r="X16063" s="289"/>
    </row>
    <row r="16064" spans="20:24">
      <c r="T16064" s="288"/>
      <c r="U16064" s="287"/>
      <c r="X16064" s="289"/>
    </row>
    <row r="16065" spans="20:24">
      <c r="T16065" s="288"/>
      <c r="U16065" s="287"/>
      <c r="X16065" s="289"/>
    </row>
    <row r="16066" spans="20:24">
      <c r="T16066" s="288"/>
      <c r="U16066" s="287"/>
      <c r="X16066" s="289"/>
    </row>
    <row r="16067" spans="20:24">
      <c r="T16067" s="288"/>
      <c r="U16067" s="287"/>
      <c r="X16067" s="289"/>
    </row>
    <row r="16068" spans="20:24">
      <c r="T16068" s="288"/>
      <c r="U16068" s="287"/>
      <c r="X16068" s="289"/>
    </row>
    <row r="16069" spans="20:24">
      <c r="T16069" s="288"/>
      <c r="U16069" s="287"/>
      <c r="X16069" s="289"/>
    </row>
    <row r="16070" spans="20:24">
      <c r="T16070" s="288"/>
      <c r="U16070" s="287"/>
      <c r="X16070" s="289"/>
    </row>
    <row r="16071" spans="20:24">
      <c r="T16071" s="288"/>
      <c r="U16071" s="287"/>
      <c r="X16071" s="289"/>
    </row>
    <row r="16072" spans="20:24">
      <c r="T16072" s="288"/>
      <c r="U16072" s="287"/>
      <c r="X16072" s="289"/>
    </row>
    <row r="16073" spans="20:24">
      <c r="T16073" s="288"/>
      <c r="U16073" s="287"/>
      <c r="X16073" s="289"/>
    </row>
    <row r="16074" spans="20:24">
      <c r="T16074" s="288"/>
      <c r="U16074" s="287"/>
      <c r="X16074" s="289"/>
    </row>
    <row r="16075" spans="20:24">
      <c r="T16075" s="288"/>
      <c r="U16075" s="287"/>
      <c r="X16075" s="289"/>
    </row>
    <row r="16076" spans="20:24">
      <c r="T16076" s="288"/>
      <c r="U16076" s="287"/>
      <c r="X16076" s="289"/>
    </row>
    <row r="16077" spans="20:24">
      <c r="T16077" s="288"/>
      <c r="U16077" s="287"/>
      <c r="X16077" s="289"/>
    </row>
    <row r="16078" spans="20:24">
      <c r="T16078" s="288"/>
      <c r="U16078" s="287"/>
      <c r="X16078" s="289"/>
    </row>
    <row r="16079" spans="20:24">
      <c r="T16079" s="288"/>
      <c r="U16079" s="287"/>
      <c r="X16079" s="289"/>
    </row>
    <row r="16080" spans="20:24">
      <c r="T16080" s="288"/>
      <c r="U16080" s="287"/>
      <c r="X16080" s="289"/>
    </row>
    <row r="16081" spans="20:24">
      <c r="T16081" s="288"/>
      <c r="U16081" s="287"/>
      <c r="X16081" s="289"/>
    </row>
    <row r="16082" spans="20:24">
      <c r="T16082" s="288"/>
      <c r="U16082" s="287"/>
      <c r="X16082" s="289"/>
    </row>
    <row r="16083" spans="20:24">
      <c r="T16083" s="288"/>
      <c r="U16083" s="287"/>
      <c r="X16083" s="289"/>
    </row>
    <row r="16084" spans="20:24">
      <c r="T16084" s="288"/>
      <c r="U16084" s="287"/>
      <c r="X16084" s="289"/>
    </row>
    <row r="16085" spans="20:24">
      <c r="T16085" s="288"/>
      <c r="U16085" s="287"/>
      <c r="X16085" s="289"/>
    </row>
    <row r="16086" spans="20:24">
      <c r="T16086" s="288"/>
      <c r="U16086" s="287"/>
      <c r="X16086" s="289"/>
    </row>
    <row r="16087" spans="20:24">
      <c r="T16087" s="288"/>
      <c r="U16087" s="287"/>
      <c r="X16087" s="289"/>
    </row>
    <row r="16088" spans="20:24">
      <c r="T16088" s="288"/>
      <c r="U16088" s="287"/>
      <c r="X16088" s="289"/>
    </row>
    <row r="16089" spans="20:24">
      <c r="T16089" s="288"/>
      <c r="U16089" s="287"/>
      <c r="X16089" s="289"/>
    </row>
    <row r="16090" spans="20:24">
      <c r="T16090" s="288"/>
      <c r="U16090" s="287"/>
      <c r="X16090" s="289"/>
    </row>
    <row r="16091" spans="20:24">
      <c r="T16091" s="288"/>
      <c r="U16091" s="287"/>
      <c r="X16091" s="289"/>
    </row>
    <row r="16092" spans="20:24">
      <c r="T16092" s="288"/>
      <c r="U16092" s="287"/>
      <c r="X16092" s="289"/>
    </row>
    <row r="16093" spans="20:24">
      <c r="T16093" s="288"/>
      <c r="U16093" s="287"/>
      <c r="X16093" s="289"/>
    </row>
    <row r="16094" spans="20:24">
      <c r="T16094" s="288"/>
      <c r="U16094" s="287"/>
      <c r="X16094" s="289"/>
    </row>
    <row r="16095" spans="20:24">
      <c r="T16095" s="288"/>
      <c r="U16095" s="287"/>
      <c r="X16095" s="289"/>
    </row>
    <row r="16096" spans="20:24">
      <c r="T16096" s="288"/>
      <c r="U16096" s="287"/>
      <c r="X16096" s="289"/>
    </row>
    <row r="16097" spans="20:24">
      <c r="T16097" s="288"/>
      <c r="U16097" s="287"/>
      <c r="X16097" s="289"/>
    </row>
    <row r="16098" spans="20:24">
      <c r="T16098" s="288"/>
      <c r="U16098" s="287"/>
      <c r="X16098" s="289"/>
    </row>
    <row r="16099" spans="20:24">
      <c r="T16099" s="288"/>
      <c r="U16099" s="287"/>
      <c r="X16099" s="289"/>
    </row>
    <row r="16100" spans="20:24">
      <c r="T16100" s="288"/>
      <c r="U16100" s="287"/>
      <c r="X16100" s="289"/>
    </row>
    <row r="16101" spans="20:24">
      <c r="T16101" s="288"/>
      <c r="U16101" s="287"/>
      <c r="X16101" s="289"/>
    </row>
    <row r="16102" spans="20:24">
      <c r="T16102" s="288"/>
      <c r="U16102" s="287"/>
      <c r="X16102" s="289"/>
    </row>
    <row r="16103" spans="20:24">
      <c r="T16103" s="288"/>
      <c r="U16103" s="287"/>
      <c r="X16103" s="289"/>
    </row>
    <row r="16104" spans="20:24">
      <c r="T16104" s="288"/>
      <c r="U16104" s="287"/>
      <c r="X16104" s="289"/>
    </row>
    <row r="16105" spans="20:24">
      <c r="T16105" s="288"/>
      <c r="U16105" s="287"/>
      <c r="X16105" s="289"/>
    </row>
    <row r="16106" spans="20:24">
      <c r="T16106" s="288"/>
      <c r="U16106" s="287"/>
      <c r="X16106" s="289"/>
    </row>
    <row r="16107" spans="20:24">
      <c r="T16107" s="288"/>
      <c r="U16107" s="287"/>
      <c r="X16107" s="289"/>
    </row>
    <row r="16108" spans="20:24">
      <c r="T16108" s="288"/>
      <c r="U16108" s="287"/>
      <c r="X16108" s="289"/>
    </row>
    <row r="16109" spans="20:24">
      <c r="T16109" s="288"/>
      <c r="U16109" s="287"/>
      <c r="X16109" s="289"/>
    </row>
    <row r="16110" spans="20:24">
      <c r="T16110" s="288"/>
      <c r="U16110" s="287"/>
      <c r="X16110" s="289"/>
    </row>
    <row r="16111" spans="20:24">
      <c r="T16111" s="288"/>
      <c r="U16111" s="287"/>
      <c r="X16111" s="289"/>
    </row>
    <row r="16112" spans="20:24">
      <c r="T16112" s="288"/>
      <c r="U16112" s="287"/>
      <c r="X16112" s="289"/>
    </row>
    <row r="16113" spans="20:24">
      <c r="T16113" s="288"/>
      <c r="U16113" s="287"/>
      <c r="X16113" s="289"/>
    </row>
    <row r="16114" spans="20:24">
      <c r="T16114" s="288"/>
      <c r="U16114" s="287"/>
      <c r="X16114" s="289"/>
    </row>
    <row r="16115" spans="20:24">
      <c r="T16115" s="288"/>
      <c r="U16115" s="287"/>
      <c r="X16115" s="289"/>
    </row>
    <row r="16116" spans="20:24">
      <c r="T16116" s="288"/>
      <c r="U16116" s="287"/>
      <c r="X16116" s="289"/>
    </row>
    <row r="16117" spans="20:24">
      <c r="T16117" s="288"/>
      <c r="U16117" s="287"/>
      <c r="X16117" s="289"/>
    </row>
    <row r="16118" spans="20:24">
      <c r="T16118" s="288"/>
      <c r="U16118" s="287"/>
      <c r="X16118" s="289"/>
    </row>
    <row r="16119" spans="20:24">
      <c r="T16119" s="288"/>
      <c r="U16119" s="287"/>
      <c r="X16119" s="289"/>
    </row>
    <row r="16120" spans="20:24">
      <c r="T16120" s="288"/>
      <c r="U16120" s="287"/>
      <c r="X16120" s="289"/>
    </row>
    <row r="16121" spans="20:24">
      <c r="T16121" s="288"/>
      <c r="U16121" s="287"/>
      <c r="X16121" s="289"/>
    </row>
    <row r="16122" spans="20:24">
      <c r="T16122" s="288"/>
      <c r="U16122" s="287"/>
      <c r="X16122" s="289"/>
    </row>
    <row r="16123" spans="20:24">
      <c r="T16123" s="288"/>
      <c r="U16123" s="287"/>
      <c r="X16123" s="289"/>
    </row>
    <row r="16124" spans="20:24">
      <c r="T16124" s="288"/>
      <c r="U16124" s="287"/>
      <c r="X16124" s="289"/>
    </row>
    <row r="16125" spans="20:24">
      <c r="T16125" s="288"/>
      <c r="U16125" s="287"/>
      <c r="X16125" s="289"/>
    </row>
    <row r="16126" spans="20:24">
      <c r="T16126" s="288"/>
      <c r="U16126" s="287"/>
      <c r="X16126" s="289"/>
    </row>
    <row r="16127" spans="20:24">
      <c r="T16127" s="288"/>
      <c r="U16127" s="287"/>
      <c r="X16127" s="289"/>
    </row>
    <row r="16128" spans="20:24">
      <c r="T16128" s="288"/>
      <c r="U16128" s="287"/>
      <c r="X16128" s="289"/>
    </row>
    <row r="16129" spans="20:24">
      <c r="T16129" s="288"/>
      <c r="U16129" s="287"/>
      <c r="X16129" s="289"/>
    </row>
    <row r="16130" spans="20:24">
      <c r="T16130" s="288"/>
      <c r="U16130" s="287"/>
      <c r="X16130" s="289"/>
    </row>
    <row r="16131" spans="20:24">
      <c r="T16131" s="288"/>
      <c r="U16131" s="287"/>
      <c r="X16131" s="289"/>
    </row>
    <row r="16132" spans="20:24">
      <c r="T16132" s="288"/>
      <c r="U16132" s="287"/>
      <c r="X16132" s="289"/>
    </row>
    <row r="16133" spans="20:24">
      <c r="T16133" s="288"/>
      <c r="U16133" s="287"/>
      <c r="X16133" s="289"/>
    </row>
    <row r="16134" spans="20:24">
      <c r="T16134" s="288"/>
      <c r="U16134" s="287"/>
      <c r="X16134" s="289"/>
    </row>
    <row r="16135" spans="20:24">
      <c r="T16135" s="288"/>
      <c r="U16135" s="287"/>
      <c r="X16135" s="289"/>
    </row>
    <row r="16136" spans="20:24">
      <c r="T16136" s="288"/>
      <c r="U16136" s="287"/>
      <c r="X16136" s="289"/>
    </row>
    <row r="16137" spans="20:24">
      <c r="T16137" s="288"/>
      <c r="U16137" s="287"/>
      <c r="X16137" s="289"/>
    </row>
    <row r="16138" spans="20:24">
      <c r="T16138" s="288"/>
      <c r="U16138" s="287"/>
      <c r="X16138" s="289"/>
    </row>
    <row r="16139" spans="20:24">
      <c r="T16139" s="288"/>
      <c r="U16139" s="287"/>
      <c r="X16139" s="289"/>
    </row>
    <row r="16140" spans="20:24">
      <c r="T16140" s="288"/>
      <c r="U16140" s="287"/>
      <c r="X16140" s="289"/>
    </row>
    <row r="16141" spans="20:24">
      <c r="T16141" s="288"/>
      <c r="U16141" s="287"/>
      <c r="X16141" s="289"/>
    </row>
    <row r="16142" spans="20:24">
      <c r="T16142" s="288"/>
      <c r="U16142" s="287"/>
      <c r="X16142" s="289"/>
    </row>
    <row r="16143" spans="20:24">
      <c r="T16143" s="288"/>
      <c r="U16143" s="287"/>
      <c r="X16143" s="289"/>
    </row>
    <row r="16144" spans="20:24">
      <c r="T16144" s="288"/>
      <c r="U16144" s="287"/>
      <c r="X16144" s="289"/>
    </row>
    <row r="16145" spans="20:24">
      <c r="T16145" s="288"/>
      <c r="U16145" s="287"/>
      <c r="X16145" s="289"/>
    </row>
    <row r="16146" spans="20:24">
      <c r="T16146" s="288"/>
      <c r="U16146" s="287"/>
      <c r="X16146" s="289"/>
    </row>
    <row r="16147" spans="20:24">
      <c r="T16147" s="288"/>
      <c r="U16147" s="287"/>
      <c r="X16147" s="289"/>
    </row>
    <row r="16148" spans="20:24">
      <c r="T16148" s="288"/>
      <c r="U16148" s="287"/>
      <c r="X16148" s="289"/>
    </row>
    <row r="16149" spans="20:24">
      <c r="T16149" s="288"/>
      <c r="U16149" s="287"/>
      <c r="X16149" s="289"/>
    </row>
    <row r="16150" spans="20:24">
      <c r="T16150" s="288"/>
      <c r="U16150" s="287"/>
      <c r="X16150" s="289"/>
    </row>
    <row r="16151" spans="20:24">
      <c r="T16151" s="288"/>
      <c r="U16151" s="287"/>
      <c r="X16151" s="289"/>
    </row>
    <row r="16152" spans="20:24">
      <c r="T16152" s="288"/>
      <c r="U16152" s="287"/>
      <c r="X16152" s="289"/>
    </row>
    <row r="16153" spans="20:24">
      <c r="T16153" s="288"/>
      <c r="U16153" s="287"/>
      <c r="X16153" s="289"/>
    </row>
    <row r="16154" spans="20:24">
      <c r="T16154" s="288"/>
      <c r="U16154" s="287"/>
      <c r="X16154" s="289"/>
    </row>
    <row r="16155" spans="20:24">
      <c r="T16155" s="288"/>
      <c r="U16155" s="287"/>
      <c r="X16155" s="289"/>
    </row>
    <row r="16156" spans="20:24">
      <c r="T16156" s="288"/>
      <c r="U16156" s="287"/>
      <c r="X16156" s="289"/>
    </row>
    <row r="16157" spans="20:24">
      <c r="T16157" s="288"/>
      <c r="U16157" s="287"/>
      <c r="X16157" s="289"/>
    </row>
    <row r="16158" spans="20:24">
      <c r="T16158" s="288"/>
      <c r="U16158" s="287"/>
      <c r="X16158" s="289"/>
    </row>
    <row r="16159" spans="20:24">
      <c r="T16159" s="288"/>
      <c r="U16159" s="287"/>
      <c r="X16159" s="289"/>
    </row>
    <row r="16160" spans="20:24">
      <c r="T16160" s="288"/>
      <c r="U16160" s="287"/>
      <c r="X16160" s="289"/>
    </row>
    <row r="16161" spans="20:24">
      <c r="T16161" s="288"/>
      <c r="U16161" s="287"/>
      <c r="X16161" s="289"/>
    </row>
    <row r="16162" spans="20:24">
      <c r="T16162" s="288"/>
      <c r="U16162" s="287"/>
      <c r="X16162" s="289"/>
    </row>
    <row r="16163" spans="20:24">
      <c r="T16163" s="288"/>
      <c r="U16163" s="287"/>
      <c r="X16163" s="289"/>
    </row>
    <row r="16164" spans="20:24">
      <c r="T16164" s="288"/>
      <c r="U16164" s="287"/>
      <c r="X16164" s="289"/>
    </row>
    <row r="16165" spans="20:24">
      <c r="T16165" s="288"/>
      <c r="U16165" s="287"/>
      <c r="X16165" s="289"/>
    </row>
    <row r="16166" spans="20:24">
      <c r="T16166" s="288"/>
      <c r="U16166" s="287"/>
      <c r="X16166" s="289"/>
    </row>
    <row r="16167" spans="20:24">
      <c r="T16167" s="288"/>
      <c r="U16167" s="287"/>
      <c r="X16167" s="289"/>
    </row>
    <row r="16168" spans="20:24">
      <c r="T16168" s="288"/>
      <c r="U16168" s="287"/>
      <c r="X16168" s="289"/>
    </row>
    <row r="16169" spans="20:24">
      <c r="T16169" s="288"/>
      <c r="U16169" s="287"/>
      <c r="X16169" s="289"/>
    </row>
    <row r="16170" spans="20:24">
      <c r="T16170" s="288"/>
      <c r="U16170" s="287"/>
      <c r="X16170" s="289"/>
    </row>
    <row r="16171" spans="20:24">
      <c r="T16171" s="288"/>
      <c r="U16171" s="287"/>
      <c r="X16171" s="289"/>
    </row>
    <row r="16172" spans="20:24">
      <c r="T16172" s="288"/>
      <c r="U16172" s="287"/>
      <c r="X16172" s="289"/>
    </row>
    <row r="16173" spans="20:24">
      <c r="T16173" s="288"/>
      <c r="U16173" s="287"/>
      <c r="X16173" s="289"/>
    </row>
    <row r="16174" spans="20:24">
      <c r="T16174" s="288"/>
      <c r="U16174" s="287"/>
      <c r="X16174" s="289"/>
    </row>
    <row r="16175" spans="20:24">
      <c r="T16175" s="288"/>
      <c r="U16175" s="287"/>
      <c r="X16175" s="289"/>
    </row>
    <row r="16176" spans="20:24">
      <c r="T16176" s="288"/>
      <c r="U16176" s="287"/>
      <c r="X16176" s="289"/>
    </row>
    <row r="16177" spans="20:24">
      <c r="T16177" s="288"/>
      <c r="U16177" s="287"/>
      <c r="X16177" s="289"/>
    </row>
    <row r="16178" spans="20:24">
      <c r="T16178" s="288"/>
      <c r="U16178" s="287"/>
      <c r="X16178" s="289"/>
    </row>
    <row r="16179" spans="20:24">
      <c r="T16179" s="288"/>
      <c r="U16179" s="287"/>
      <c r="X16179" s="289"/>
    </row>
    <row r="16180" spans="20:24">
      <c r="T16180" s="288"/>
      <c r="U16180" s="287"/>
      <c r="X16180" s="289"/>
    </row>
    <row r="16181" spans="20:24">
      <c r="T16181" s="288"/>
      <c r="U16181" s="287"/>
      <c r="X16181" s="289"/>
    </row>
    <row r="16182" spans="20:24">
      <c r="T16182" s="288"/>
      <c r="U16182" s="287"/>
      <c r="X16182" s="289"/>
    </row>
    <row r="16183" spans="20:24">
      <c r="T16183" s="288"/>
      <c r="U16183" s="287"/>
      <c r="X16183" s="289"/>
    </row>
    <row r="16184" spans="20:24">
      <c r="T16184" s="288"/>
      <c r="U16184" s="287"/>
      <c r="X16184" s="289"/>
    </row>
    <row r="16185" spans="20:24">
      <c r="T16185" s="288"/>
      <c r="U16185" s="287"/>
      <c r="X16185" s="289"/>
    </row>
    <row r="16186" spans="20:24">
      <c r="T16186" s="288"/>
      <c r="U16186" s="287"/>
      <c r="X16186" s="289"/>
    </row>
    <row r="16187" spans="20:24">
      <c r="T16187" s="288"/>
      <c r="U16187" s="287"/>
      <c r="X16187" s="289"/>
    </row>
    <row r="16188" spans="20:24">
      <c r="T16188" s="288"/>
      <c r="U16188" s="287"/>
      <c r="X16188" s="289"/>
    </row>
    <row r="16189" spans="20:24">
      <c r="T16189" s="288"/>
      <c r="U16189" s="287"/>
      <c r="X16189" s="289"/>
    </row>
    <row r="16190" spans="20:24">
      <c r="T16190" s="288"/>
      <c r="U16190" s="287"/>
      <c r="X16190" s="289"/>
    </row>
    <row r="16191" spans="20:24">
      <c r="T16191" s="288"/>
      <c r="U16191" s="287"/>
      <c r="X16191" s="289"/>
    </row>
    <row r="16192" spans="20:24">
      <c r="T16192" s="288"/>
      <c r="U16192" s="287"/>
      <c r="X16192" s="289"/>
    </row>
    <row r="16193" spans="20:24">
      <c r="T16193" s="288"/>
      <c r="U16193" s="287"/>
      <c r="X16193" s="289"/>
    </row>
    <row r="16194" spans="20:24">
      <c r="T16194" s="288"/>
      <c r="U16194" s="287"/>
      <c r="X16194" s="289"/>
    </row>
    <row r="16195" spans="20:24">
      <c r="T16195" s="288"/>
      <c r="U16195" s="287"/>
      <c r="X16195" s="289"/>
    </row>
    <row r="16196" spans="20:24">
      <c r="T16196" s="288"/>
      <c r="U16196" s="287"/>
      <c r="X16196" s="289"/>
    </row>
    <row r="16197" spans="20:24">
      <c r="T16197" s="288"/>
      <c r="U16197" s="287"/>
      <c r="X16197" s="289"/>
    </row>
    <row r="16198" spans="20:24">
      <c r="T16198" s="288"/>
      <c r="U16198" s="287"/>
      <c r="X16198" s="289"/>
    </row>
    <row r="16199" spans="20:24">
      <c r="T16199" s="288"/>
      <c r="U16199" s="287"/>
      <c r="X16199" s="289"/>
    </row>
    <row r="16200" spans="20:24">
      <c r="T16200" s="288"/>
      <c r="U16200" s="287"/>
      <c r="X16200" s="289"/>
    </row>
    <row r="16201" spans="20:24">
      <c r="T16201" s="288"/>
      <c r="U16201" s="287"/>
      <c r="X16201" s="289"/>
    </row>
    <row r="16202" spans="20:24">
      <c r="T16202" s="288"/>
      <c r="U16202" s="287"/>
      <c r="X16202" s="289"/>
    </row>
    <row r="16203" spans="20:24">
      <c r="T16203" s="288"/>
      <c r="U16203" s="287"/>
      <c r="X16203" s="289"/>
    </row>
    <row r="16204" spans="20:24">
      <c r="T16204" s="288"/>
      <c r="U16204" s="287"/>
      <c r="X16204" s="289"/>
    </row>
    <row r="16205" spans="20:24">
      <c r="T16205" s="288"/>
      <c r="U16205" s="287"/>
      <c r="X16205" s="289"/>
    </row>
    <row r="16206" spans="20:24">
      <c r="T16206" s="288"/>
      <c r="U16206" s="287"/>
      <c r="X16206" s="289"/>
    </row>
    <row r="16207" spans="20:24">
      <c r="T16207" s="288"/>
      <c r="U16207" s="287"/>
      <c r="X16207" s="289"/>
    </row>
    <row r="16208" spans="20:24">
      <c r="T16208" s="288"/>
      <c r="U16208" s="287"/>
      <c r="X16208" s="289"/>
    </row>
    <row r="16209" spans="20:24">
      <c r="T16209" s="288"/>
      <c r="U16209" s="287"/>
      <c r="X16209" s="289"/>
    </row>
    <row r="16210" spans="20:24">
      <c r="T16210" s="288"/>
      <c r="U16210" s="287"/>
      <c r="X16210" s="289"/>
    </row>
    <row r="16211" spans="20:24">
      <c r="T16211" s="288"/>
      <c r="U16211" s="287"/>
      <c r="X16211" s="289"/>
    </row>
    <row r="16212" spans="20:24">
      <c r="T16212" s="288"/>
      <c r="U16212" s="287"/>
      <c r="X16212" s="289"/>
    </row>
    <row r="16213" spans="20:24">
      <c r="T16213" s="288"/>
      <c r="U16213" s="287"/>
      <c r="X16213" s="289"/>
    </row>
    <row r="16214" spans="20:24">
      <c r="T16214" s="288"/>
      <c r="U16214" s="287"/>
      <c r="X16214" s="289"/>
    </row>
    <row r="16215" spans="20:24">
      <c r="T16215" s="288"/>
      <c r="U16215" s="287"/>
      <c r="X16215" s="289"/>
    </row>
    <row r="16216" spans="20:24">
      <c r="T16216" s="288"/>
      <c r="U16216" s="287"/>
      <c r="X16216" s="289"/>
    </row>
    <row r="16217" spans="20:24">
      <c r="T16217" s="288"/>
      <c r="U16217" s="287"/>
      <c r="X16217" s="289"/>
    </row>
    <row r="16218" spans="20:24">
      <c r="T16218" s="288"/>
      <c r="U16218" s="287"/>
      <c r="X16218" s="289"/>
    </row>
    <row r="16219" spans="20:24">
      <c r="T16219" s="288"/>
      <c r="U16219" s="287"/>
      <c r="X16219" s="289"/>
    </row>
    <row r="16220" spans="20:24">
      <c r="T16220" s="288"/>
      <c r="U16220" s="287"/>
      <c r="X16220" s="289"/>
    </row>
    <row r="16221" spans="20:24">
      <c r="T16221" s="288"/>
      <c r="U16221" s="287"/>
      <c r="X16221" s="289"/>
    </row>
    <row r="16222" spans="20:24">
      <c r="T16222" s="288"/>
      <c r="U16222" s="287"/>
      <c r="X16222" s="289"/>
    </row>
    <row r="16223" spans="20:24">
      <c r="T16223" s="288"/>
      <c r="U16223" s="287"/>
      <c r="X16223" s="289"/>
    </row>
    <row r="16224" spans="20:24">
      <c r="T16224" s="288"/>
      <c r="U16224" s="287"/>
      <c r="X16224" s="289"/>
    </row>
    <row r="16225" spans="20:24">
      <c r="T16225" s="288"/>
      <c r="U16225" s="287"/>
      <c r="X16225" s="289"/>
    </row>
    <row r="16226" spans="20:24">
      <c r="T16226" s="288"/>
      <c r="U16226" s="287"/>
      <c r="X16226" s="289"/>
    </row>
    <row r="16227" spans="20:24">
      <c r="T16227" s="288"/>
      <c r="U16227" s="287"/>
      <c r="X16227" s="289"/>
    </row>
    <row r="16228" spans="20:24">
      <c r="T16228" s="288"/>
      <c r="U16228" s="287"/>
      <c r="X16228" s="289"/>
    </row>
    <row r="16229" spans="20:24">
      <c r="T16229" s="288"/>
      <c r="U16229" s="287"/>
      <c r="X16229" s="289"/>
    </row>
    <row r="16230" spans="20:24">
      <c r="T16230" s="288"/>
      <c r="U16230" s="287"/>
      <c r="X16230" s="289"/>
    </row>
    <row r="16231" spans="20:24">
      <c r="T16231" s="288"/>
      <c r="U16231" s="287"/>
      <c r="X16231" s="289"/>
    </row>
    <row r="16232" spans="20:24">
      <c r="T16232" s="288"/>
      <c r="U16232" s="287"/>
      <c r="X16232" s="289"/>
    </row>
    <row r="16233" spans="20:24">
      <c r="T16233" s="288"/>
      <c r="U16233" s="287"/>
      <c r="X16233" s="289"/>
    </row>
    <row r="16234" spans="20:24">
      <c r="T16234" s="288"/>
      <c r="U16234" s="287"/>
      <c r="X16234" s="289"/>
    </row>
    <row r="16235" spans="20:24">
      <c r="T16235" s="288"/>
      <c r="U16235" s="287"/>
      <c r="X16235" s="289"/>
    </row>
    <row r="16236" spans="20:24">
      <c r="T16236" s="288"/>
      <c r="U16236" s="287"/>
      <c r="X16236" s="289"/>
    </row>
    <row r="16237" spans="20:24">
      <c r="T16237" s="288"/>
      <c r="U16237" s="287"/>
      <c r="X16237" s="289"/>
    </row>
    <row r="16238" spans="20:24">
      <c r="T16238" s="288"/>
      <c r="U16238" s="287"/>
      <c r="X16238" s="289"/>
    </row>
    <row r="16239" spans="20:24">
      <c r="T16239" s="288"/>
      <c r="U16239" s="287"/>
      <c r="X16239" s="289"/>
    </row>
    <row r="16240" spans="20:24">
      <c r="T16240" s="288"/>
      <c r="U16240" s="287"/>
      <c r="X16240" s="289"/>
    </row>
    <row r="16241" spans="20:24">
      <c r="T16241" s="288"/>
      <c r="U16241" s="287"/>
      <c r="X16241" s="289"/>
    </row>
    <row r="16242" spans="20:24">
      <c r="T16242" s="288"/>
      <c r="U16242" s="287"/>
      <c r="X16242" s="289"/>
    </row>
    <row r="16243" spans="20:24">
      <c r="T16243" s="288"/>
      <c r="U16243" s="287"/>
      <c r="X16243" s="289"/>
    </row>
    <row r="16244" spans="20:24">
      <c r="T16244" s="288"/>
      <c r="U16244" s="287"/>
      <c r="X16244" s="289"/>
    </row>
    <row r="16245" spans="20:24">
      <c r="T16245" s="288"/>
      <c r="U16245" s="287"/>
      <c r="X16245" s="289"/>
    </row>
    <row r="16246" spans="20:24">
      <c r="T16246" s="288"/>
      <c r="U16246" s="287"/>
      <c r="X16246" s="289"/>
    </row>
    <row r="16247" spans="20:24">
      <c r="T16247" s="288"/>
      <c r="U16247" s="287"/>
      <c r="X16247" s="289"/>
    </row>
    <row r="16248" spans="20:24">
      <c r="T16248" s="288"/>
      <c r="U16248" s="287"/>
      <c r="X16248" s="289"/>
    </row>
    <row r="16249" spans="20:24">
      <c r="T16249" s="288"/>
      <c r="U16249" s="287"/>
      <c r="X16249" s="289"/>
    </row>
    <row r="16250" spans="20:24">
      <c r="T16250" s="288"/>
      <c r="U16250" s="287"/>
      <c r="X16250" s="289"/>
    </row>
    <row r="16251" spans="20:24">
      <c r="T16251" s="288"/>
      <c r="U16251" s="287"/>
      <c r="X16251" s="289"/>
    </row>
    <row r="16252" spans="20:24">
      <c r="T16252" s="288"/>
      <c r="U16252" s="287"/>
      <c r="X16252" s="289"/>
    </row>
    <row r="16253" spans="20:24">
      <c r="T16253" s="288"/>
      <c r="U16253" s="287"/>
      <c r="X16253" s="289"/>
    </row>
    <row r="16254" spans="20:24">
      <c r="T16254" s="288"/>
      <c r="U16254" s="287"/>
      <c r="X16254" s="289"/>
    </row>
    <row r="16255" spans="20:24">
      <c r="T16255" s="288"/>
      <c r="U16255" s="287"/>
      <c r="X16255" s="289"/>
    </row>
    <row r="16256" spans="20:24">
      <c r="T16256" s="288"/>
      <c r="U16256" s="287"/>
      <c r="X16256" s="289"/>
    </row>
    <row r="16257" spans="20:24">
      <c r="T16257" s="288"/>
      <c r="U16257" s="287"/>
      <c r="X16257" s="289"/>
    </row>
    <row r="16258" spans="20:24">
      <c r="T16258" s="288"/>
      <c r="U16258" s="287"/>
      <c r="X16258" s="289"/>
    </row>
    <row r="16259" spans="20:24">
      <c r="T16259" s="288"/>
      <c r="U16259" s="287"/>
      <c r="X16259" s="289"/>
    </row>
    <row r="16260" spans="20:24">
      <c r="T16260" s="288"/>
      <c r="U16260" s="287"/>
      <c r="X16260" s="289"/>
    </row>
    <row r="16261" spans="20:24">
      <c r="T16261" s="288"/>
      <c r="U16261" s="287"/>
      <c r="X16261" s="289"/>
    </row>
    <row r="16262" spans="20:24">
      <c r="T16262" s="288"/>
      <c r="U16262" s="287"/>
      <c r="X16262" s="289"/>
    </row>
    <row r="16263" spans="20:24">
      <c r="T16263" s="288"/>
      <c r="U16263" s="287"/>
      <c r="X16263" s="289"/>
    </row>
    <row r="16264" spans="20:24">
      <c r="T16264" s="288"/>
      <c r="U16264" s="287"/>
      <c r="X16264" s="289"/>
    </row>
    <row r="16265" spans="20:24">
      <c r="T16265" s="288"/>
      <c r="U16265" s="287"/>
      <c r="X16265" s="289"/>
    </row>
    <row r="16266" spans="20:24">
      <c r="T16266" s="288"/>
      <c r="U16266" s="287"/>
      <c r="X16266" s="289"/>
    </row>
    <row r="16267" spans="20:24">
      <c r="T16267" s="288"/>
      <c r="U16267" s="287"/>
      <c r="X16267" s="289"/>
    </row>
    <row r="16268" spans="20:24">
      <c r="T16268" s="288"/>
      <c r="U16268" s="287"/>
      <c r="X16268" s="289"/>
    </row>
    <row r="16269" spans="20:24">
      <c r="T16269" s="288"/>
      <c r="U16269" s="287"/>
      <c r="X16269" s="289"/>
    </row>
    <row r="16270" spans="20:24">
      <c r="T16270" s="288"/>
      <c r="U16270" s="287"/>
      <c r="X16270" s="289"/>
    </row>
    <row r="16271" spans="20:24">
      <c r="T16271" s="288"/>
      <c r="U16271" s="287"/>
      <c r="X16271" s="289"/>
    </row>
    <row r="16272" spans="20:24">
      <c r="T16272" s="288"/>
      <c r="U16272" s="287"/>
      <c r="X16272" s="289"/>
    </row>
    <row r="16273" spans="20:24">
      <c r="T16273" s="288"/>
      <c r="U16273" s="287"/>
      <c r="X16273" s="289"/>
    </row>
    <row r="16274" spans="20:24">
      <c r="T16274" s="288"/>
      <c r="U16274" s="287"/>
      <c r="X16274" s="289"/>
    </row>
    <row r="16275" spans="20:24">
      <c r="T16275" s="288"/>
      <c r="U16275" s="287"/>
      <c r="X16275" s="289"/>
    </row>
    <row r="16276" spans="20:24">
      <c r="T16276" s="288"/>
      <c r="U16276" s="287"/>
      <c r="X16276" s="289"/>
    </row>
    <row r="16277" spans="20:24">
      <c r="T16277" s="288"/>
      <c r="U16277" s="287"/>
      <c r="X16277" s="289"/>
    </row>
    <row r="16278" spans="20:24">
      <c r="T16278" s="288"/>
      <c r="U16278" s="287"/>
      <c r="X16278" s="289"/>
    </row>
    <row r="16279" spans="20:24">
      <c r="T16279" s="288"/>
      <c r="U16279" s="287"/>
      <c r="X16279" s="289"/>
    </row>
    <row r="16280" spans="20:24">
      <c r="T16280" s="288"/>
      <c r="U16280" s="287"/>
      <c r="X16280" s="289"/>
    </row>
    <row r="16281" spans="20:24">
      <c r="T16281" s="288"/>
      <c r="U16281" s="287"/>
      <c r="X16281" s="289"/>
    </row>
    <row r="16282" spans="20:24">
      <c r="T16282" s="288"/>
      <c r="U16282" s="287"/>
      <c r="X16282" s="289"/>
    </row>
    <row r="16283" spans="20:24">
      <c r="T16283" s="288"/>
      <c r="U16283" s="287"/>
      <c r="X16283" s="289"/>
    </row>
    <row r="16284" spans="20:24">
      <c r="T16284" s="288"/>
      <c r="U16284" s="287"/>
      <c r="X16284" s="289"/>
    </row>
    <row r="16285" spans="20:24">
      <c r="T16285" s="288"/>
      <c r="U16285" s="287"/>
      <c r="X16285" s="289"/>
    </row>
    <row r="16286" spans="20:24">
      <c r="T16286" s="288"/>
      <c r="U16286" s="287"/>
      <c r="X16286" s="289"/>
    </row>
    <row r="16287" spans="20:24">
      <c r="T16287" s="288"/>
      <c r="U16287" s="287"/>
      <c r="X16287" s="289"/>
    </row>
    <row r="16288" spans="20:24">
      <c r="T16288" s="288"/>
      <c r="U16288" s="287"/>
      <c r="X16288" s="289"/>
    </row>
    <row r="16289" spans="20:24">
      <c r="T16289" s="288"/>
      <c r="U16289" s="287"/>
      <c r="X16289" s="289"/>
    </row>
    <row r="16290" spans="20:24">
      <c r="T16290" s="288"/>
      <c r="U16290" s="287"/>
      <c r="X16290" s="289"/>
    </row>
    <row r="16291" spans="20:24">
      <c r="T16291" s="288"/>
      <c r="U16291" s="287"/>
      <c r="X16291" s="289"/>
    </row>
    <row r="16292" spans="20:24">
      <c r="T16292" s="288"/>
      <c r="U16292" s="287"/>
      <c r="X16292" s="289"/>
    </row>
    <row r="16293" spans="20:24">
      <c r="T16293" s="288"/>
      <c r="U16293" s="287"/>
      <c r="X16293" s="289"/>
    </row>
    <row r="16294" spans="20:24">
      <c r="T16294" s="288"/>
      <c r="U16294" s="287"/>
      <c r="X16294" s="289"/>
    </row>
    <row r="16295" spans="20:24">
      <c r="T16295" s="288"/>
      <c r="U16295" s="287"/>
      <c r="X16295" s="289"/>
    </row>
    <row r="16296" spans="20:24">
      <c r="T16296" s="288"/>
      <c r="U16296" s="287"/>
      <c r="X16296" s="289"/>
    </row>
    <row r="16297" spans="20:24">
      <c r="T16297" s="288"/>
      <c r="U16297" s="287"/>
      <c r="X16297" s="289"/>
    </row>
    <row r="16298" spans="20:24">
      <c r="T16298" s="288"/>
      <c r="U16298" s="287"/>
      <c r="X16298" s="289"/>
    </row>
    <row r="16299" spans="20:24">
      <c r="T16299" s="288"/>
      <c r="U16299" s="287"/>
      <c r="X16299" s="289"/>
    </row>
    <row r="16300" spans="20:24">
      <c r="T16300" s="288"/>
      <c r="U16300" s="287"/>
      <c r="X16300" s="289"/>
    </row>
    <row r="16301" spans="20:24">
      <c r="T16301" s="288"/>
      <c r="U16301" s="287"/>
      <c r="X16301" s="289"/>
    </row>
    <row r="16302" spans="20:24">
      <c r="T16302" s="288"/>
      <c r="U16302" s="287"/>
      <c r="X16302" s="289"/>
    </row>
    <row r="16303" spans="20:24">
      <c r="T16303" s="288"/>
      <c r="U16303" s="287"/>
      <c r="X16303" s="289"/>
    </row>
    <row r="16304" spans="20:24">
      <c r="T16304" s="288"/>
      <c r="U16304" s="287"/>
      <c r="X16304" s="289"/>
    </row>
    <row r="16305" spans="20:24">
      <c r="T16305" s="288"/>
      <c r="U16305" s="287"/>
      <c r="X16305" s="289"/>
    </row>
    <row r="16306" spans="20:24">
      <c r="T16306" s="288"/>
      <c r="U16306" s="287"/>
      <c r="X16306" s="289"/>
    </row>
    <row r="16307" spans="20:24">
      <c r="T16307" s="288"/>
      <c r="U16307" s="287"/>
      <c r="X16307" s="289"/>
    </row>
    <row r="16308" spans="20:24">
      <c r="T16308" s="288"/>
      <c r="U16308" s="287"/>
      <c r="X16308" s="289"/>
    </row>
    <row r="16309" spans="20:24">
      <c r="T16309" s="288"/>
      <c r="U16309" s="287"/>
      <c r="X16309" s="289"/>
    </row>
    <row r="16310" spans="20:24">
      <c r="T16310" s="288"/>
      <c r="U16310" s="287"/>
      <c r="X16310" s="289"/>
    </row>
    <row r="16311" spans="20:24">
      <c r="T16311" s="288"/>
      <c r="U16311" s="287"/>
      <c r="X16311" s="289"/>
    </row>
    <row r="16312" spans="20:24">
      <c r="T16312" s="288"/>
      <c r="U16312" s="287"/>
      <c r="X16312" s="289"/>
    </row>
    <row r="16313" spans="20:24">
      <c r="T16313" s="288"/>
      <c r="U16313" s="287"/>
      <c r="X16313" s="289"/>
    </row>
    <row r="16314" spans="20:24">
      <c r="T16314" s="288"/>
      <c r="U16314" s="287"/>
      <c r="X16314" s="289"/>
    </row>
    <row r="16315" spans="20:24">
      <c r="T16315" s="288"/>
      <c r="U16315" s="287"/>
      <c r="X16315" s="289"/>
    </row>
    <row r="16316" spans="20:24">
      <c r="T16316" s="288"/>
      <c r="U16316" s="287"/>
      <c r="X16316" s="289"/>
    </row>
    <row r="16317" spans="20:24">
      <c r="T16317" s="288"/>
      <c r="U16317" s="287"/>
      <c r="X16317" s="289"/>
    </row>
    <row r="16318" spans="20:24">
      <c r="T16318" s="288"/>
      <c r="U16318" s="287"/>
      <c r="X16318" s="289"/>
    </row>
    <row r="16319" spans="20:24">
      <c r="T16319" s="288"/>
      <c r="U16319" s="287"/>
      <c r="X16319" s="289"/>
    </row>
    <row r="16320" spans="20:24">
      <c r="T16320" s="288"/>
      <c r="U16320" s="287"/>
      <c r="X16320" s="289"/>
    </row>
    <row r="16321" spans="20:24">
      <c r="T16321" s="288"/>
      <c r="U16321" s="287"/>
      <c r="X16321" s="289"/>
    </row>
    <row r="16322" spans="20:24">
      <c r="T16322" s="288"/>
      <c r="U16322" s="287"/>
      <c r="X16322" s="289"/>
    </row>
    <row r="16323" spans="20:24">
      <c r="T16323" s="288"/>
      <c r="U16323" s="287"/>
      <c r="X16323" s="289"/>
    </row>
    <row r="16324" spans="20:24">
      <c r="T16324" s="288"/>
      <c r="U16324" s="287"/>
      <c r="X16324" s="289"/>
    </row>
    <row r="16325" spans="20:24">
      <c r="T16325" s="288"/>
      <c r="U16325" s="287"/>
      <c r="X16325" s="289"/>
    </row>
    <row r="16326" spans="20:24">
      <c r="T16326" s="288"/>
      <c r="U16326" s="287"/>
      <c r="X16326" s="289"/>
    </row>
    <row r="16327" spans="20:24">
      <c r="T16327" s="288"/>
      <c r="U16327" s="287"/>
      <c r="X16327" s="289"/>
    </row>
    <row r="16328" spans="20:24">
      <c r="T16328" s="288"/>
      <c r="U16328" s="287"/>
      <c r="X16328" s="289"/>
    </row>
    <row r="16329" spans="20:24">
      <c r="T16329" s="288"/>
      <c r="U16329" s="287"/>
      <c r="X16329" s="289"/>
    </row>
    <row r="16330" spans="20:24">
      <c r="T16330" s="288"/>
      <c r="U16330" s="287"/>
      <c r="X16330" s="289"/>
    </row>
    <row r="16331" spans="20:24">
      <c r="T16331" s="288"/>
      <c r="U16331" s="287"/>
      <c r="X16331" s="289"/>
    </row>
    <row r="16332" spans="20:24">
      <c r="T16332" s="288"/>
      <c r="U16332" s="287"/>
      <c r="X16332" s="289"/>
    </row>
    <row r="16333" spans="20:24">
      <c r="T16333" s="288"/>
      <c r="U16333" s="287"/>
      <c r="X16333" s="289"/>
    </row>
    <row r="16334" spans="20:24">
      <c r="T16334" s="288"/>
      <c r="U16334" s="287"/>
      <c r="X16334" s="289"/>
    </row>
    <row r="16335" spans="20:24">
      <c r="T16335" s="288"/>
      <c r="U16335" s="287"/>
      <c r="X16335" s="289"/>
    </row>
    <row r="16336" spans="20:24">
      <c r="T16336" s="288"/>
      <c r="U16336" s="287"/>
      <c r="X16336" s="289"/>
    </row>
    <row r="16337" spans="20:24">
      <c r="T16337" s="288"/>
      <c r="U16337" s="287"/>
      <c r="X16337" s="289"/>
    </row>
    <row r="16338" spans="20:24">
      <c r="T16338" s="288"/>
      <c r="U16338" s="287"/>
      <c r="X16338" s="289"/>
    </row>
    <row r="16339" spans="20:24">
      <c r="T16339" s="288"/>
      <c r="U16339" s="287"/>
      <c r="X16339" s="289"/>
    </row>
    <row r="16340" spans="20:24">
      <c r="T16340" s="288"/>
      <c r="U16340" s="287"/>
      <c r="X16340" s="289"/>
    </row>
    <row r="16341" spans="20:24">
      <c r="T16341" s="288"/>
      <c r="U16341" s="287"/>
      <c r="X16341" s="289"/>
    </row>
    <row r="16342" spans="20:24">
      <c r="T16342" s="288"/>
      <c r="U16342" s="287"/>
      <c r="X16342" s="289"/>
    </row>
    <row r="16343" spans="20:24">
      <c r="T16343" s="288"/>
      <c r="U16343" s="287"/>
      <c r="X16343" s="289"/>
    </row>
    <row r="16344" spans="20:24">
      <c r="T16344" s="288"/>
      <c r="U16344" s="287"/>
      <c r="X16344" s="289"/>
    </row>
    <row r="16345" spans="20:24">
      <c r="T16345" s="288"/>
      <c r="U16345" s="287"/>
      <c r="X16345" s="289"/>
    </row>
    <row r="16346" spans="20:24">
      <c r="T16346" s="288"/>
      <c r="U16346" s="287"/>
      <c r="X16346" s="289"/>
    </row>
    <row r="16347" spans="20:24">
      <c r="T16347" s="288"/>
      <c r="U16347" s="287"/>
      <c r="X16347" s="289"/>
    </row>
    <row r="16348" spans="20:24">
      <c r="T16348" s="288"/>
      <c r="U16348" s="287"/>
      <c r="X16348" s="289"/>
    </row>
    <row r="16349" spans="20:24">
      <c r="T16349" s="288"/>
      <c r="U16349" s="287"/>
      <c r="X16349" s="289"/>
    </row>
    <row r="16350" spans="20:24">
      <c r="T16350" s="288"/>
      <c r="U16350" s="287"/>
      <c r="X16350" s="289"/>
    </row>
    <row r="16351" spans="20:24">
      <c r="T16351" s="288"/>
      <c r="U16351" s="287"/>
      <c r="X16351" s="289"/>
    </row>
    <row r="16352" spans="20:24">
      <c r="T16352" s="288"/>
      <c r="U16352" s="287"/>
      <c r="X16352" s="289"/>
    </row>
    <row r="16353" spans="20:24">
      <c r="T16353" s="288"/>
      <c r="U16353" s="287"/>
      <c r="X16353" s="289"/>
    </row>
    <row r="16354" spans="20:24">
      <c r="T16354" s="288"/>
      <c r="U16354" s="287"/>
      <c r="X16354" s="289"/>
    </row>
    <row r="16355" spans="20:24">
      <c r="T16355" s="288"/>
      <c r="U16355" s="287"/>
      <c r="X16355" s="289"/>
    </row>
    <row r="16356" spans="20:24">
      <c r="T16356" s="288"/>
      <c r="U16356" s="287"/>
      <c r="X16356" s="289"/>
    </row>
    <row r="16357" spans="20:24">
      <c r="T16357" s="288"/>
      <c r="U16357" s="287"/>
      <c r="X16357" s="289"/>
    </row>
    <row r="16358" spans="20:24">
      <c r="T16358" s="288"/>
      <c r="U16358" s="287"/>
      <c r="X16358" s="289"/>
    </row>
    <row r="16359" spans="20:24">
      <c r="T16359" s="288"/>
      <c r="U16359" s="287"/>
      <c r="X16359" s="289"/>
    </row>
    <row r="16360" spans="20:24">
      <c r="T16360" s="288"/>
      <c r="U16360" s="287"/>
      <c r="X16360" s="289"/>
    </row>
    <row r="16361" spans="20:24">
      <c r="T16361" s="288"/>
      <c r="U16361" s="287"/>
      <c r="X16361" s="289"/>
    </row>
    <row r="16362" spans="20:24">
      <c r="T16362" s="288"/>
      <c r="U16362" s="287"/>
      <c r="X16362" s="289"/>
    </row>
    <row r="16363" spans="20:24">
      <c r="T16363" s="288"/>
      <c r="U16363" s="287"/>
      <c r="X16363" s="289"/>
    </row>
    <row r="16364" spans="20:24">
      <c r="T16364" s="288"/>
      <c r="U16364" s="287"/>
      <c r="X16364" s="289"/>
    </row>
    <row r="16365" spans="20:24">
      <c r="T16365" s="288"/>
      <c r="U16365" s="287"/>
      <c r="X16365" s="289"/>
    </row>
    <row r="16366" spans="20:24">
      <c r="T16366" s="288"/>
      <c r="U16366" s="287"/>
      <c r="X16366" s="289"/>
    </row>
    <row r="16367" spans="20:24">
      <c r="T16367" s="288"/>
      <c r="U16367" s="287"/>
      <c r="X16367" s="289"/>
    </row>
    <row r="16368" spans="20:24">
      <c r="T16368" s="288"/>
      <c r="U16368" s="287"/>
      <c r="X16368" s="289"/>
    </row>
    <row r="16369" spans="20:24">
      <c r="T16369" s="288"/>
      <c r="U16369" s="287"/>
      <c r="X16369" s="289"/>
    </row>
    <row r="16370" spans="20:24">
      <c r="T16370" s="288"/>
      <c r="U16370" s="287"/>
      <c r="X16370" s="289"/>
    </row>
    <row r="16371" spans="20:24">
      <c r="T16371" s="288"/>
      <c r="U16371" s="287"/>
      <c r="X16371" s="289"/>
    </row>
    <row r="16372" spans="20:24">
      <c r="T16372" s="288"/>
      <c r="U16372" s="287"/>
      <c r="X16372" s="289"/>
    </row>
    <row r="16373" spans="20:24">
      <c r="T16373" s="288"/>
      <c r="U16373" s="287"/>
      <c r="X16373" s="289"/>
    </row>
    <row r="16374" spans="20:24">
      <c r="T16374" s="288"/>
      <c r="U16374" s="287"/>
      <c r="X16374" s="289"/>
    </row>
    <row r="16375" spans="20:24">
      <c r="T16375" s="288"/>
      <c r="U16375" s="287"/>
      <c r="X16375" s="289"/>
    </row>
    <row r="16376" spans="20:24">
      <c r="T16376" s="288"/>
      <c r="U16376" s="287"/>
      <c r="X16376" s="289"/>
    </row>
    <row r="16377" spans="20:24">
      <c r="T16377" s="288"/>
      <c r="U16377" s="287"/>
      <c r="X16377" s="289"/>
    </row>
    <row r="16378" spans="20:24">
      <c r="T16378" s="288"/>
      <c r="U16378" s="287"/>
      <c r="X16378" s="289"/>
    </row>
    <row r="16379" spans="20:24">
      <c r="T16379" s="288"/>
      <c r="U16379" s="287"/>
      <c r="X16379" s="289"/>
    </row>
    <row r="16380" spans="20:24">
      <c r="T16380" s="288"/>
      <c r="U16380" s="287"/>
      <c r="X16380" s="289"/>
    </row>
    <row r="16381" spans="20:24">
      <c r="T16381" s="288"/>
      <c r="U16381" s="287"/>
      <c r="X16381" s="289"/>
    </row>
    <row r="16382" spans="20:24">
      <c r="T16382" s="288"/>
      <c r="U16382" s="287"/>
      <c r="X16382" s="289"/>
    </row>
    <row r="16383" spans="20:24">
      <c r="T16383" s="288"/>
      <c r="U16383" s="287"/>
      <c r="X16383" s="289"/>
    </row>
    <row r="16384" spans="20:24">
      <c r="T16384" s="288"/>
      <c r="U16384" s="287"/>
      <c r="X16384" s="289"/>
    </row>
    <row r="16385" spans="20:24">
      <c r="T16385" s="288"/>
      <c r="U16385" s="287"/>
      <c r="X16385" s="289"/>
    </row>
    <row r="16386" spans="20:24">
      <c r="T16386" s="288"/>
      <c r="U16386" s="287"/>
      <c r="X16386" s="289"/>
    </row>
    <row r="16387" spans="20:24">
      <c r="T16387" s="288"/>
      <c r="U16387" s="287"/>
      <c r="X16387" s="289"/>
    </row>
    <row r="16388" spans="20:24">
      <c r="T16388" s="288"/>
      <c r="U16388" s="287"/>
      <c r="X16388" s="289"/>
    </row>
    <row r="16389" spans="20:24">
      <c r="T16389" s="288"/>
      <c r="U16389" s="287"/>
      <c r="X16389" s="289"/>
    </row>
    <row r="16390" spans="20:24">
      <c r="T16390" s="288"/>
      <c r="U16390" s="287"/>
      <c r="X16390" s="289"/>
    </row>
    <row r="16391" spans="20:24">
      <c r="T16391" s="288"/>
      <c r="U16391" s="287"/>
      <c r="X16391" s="289"/>
    </row>
    <row r="16392" spans="20:24">
      <c r="T16392" s="288"/>
      <c r="U16392" s="287"/>
      <c r="X16392" s="289"/>
    </row>
    <row r="16393" spans="20:24">
      <c r="T16393" s="288"/>
      <c r="U16393" s="287"/>
      <c r="X16393" s="289"/>
    </row>
    <row r="16394" spans="20:24">
      <c r="T16394" s="288"/>
      <c r="U16394" s="287"/>
      <c r="X16394" s="289"/>
    </row>
    <row r="16395" spans="20:24">
      <c r="T16395" s="288"/>
      <c r="U16395" s="287"/>
      <c r="X16395" s="289"/>
    </row>
    <row r="16396" spans="20:24">
      <c r="T16396" s="288"/>
      <c r="U16396" s="287"/>
      <c r="X16396" s="289"/>
    </row>
    <row r="16397" spans="20:24">
      <c r="T16397" s="288"/>
      <c r="U16397" s="287"/>
      <c r="X16397" s="289"/>
    </row>
    <row r="16398" spans="20:24">
      <c r="T16398" s="288"/>
      <c r="U16398" s="287"/>
      <c r="X16398" s="289"/>
    </row>
    <row r="16399" spans="20:24">
      <c r="T16399" s="288"/>
      <c r="U16399" s="287"/>
      <c r="X16399" s="289"/>
    </row>
    <row r="16400" spans="20:24">
      <c r="T16400" s="288"/>
      <c r="U16400" s="287"/>
      <c r="X16400" s="289"/>
    </row>
    <row r="16401" spans="20:24">
      <c r="T16401" s="288"/>
      <c r="U16401" s="287"/>
      <c r="X16401" s="289"/>
    </row>
    <row r="16402" spans="20:24">
      <c r="T16402" s="288"/>
      <c r="U16402" s="287"/>
      <c r="X16402" s="289"/>
    </row>
    <row r="16403" spans="20:24">
      <c r="T16403" s="288"/>
      <c r="U16403" s="287"/>
      <c r="X16403" s="289"/>
    </row>
    <row r="16404" spans="20:24">
      <c r="T16404" s="288"/>
      <c r="U16404" s="287"/>
      <c r="X16404" s="289"/>
    </row>
    <row r="16405" spans="20:24">
      <c r="T16405" s="288"/>
      <c r="U16405" s="287"/>
      <c r="X16405" s="289"/>
    </row>
    <row r="16406" spans="20:24">
      <c r="T16406" s="288"/>
      <c r="U16406" s="287"/>
      <c r="X16406" s="289"/>
    </row>
    <row r="16407" spans="20:24">
      <c r="T16407" s="288"/>
      <c r="U16407" s="287"/>
      <c r="X16407" s="289"/>
    </row>
    <row r="16408" spans="20:24">
      <c r="T16408" s="288"/>
      <c r="U16408" s="287"/>
      <c r="X16408" s="289"/>
    </row>
    <row r="16409" spans="20:24">
      <c r="T16409" s="288"/>
      <c r="U16409" s="287"/>
      <c r="X16409" s="289"/>
    </row>
    <row r="16410" spans="20:24">
      <c r="T16410" s="288"/>
      <c r="U16410" s="287"/>
      <c r="X16410" s="289"/>
    </row>
    <row r="16411" spans="20:24">
      <c r="T16411" s="288"/>
      <c r="U16411" s="287"/>
      <c r="X16411" s="289"/>
    </row>
    <row r="16412" spans="20:24">
      <c r="T16412" s="288"/>
      <c r="U16412" s="287"/>
      <c r="X16412" s="289"/>
    </row>
    <row r="16413" spans="20:24">
      <c r="T16413" s="288"/>
      <c r="U16413" s="287"/>
      <c r="X16413" s="289"/>
    </row>
    <row r="16414" spans="20:24">
      <c r="T16414" s="288"/>
      <c r="U16414" s="287"/>
      <c r="X16414" s="289"/>
    </row>
    <row r="16415" spans="20:24">
      <c r="T16415" s="288"/>
      <c r="U16415" s="287"/>
      <c r="X16415" s="289"/>
    </row>
    <row r="16416" spans="20:24">
      <c r="T16416" s="288"/>
      <c r="U16416" s="287"/>
      <c r="X16416" s="289"/>
    </row>
    <row r="16417" spans="20:24">
      <c r="T16417" s="288"/>
      <c r="U16417" s="287"/>
      <c r="X16417" s="289"/>
    </row>
    <row r="16418" spans="20:24">
      <c r="T16418" s="288"/>
      <c r="U16418" s="287"/>
      <c r="X16418" s="289"/>
    </row>
    <row r="16419" spans="20:24">
      <c r="T16419" s="288"/>
      <c r="U16419" s="287"/>
      <c r="X16419" s="289"/>
    </row>
    <row r="16420" spans="20:24">
      <c r="T16420" s="288"/>
      <c r="U16420" s="287"/>
      <c r="X16420" s="289"/>
    </row>
    <row r="16421" spans="20:24">
      <c r="T16421" s="288"/>
      <c r="U16421" s="287"/>
      <c r="X16421" s="289"/>
    </row>
    <row r="16422" spans="20:24">
      <c r="T16422" s="288"/>
      <c r="U16422" s="287"/>
      <c r="X16422" s="289"/>
    </row>
    <row r="16423" spans="20:24">
      <c r="T16423" s="288"/>
      <c r="U16423" s="287"/>
      <c r="X16423" s="289"/>
    </row>
    <row r="16424" spans="20:24">
      <c r="T16424" s="288"/>
      <c r="U16424" s="287"/>
      <c r="X16424" s="289"/>
    </row>
    <row r="16425" spans="20:24">
      <c r="T16425" s="288"/>
      <c r="U16425" s="287"/>
      <c r="X16425" s="289"/>
    </row>
    <row r="16426" spans="20:24">
      <c r="T16426" s="288"/>
      <c r="U16426" s="287"/>
      <c r="X16426" s="289"/>
    </row>
    <row r="16427" spans="20:24">
      <c r="T16427" s="288"/>
      <c r="U16427" s="287"/>
      <c r="X16427" s="289"/>
    </row>
    <row r="16428" spans="20:24">
      <c r="T16428" s="288"/>
      <c r="U16428" s="287"/>
      <c r="X16428" s="289"/>
    </row>
    <row r="16429" spans="20:24">
      <c r="T16429" s="288"/>
      <c r="U16429" s="287"/>
      <c r="X16429" s="289"/>
    </row>
    <row r="16430" spans="20:24">
      <c r="T16430" s="288"/>
      <c r="U16430" s="287"/>
      <c r="X16430" s="289"/>
    </row>
    <row r="16431" spans="20:24">
      <c r="T16431" s="288"/>
      <c r="U16431" s="287"/>
      <c r="X16431" s="289"/>
    </row>
    <row r="16432" spans="20:24">
      <c r="T16432" s="288"/>
      <c r="U16432" s="287"/>
      <c r="X16432" s="289"/>
    </row>
    <row r="16433" spans="20:24">
      <c r="T16433" s="288"/>
      <c r="U16433" s="287"/>
      <c r="X16433" s="289"/>
    </row>
    <row r="16434" spans="20:24">
      <c r="T16434" s="288"/>
      <c r="U16434" s="287"/>
      <c r="X16434" s="289"/>
    </row>
    <row r="16435" spans="20:24">
      <c r="T16435" s="288"/>
      <c r="U16435" s="287"/>
      <c r="X16435" s="289"/>
    </row>
    <row r="16436" spans="20:24">
      <c r="T16436" s="288"/>
      <c r="U16436" s="287"/>
      <c r="X16436" s="289"/>
    </row>
    <row r="16437" spans="20:24">
      <c r="T16437" s="288"/>
      <c r="U16437" s="287"/>
      <c r="X16437" s="289"/>
    </row>
    <row r="16438" spans="20:24">
      <c r="T16438" s="288"/>
      <c r="U16438" s="287"/>
      <c r="X16438" s="289"/>
    </row>
    <row r="16439" spans="20:24">
      <c r="T16439" s="288"/>
      <c r="U16439" s="287"/>
      <c r="X16439" s="289"/>
    </row>
    <row r="16440" spans="20:24">
      <c r="T16440" s="288"/>
      <c r="U16440" s="287"/>
      <c r="X16440" s="289"/>
    </row>
    <row r="16441" spans="20:24">
      <c r="T16441" s="288"/>
      <c r="U16441" s="287"/>
      <c r="X16441" s="289"/>
    </row>
    <row r="16442" spans="20:24">
      <c r="T16442" s="288"/>
      <c r="U16442" s="287"/>
      <c r="X16442" s="289"/>
    </row>
    <row r="16443" spans="20:24">
      <c r="T16443" s="288"/>
      <c r="U16443" s="287"/>
      <c r="X16443" s="289"/>
    </row>
    <row r="16444" spans="20:24">
      <c r="T16444" s="288"/>
      <c r="U16444" s="287"/>
      <c r="X16444" s="289"/>
    </row>
    <row r="16445" spans="20:24">
      <c r="T16445" s="288"/>
      <c r="U16445" s="287"/>
      <c r="X16445" s="289"/>
    </row>
    <row r="16446" spans="20:24">
      <c r="T16446" s="288"/>
      <c r="U16446" s="287"/>
      <c r="X16446" s="289"/>
    </row>
    <row r="16447" spans="20:24">
      <c r="T16447" s="288"/>
      <c r="U16447" s="287"/>
      <c r="X16447" s="289"/>
    </row>
    <row r="16448" spans="20:24">
      <c r="T16448" s="288"/>
      <c r="U16448" s="287"/>
      <c r="X16448" s="289"/>
    </row>
    <row r="16449" spans="20:24">
      <c r="T16449" s="288"/>
      <c r="U16449" s="287"/>
      <c r="X16449" s="289"/>
    </row>
    <row r="16450" spans="20:24">
      <c r="T16450" s="288"/>
      <c r="U16450" s="287"/>
      <c r="X16450" s="289"/>
    </row>
    <row r="16451" spans="20:24">
      <c r="T16451" s="288"/>
      <c r="U16451" s="287"/>
      <c r="X16451" s="289"/>
    </row>
    <row r="16452" spans="20:24">
      <c r="T16452" s="288"/>
      <c r="U16452" s="287"/>
      <c r="X16452" s="289"/>
    </row>
    <row r="16453" spans="20:24">
      <c r="T16453" s="288"/>
      <c r="U16453" s="287"/>
      <c r="X16453" s="289"/>
    </row>
    <row r="16454" spans="20:24">
      <c r="T16454" s="288"/>
      <c r="U16454" s="287"/>
      <c r="X16454" s="289"/>
    </row>
    <row r="16455" spans="20:24">
      <c r="T16455" s="288"/>
      <c r="U16455" s="287"/>
      <c r="X16455" s="289"/>
    </row>
    <row r="16456" spans="20:24">
      <c r="T16456" s="288"/>
      <c r="U16456" s="287"/>
      <c r="X16456" s="289"/>
    </row>
    <row r="16457" spans="20:24">
      <c r="T16457" s="288"/>
      <c r="U16457" s="287"/>
      <c r="X16457" s="289"/>
    </row>
    <row r="16458" spans="20:24">
      <c r="T16458" s="288"/>
      <c r="U16458" s="287"/>
      <c r="X16458" s="289"/>
    </row>
    <row r="16459" spans="20:24">
      <c r="T16459" s="288"/>
      <c r="U16459" s="287"/>
      <c r="X16459" s="289"/>
    </row>
    <row r="16460" spans="20:24">
      <c r="T16460" s="288"/>
      <c r="U16460" s="287"/>
      <c r="X16460" s="289"/>
    </row>
    <row r="16461" spans="20:24">
      <c r="T16461" s="288"/>
      <c r="U16461" s="287"/>
      <c r="X16461" s="289"/>
    </row>
    <row r="16462" spans="20:24">
      <c r="T16462" s="288"/>
      <c r="U16462" s="287"/>
      <c r="X16462" s="289"/>
    </row>
    <row r="16463" spans="20:24">
      <c r="T16463" s="288"/>
      <c r="U16463" s="287"/>
      <c r="X16463" s="289"/>
    </row>
    <row r="16464" spans="20:24">
      <c r="T16464" s="288"/>
      <c r="U16464" s="287"/>
      <c r="X16464" s="289"/>
    </row>
    <row r="16465" spans="20:24">
      <c r="T16465" s="288"/>
      <c r="U16465" s="287"/>
      <c r="X16465" s="289"/>
    </row>
    <row r="16466" spans="20:24">
      <c r="T16466" s="288"/>
      <c r="U16466" s="287"/>
      <c r="X16466" s="289"/>
    </row>
    <row r="16467" spans="20:24">
      <c r="T16467" s="288"/>
      <c r="U16467" s="287"/>
      <c r="X16467" s="289"/>
    </row>
    <row r="16468" spans="20:24">
      <c r="T16468" s="288"/>
      <c r="U16468" s="287"/>
      <c r="X16468" s="289"/>
    </row>
    <row r="16469" spans="20:24">
      <c r="T16469" s="288"/>
      <c r="U16469" s="287"/>
      <c r="X16469" s="289"/>
    </row>
    <row r="16470" spans="20:24">
      <c r="T16470" s="288"/>
      <c r="U16470" s="287"/>
      <c r="X16470" s="289"/>
    </row>
    <row r="16471" spans="20:24">
      <c r="T16471" s="288"/>
      <c r="U16471" s="287"/>
      <c r="X16471" s="289"/>
    </row>
    <row r="16472" spans="20:24">
      <c r="T16472" s="288"/>
      <c r="U16472" s="287"/>
      <c r="X16472" s="289"/>
    </row>
    <row r="16473" spans="20:24">
      <c r="T16473" s="288"/>
      <c r="U16473" s="287"/>
      <c r="X16473" s="289"/>
    </row>
    <row r="16474" spans="20:24">
      <c r="T16474" s="288"/>
      <c r="U16474" s="287"/>
      <c r="X16474" s="289"/>
    </row>
    <row r="16475" spans="20:24">
      <c r="T16475" s="288"/>
      <c r="U16475" s="287"/>
      <c r="X16475" s="289"/>
    </row>
    <row r="16476" spans="20:24">
      <c r="T16476" s="288"/>
      <c r="U16476" s="287"/>
      <c r="X16476" s="289"/>
    </row>
    <row r="16477" spans="20:24">
      <c r="T16477" s="288"/>
      <c r="U16477" s="287"/>
      <c r="X16477" s="289"/>
    </row>
    <row r="16478" spans="20:24">
      <c r="T16478" s="288"/>
      <c r="U16478" s="287"/>
      <c r="X16478" s="289"/>
    </row>
    <row r="16479" spans="20:24">
      <c r="T16479" s="288"/>
      <c r="U16479" s="287"/>
      <c r="X16479" s="289"/>
    </row>
    <row r="16480" spans="20:24">
      <c r="T16480" s="288"/>
      <c r="U16480" s="287"/>
      <c r="X16480" s="289"/>
    </row>
    <row r="16481" spans="20:24">
      <c r="T16481" s="288"/>
      <c r="U16481" s="287"/>
      <c r="X16481" s="289"/>
    </row>
    <row r="16482" spans="20:24">
      <c r="T16482" s="288"/>
      <c r="U16482" s="287"/>
      <c r="X16482" s="289"/>
    </row>
    <row r="16483" spans="20:24">
      <c r="T16483" s="288"/>
      <c r="U16483" s="287"/>
      <c r="X16483" s="289"/>
    </row>
    <row r="16484" spans="20:24">
      <c r="T16484" s="288"/>
      <c r="U16484" s="287"/>
      <c r="X16484" s="289"/>
    </row>
    <row r="16485" spans="20:24">
      <c r="T16485" s="288"/>
      <c r="U16485" s="287"/>
      <c r="X16485" s="289"/>
    </row>
    <row r="16486" spans="20:24">
      <c r="T16486" s="288"/>
      <c r="U16486" s="287"/>
      <c r="X16486" s="289"/>
    </row>
    <row r="16487" spans="20:24">
      <c r="T16487" s="288"/>
      <c r="U16487" s="287"/>
      <c r="X16487" s="289"/>
    </row>
    <row r="16488" spans="20:24">
      <c r="T16488" s="288"/>
      <c r="U16488" s="287"/>
      <c r="X16488" s="289"/>
    </row>
    <row r="16489" spans="20:24">
      <c r="T16489" s="288"/>
      <c r="U16489" s="287"/>
      <c r="X16489" s="289"/>
    </row>
    <row r="16490" spans="20:24">
      <c r="T16490" s="288"/>
      <c r="U16490" s="287"/>
      <c r="X16490" s="289"/>
    </row>
    <row r="16491" spans="20:24">
      <c r="T16491" s="288"/>
      <c r="U16491" s="287"/>
      <c r="X16491" s="289"/>
    </row>
    <row r="16492" spans="20:24">
      <c r="T16492" s="288"/>
      <c r="U16492" s="287"/>
      <c r="X16492" s="289"/>
    </row>
    <row r="16493" spans="20:24">
      <c r="T16493" s="288"/>
      <c r="U16493" s="287"/>
      <c r="X16493" s="289"/>
    </row>
    <row r="16494" spans="20:24">
      <c r="T16494" s="288"/>
      <c r="U16494" s="287"/>
      <c r="X16494" s="289"/>
    </row>
    <row r="16495" spans="20:24">
      <c r="T16495" s="288"/>
      <c r="U16495" s="287"/>
      <c r="X16495" s="289"/>
    </row>
    <row r="16496" spans="20:24">
      <c r="T16496" s="288"/>
      <c r="U16496" s="287"/>
      <c r="X16496" s="289"/>
    </row>
    <row r="16497" spans="20:24">
      <c r="T16497" s="288"/>
      <c r="U16497" s="287"/>
      <c r="X16497" s="289"/>
    </row>
    <row r="16498" spans="20:24">
      <c r="T16498" s="288"/>
      <c r="U16498" s="287"/>
      <c r="X16498" s="289"/>
    </row>
    <row r="16499" spans="20:24">
      <c r="T16499" s="288"/>
      <c r="U16499" s="287"/>
      <c r="X16499" s="289"/>
    </row>
    <row r="16500" spans="20:24">
      <c r="T16500" s="288"/>
      <c r="U16500" s="287"/>
      <c r="X16500" s="289"/>
    </row>
    <row r="16501" spans="20:24">
      <c r="T16501" s="288"/>
      <c r="U16501" s="287"/>
      <c r="X16501" s="289"/>
    </row>
    <row r="16502" spans="20:24">
      <c r="T16502" s="288"/>
      <c r="U16502" s="287"/>
      <c r="X16502" s="289"/>
    </row>
    <row r="16503" spans="20:24">
      <c r="T16503" s="288"/>
      <c r="U16503" s="287"/>
      <c r="X16503" s="289"/>
    </row>
    <row r="16504" spans="20:24">
      <c r="T16504" s="288"/>
      <c r="U16504" s="287"/>
      <c r="X16504" s="289"/>
    </row>
    <row r="16505" spans="20:24">
      <c r="T16505" s="288"/>
      <c r="U16505" s="287"/>
      <c r="X16505" s="289"/>
    </row>
    <row r="16506" spans="20:24">
      <c r="T16506" s="288"/>
      <c r="U16506" s="287"/>
      <c r="X16506" s="289"/>
    </row>
    <row r="16507" spans="20:24">
      <c r="T16507" s="288"/>
      <c r="U16507" s="287"/>
      <c r="X16507" s="289"/>
    </row>
    <row r="16508" spans="20:24">
      <c r="T16508" s="288"/>
      <c r="U16508" s="287"/>
      <c r="X16508" s="289"/>
    </row>
    <row r="16509" spans="20:24">
      <c r="T16509" s="288"/>
      <c r="U16509" s="287"/>
      <c r="X16509" s="289"/>
    </row>
    <row r="16510" spans="20:24">
      <c r="T16510" s="288"/>
      <c r="U16510" s="287"/>
      <c r="X16510" s="289"/>
    </row>
    <row r="16511" spans="20:24">
      <c r="T16511" s="288"/>
      <c r="U16511" s="287"/>
      <c r="X16511" s="289"/>
    </row>
    <row r="16512" spans="20:24">
      <c r="T16512" s="288"/>
      <c r="U16512" s="287"/>
      <c r="X16512" s="289"/>
    </row>
    <row r="16513" spans="20:24">
      <c r="T16513" s="288"/>
      <c r="U16513" s="287"/>
      <c r="X16513" s="289"/>
    </row>
    <row r="16514" spans="20:24">
      <c r="T16514" s="288"/>
      <c r="U16514" s="287"/>
      <c r="X16514" s="289"/>
    </row>
    <row r="16515" spans="20:24">
      <c r="T16515" s="288"/>
      <c r="U16515" s="287"/>
      <c r="X16515" s="289"/>
    </row>
    <row r="16516" spans="20:24">
      <c r="T16516" s="288"/>
      <c r="U16516" s="287"/>
      <c r="X16516" s="289"/>
    </row>
    <row r="16517" spans="20:24">
      <c r="T16517" s="288"/>
      <c r="U16517" s="287"/>
      <c r="X16517" s="289"/>
    </row>
    <row r="16518" spans="20:24">
      <c r="T16518" s="288"/>
      <c r="U16518" s="287"/>
      <c r="X16518" s="289"/>
    </row>
    <row r="16519" spans="20:24">
      <c r="T16519" s="288"/>
      <c r="U16519" s="287"/>
      <c r="X16519" s="289"/>
    </row>
    <row r="16520" spans="20:24">
      <c r="T16520" s="288"/>
      <c r="U16520" s="287"/>
      <c r="X16520" s="289"/>
    </row>
    <row r="16521" spans="20:24">
      <c r="T16521" s="288"/>
      <c r="U16521" s="287"/>
      <c r="X16521" s="289"/>
    </row>
    <row r="16522" spans="20:24">
      <c r="T16522" s="288"/>
      <c r="U16522" s="287"/>
      <c r="X16522" s="289"/>
    </row>
    <row r="16523" spans="20:24">
      <c r="T16523" s="288"/>
      <c r="U16523" s="287"/>
      <c r="X16523" s="289"/>
    </row>
    <row r="16524" spans="20:24">
      <c r="T16524" s="288"/>
      <c r="U16524" s="287"/>
      <c r="X16524" s="289"/>
    </row>
    <row r="16525" spans="20:24">
      <c r="T16525" s="288"/>
      <c r="U16525" s="287"/>
      <c r="X16525" s="289"/>
    </row>
    <row r="16526" spans="20:24">
      <c r="T16526" s="288"/>
      <c r="U16526" s="287"/>
      <c r="X16526" s="289"/>
    </row>
    <row r="16527" spans="20:24">
      <c r="T16527" s="288"/>
      <c r="U16527" s="287"/>
      <c r="X16527" s="289"/>
    </row>
    <row r="16528" spans="20:24">
      <c r="T16528" s="288"/>
      <c r="U16528" s="287"/>
      <c r="X16528" s="289"/>
    </row>
    <row r="16529" spans="20:24">
      <c r="T16529" s="288"/>
      <c r="U16529" s="287"/>
      <c r="X16529" s="289"/>
    </row>
    <row r="16530" spans="20:24">
      <c r="T16530" s="288"/>
      <c r="U16530" s="287"/>
      <c r="X16530" s="289"/>
    </row>
    <row r="16531" spans="20:24">
      <c r="T16531" s="288"/>
      <c r="U16531" s="287"/>
      <c r="X16531" s="289"/>
    </row>
    <row r="16532" spans="20:24">
      <c r="T16532" s="288"/>
      <c r="U16532" s="287"/>
      <c r="X16532" s="289"/>
    </row>
    <row r="16533" spans="20:24">
      <c r="T16533" s="288"/>
      <c r="U16533" s="287"/>
      <c r="X16533" s="289"/>
    </row>
    <row r="16534" spans="20:24">
      <c r="T16534" s="288"/>
      <c r="U16534" s="287"/>
      <c r="X16534" s="289"/>
    </row>
    <row r="16535" spans="20:24">
      <c r="T16535" s="288"/>
      <c r="U16535" s="287"/>
      <c r="X16535" s="289"/>
    </row>
    <row r="16536" spans="20:24">
      <c r="T16536" s="288"/>
      <c r="U16536" s="287"/>
      <c r="X16536" s="289"/>
    </row>
    <row r="16537" spans="20:24">
      <c r="T16537" s="288"/>
      <c r="U16537" s="287"/>
      <c r="X16537" s="289"/>
    </row>
    <row r="16538" spans="20:24">
      <c r="T16538" s="288"/>
      <c r="U16538" s="287"/>
      <c r="X16538" s="289"/>
    </row>
    <row r="16539" spans="20:24">
      <c r="T16539" s="288"/>
      <c r="U16539" s="287"/>
      <c r="X16539" s="289"/>
    </row>
    <row r="16540" spans="20:24">
      <c r="T16540" s="288"/>
      <c r="U16540" s="287"/>
      <c r="X16540" s="289"/>
    </row>
    <row r="16541" spans="20:24">
      <c r="T16541" s="288"/>
      <c r="U16541" s="287"/>
      <c r="X16541" s="289"/>
    </row>
    <row r="16542" spans="20:24">
      <c r="T16542" s="288"/>
      <c r="U16542" s="287"/>
      <c r="X16542" s="289"/>
    </row>
    <row r="16543" spans="20:24">
      <c r="T16543" s="288"/>
      <c r="U16543" s="287"/>
      <c r="X16543" s="289"/>
    </row>
    <row r="16544" spans="20:24">
      <c r="T16544" s="288"/>
      <c r="U16544" s="287"/>
      <c r="X16544" s="289"/>
    </row>
    <row r="16545" spans="20:24">
      <c r="T16545" s="288"/>
      <c r="U16545" s="287"/>
      <c r="X16545" s="289"/>
    </row>
    <row r="16546" spans="20:24">
      <c r="T16546" s="288"/>
      <c r="U16546" s="287"/>
      <c r="X16546" s="289"/>
    </row>
    <row r="16547" spans="20:24">
      <c r="T16547" s="288"/>
      <c r="U16547" s="287"/>
      <c r="X16547" s="289"/>
    </row>
    <row r="16548" spans="20:24">
      <c r="T16548" s="288"/>
      <c r="U16548" s="287"/>
      <c r="X16548" s="289"/>
    </row>
    <row r="16549" spans="20:24">
      <c r="T16549" s="288"/>
      <c r="U16549" s="287"/>
      <c r="X16549" s="289"/>
    </row>
    <row r="16550" spans="20:24">
      <c r="T16550" s="288"/>
      <c r="U16550" s="287"/>
      <c r="X16550" s="289"/>
    </row>
    <row r="16551" spans="20:24">
      <c r="T16551" s="288"/>
      <c r="U16551" s="287"/>
      <c r="X16551" s="289"/>
    </row>
    <row r="16552" spans="20:24">
      <c r="T16552" s="288"/>
      <c r="U16552" s="287"/>
      <c r="X16552" s="289"/>
    </row>
    <row r="16553" spans="20:24">
      <c r="T16553" s="288"/>
      <c r="U16553" s="287"/>
      <c r="X16553" s="289"/>
    </row>
    <row r="16554" spans="20:24">
      <c r="T16554" s="288"/>
      <c r="U16554" s="287"/>
      <c r="X16554" s="289"/>
    </row>
    <row r="16555" spans="20:24">
      <c r="T16555" s="288"/>
      <c r="U16555" s="287"/>
      <c r="X16555" s="289"/>
    </row>
    <row r="16556" spans="20:24">
      <c r="T16556" s="288"/>
      <c r="U16556" s="287"/>
      <c r="X16556" s="289"/>
    </row>
    <row r="16557" spans="20:24">
      <c r="T16557" s="288"/>
      <c r="U16557" s="287"/>
      <c r="X16557" s="289"/>
    </row>
    <row r="16558" spans="20:24">
      <c r="T16558" s="288"/>
      <c r="U16558" s="287"/>
      <c r="X16558" s="289"/>
    </row>
    <row r="16559" spans="20:24">
      <c r="T16559" s="288"/>
      <c r="U16559" s="287"/>
      <c r="X16559" s="289"/>
    </row>
    <row r="16560" spans="20:24">
      <c r="T16560" s="288"/>
      <c r="U16560" s="287"/>
      <c r="X16560" s="289"/>
    </row>
    <row r="16561" spans="20:24">
      <c r="T16561" s="288"/>
      <c r="U16561" s="287"/>
      <c r="X16561" s="289"/>
    </row>
    <row r="16562" spans="20:24">
      <c r="T16562" s="288"/>
      <c r="U16562" s="287"/>
      <c r="X16562" s="289"/>
    </row>
    <row r="16563" spans="20:24">
      <c r="T16563" s="288"/>
      <c r="U16563" s="287"/>
      <c r="X16563" s="289"/>
    </row>
    <row r="16564" spans="20:24">
      <c r="T16564" s="288"/>
      <c r="U16564" s="287"/>
      <c r="X16564" s="289"/>
    </row>
    <row r="16565" spans="20:24">
      <c r="T16565" s="288"/>
      <c r="U16565" s="287"/>
      <c r="X16565" s="289"/>
    </row>
    <row r="16566" spans="20:24">
      <c r="T16566" s="288"/>
      <c r="U16566" s="287"/>
      <c r="X16566" s="289"/>
    </row>
    <row r="16567" spans="20:24">
      <c r="T16567" s="288"/>
      <c r="U16567" s="287"/>
      <c r="X16567" s="289"/>
    </row>
    <row r="16568" spans="20:24">
      <c r="T16568" s="288"/>
      <c r="U16568" s="287"/>
      <c r="X16568" s="289"/>
    </row>
    <row r="16569" spans="20:24">
      <c r="T16569" s="288"/>
      <c r="U16569" s="287"/>
      <c r="X16569" s="289"/>
    </row>
    <row r="16570" spans="20:24">
      <c r="T16570" s="288"/>
      <c r="U16570" s="287"/>
      <c r="X16570" s="289"/>
    </row>
    <row r="16571" spans="20:24">
      <c r="T16571" s="288"/>
      <c r="U16571" s="287"/>
      <c r="X16571" s="289"/>
    </row>
    <row r="16572" spans="20:24">
      <c r="T16572" s="288"/>
      <c r="U16572" s="287"/>
      <c r="X16572" s="289"/>
    </row>
    <row r="16573" spans="20:24">
      <c r="T16573" s="288"/>
      <c r="U16573" s="287"/>
      <c r="X16573" s="289"/>
    </row>
    <row r="16574" spans="20:24">
      <c r="T16574" s="288"/>
      <c r="U16574" s="287"/>
      <c r="X16574" s="289"/>
    </row>
    <row r="16575" spans="20:24">
      <c r="T16575" s="288"/>
      <c r="U16575" s="287"/>
      <c r="X16575" s="289"/>
    </row>
    <row r="16576" spans="20:24">
      <c r="T16576" s="288"/>
      <c r="U16576" s="287"/>
      <c r="X16576" s="289"/>
    </row>
    <row r="16577" spans="20:24">
      <c r="T16577" s="288"/>
      <c r="U16577" s="287"/>
      <c r="X16577" s="289"/>
    </row>
    <row r="16578" spans="20:24">
      <c r="T16578" s="288"/>
      <c r="U16578" s="287"/>
      <c r="X16578" s="289"/>
    </row>
    <row r="16579" spans="20:24">
      <c r="T16579" s="288"/>
      <c r="U16579" s="287"/>
      <c r="X16579" s="289"/>
    </row>
    <row r="16580" spans="20:24">
      <c r="T16580" s="288"/>
      <c r="U16580" s="287"/>
      <c r="X16580" s="289"/>
    </row>
    <row r="16581" spans="20:24">
      <c r="T16581" s="288"/>
      <c r="U16581" s="287"/>
      <c r="X16581" s="289"/>
    </row>
    <row r="16582" spans="20:24">
      <c r="T16582" s="288"/>
      <c r="U16582" s="287"/>
      <c r="X16582" s="289"/>
    </row>
    <row r="16583" spans="20:24">
      <c r="T16583" s="288"/>
      <c r="U16583" s="287"/>
      <c r="X16583" s="289"/>
    </row>
    <row r="16584" spans="20:24">
      <c r="T16584" s="288"/>
      <c r="U16584" s="287"/>
      <c r="X16584" s="289"/>
    </row>
    <row r="16585" spans="20:24">
      <c r="T16585" s="288"/>
      <c r="U16585" s="287"/>
      <c r="X16585" s="289"/>
    </row>
    <row r="16586" spans="20:24">
      <c r="T16586" s="288"/>
      <c r="U16586" s="287"/>
      <c r="X16586" s="289"/>
    </row>
    <row r="16587" spans="20:24">
      <c r="T16587" s="288"/>
      <c r="U16587" s="287"/>
      <c r="X16587" s="289"/>
    </row>
    <row r="16588" spans="20:24">
      <c r="T16588" s="288"/>
      <c r="U16588" s="287"/>
      <c r="X16588" s="289"/>
    </row>
    <row r="16589" spans="20:24">
      <c r="T16589" s="288"/>
      <c r="U16589" s="287"/>
      <c r="X16589" s="289"/>
    </row>
    <row r="16590" spans="20:24">
      <c r="T16590" s="288"/>
      <c r="U16590" s="287"/>
      <c r="X16590" s="289"/>
    </row>
    <row r="16591" spans="20:24">
      <c r="T16591" s="288"/>
      <c r="U16591" s="287"/>
      <c r="X16591" s="289"/>
    </row>
    <row r="16592" spans="20:24">
      <c r="T16592" s="288"/>
      <c r="U16592" s="287"/>
      <c r="X16592" s="289"/>
    </row>
    <row r="16593" spans="20:24">
      <c r="T16593" s="288"/>
      <c r="U16593" s="287"/>
      <c r="X16593" s="289"/>
    </row>
    <row r="16594" spans="20:24">
      <c r="T16594" s="288"/>
      <c r="U16594" s="287"/>
      <c r="X16594" s="289"/>
    </row>
    <row r="16595" spans="20:24">
      <c r="T16595" s="288"/>
      <c r="U16595" s="287"/>
      <c r="X16595" s="289"/>
    </row>
    <row r="16596" spans="20:24">
      <c r="T16596" s="288"/>
      <c r="U16596" s="287"/>
      <c r="X16596" s="289"/>
    </row>
    <row r="16597" spans="20:24">
      <c r="T16597" s="288"/>
      <c r="U16597" s="287"/>
      <c r="X16597" s="289"/>
    </row>
    <row r="16598" spans="20:24">
      <c r="T16598" s="288"/>
      <c r="U16598" s="287"/>
      <c r="X16598" s="289"/>
    </row>
    <row r="16599" spans="20:24">
      <c r="T16599" s="288"/>
      <c r="U16599" s="287"/>
      <c r="X16599" s="289"/>
    </row>
    <row r="16600" spans="20:24">
      <c r="T16600" s="288"/>
      <c r="U16600" s="287"/>
      <c r="X16600" s="289"/>
    </row>
    <row r="16601" spans="20:24">
      <c r="T16601" s="288"/>
      <c r="U16601" s="287"/>
      <c r="X16601" s="289"/>
    </row>
    <row r="16602" spans="20:24">
      <c r="T16602" s="288"/>
      <c r="U16602" s="287"/>
      <c r="X16602" s="289"/>
    </row>
    <row r="16603" spans="20:24">
      <c r="T16603" s="288"/>
      <c r="U16603" s="287"/>
      <c r="X16603" s="289"/>
    </row>
    <row r="16604" spans="20:24">
      <c r="T16604" s="288"/>
      <c r="U16604" s="287"/>
      <c r="X16604" s="289"/>
    </row>
    <row r="16605" spans="20:24">
      <c r="T16605" s="288"/>
      <c r="U16605" s="287"/>
      <c r="X16605" s="289"/>
    </row>
    <row r="16606" spans="20:24">
      <c r="T16606" s="288"/>
      <c r="U16606" s="287"/>
      <c r="X16606" s="289"/>
    </row>
    <row r="16607" spans="20:24">
      <c r="T16607" s="288"/>
      <c r="U16607" s="287"/>
      <c r="X16607" s="289"/>
    </row>
    <row r="16608" spans="20:24">
      <c r="T16608" s="288"/>
      <c r="U16608" s="287"/>
      <c r="X16608" s="289"/>
    </row>
    <row r="16609" spans="20:24">
      <c r="T16609" s="288"/>
      <c r="U16609" s="287"/>
      <c r="X16609" s="289"/>
    </row>
    <row r="16610" spans="20:24">
      <c r="T16610" s="288"/>
      <c r="U16610" s="287"/>
      <c r="X16610" s="289"/>
    </row>
    <row r="16611" spans="20:24">
      <c r="T16611" s="288"/>
      <c r="U16611" s="287"/>
      <c r="X16611" s="289"/>
    </row>
    <row r="16612" spans="20:24">
      <c r="T16612" s="288"/>
      <c r="U16612" s="287"/>
      <c r="X16612" s="289"/>
    </row>
    <row r="16613" spans="20:24">
      <c r="T16613" s="288"/>
      <c r="U16613" s="287"/>
      <c r="X16613" s="289"/>
    </row>
    <row r="16614" spans="20:24">
      <c r="T16614" s="288"/>
      <c r="U16614" s="287"/>
      <c r="X16614" s="289"/>
    </row>
    <row r="16615" spans="20:24">
      <c r="T16615" s="288"/>
      <c r="U16615" s="287"/>
      <c r="X16615" s="289"/>
    </row>
    <row r="16616" spans="20:24">
      <c r="T16616" s="288"/>
      <c r="U16616" s="287"/>
      <c r="X16616" s="289"/>
    </row>
    <row r="16617" spans="20:24">
      <c r="T16617" s="288"/>
      <c r="U16617" s="287"/>
      <c r="X16617" s="289"/>
    </row>
    <row r="16618" spans="20:24">
      <c r="T16618" s="288"/>
      <c r="U16618" s="287"/>
      <c r="X16618" s="289"/>
    </row>
    <row r="16619" spans="20:24">
      <c r="T16619" s="288"/>
      <c r="U16619" s="287"/>
      <c r="X16619" s="289"/>
    </row>
    <row r="16620" spans="20:24">
      <c r="T16620" s="288"/>
      <c r="U16620" s="287"/>
      <c r="X16620" s="289"/>
    </row>
    <row r="16621" spans="20:24">
      <c r="T16621" s="288"/>
      <c r="U16621" s="287"/>
      <c r="X16621" s="289"/>
    </row>
    <row r="16622" spans="20:24">
      <c r="T16622" s="288"/>
      <c r="U16622" s="287"/>
      <c r="X16622" s="289"/>
    </row>
    <row r="16623" spans="20:24">
      <c r="T16623" s="288"/>
      <c r="U16623" s="287"/>
      <c r="X16623" s="289"/>
    </row>
    <row r="16624" spans="20:24">
      <c r="T16624" s="288"/>
      <c r="U16624" s="287"/>
      <c r="X16624" s="289"/>
    </row>
    <row r="16625" spans="20:24">
      <c r="T16625" s="288"/>
      <c r="U16625" s="287"/>
      <c r="X16625" s="289"/>
    </row>
    <row r="16626" spans="20:24">
      <c r="T16626" s="288"/>
      <c r="U16626" s="287"/>
      <c r="X16626" s="289"/>
    </row>
    <row r="16627" spans="20:24">
      <c r="T16627" s="288"/>
      <c r="U16627" s="287"/>
      <c r="X16627" s="289"/>
    </row>
    <row r="16628" spans="20:24">
      <c r="T16628" s="288"/>
      <c r="U16628" s="287"/>
      <c r="X16628" s="289"/>
    </row>
    <row r="16629" spans="20:24">
      <c r="T16629" s="288"/>
      <c r="U16629" s="287"/>
      <c r="X16629" s="289"/>
    </row>
    <row r="16630" spans="20:24">
      <c r="T16630" s="288"/>
      <c r="U16630" s="287"/>
      <c r="X16630" s="289"/>
    </row>
    <row r="16631" spans="20:24">
      <c r="T16631" s="288"/>
      <c r="U16631" s="287"/>
      <c r="X16631" s="289"/>
    </row>
    <row r="16632" spans="20:24">
      <c r="T16632" s="288"/>
      <c r="U16632" s="287"/>
      <c r="X16632" s="289"/>
    </row>
    <row r="16633" spans="20:24">
      <c r="T16633" s="288"/>
      <c r="U16633" s="287"/>
      <c r="X16633" s="289"/>
    </row>
    <row r="16634" spans="20:24">
      <c r="T16634" s="288"/>
      <c r="U16634" s="287"/>
      <c r="X16634" s="289"/>
    </row>
    <row r="16635" spans="20:24">
      <c r="T16635" s="288"/>
      <c r="U16635" s="287"/>
      <c r="X16635" s="289"/>
    </row>
    <row r="16636" spans="20:24">
      <c r="T16636" s="288"/>
      <c r="U16636" s="287"/>
      <c r="X16636" s="289"/>
    </row>
    <row r="16637" spans="20:24">
      <c r="T16637" s="288"/>
      <c r="U16637" s="287"/>
      <c r="X16637" s="289"/>
    </row>
    <row r="16638" spans="20:24">
      <c r="T16638" s="288"/>
      <c r="U16638" s="287"/>
      <c r="X16638" s="289"/>
    </row>
    <row r="16639" spans="20:24">
      <c r="T16639" s="288"/>
      <c r="U16639" s="287"/>
      <c r="X16639" s="289"/>
    </row>
    <row r="16640" spans="20:24">
      <c r="T16640" s="288"/>
      <c r="U16640" s="287"/>
      <c r="X16640" s="289"/>
    </row>
    <row r="16641" spans="20:24">
      <c r="T16641" s="288"/>
      <c r="U16641" s="287"/>
      <c r="X16641" s="289"/>
    </row>
    <row r="16642" spans="20:24">
      <c r="T16642" s="288"/>
      <c r="U16642" s="287"/>
      <c r="X16642" s="289"/>
    </row>
    <row r="16643" spans="20:24">
      <c r="T16643" s="288"/>
      <c r="U16643" s="287"/>
      <c r="X16643" s="289"/>
    </row>
    <row r="16644" spans="20:24">
      <c r="T16644" s="288"/>
      <c r="U16644" s="287"/>
      <c r="X16644" s="289"/>
    </row>
    <row r="16645" spans="20:24">
      <c r="T16645" s="288"/>
      <c r="U16645" s="287"/>
      <c r="X16645" s="289"/>
    </row>
    <row r="16646" spans="20:24">
      <c r="T16646" s="288"/>
      <c r="U16646" s="287"/>
      <c r="X16646" s="289"/>
    </row>
    <row r="16647" spans="20:24">
      <c r="T16647" s="288"/>
      <c r="U16647" s="287"/>
      <c r="X16647" s="289"/>
    </row>
    <row r="16648" spans="20:24">
      <c r="T16648" s="288"/>
      <c r="U16648" s="287"/>
      <c r="X16648" s="289"/>
    </row>
    <row r="16649" spans="20:24">
      <c r="T16649" s="288"/>
      <c r="U16649" s="287"/>
      <c r="X16649" s="289"/>
    </row>
    <row r="16650" spans="20:24">
      <c r="T16650" s="288"/>
      <c r="U16650" s="287"/>
      <c r="X16650" s="289"/>
    </row>
    <row r="16651" spans="20:24">
      <c r="T16651" s="288"/>
      <c r="U16651" s="287"/>
      <c r="X16651" s="289"/>
    </row>
    <row r="16652" spans="20:24">
      <c r="T16652" s="288"/>
      <c r="U16652" s="287"/>
      <c r="X16652" s="289"/>
    </row>
    <row r="16653" spans="20:24">
      <c r="T16653" s="288"/>
      <c r="U16653" s="287"/>
      <c r="X16653" s="289"/>
    </row>
    <row r="16654" spans="20:24">
      <c r="T16654" s="288"/>
      <c r="U16654" s="287"/>
      <c r="X16654" s="289"/>
    </row>
    <row r="16655" spans="20:24">
      <c r="T16655" s="288"/>
      <c r="U16655" s="287"/>
      <c r="X16655" s="289"/>
    </row>
    <row r="16656" spans="20:24">
      <c r="T16656" s="288"/>
      <c r="U16656" s="287"/>
      <c r="X16656" s="289"/>
    </row>
    <row r="16657" spans="20:24">
      <c r="T16657" s="288"/>
      <c r="U16657" s="287"/>
      <c r="X16657" s="289"/>
    </row>
    <row r="16658" spans="20:24">
      <c r="T16658" s="288"/>
      <c r="U16658" s="287"/>
      <c r="X16658" s="289"/>
    </row>
    <row r="16659" spans="20:24">
      <c r="T16659" s="288"/>
      <c r="U16659" s="287"/>
      <c r="X16659" s="289"/>
    </row>
    <row r="16660" spans="20:24">
      <c r="T16660" s="288"/>
      <c r="U16660" s="287"/>
      <c r="X16660" s="289"/>
    </row>
    <row r="16661" spans="20:24">
      <c r="T16661" s="288"/>
      <c r="U16661" s="287"/>
      <c r="X16661" s="289"/>
    </row>
    <row r="16662" spans="20:24">
      <c r="T16662" s="288"/>
      <c r="U16662" s="287"/>
      <c r="X16662" s="289"/>
    </row>
    <row r="16663" spans="20:24">
      <c r="T16663" s="288"/>
      <c r="U16663" s="287"/>
      <c r="X16663" s="289"/>
    </row>
    <row r="16664" spans="20:24">
      <c r="T16664" s="288"/>
      <c r="U16664" s="287"/>
      <c r="X16664" s="289"/>
    </row>
    <row r="16665" spans="20:24">
      <c r="T16665" s="288"/>
      <c r="U16665" s="287"/>
      <c r="X16665" s="289"/>
    </row>
    <row r="16666" spans="20:24">
      <c r="T16666" s="288"/>
      <c r="U16666" s="287"/>
      <c r="X16666" s="289"/>
    </row>
    <row r="16667" spans="20:24">
      <c r="T16667" s="288"/>
      <c r="U16667" s="287"/>
      <c r="X16667" s="289"/>
    </row>
    <row r="16668" spans="20:24">
      <c r="T16668" s="288"/>
      <c r="U16668" s="287"/>
      <c r="X16668" s="289"/>
    </row>
    <row r="16669" spans="20:24">
      <c r="T16669" s="288"/>
      <c r="U16669" s="287"/>
      <c r="X16669" s="289"/>
    </row>
    <row r="16670" spans="20:24">
      <c r="T16670" s="288"/>
      <c r="U16670" s="287"/>
      <c r="X16670" s="289"/>
    </row>
    <row r="16671" spans="20:24">
      <c r="T16671" s="288"/>
      <c r="U16671" s="287"/>
      <c r="X16671" s="289"/>
    </row>
    <row r="16672" spans="20:24">
      <c r="T16672" s="288"/>
      <c r="U16672" s="287"/>
      <c r="X16672" s="289"/>
    </row>
    <row r="16673" spans="20:24">
      <c r="T16673" s="288"/>
      <c r="U16673" s="287"/>
      <c r="X16673" s="289"/>
    </row>
    <row r="16674" spans="20:24">
      <c r="T16674" s="288"/>
      <c r="U16674" s="287"/>
      <c r="X16674" s="289"/>
    </row>
    <row r="16675" spans="20:24">
      <c r="T16675" s="288"/>
      <c r="U16675" s="287"/>
      <c r="X16675" s="289"/>
    </row>
    <row r="16676" spans="20:24">
      <c r="T16676" s="288"/>
      <c r="U16676" s="287"/>
      <c r="X16676" s="289"/>
    </row>
    <row r="16677" spans="20:24">
      <c r="T16677" s="288"/>
      <c r="U16677" s="287"/>
      <c r="X16677" s="289"/>
    </row>
    <row r="16678" spans="20:24">
      <c r="T16678" s="288"/>
      <c r="U16678" s="287"/>
      <c r="X16678" s="289"/>
    </row>
    <row r="16679" spans="20:24">
      <c r="T16679" s="288"/>
      <c r="U16679" s="287"/>
      <c r="X16679" s="289"/>
    </row>
    <row r="16680" spans="20:24">
      <c r="T16680" s="288"/>
      <c r="U16680" s="287"/>
      <c r="X16680" s="289"/>
    </row>
    <row r="16681" spans="20:24">
      <c r="T16681" s="288"/>
      <c r="U16681" s="287"/>
      <c r="X16681" s="289"/>
    </row>
    <row r="16682" spans="20:24">
      <c r="T16682" s="288"/>
      <c r="U16682" s="287"/>
      <c r="X16682" s="289"/>
    </row>
    <row r="16683" spans="20:24">
      <c r="T16683" s="288"/>
      <c r="U16683" s="287"/>
      <c r="X16683" s="289"/>
    </row>
    <row r="16684" spans="20:24">
      <c r="T16684" s="288"/>
      <c r="U16684" s="287"/>
      <c r="X16684" s="289"/>
    </row>
    <row r="16685" spans="20:24">
      <c r="T16685" s="288"/>
      <c r="U16685" s="287"/>
      <c r="X16685" s="289"/>
    </row>
    <row r="16686" spans="20:24">
      <c r="T16686" s="288"/>
      <c r="U16686" s="287"/>
      <c r="X16686" s="289"/>
    </row>
    <row r="16687" spans="20:24">
      <c r="T16687" s="288"/>
      <c r="U16687" s="287"/>
      <c r="X16687" s="289"/>
    </row>
    <row r="16688" spans="20:24">
      <c r="T16688" s="288"/>
      <c r="U16688" s="287"/>
      <c r="X16688" s="289"/>
    </row>
    <row r="16689" spans="20:24">
      <c r="T16689" s="288"/>
      <c r="U16689" s="287"/>
      <c r="X16689" s="289"/>
    </row>
    <row r="16690" spans="20:24">
      <c r="T16690" s="288"/>
      <c r="U16690" s="287"/>
      <c r="X16690" s="289"/>
    </row>
    <row r="16691" spans="20:24">
      <c r="T16691" s="288"/>
      <c r="U16691" s="287"/>
      <c r="X16691" s="289"/>
    </row>
    <row r="16692" spans="20:24">
      <c r="T16692" s="288"/>
      <c r="U16692" s="287"/>
      <c r="X16692" s="289"/>
    </row>
    <row r="16693" spans="20:24">
      <c r="T16693" s="288"/>
      <c r="U16693" s="287"/>
      <c r="X16693" s="289"/>
    </row>
    <row r="16694" spans="20:24">
      <c r="T16694" s="288"/>
      <c r="U16694" s="287"/>
      <c r="X16694" s="289"/>
    </row>
    <row r="16695" spans="20:24">
      <c r="T16695" s="288"/>
      <c r="U16695" s="287"/>
      <c r="X16695" s="289"/>
    </row>
    <row r="16696" spans="20:24">
      <c r="T16696" s="288"/>
      <c r="U16696" s="287"/>
      <c r="X16696" s="289"/>
    </row>
    <row r="16697" spans="20:24">
      <c r="T16697" s="288"/>
      <c r="U16697" s="287"/>
      <c r="X16697" s="289"/>
    </row>
    <row r="16698" spans="20:24">
      <c r="T16698" s="288"/>
      <c r="U16698" s="287"/>
      <c r="X16698" s="289"/>
    </row>
    <row r="16699" spans="20:24">
      <c r="T16699" s="288"/>
      <c r="U16699" s="287"/>
      <c r="X16699" s="289"/>
    </row>
    <row r="16700" spans="20:24">
      <c r="T16700" s="288"/>
      <c r="U16700" s="287"/>
      <c r="X16700" s="289"/>
    </row>
    <row r="16701" spans="20:24">
      <c r="T16701" s="288"/>
      <c r="U16701" s="287"/>
      <c r="X16701" s="289"/>
    </row>
    <row r="16702" spans="20:24">
      <c r="T16702" s="288"/>
      <c r="U16702" s="287"/>
      <c r="X16702" s="289"/>
    </row>
    <row r="16703" spans="20:24">
      <c r="T16703" s="288"/>
      <c r="U16703" s="287"/>
      <c r="X16703" s="289"/>
    </row>
    <row r="16704" spans="20:24">
      <c r="T16704" s="288"/>
      <c r="U16704" s="287"/>
      <c r="X16704" s="289"/>
    </row>
    <row r="16705" spans="20:24">
      <c r="T16705" s="288"/>
      <c r="U16705" s="287"/>
      <c r="X16705" s="289"/>
    </row>
    <row r="16706" spans="20:24">
      <c r="T16706" s="288"/>
      <c r="U16706" s="287"/>
      <c r="X16706" s="289"/>
    </row>
    <row r="16707" spans="20:24">
      <c r="T16707" s="288"/>
      <c r="U16707" s="287"/>
      <c r="X16707" s="289"/>
    </row>
    <row r="16708" spans="20:24">
      <c r="T16708" s="288"/>
      <c r="U16708" s="287"/>
      <c r="X16708" s="289"/>
    </row>
    <row r="16709" spans="20:24">
      <c r="T16709" s="288"/>
      <c r="U16709" s="287"/>
      <c r="X16709" s="289"/>
    </row>
    <row r="16710" spans="20:24">
      <c r="T16710" s="288"/>
      <c r="U16710" s="287"/>
      <c r="X16710" s="289"/>
    </row>
    <row r="16711" spans="20:24">
      <c r="T16711" s="288"/>
      <c r="U16711" s="287"/>
      <c r="X16711" s="289"/>
    </row>
    <row r="16712" spans="20:24">
      <c r="T16712" s="288"/>
      <c r="U16712" s="287"/>
      <c r="X16712" s="289"/>
    </row>
    <row r="16713" spans="20:24">
      <c r="T16713" s="288"/>
      <c r="U16713" s="287"/>
      <c r="X16713" s="289"/>
    </row>
    <row r="16714" spans="20:24">
      <c r="T16714" s="288"/>
      <c r="U16714" s="287"/>
      <c r="X16714" s="289"/>
    </row>
    <row r="16715" spans="20:24">
      <c r="T16715" s="288"/>
      <c r="U16715" s="287"/>
      <c r="X16715" s="289"/>
    </row>
    <row r="16716" spans="20:24">
      <c r="T16716" s="288"/>
      <c r="U16716" s="287"/>
      <c r="X16716" s="289"/>
    </row>
    <row r="16717" spans="20:24">
      <c r="T16717" s="288"/>
      <c r="U16717" s="287"/>
      <c r="X16717" s="289"/>
    </row>
    <row r="16718" spans="20:24">
      <c r="T16718" s="288"/>
      <c r="U16718" s="287"/>
      <c r="X16718" s="289"/>
    </row>
    <row r="16719" spans="20:24">
      <c r="T16719" s="288"/>
      <c r="U16719" s="287"/>
      <c r="X16719" s="289"/>
    </row>
    <row r="16720" spans="20:24">
      <c r="T16720" s="288"/>
      <c r="U16720" s="287"/>
      <c r="X16720" s="289"/>
    </row>
    <row r="16721" spans="20:24">
      <c r="T16721" s="288"/>
      <c r="U16721" s="287"/>
      <c r="X16721" s="289"/>
    </row>
    <row r="16722" spans="20:24">
      <c r="T16722" s="288"/>
      <c r="U16722" s="287"/>
      <c r="X16722" s="289"/>
    </row>
    <row r="16723" spans="20:24">
      <c r="T16723" s="288"/>
      <c r="U16723" s="287"/>
      <c r="X16723" s="289"/>
    </row>
    <row r="16724" spans="20:24">
      <c r="T16724" s="288"/>
      <c r="U16724" s="287"/>
      <c r="X16724" s="289"/>
    </row>
    <row r="16725" spans="20:24">
      <c r="T16725" s="288"/>
      <c r="U16725" s="287"/>
      <c r="X16725" s="289"/>
    </row>
    <row r="16726" spans="20:24">
      <c r="T16726" s="288"/>
      <c r="U16726" s="287"/>
      <c r="X16726" s="289"/>
    </row>
    <row r="16727" spans="20:24">
      <c r="T16727" s="288"/>
      <c r="U16727" s="287"/>
      <c r="X16727" s="289"/>
    </row>
    <row r="16728" spans="20:24">
      <c r="T16728" s="288"/>
      <c r="U16728" s="287"/>
      <c r="X16728" s="289"/>
    </row>
    <row r="16729" spans="20:24">
      <c r="T16729" s="288"/>
      <c r="U16729" s="287"/>
      <c r="X16729" s="289"/>
    </row>
    <row r="16730" spans="20:24">
      <c r="T16730" s="288"/>
      <c r="U16730" s="287"/>
      <c r="X16730" s="289"/>
    </row>
    <row r="16731" spans="20:24">
      <c r="T16731" s="288"/>
      <c r="U16731" s="287"/>
      <c r="X16731" s="289"/>
    </row>
    <row r="16732" spans="20:24">
      <c r="T16732" s="288"/>
      <c r="U16732" s="287"/>
      <c r="X16732" s="289"/>
    </row>
    <row r="16733" spans="20:24">
      <c r="T16733" s="288"/>
      <c r="U16733" s="287"/>
      <c r="X16733" s="289"/>
    </row>
    <row r="16734" spans="20:24">
      <c r="T16734" s="288"/>
      <c r="U16734" s="287"/>
      <c r="X16734" s="289"/>
    </row>
    <row r="16735" spans="20:24">
      <c r="T16735" s="288"/>
      <c r="U16735" s="287"/>
      <c r="X16735" s="289"/>
    </row>
    <row r="16736" spans="20:24">
      <c r="T16736" s="288"/>
      <c r="U16736" s="287"/>
      <c r="X16736" s="289"/>
    </row>
    <row r="16737" spans="20:24">
      <c r="T16737" s="288"/>
      <c r="U16737" s="287"/>
      <c r="X16737" s="289"/>
    </row>
    <row r="16738" spans="20:24">
      <c r="T16738" s="288"/>
      <c r="U16738" s="287"/>
      <c r="X16738" s="289"/>
    </row>
    <row r="16739" spans="20:24">
      <c r="T16739" s="288"/>
      <c r="U16739" s="287"/>
      <c r="X16739" s="289"/>
    </row>
    <row r="16740" spans="20:24">
      <c r="T16740" s="288"/>
      <c r="U16740" s="287"/>
      <c r="X16740" s="289"/>
    </row>
    <row r="16741" spans="20:24">
      <c r="T16741" s="288"/>
      <c r="U16741" s="287"/>
      <c r="X16741" s="289"/>
    </row>
    <row r="16742" spans="20:24">
      <c r="T16742" s="288"/>
      <c r="U16742" s="287"/>
      <c r="X16742" s="289"/>
    </row>
    <row r="16743" spans="20:24">
      <c r="T16743" s="288"/>
      <c r="U16743" s="287"/>
      <c r="X16743" s="289"/>
    </row>
    <row r="16744" spans="20:24">
      <c r="T16744" s="288"/>
      <c r="U16744" s="287"/>
      <c r="X16744" s="289"/>
    </row>
    <row r="16745" spans="20:24">
      <c r="T16745" s="288"/>
      <c r="U16745" s="287"/>
      <c r="X16745" s="289"/>
    </row>
    <row r="16746" spans="20:24">
      <c r="T16746" s="288"/>
      <c r="U16746" s="287"/>
      <c r="X16746" s="289"/>
    </row>
    <row r="16747" spans="20:24">
      <c r="T16747" s="288"/>
      <c r="U16747" s="287"/>
      <c r="X16747" s="289"/>
    </row>
    <row r="16748" spans="20:24">
      <c r="T16748" s="288"/>
      <c r="U16748" s="287"/>
      <c r="X16748" s="289"/>
    </row>
    <row r="16749" spans="20:24">
      <c r="T16749" s="288"/>
      <c r="U16749" s="287"/>
      <c r="X16749" s="289"/>
    </row>
    <row r="16750" spans="20:24">
      <c r="T16750" s="288"/>
      <c r="U16750" s="287"/>
      <c r="X16750" s="289"/>
    </row>
    <row r="16751" spans="20:24">
      <c r="T16751" s="288"/>
      <c r="U16751" s="287"/>
      <c r="X16751" s="289"/>
    </row>
    <row r="16752" spans="20:24">
      <c r="T16752" s="288"/>
      <c r="U16752" s="287"/>
      <c r="X16752" s="289"/>
    </row>
    <row r="16753" spans="20:24">
      <c r="T16753" s="288"/>
      <c r="U16753" s="287"/>
      <c r="X16753" s="289"/>
    </row>
    <row r="16754" spans="20:24">
      <c r="T16754" s="288"/>
      <c r="U16754" s="287"/>
      <c r="X16754" s="289"/>
    </row>
    <row r="16755" spans="20:24">
      <c r="T16755" s="288"/>
      <c r="U16755" s="287"/>
      <c r="X16755" s="289"/>
    </row>
    <row r="16756" spans="20:24">
      <c r="T16756" s="288"/>
      <c r="U16756" s="287"/>
      <c r="X16756" s="289"/>
    </row>
    <row r="16757" spans="20:24">
      <c r="T16757" s="288"/>
      <c r="U16757" s="287"/>
      <c r="X16757" s="289"/>
    </row>
    <row r="16758" spans="20:24">
      <c r="T16758" s="288"/>
      <c r="U16758" s="287"/>
      <c r="X16758" s="289"/>
    </row>
    <row r="16759" spans="20:24">
      <c r="T16759" s="288"/>
      <c r="U16759" s="287"/>
      <c r="X16759" s="289"/>
    </row>
    <row r="16760" spans="20:24">
      <c r="T16760" s="288"/>
      <c r="U16760" s="287"/>
      <c r="X16760" s="289"/>
    </row>
    <row r="16761" spans="20:24">
      <c r="T16761" s="288"/>
      <c r="U16761" s="287"/>
      <c r="X16761" s="289"/>
    </row>
    <row r="16762" spans="20:24">
      <c r="T16762" s="288"/>
      <c r="U16762" s="287"/>
      <c r="X16762" s="289"/>
    </row>
    <row r="16763" spans="20:24">
      <c r="T16763" s="288"/>
      <c r="U16763" s="287"/>
      <c r="X16763" s="289"/>
    </row>
    <row r="16764" spans="20:24">
      <c r="T16764" s="288"/>
      <c r="U16764" s="287"/>
      <c r="X16764" s="289"/>
    </row>
    <row r="16765" spans="20:24">
      <c r="T16765" s="288"/>
      <c r="U16765" s="287"/>
      <c r="X16765" s="289"/>
    </row>
    <row r="16766" spans="20:24">
      <c r="T16766" s="288"/>
      <c r="U16766" s="287"/>
      <c r="X16766" s="289"/>
    </row>
    <row r="16767" spans="20:24">
      <c r="T16767" s="288"/>
      <c r="U16767" s="287"/>
      <c r="X16767" s="289"/>
    </row>
    <row r="16768" spans="20:24">
      <c r="T16768" s="288"/>
      <c r="U16768" s="287"/>
      <c r="X16768" s="289"/>
    </row>
    <row r="16769" spans="20:24">
      <c r="T16769" s="288"/>
      <c r="U16769" s="287"/>
      <c r="X16769" s="289"/>
    </row>
    <row r="16770" spans="20:24">
      <c r="T16770" s="288"/>
      <c r="U16770" s="287"/>
      <c r="X16770" s="289"/>
    </row>
    <row r="16771" spans="20:24">
      <c r="T16771" s="288"/>
      <c r="U16771" s="287"/>
      <c r="X16771" s="289"/>
    </row>
    <row r="16772" spans="20:24">
      <c r="T16772" s="288"/>
      <c r="U16772" s="287"/>
      <c r="X16772" s="289"/>
    </row>
    <row r="16773" spans="20:24">
      <c r="T16773" s="288"/>
      <c r="U16773" s="287"/>
      <c r="X16773" s="289"/>
    </row>
    <row r="16774" spans="20:24">
      <c r="T16774" s="288"/>
      <c r="U16774" s="287"/>
      <c r="X16774" s="289"/>
    </row>
    <row r="16775" spans="20:24">
      <c r="T16775" s="288"/>
      <c r="U16775" s="287"/>
      <c r="X16775" s="289"/>
    </row>
    <row r="16776" spans="20:24">
      <c r="T16776" s="288"/>
      <c r="U16776" s="287"/>
      <c r="X16776" s="289"/>
    </row>
    <row r="16777" spans="20:24">
      <c r="T16777" s="288"/>
      <c r="U16777" s="287"/>
      <c r="X16777" s="289"/>
    </row>
    <row r="16778" spans="20:24">
      <c r="T16778" s="288"/>
      <c r="U16778" s="287"/>
      <c r="X16778" s="289"/>
    </row>
    <row r="16779" spans="20:24">
      <c r="T16779" s="288"/>
      <c r="U16779" s="287"/>
      <c r="X16779" s="289"/>
    </row>
    <row r="16780" spans="20:24">
      <c r="T16780" s="288"/>
      <c r="U16780" s="287"/>
      <c r="X16780" s="289"/>
    </row>
    <row r="16781" spans="20:24">
      <c r="T16781" s="288"/>
      <c r="U16781" s="287"/>
      <c r="X16781" s="289"/>
    </row>
    <row r="16782" spans="20:24">
      <c r="T16782" s="288"/>
      <c r="U16782" s="287"/>
      <c r="X16782" s="289"/>
    </row>
    <row r="16783" spans="20:24">
      <c r="T16783" s="288"/>
      <c r="U16783" s="287"/>
      <c r="X16783" s="289"/>
    </row>
    <row r="16784" spans="20:24">
      <c r="T16784" s="288"/>
      <c r="U16784" s="287"/>
      <c r="X16784" s="289"/>
    </row>
    <row r="16785" spans="20:24">
      <c r="T16785" s="288"/>
      <c r="U16785" s="287"/>
      <c r="X16785" s="289"/>
    </row>
    <row r="16786" spans="20:24">
      <c r="T16786" s="288"/>
      <c r="U16786" s="287"/>
      <c r="X16786" s="289"/>
    </row>
    <row r="16787" spans="20:24">
      <c r="T16787" s="288"/>
      <c r="U16787" s="287"/>
      <c r="X16787" s="289"/>
    </row>
    <row r="16788" spans="20:24">
      <c r="T16788" s="288"/>
      <c r="U16788" s="287"/>
      <c r="X16788" s="289"/>
    </row>
    <row r="16789" spans="20:24">
      <c r="T16789" s="288"/>
      <c r="U16789" s="287"/>
      <c r="X16789" s="289"/>
    </row>
    <row r="16790" spans="20:24">
      <c r="T16790" s="288"/>
      <c r="U16790" s="287"/>
      <c r="X16790" s="289"/>
    </row>
    <row r="16791" spans="20:24">
      <c r="T16791" s="288"/>
      <c r="U16791" s="287"/>
      <c r="X16791" s="289"/>
    </row>
    <row r="16792" spans="20:24">
      <c r="T16792" s="288"/>
      <c r="U16792" s="287"/>
      <c r="X16792" s="289"/>
    </row>
    <row r="16793" spans="20:24">
      <c r="T16793" s="288"/>
      <c r="U16793" s="287"/>
      <c r="X16793" s="289"/>
    </row>
    <row r="16794" spans="20:24">
      <c r="T16794" s="288"/>
      <c r="U16794" s="287"/>
      <c r="X16794" s="289"/>
    </row>
    <row r="16795" spans="20:24">
      <c r="T16795" s="288"/>
      <c r="U16795" s="287"/>
      <c r="X16795" s="289"/>
    </row>
    <row r="16796" spans="20:24">
      <c r="T16796" s="288"/>
      <c r="U16796" s="287"/>
      <c r="X16796" s="289"/>
    </row>
    <row r="16797" spans="20:24">
      <c r="T16797" s="288"/>
      <c r="U16797" s="287"/>
      <c r="X16797" s="289"/>
    </row>
    <row r="16798" spans="20:24">
      <c r="T16798" s="288"/>
      <c r="U16798" s="287"/>
      <c r="X16798" s="289"/>
    </row>
    <row r="16799" spans="20:24">
      <c r="T16799" s="288"/>
      <c r="U16799" s="287"/>
      <c r="X16799" s="289"/>
    </row>
    <row r="16800" spans="20:24">
      <c r="T16800" s="288"/>
      <c r="U16800" s="287"/>
      <c r="X16800" s="289"/>
    </row>
    <row r="16801" spans="20:24">
      <c r="T16801" s="288"/>
      <c r="U16801" s="287"/>
      <c r="X16801" s="289"/>
    </row>
    <row r="16802" spans="20:24">
      <c r="T16802" s="288"/>
      <c r="U16802" s="287"/>
      <c r="X16802" s="289"/>
    </row>
    <row r="16803" spans="20:24">
      <c r="T16803" s="288"/>
      <c r="U16803" s="287"/>
      <c r="X16803" s="289"/>
    </row>
    <row r="16804" spans="20:24">
      <c r="T16804" s="288"/>
      <c r="U16804" s="287"/>
      <c r="X16804" s="289"/>
    </row>
    <row r="16805" spans="20:24">
      <c r="T16805" s="288"/>
      <c r="U16805" s="287"/>
      <c r="X16805" s="289"/>
    </row>
    <row r="16806" spans="20:24">
      <c r="T16806" s="288"/>
      <c r="U16806" s="287"/>
      <c r="X16806" s="289"/>
    </row>
    <row r="16807" spans="20:24">
      <c r="T16807" s="288"/>
      <c r="U16807" s="287"/>
      <c r="X16807" s="289"/>
    </row>
    <row r="16808" spans="20:24">
      <c r="T16808" s="288"/>
      <c r="U16808" s="287"/>
      <c r="X16808" s="289"/>
    </row>
    <row r="16809" spans="20:24">
      <c r="T16809" s="288"/>
      <c r="U16809" s="287"/>
      <c r="X16809" s="289"/>
    </row>
    <row r="16810" spans="20:24">
      <c r="T16810" s="288"/>
      <c r="U16810" s="287"/>
      <c r="X16810" s="289"/>
    </row>
    <row r="16811" spans="20:24">
      <c r="T16811" s="288"/>
      <c r="U16811" s="287"/>
      <c r="X16811" s="289"/>
    </row>
    <row r="16812" spans="20:24">
      <c r="T16812" s="288"/>
      <c r="U16812" s="287"/>
      <c r="X16812" s="289"/>
    </row>
    <row r="16813" spans="20:24">
      <c r="T16813" s="288"/>
      <c r="U16813" s="287"/>
      <c r="X16813" s="289"/>
    </row>
    <row r="16814" spans="20:24">
      <c r="T16814" s="288"/>
      <c r="U16814" s="287"/>
      <c r="X16814" s="289"/>
    </row>
    <row r="16815" spans="20:24">
      <c r="T16815" s="288"/>
      <c r="U16815" s="287"/>
      <c r="X16815" s="289"/>
    </row>
    <row r="16816" spans="20:24">
      <c r="T16816" s="288"/>
      <c r="U16816" s="287"/>
      <c r="X16816" s="289"/>
    </row>
    <row r="16817" spans="20:24">
      <c r="T16817" s="288"/>
      <c r="U16817" s="287"/>
      <c r="X16817" s="289"/>
    </row>
    <row r="16818" spans="20:24">
      <c r="T16818" s="288"/>
      <c r="U16818" s="287"/>
      <c r="X16818" s="289"/>
    </row>
    <row r="16819" spans="20:24">
      <c r="T16819" s="288"/>
      <c r="U16819" s="287"/>
      <c r="X16819" s="289"/>
    </row>
    <row r="16820" spans="20:24">
      <c r="T16820" s="288"/>
      <c r="U16820" s="287"/>
      <c r="X16820" s="289"/>
    </row>
    <row r="16821" spans="20:24">
      <c r="T16821" s="288"/>
      <c r="U16821" s="287"/>
      <c r="X16821" s="289"/>
    </row>
    <row r="16822" spans="20:24">
      <c r="T16822" s="288"/>
      <c r="U16822" s="287"/>
      <c r="X16822" s="289"/>
    </row>
    <row r="16823" spans="20:24">
      <c r="T16823" s="288"/>
      <c r="U16823" s="287"/>
      <c r="X16823" s="289"/>
    </row>
    <row r="16824" spans="20:24">
      <c r="T16824" s="288"/>
      <c r="U16824" s="287"/>
      <c r="X16824" s="289"/>
    </row>
    <row r="16825" spans="20:24">
      <c r="T16825" s="288"/>
      <c r="U16825" s="287"/>
      <c r="X16825" s="289"/>
    </row>
    <row r="16826" spans="20:24">
      <c r="T16826" s="288"/>
      <c r="U16826" s="287"/>
      <c r="X16826" s="289"/>
    </row>
    <row r="16827" spans="20:24">
      <c r="T16827" s="288"/>
      <c r="U16827" s="287"/>
      <c r="X16827" s="289"/>
    </row>
    <row r="16828" spans="20:24">
      <c r="T16828" s="288"/>
      <c r="U16828" s="287"/>
      <c r="X16828" s="289"/>
    </row>
    <row r="16829" spans="20:24">
      <c r="T16829" s="288"/>
      <c r="U16829" s="287"/>
      <c r="X16829" s="289"/>
    </row>
    <row r="16830" spans="20:24">
      <c r="T16830" s="288"/>
      <c r="U16830" s="287"/>
      <c r="X16830" s="289"/>
    </row>
    <row r="16831" spans="20:24">
      <c r="T16831" s="288"/>
      <c r="U16831" s="287"/>
      <c r="X16831" s="289"/>
    </row>
    <row r="16832" spans="20:24">
      <c r="T16832" s="288"/>
      <c r="U16832" s="287"/>
      <c r="X16832" s="289"/>
    </row>
    <row r="16833" spans="20:24">
      <c r="T16833" s="288"/>
      <c r="U16833" s="287"/>
      <c r="X16833" s="289"/>
    </row>
    <row r="16834" spans="20:24">
      <c r="T16834" s="288"/>
      <c r="U16834" s="287"/>
      <c r="X16834" s="289"/>
    </row>
    <row r="16835" spans="20:24">
      <c r="T16835" s="288"/>
      <c r="U16835" s="287"/>
      <c r="X16835" s="289"/>
    </row>
    <row r="16836" spans="20:24">
      <c r="T16836" s="288"/>
      <c r="U16836" s="287"/>
      <c r="X16836" s="289"/>
    </row>
    <row r="16837" spans="20:24">
      <c r="T16837" s="288"/>
      <c r="U16837" s="287"/>
      <c r="X16837" s="289"/>
    </row>
    <row r="16838" spans="20:24">
      <c r="T16838" s="288"/>
      <c r="U16838" s="287"/>
      <c r="X16838" s="289"/>
    </row>
    <row r="16839" spans="20:24">
      <c r="T16839" s="288"/>
      <c r="U16839" s="287"/>
      <c r="X16839" s="289"/>
    </row>
    <row r="16840" spans="20:24">
      <c r="T16840" s="288"/>
      <c r="U16840" s="287"/>
      <c r="X16840" s="289"/>
    </row>
    <row r="16841" spans="20:24">
      <c r="T16841" s="288"/>
      <c r="U16841" s="287"/>
      <c r="X16841" s="289"/>
    </row>
    <row r="16842" spans="20:24">
      <c r="T16842" s="288"/>
      <c r="U16842" s="287"/>
      <c r="X16842" s="289"/>
    </row>
    <row r="16843" spans="20:24">
      <c r="T16843" s="288"/>
      <c r="U16843" s="287"/>
      <c r="X16843" s="289"/>
    </row>
    <row r="16844" spans="20:24">
      <c r="T16844" s="288"/>
      <c r="U16844" s="287"/>
      <c r="X16844" s="289"/>
    </row>
    <row r="16845" spans="20:24">
      <c r="T16845" s="288"/>
      <c r="U16845" s="287"/>
      <c r="X16845" s="289"/>
    </row>
    <row r="16846" spans="20:24">
      <c r="T16846" s="288"/>
      <c r="U16846" s="287"/>
      <c r="X16846" s="289"/>
    </row>
    <row r="16847" spans="20:24">
      <c r="T16847" s="288"/>
      <c r="U16847" s="287"/>
      <c r="X16847" s="289"/>
    </row>
    <row r="16848" spans="20:24">
      <c r="T16848" s="288"/>
      <c r="U16848" s="287"/>
      <c r="X16848" s="289"/>
    </row>
    <row r="16849" spans="20:24">
      <c r="T16849" s="288"/>
      <c r="U16849" s="287"/>
      <c r="X16849" s="289"/>
    </row>
    <row r="16850" spans="20:24">
      <c r="T16850" s="288"/>
      <c r="U16850" s="287"/>
      <c r="X16850" s="289"/>
    </row>
    <row r="16851" spans="20:24">
      <c r="T16851" s="288"/>
      <c r="U16851" s="287"/>
      <c r="X16851" s="289"/>
    </row>
    <row r="16852" spans="20:24">
      <c r="T16852" s="288"/>
      <c r="U16852" s="287"/>
      <c r="X16852" s="289"/>
    </row>
    <row r="16853" spans="20:24">
      <c r="T16853" s="288"/>
      <c r="U16853" s="287"/>
      <c r="X16853" s="289"/>
    </row>
    <row r="16854" spans="20:24">
      <c r="T16854" s="288"/>
      <c r="U16854" s="287"/>
      <c r="X16854" s="289"/>
    </row>
    <row r="16855" spans="20:24">
      <c r="T16855" s="288"/>
      <c r="U16855" s="287"/>
      <c r="X16855" s="289"/>
    </row>
    <row r="16856" spans="20:24">
      <c r="T16856" s="288"/>
      <c r="U16856" s="287"/>
      <c r="X16856" s="289"/>
    </row>
    <row r="16857" spans="20:24">
      <c r="T16857" s="288"/>
      <c r="U16857" s="287"/>
      <c r="X16857" s="289"/>
    </row>
    <row r="16858" spans="20:24">
      <c r="T16858" s="288"/>
      <c r="U16858" s="287"/>
      <c r="X16858" s="289"/>
    </row>
    <row r="16859" spans="20:24">
      <c r="T16859" s="288"/>
      <c r="U16859" s="287"/>
      <c r="X16859" s="289"/>
    </row>
    <row r="16860" spans="20:24">
      <c r="T16860" s="288"/>
      <c r="U16860" s="287"/>
      <c r="X16860" s="289"/>
    </row>
    <row r="16861" spans="20:24">
      <c r="T16861" s="288"/>
      <c r="U16861" s="287"/>
      <c r="X16861" s="289"/>
    </row>
    <row r="16862" spans="20:24">
      <c r="T16862" s="288"/>
      <c r="U16862" s="287"/>
      <c r="X16862" s="289"/>
    </row>
    <row r="16863" spans="20:24">
      <c r="T16863" s="288"/>
      <c r="U16863" s="287"/>
      <c r="X16863" s="289"/>
    </row>
    <row r="16864" spans="20:24">
      <c r="T16864" s="288"/>
      <c r="U16864" s="287"/>
      <c r="X16864" s="289"/>
    </row>
    <row r="16865" spans="20:24">
      <c r="T16865" s="288"/>
      <c r="U16865" s="287"/>
      <c r="X16865" s="289"/>
    </row>
    <row r="16866" spans="20:24">
      <c r="T16866" s="288"/>
      <c r="U16866" s="287"/>
      <c r="X16866" s="289"/>
    </row>
    <row r="16867" spans="20:24">
      <c r="T16867" s="288"/>
      <c r="U16867" s="287"/>
      <c r="X16867" s="289"/>
    </row>
    <row r="16868" spans="20:24">
      <c r="T16868" s="288"/>
      <c r="U16868" s="287"/>
      <c r="X16868" s="289"/>
    </row>
    <row r="16869" spans="20:24">
      <c r="T16869" s="288"/>
      <c r="U16869" s="287"/>
      <c r="X16869" s="289"/>
    </row>
    <row r="16870" spans="20:24">
      <c r="T16870" s="288"/>
      <c r="U16870" s="287"/>
      <c r="X16870" s="289"/>
    </row>
    <row r="16871" spans="20:24">
      <c r="T16871" s="288"/>
      <c r="U16871" s="287"/>
      <c r="X16871" s="289"/>
    </row>
    <row r="16872" spans="20:24">
      <c r="T16872" s="288"/>
      <c r="U16872" s="287"/>
      <c r="X16872" s="289"/>
    </row>
    <row r="16873" spans="20:24">
      <c r="T16873" s="288"/>
      <c r="U16873" s="287"/>
      <c r="X16873" s="289"/>
    </row>
    <row r="16874" spans="20:24">
      <c r="T16874" s="288"/>
      <c r="U16874" s="287"/>
      <c r="X16874" s="289"/>
    </row>
    <row r="16875" spans="20:24">
      <c r="T16875" s="288"/>
      <c r="U16875" s="287"/>
      <c r="X16875" s="289"/>
    </row>
    <row r="16876" spans="20:24">
      <c r="T16876" s="288"/>
      <c r="U16876" s="287"/>
      <c r="X16876" s="289"/>
    </row>
    <row r="16877" spans="20:24">
      <c r="T16877" s="288"/>
      <c r="U16877" s="287"/>
      <c r="X16877" s="289"/>
    </row>
    <row r="16878" spans="20:24">
      <c r="T16878" s="288"/>
      <c r="U16878" s="287"/>
      <c r="X16878" s="289"/>
    </row>
    <row r="16879" spans="20:24">
      <c r="T16879" s="288"/>
      <c r="U16879" s="287"/>
      <c r="X16879" s="289"/>
    </row>
    <row r="16880" spans="20:24">
      <c r="T16880" s="288"/>
      <c r="U16880" s="287"/>
      <c r="X16880" s="289"/>
    </row>
    <row r="16881" spans="20:24">
      <c r="T16881" s="288"/>
      <c r="U16881" s="287"/>
      <c r="X16881" s="289"/>
    </row>
    <row r="16882" spans="20:24">
      <c r="T16882" s="288"/>
      <c r="U16882" s="287"/>
      <c r="X16882" s="289"/>
    </row>
    <row r="16883" spans="20:24">
      <c r="T16883" s="288"/>
      <c r="U16883" s="287"/>
      <c r="X16883" s="289"/>
    </row>
    <row r="16884" spans="20:24">
      <c r="T16884" s="288"/>
      <c r="U16884" s="287"/>
      <c r="X16884" s="289"/>
    </row>
    <row r="16885" spans="20:24">
      <c r="T16885" s="288"/>
      <c r="U16885" s="287"/>
      <c r="X16885" s="289"/>
    </row>
    <row r="16886" spans="20:24">
      <c r="T16886" s="288"/>
      <c r="U16886" s="287"/>
      <c r="X16886" s="289"/>
    </row>
    <row r="16887" spans="20:24">
      <c r="T16887" s="288"/>
      <c r="U16887" s="287"/>
      <c r="X16887" s="289"/>
    </row>
    <row r="16888" spans="20:24">
      <c r="T16888" s="288"/>
      <c r="U16888" s="287"/>
      <c r="X16888" s="289"/>
    </row>
    <row r="16889" spans="20:24">
      <c r="T16889" s="288"/>
      <c r="U16889" s="287"/>
      <c r="X16889" s="289"/>
    </row>
    <row r="16890" spans="20:24">
      <c r="T16890" s="288"/>
      <c r="U16890" s="287"/>
      <c r="X16890" s="289"/>
    </row>
    <row r="16891" spans="20:24">
      <c r="T16891" s="288"/>
      <c r="U16891" s="287"/>
      <c r="X16891" s="289"/>
    </row>
    <row r="16892" spans="20:24">
      <c r="T16892" s="288"/>
      <c r="U16892" s="287"/>
      <c r="X16892" s="289"/>
    </row>
    <row r="16893" spans="20:24">
      <c r="T16893" s="288"/>
      <c r="U16893" s="287"/>
      <c r="X16893" s="289"/>
    </row>
    <row r="16894" spans="20:24">
      <c r="T16894" s="288"/>
      <c r="U16894" s="287"/>
      <c r="X16894" s="289"/>
    </row>
    <row r="16895" spans="20:24">
      <c r="T16895" s="288"/>
      <c r="U16895" s="287"/>
      <c r="X16895" s="289"/>
    </row>
    <row r="16896" spans="20:24">
      <c r="T16896" s="288"/>
      <c r="U16896" s="287"/>
      <c r="X16896" s="289"/>
    </row>
    <row r="16897" spans="20:24">
      <c r="T16897" s="288"/>
      <c r="U16897" s="287"/>
      <c r="X16897" s="289"/>
    </row>
    <row r="16898" spans="20:24">
      <c r="T16898" s="288"/>
      <c r="U16898" s="287"/>
      <c r="X16898" s="289"/>
    </row>
    <row r="16899" spans="20:24">
      <c r="T16899" s="288"/>
      <c r="U16899" s="287"/>
      <c r="X16899" s="289"/>
    </row>
    <row r="16900" spans="20:24">
      <c r="T16900" s="288"/>
      <c r="U16900" s="287"/>
      <c r="X16900" s="289"/>
    </row>
    <row r="16901" spans="20:24">
      <c r="T16901" s="288"/>
      <c r="U16901" s="287"/>
      <c r="X16901" s="289"/>
    </row>
    <row r="16902" spans="20:24">
      <c r="T16902" s="288"/>
      <c r="U16902" s="287"/>
      <c r="X16902" s="289"/>
    </row>
    <row r="16903" spans="20:24">
      <c r="T16903" s="288"/>
      <c r="U16903" s="287"/>
      <c r="X16903" s="289"/>
    </row>
    <row r="16904" spans="20:24">
      <c r="T16904" s="288"/>
      <c r="U16904" s="287"/>
      <c r="X16904" s="289"/>
    </row>
    <row r="16905" spans="20:24">
      <c r="T16905" s="288"/>
      <c r="U16905" s="287"/>
      <c r="X16905" s="289"/>
    </row>
    <row r="16906" spans="20:24">
      <c r="T16906" s="288"/>
      <c r="U16906" s="287"/>
      <c r="X16906" s="289"/>
    </row>
    <row r="16907" spans="20:24">
      <c r="T16907" s="288"/>
      <c r="U16907" s="287"/>
      <c r="X16907" s="289"/>
    </row>
    <row r="16908" spans="20:24">
      <c r="T16908" s="288"/>
      <c r="U16908" s="287"/>
      <c r="X16908" s="289"/>
    </row>
    <row r="16909" spans="20:24">
      <c r="T16909" s="288"/>
      <c r="U16909" s="287"/>
      <c r="X16909" s="289"/>
    </row>
    <row r="16910" spans="20:24">
      <c r="T16910" s="288"/>
      <c r="U16910" s="287"/>
      <c r="X16910" s="289"/>
    </row>
    <row r="16911" spans="20:24">
      <c r="T16911" s="288"/>
      <c r="U16911" s="287"/>
      <c r="X16911" s="289"/>
    </row>
    <row r="16912" spans="20:24">
      <c r="T16912" s="288"/>
      <c r="U16912" s="287"/>
      <c r="X16912" s="289"/>
    </row>
    <row r="16913" spans="20:24">
      <c r="T16913" s="288"/>
      <c r="U16913" s="287"/>
      <c r="X16913" s="289"/>
    </row>
    <row r="16914" spans="20:24">
      <c r="T16914" s="288"/>
      <c r="U16914" s="287"/>
      <c r="X16914" s="289"/>
    </row>
    <row r="16915" spans="20:24">
      <c r="T16915" s="288"/>
      <c r="U16915" s="287"/>
      <c r="X16915" s="289"/>
    </row>
    <row r="16916" spans="20:24">
      <c r="T16916" s="288"/>
      <c r="U16916" s="287"/>
      <c r="X16916" s="289"/>
    </row>
    <row r="16917" spans="20:24">
      <c r="T16917" s="288"/>
      <c r="U16917" s="287"/>
      <c r="X16917" s="289"/>
    </row>
    <row r="16918" spans="20:24">
      <c r="T16918" s="288"/>
      <c r="U16918" s="287"/>
      <c r="X16918" s="289"/>
    </row>
    <row r="16919" spans="20:24">
      <c r="T16919" s="288"/>
      <c r="U16919" s="287"/>
      <c r="X16919" s="289"/>
    </row>
    <row r="16920" spans="20:24">
      <c r="T16920" s="288"/>
      <c r="U16920" s="287"/>
      <c r="X16920" s="289"/>
    </row>
    <row r="16921" spans="20:24">
      <c r="T16921" s="288"/>
      <c r="U16921" s="287"/>
      <c r="X16921" s="289"/>
    </row>
    <row r="16922" spans="20:24">
      <c r="T16922" s="288"/>
      <c r="U16922" s="287"/>
      <c r="X16922" s="289"/>
    </row>
    <row r="16923" spans="20:24">
      <c r="T16923" s="288"/>
      <c r="U16923" s="287"/>
      <c r="X16923" s="289"/>
    </row>
    <row r="16924" spans="20:24">
      <c r="T16924" s="288"/>
      <c r="U16924" s="287"/>
      <c r="X16924" s="289"/>
    </row>
    <row r="16925" spans="20:24">
      <c r="T16925" s="288"/>
      <c r="U16925" s="287"/>
      <c r="X16925" s="289"/>
    </row>
    <row r="16926" spans="20:24">
      <c r="T16926" s="288"/>
      <c r="U16926" s="287"/>
      <c r="X16926" s="289"/>
    </row>
    <row r="16927" spans="20:24">
      <c r="T16927" s="288"/>
      <c r="U16927" s="287"/>
      <c r="X16927" s="289"/>
    </row>
    <row r="16928" spans="20:24">
      <c r="T16928" s="288"/>
      <c r="U16928" s="287"/>
      <c r="X16928" s="289"/>
    </row>
    <row r="16929" spans="20:24">
      <c r="T16929" s="288"/>
      <c r="U16929" s="287"/>
      <c r="X16929" s="289"/>
    </row>
    <row r="16930" spans="20:24">
      <c r="T16930" s="288"/>
      <c r="U16930" s="287"/>
      <c r="X16930" s="289"/>
    </row>
    <row r="16931" spans="20:24">
      <c r="T16931" s="288"/>
      <c r="U16931" s="287"/>
      <c r="X16931" s="289"/>
    </row>
    <row r="16932" spans="20:24">
      <c r="T16932" s="288"/>
      <c r="U16932" s="287"/>
      <c r="X16932" s="289"/>
    </row>
    <row r="16933" spans="20:24">
      <c r="T16933" s="288"/>
      <c r="U16933" s="287"/>
      <c r="X16933" s="289"/>
    </row>
    <row r="16934" spans="20:24">
      <c r="T16934" s="288"/>
      <c r="U16934" s="287"/>
      <c r="X16934" s="289"/>
    </row>
    <row r="16935" spans="20:24">
      <c r="T16935" s="288"/>
      <c r="U16935" s="287"/>
      <c r="X16935" s="289"/>
    </row>
    <row r="16936" spans="20:24">
      <c r="T16936" s="288"/>
      <c r="U16936" s="287"/>
      <c r="X16936" s="289"/>
    </row>
    <row r="16937" spans="20:24">
      <c r="T16937" s="288"/>
      <c r="U16937" s="287"/>
      <c r="X16937" s="289"/>
    </row>
    <row r="16938" spans="20:24">
      <c r="T16938" s="288"/>
      <c r="U16938" s="287"/>
      <c r="X16938" s="289"/>
    </row>
    <row r="16939" spans="20:24">
      <c r="T16939" s="288"/>
      <c r="U16939" s="287"/>
      <c r="X16939" s="289"/>
    </row>
    <row r="16940" spans="20:24">
      <c r="T16940" s="288"/>
      <c r="U16940" s="287"/>
      <c r="X16940" s="289"/>
    </row>
    <row r="16941" spans="20:24">
      <c r="T16941" s="288"/>
      <c r="U16941" s="287"/>
      <c r="X16941" s="289"/>
    </row>
    <row r="16942" spans="20:24">
      <c r="T16942" s="288"/>
      <c r="U16942" s="287"/>
      <c r="X16942" s="289"/>
    </row>
    <row r="16943" spans="20:24">
      <c r="T16943" s="288"/>
      <c r="U16943" s="287"/>
      <c r="X16943" s="289"/>
    </row>
    <row r="16944" spans="20:24">
      <c r="T16944" s="288"/>
      <c r="U16944" s="287"/>
      <c r="X16944" s="289"/>
    </row>
    <row r="16945" spans="20:24">
      <c r="T16945" s="288"/>
      <c r="U16945" s="287"/>
      <c r="X16945" s="289"/>
    </row>
    <row r="16946" spans="20:24">
      <c r="T16946" s="288"/>
      <c r="U16946" s="287"/>
      <c r="X16946" s="289"/>
    </row>
    <row r="16947" spans="20:24">
      <c r="T16947" s="288"/>
      <c r="U16947" s="287"/>
      <c r="X16947" s="289"/>
    </row>
    <row r="16948" spans="20:24">
      <c r="T16948" s="288"/>
      <c r="U16948" s="287"/>
      <c r="X16948" s="289"/>
    </row>
    <row r="16949" spans="20:24">
      <c r="T16949" s="288"/>
      <c r="U16949" s="287"/>
      <c r="X16949" s="289"/>
    </row>
    <row r="16950" spans="20:24">
      <c r="T16950" s="288"/>
      <c r="U16950" s="287"/>
      <c r="X16950" s="289"/>
    </row>
    <row r="16951" spans="20:24">
      <c r="T16951" s="288"/>
      <c r="U16951" s="287"/>
      <c r="X16951" s="289"/>
    </row>
    <row r="16952" spans="20:24">
      <c r="T16952" s="288"/>
      <c r="U16952" s="287"/>
      <c r="X16952" s="289"/>
    </row>
    <row r="16953" spans="20:24">
      <c r="T16953" s="288"/>
      <c r="U16953" s="287"/>
      <c r="X16953" s="289"/>
    </row>
    <row r="16954" spans="20:24">
      <c r="T16954" s="288"/>
      <c r="U16954" s="287"/>
      <c r="X16954" s="289"/>
    </row>
    <row r="16955" spans="20:24">
      <c r="T16955" s="288"/>
      <c r="U16955" s="287"/>
      <c r="X16955" s="289"/>
    </row>
    <row r="16956" spans="20:24">
      <c r="T16956" s="288"/>
      <c r="U16956" s="287"/>
      <c r="X16956" s="289"/>
    </row>
    <row r="16957" spans="20:24">
      <c r="T16957" s="288"/>
      <c r="U16957" s="287"/>
      <c r="X16957" s="289"/>
    </row>
    <row r="16958" spans="20:24">
      <c r="T16958" s="288"/>
      <c r="U16958" s="287"/>
      <c r="X16958" s="289"/>
    </row>
    <row r="16959" spans="20:24">
      <c r="T16959" s="288"/>
      <c r="U16959" s="287"/>
      <c r="X16959" s="289"/>
    </row>
    <row r="16960" spans="20:24">
      <c r="T16960" s="288"/>
      <c r="U16960" s="287"/>
      <c r="X16960" s="289"/>
    </row>
    <row r="16961" spans="20:24">
      <c r="T16961" s="288"/>
      <c r="U16961" s="287"/>
      <c r="X16961" s="289"/>
    </row>
    <row r="16962" spans="20:24">
      <c r="T16962" s="288"/>
      <c r="U16962" s="287"/>
      <c r="X16962" s="289"/>
    </row>
    <row r="16963" spans="20:24">
      <c r="T16963" s="288"/>
      <c r="U16963" s="287"/>
      <c r="X16963" s="289"/>
    </row>
    <row r="16964" spans="20:24">
      <c r="T16964" s="288"/>
      <c r="U16964" s="287"/>
      <c r="X16964" s="289"/>
    </row>
    <row r="16965" spans="20:24">
      <c r="T16965" s="288"/>
      <c r="U16965" s="287"/>
      <c r="X16965" s="289"/>
    </row>
    <row r="16966" spans="20:24">
      <c r="T16966" s="288"/>
      <c r="U16966" s="287"/>
      <c r="X16966" s="289"/>
    </row>
    <row r="16967" spans="20:24">
      <c r="T16967" s="288"/>
      <c r="U16967" s="287"/>
      <c r="X16967" s="289"/>
    </row>
    <row r="16968" spans="20:24">
      <c r="T16968" s="288"/>
      <c r="U16968" s="287"/>
      <c r="X16968" s="289"/>
    </row>
    <row r="16969" spans="20:24">
      <c r="T16969" s="288"/>
      <c r="U16969" s="287"/>
      <c r="X16969" s="289"/>
    </row>
    <row r="16970" spans="20:24">
      <c r="T16970" s="288"/>
      <c r="U16970" s="287"/>
      <c r="X16970" s="289"/>
    </row>
    <row r="16971" spans="20:24">
      <c r="T16971" s="288"/>
      <c r="U16971" s="287"/>
      <c r="X16971" s="289"/>
    </row>
    <row r="16972" spans="20:24">
      <c r="T16972" s="288"/>
      <c r="U16972" s="287"/>
      <c r="X16972" s="289"/>
    </row>
    <row r="16973" spans="20:24">
      <c r="T16973" s="288"/>
      <c r="U16973" s="287"/>
      <c r="X16973" s="289"/>
    </row>
    <row r="16974" spans="20:24">
      <c r="T16974" s="288"/>
      <c r="U16974" s="287"/>
      <c r="X16974" s="289"/>
    </row>
    <row r="16975" spans="20:24">
      <c r="T16975" s="288"/>
      <c r="U16975" s="287"/>
      <c r="X16975" s="289"/>
    </row>
    <row r="16976" spans="20:24">
      <c r="T16976" s="288"/>
      <c r="U16976" s="287"/>
      <c r="X16976" s="289"/>
    </row>
    <row r="16977" spans="20:24">
      <c r="T16977" s="288"/>
      <c r="U16977" s="287"/>
      <c r="X16977" s="289"/>
    </row>
    <row r="16978" spans="20:24">
      <c r="T16978" s="288"/>
      <c r="U16978" s="287"/>
      <c r="X16978" s="289"/>
    </row>
    <row r="16979" spans="20:24">
      <c r="T16979" s="288"/>
      <c r="U16979" s="287"/>
      <c r="X16979" s="289"/>
    </row>
    <row r="16980" spans="20:24">
      <c r="T16980" s="288"/>
      <c r="U16980" s="287"/>
      <c r="X16980" s="289"/>
    </row>
    <row r="16981" spans="20:24">
      <c r="T16981" s="288"/>
      <c r="U16981" s="287"/>
      <c r="X16981" s="289"/>
    </row>
    <row r="16982" spans="20:24">
      <c r="T16982" s="288"/>
      <c r="U16982" s="287"/>
      <c r="X16982" s="289"/>
    </row>
    <row r="16983" spans="20:24">
      <c r="T16983" s="288"/>
      <c r="U16983" s="287"/>
      <c r="X16983" s="289"/>
    </row>
    <row r="16984" spans="20:24">
      <c r="T16984" s="288"/>
      <c r="U16984" s="287"/>
      <c r="X16984" s="289"/>
    </row>
    <row r="16985" spans="20:24">
      <c r="T16985" s="288"/>
      <c r="U16985" s="287"/>
      <c r="X16985" s="289"/>
    </row>
    <row r="16986" spans="20:24">
      <c r="T16986" s="288"/>
      <c r="U16986" s="287"/>
      <c r="X16986" s="289"/>
    </row>
    <row r="16987" spans="20:24">
      <c r="T16987" s="288"/>
      <c r="U16987" s="287"/>
      <c r="X16987" s="289"/>
    </row>
    <row r="16988" spans="20:24">
      <c r="T16988" s="288"/>
      <c r="U16988" s="287"/>
      <c r="X16988" s="289"/>
    </row>
    <row r="16989" spans="20:24">
      <c r="T16989" s="288"/>
      <c r="U16989" s="287"/>
      <c r="X16989" s="289"/>
    </row>
    <row r="16990" spans="20:24">
      <c r="T16990" s="288"/>
      <c r="U16990" s="287"/>
      <c r="X16990" s="289"/>
    </row>
    <row r="16991" spans="20:24">
      <c r="T16991" s="288"/>
      <c r="U16991" s="287"/>
      <c r="X16991" s="289"/>
    </row>
    <row r="16992" spans="20:24">
      <c r="T16992" s="288"/>
      <c r="U16992" s="287"/>
      <c r="X16992" s="289"/>
    </row>
    <row r="16993" spans="20:24">
      <c r="T16993" s="288"/>
      <c r="U16993" s="287"/>
      <c r="X16993" s="289"/>
    </row>
    <row r="16994" spans="20:24">
      <c r="T16994" s="288"/>
      <c r="U16994" s="287"/>
      <c r="X16994" s="289"/>
    </row>
    <row r="16995" spans="20:24">
      <c r="T16995" s="288"/>
      <c r="U16995" s="287"/>
      <c r="X16995" s="289"/>
    </row>
    <row r="16996" spans="20:24">
      <c r="T16996" s="288"/>
      <c r="U16996" s="287"/>
      <c r="X16996" s="289"/>
    </row>
    <row r="16997" spans="20:24">
      <c r="T16997" s="288"/>
      <c r="U16997" s="287"/>
      <c r="X16997" s="289"/>
    </row>
    <row r="16998" spans="20:24">
      <c r="T16998" s="288"/>
      <c r="U16998" s="287"/>
      <c r="X16998" s="289"/>
    </row>
    <row r="16999" spans="20:24">
      <c r="T16999" s="288"/>
      <c r="U16999" s="287"/>
      <c r="X16999" s="289"/>
    </row>
    <row r="17000" spans="20:24">
      <c r="T17000" s="288"/>
      <c r="U17000" s="287"/>
      <c r="X17000" s="289"/>
    </row>
    <row r="17001" spans="20:24">
      <c r="T17001" s="288"/>
      <c r="U17001" s="287"/>
      <c r="X17001" s="289"/>
    </row>
    <row r="17002" spans="20:24">
      <c r="T17002" s="288"/>
      <c r="U17002" s="287"/>
      <c r="X17002" s="289"/>
    </row>
    <row r="17003" spans="20:24">
      <c r="T17003" s="288"/>
      <c r="U17003" s="287"/>
      <c r="X17003" s="289"/>
    </row>
    <row r="17004" spans="20:24">
      <c r="T17004" s="288"/>
      <c r="U17004" s="287"/>
      <c r="X17004" s="289"/>
    </row>
    <row r="17005" spans="20:24">
      <c r="T17005" s="288"/>
      <c r="U17005" s="287"/>
      <c r="X17005" s="289"/>
    </row>
    <row r="17006" spans="20:24">
      <c r="T17006" s="288"/>
      <c r="U17006" s="287"/>
      <c r="X17006" s="289"/>
    </row>
    <row r="17007" spans="20:24">
      <c r="T17007" s="288"/>
      <c r="U17007" s="287"/>
      <c r="X17007" s="289"/>
    </row>
    <row r="17008" spans="20:24">
      <c r="T17008" s="288"/>
      <c r="U17008" s="287"/>
      <c r="X17008" s="289"/>
    </row>
    <row r="17009" spans="20:24">
      <c r="T17009" s="288"/>
      <c r="U17009" s="287"/>
      <c r="X17009" s="289"/>
    </row>
    <row r="17010" spans="20:24">
      <c r="T17010" s="288"/>
      <c r="U17010" s="287"/>
      <c r="X17010" s="289"/>
    </row>
    <row r="17011" spans="20:24">
      <c r="T17011" s="288"/>
      <c r="U17011" s="287"/>
      <c r="X17011" s="289"/>
    </row>
    <row r="17012" spans="20:24">
      <c r="T17012" s="288"/>
      <c r="U17012" s="287"/>
      <c r="X17012" s="289"/>
    </row>
    <row r="17013" spans="20:24">
      <c r="T17013" s="288"/>
      <c r="U17013" s="287"/>
      <c r="X17013" s="289"/>
    </row>
    <row r="17014" spans="20:24">
      <c r="T17014" s="288"/>
      <c r="U17014" s="287"/>
      <c r="X17014" s="289"/>
    </row>
    <row r="17015" spans="20:24">
      <c r="T17015" s="288"/>
      <c r="U17015" s="287"/>
      <c r="X17015" s="289"/>
    </row>
    <row r="17016" spans="20:24">
      <c r="T17016" s="288"/>
      <c r="U17016" s="287"/>
      <c r="X17016" s="289"/>
    </row>
    <row r="17017" spans="20:24">
      <c r="T17017" s="288"/>
      <c r="U17017" s="287"/>
      <c r="X17017" s="289"/>
    </row>
    <row r="17018" spans="20:24">
      <c r="T17018" s="288"/>
      <c r="U17018" s="287"/>
      <c r="X17018" s="289"/>
    </row>
    <row r="17019" spans="20:24">
      <c r="T17019" s="288"/>
      <c r="U17019" s="287"/>
      <c r="X17019" s="289"/>
    </row>
    <row r="17020" spans="20:24">
      <c r="T17020" s="288"/>
      <c r="U17020" s="287"/>
      <c r="X17020" s="289"/>
    </row>
    <row r="17021" spans="20:24">
      <c r="T17021" s="288"/>
      <c r="U17021" s="287"/>
      <c r="X17021" s="289"/>
    </row>
    <row r="17022" spans="20:24">
      <c r="T17022" s="288"/>
      <c r="U17022" s="287"/>
      <c r="X17022" s="289"/>
    </row>
    <row r="17023" spans="20:24">
      <c r="T17023" s="288"/>
      <c r="U17023" s="287"/>
      <c r="X17023" s="289"/>
    </row>
    <row r="17024" spans="20:24">
      <c r="T17024" s="288"/>
      <c r="U17024" s="287"/>
      <c r="X17024" s="289"/>
    </row>
    <row r="17025" spans="20:24">
      <c r="T17025" s="288"/>
      <c r="U17025" s="287"/>
      <c r="X17025" s="289"/>
    </row>
    <row r="17026" spans="20:24">
      <c r="T17026" s="288"/>
      <c r="U17026" s="287"/>
      <c r="X17026" s="289"/>
    </row>
    <row r="17027" spans="20:24">
      <c r="T17027" s="288"/>
      <c r="U17027" s="287"/>
      <c r="X17027" s="289"/>
    </row>
    <row r="17028" spans="20:24">
      <c r="T17028" s="288"/>
      <c r="U17028" s="287"/>
      <c r="X17028" s="289"/>
    </row>
    <row r="17029" spans="20:24">
      <c r="T17029" s="288"/>
      <c r="U17029" s="287"/>
      <c r="X17029" s="289"/>
    </row>
    <row r="17030" spans="20:24">
      <c r="T17030" s="288"/>
      <c r="U17030" s="287"/>
      <c r="X17030" s="289"/>
    </row>
    <row r="17031" spans="20:24">
      <c r="T17031" s="288"/>
      <c r="U17031" s="287"/>
      <c r="X17031" s="289"/>
    </row>
    <row r="17032" spans="20:24">
      <c r="T17032" s="288"/>
      <c r="U17032" s="287"/>
      <c r="X17032" s="289"/>
    </row>
    <row r="17033" spans="20:24">
      <c r="T17033" s="288"/>
      <c r="U17033" s="287"/>
      <c r="X17033" s="289"/>
    </row>
    <row r="17034" spans="20:24">
      <c r="T17034" s="288"/>
      <c r="U17034" s="287"/>
      <c r="X17034" s="289"/>
    </row>
    <row r="17035" spans="20:24">
      <c r="T17035" s="288"/>
      <c r="U17035" s="287"/>
      <c r="X17035" s="289"/>
    </row>
    <row r="17036" spans="20:24">
      <c r="T17036" s="288"/>
      <c r="U17036" s="287"/>
      <c r="X17036" s="289"/>
    </row>
    <row r="17037" spans="20:24">
      <c r="T17037" s="288"/>
      <c r="U17037" s="287"/>
      <c r="X17037" s="289"/>
    </row>
    <row r="17038" spans="20:24">
      <c r="T17038" s="288"/>
      <c r="U17038" s="287"/>
      <c r="X17038" s="289"/>
    </row>
    <row r="17039" spans="20:24">
      <c r="T17039" s="288"/>
      <c r="U17039" s="287"/>
      <c r="X17039" s="289"/>
    </row>
    <row r="17040" spans="20:24">
      <c r="T17040" s="288"/>
      <c r="U17040" s="287"/>
      <c r="X17040" s="289"/>
    </row>
    <row r="17041" spans="20:24">
      <c r="T17041" s="288"/>
      <c r="U17041" s="287"/>
      <c r="X17041" s="289"/>
    </row>
    <row r="17042" spans="20:24">
      <c r="T17042" s="288"/>
      <c r="U17042" s="287"/>
      <c r="X17042" s="289"/>
    </row>
    <row r="17043" spans="20:24">
      <c r="T17043" s="288"/>
      <c r="U17043" s="287"/>
      <c r="X17043" s="289"/>
    </row>
    <row r="17044" spans="20:24">
      <c r="T17044" s="288"/>
      <c r="U17044" s="287"/>
      <c r="X17044" s="289"/>
    </row>
    <row r="17045" spans="20:24">
      <c r="T17045" s="288"/>
      <c r="U17045" s="287"/>
      <c r="X17045" s="289"/>
    </row>
    <row r="17046" spans="20:24">
      <c r="T17046" s="288"/>
      <c r="U17046" s="287"/>
      <c r="X17046" s="289"/>
    </row>
    <row r="17047" spans="20:24">
      <c r="T17047" s="288"/>
      <c r="U17047" s="287"/>
      <c r="X17047" s="289"/>
    </row>
    <row r="17048" spans="20:24">
      <c r="T17048" s="288"/>
      <c r="U17048" s="287"/>
      <c r="X17048" s="289"/>
    </row>
    <row r="17049" spans="20:24">
      <c r="T17049" s="288"/>
      <c r="U17049" s="287"/>
      <c r="X17049" s="289"/>
    </row>
    <row r="17050" spans="20:24">
      <c r="T17050" s="288"/>
      <c r="U17050" s="287"/>
      <c r="X17050" s="289"/>
    </row>
    <row r="17051" spans="20:24">
      <c r="T17051" s="288"/>
      <c r="U17051" s="287"/>
      <c r="X17051" s="289"/>
    </row>
    <row r="17052" spans="20:24">
      <c r="T17052" s="288"/>
      <c r="U17052" s="287"/>
      <c r="X17052" s="289"/>
    </row>
    <row r="17053" spans="20:24">
      <c r="T17053" s="288"/>
      <c r="U17053" s="287"/>
      <c r="X17053" s="289"/>
    </row>
    <row r="17054" spans="20:24">
      <c r="T17054" s="288"/>
      <c r="U17054" s="287"/>
      <c r="X17054" s="289"/>
    </row>
    <row r="17055" spans="20:24">
      <c r="T17055" s="288"/>
      <c r="U17055" s="287"/>
      <c r="X17055" s="289"/>
    </row>
    <row r="17056" spans="20:24">
      <c r="T17056" s="288"/>
      <c r="U17056" s="287"/>
      <c r="X17056" s="289"/>
    </row>
    <row r="17057" spans="20:24">
      <c r="T17057" s="288"/>
      <c r="U17057" s="287"/>
      <c r="X17057" s="289"/>
    </row>
    <row r="17058" spans="20:24">
      <c r="T17058" s="288"/>
      <c r="U17058" s="287"/>
      <c r="X17058" s="289"/>
    </row>
    <row r="17059" spans="20:24">
      <c r="T17059" s="288"/>
      <c r="U17059" s="287"/>
      <c r="X17059" s="289"/>
    </row>
    <row r="17060" spans="20:24">
      <c r="T17060" s="288"/>
      <c r="U17060" s="287"/>
      <c r="X17060" s="289"/>
    </row>
    <row r="17061" spans="20:24">
      <c r="T17061" s="288"/>
      <c r="U17061" s="287"/>
      <c r="X17061" s="289"/>
    </row>
    <row r="17062" spans="20:24">
      <c r="T17062" s="288"/>
      <c r="U17062" s="287"/>
      <c r="X17062" s="289"/>
    </row>
    <row r="17063" spans="20:24">
      <c r="T17063" s="288"/>
      <c r="U17063" s="287"/>
      <c r="X17063" s="289"/>
    </row>
    <row r="17064" spans="20:24">
      <c r="T17064" s="288"/>
      <c r="U17064" s="287"/>
      <c r="X17064" s="289"/>
    </row>
    <row r="17065" spans="20:24">
      <c r="T17065" s="288"/>
      <c r="U17065" s="287"/>
      <c r="X17065" s="289"/>
    </row>
    <row r="17066" spans="20:24">
      <c r="T17066" s="288"/>
      <c r="U17066" s="287"/>
      <c r="X17066" s="289"/>
    </row>
    <row r="17067" spans="20:24">
      <c r="T17067" s="288"/>
      <c r="U17067" s="287"/>
      <c r="X17067" s="289"/>
    </row>
    <row r="17068" spans="20:24">
      <c r="T17068" s="288"/>
      <c r="U17068" s="287"/>
      <c r="X17068" s="289"/>
    </row>
    <row r="17069" spans="20:24">
      <c r="T17069" s="288"/>
      <c r="U17069" s="287"/>
      <c r="X17069" s="289"/>
    </row>
    <row r="17070" spans="20:24">
      <c r="T17070" s="288"/>
      <c r="U17070" s="287"/>
      <c r="X17070" s="289"/>
    </row>
    <row r="17071" spans="20:24">
      <c r="T17071" s="288"/>
      <c r="U17071" s="287"/>
      <c r="X17071" s="289"/>
    </row>
    <row r="17072" spans="20:24">
      <c r="T17072" s="288"/>
      <c r="U17072" s="287"/>
      <c r="X17072" s="289"/>
    </row>
    <row r="17073" spans="20:24">
      <c r="T17073" s="288"/>
      <c r="U17073" s="287"/>
      <c r="X17073" s="289"/>
    </row>
    <row r="17074" spans="20:24">
      <c r="T17074" s="288"/>
      <c r="U17074" s="287"/>
      <c r="X17074" s="289"/>
    </row>
    <row r="17075" spans="20:24">
      <c r="T17075" s="288"/>
      <c r="U17075" s="287"/>
      <c r="X17075" s="289"/>
    </row>
    <row r="17076" spans="20:24">
      <c r="T17076" s="288"/>
      <c r="U17076" s="287"/>
      <c r="X17076" s="289"/>
    </row>
    <row r="17077" spans="20:24">
      <c r="T17077" s="288"/>
      <c r="U17077" s="287"/>
      <c r="X17077" s="289"/>
    </row>
    <row r="17078" spans="20:24">
      <c r="T17078" s="288"/>
      <c r="U17078" s="287"/>
      <c r="X17078" s="289"/>
    </row>
    <row r="17079" spans="20:24">
      <c r="T17079" s="288"/>
      <c r="U17079" s="287"/>
      <c r="X17079" s="289"/>
    </row>
    <row r="17080" spans="20:24">
      <c r="T17080" s="288"/>
      <c r="U17080" s="287"/>
      <c r="X17080" s="289"/>
    </row>
    <row r="17081" spans="20:24">
      <c r="T17081" s="288"/>
      <c r="U17081" s="287"/>
      <c r="X17081" s="289"/>
    </row>
    <row r="17082" spans="20:24">
      <c r="T17082" s="288"/>
      <c r="U17082" s="287"/>
      <c r="X17082" s="289"/>
    </row>
    <row r="17083" spans="20:24">
      <c r="T17083" s="288"/>
      <c r="U17083" s="287"/>
      <c r="X17083" s="289"/>
    </row>
    <row r="17084" spans="20:24">
      <c r="T17084" s="288"/>
      <c r="U17084" s="287"/>
      <c r="X17084" s="289"/>
    </row>
    <row r="17085" spans="20:24">
      <c r="T17085" s="288"/>
      <c r="U17085" s="287"/>
      <c r="X17085" s="289"/>
    </row>
    <row r="17086" spans="20:24">
      <c r="T17086" s="288"/>
      <c r="U17086" s="287"/>
      <c r="X17086" s="289"/>
    </row>
    <row r="17087" spans="20:24">
      <c r="T17087" s="288"/>
      <c r="U17087" s="287"/>
      <c r="X17087" s="289"/>
    </row>
    <row r="17088" spans="20:24">
      <c r="T17088" s="288"/>
      <c r="U17088" s="287"/>
      <c r="X17088" s="289"/>
    </row>
    <row r="17089" spans="20:24">
      <c r="T17089" s="288"/>
      <c r="U17089" s="287"/>
      <c r="X17089" s="289"/>
    </row>
    <row r="17090" spans="20:24">
      <c r="T17090" s="288"/>
      <c r="U17090" s="287"/>
      <c r="X17090" s="289"/>
    </row>
    <row r="17091" spans="20:24">
      <c r="T17091" s="288"/>
      <c r="U17091" s="287"/>
      <c r="X17091" s="289"/>
    </row>
    <row r="17092" spans="20:24">
      <c r="T17092" s="288"/>
      <c r="U17092" s="287"/>
      <c r="X17092" s="289"/>
    </row>
    <row r="17093" spans="20:24">
      <c r="T17093" s="288"/>
      <c r="U17093" s="287"/>
      <c r="X17093" s="289"/>
    </row>
    <row r="17094" spans="20:24">
      <c r="T17094" s="288"/>
      <c r="U17094" s="287"/>
      <c r="X17094" s="289"/>
    </row>
    <row r="17095" spans="20:24">
      <c r="T17095" s="288"/>
      <c r="U17095" s="287"/>
      <c r="X17095" s="289"/>
    </row>
    <row r="17096" spans="20:24">
      <c r="T17096" s="288"/>
      <c r="U17096" s="287"/>
      <c r="X17096" s="289"/>
    </row>
    <row r="17097" spans="20:24">
      <c r="T17097" s="288"/>
      <c r="U17097" s="287"/>
      <c r="X17097" s="289"/>
    </row>
    <row r="17098" spans="20:24">
      <c r="T17098" s="288"/>
      <c r="U17098" s="287"/>
      <c r="X17098" s="289"/>
    </row>
    <row r="17099" spans="20:24">
      <c r="T17099" s="288"/>
      <c r="U17099" s="287"/>
      <c r="X17099" s="289"/>
    </row>
    <row r="17100" spans="20:24">
      <c r="T17100" s="288"/>
      <c r="U17100" s="287"/>
      <c r="X17100" s="289"/>
    </row>
    <row r="17101" spans="20:24">
      <c r="T17101" s="288"/>
      <c r="U17101" s="287"/>
      <c r="X17101" s="289"/>
    </row>
    <row r="17102" spans="20:24">
      <c r="T17102" s="288"/>
      <c r="U17102" s="287"/>
      <c r="X17102" s="289"/>
    </row>
    <row r="17103" spans="20:24">
      <c r="T17103" s="288"/>
      <c r="U17103" s="287"/>
      <c r="X17103" s="289"/>
    </row>
    <row r="17104" spans="20:24">
      <c r="T17104" s="288"/>
      <c r="U17104" s="287"/>
      <c r="X17104" s="289"/>
    </row>
    <row r="17105" spans="20:24">
      <c r="T17105" s="288"/>
      <c r="U17105" s="287"/>
      <c r="X17105" s="289"/>
    </row>
    <row r="17106" spans="20:24">
      <c r="T17106" s="288"/>
      <c r="U17106" s="287"/>
      <c r="X17106" s="289"/>
    </row>
    <row r="17107" spans="20:24">
      <c r="T17107" s="288"/>
      <c r="U17107" s="287"/>
      <c r="X17107" s="289"/>
    </row>
    <row r="17108" spans="20:24">
      <c r="T17108" s="288"/>
      <c r="U17108" s="287"/>
      <c r="X17108" s="289"/>
    </row>
    <row r="17109" spans="20:24">
      <c r="T17109" s="288"/>
      <c r="U17109" s="287"/>
      <c r="X17109" s="289"/>
    </row>
    <row r="17110" spans="20:24">
      <c r="T17110" s="288"/>
      <c r="U17110" s="287"/>
      <c r="X17110" s="289"/>
    </row>
    <row r="17111" spans="20:24">
      <c r="T17111" s="288"/>
      <c r="U17111" s="287"/>
      <c r="X17111" s="289"/>
    </row>
    <row r="17112" spans="20:24">
      <c r="T17112" s="288"/>
      <c r="U17112" s="287"/>
      <c r="X17112" s="289"/>
    </row>
    <row r="17113" spans="20:24">
      <c r="T17113" s="288"/>
      <c r="U17113" s="287"/>
      <c r="X17113" s="289"/>
    </row>
    <row r="17114" spans="20:24">
      <c r="T17114" s="288"/>
      <c r="U17114" s="287"/>
      <c r="X17114" s="289"/>
    </row>
    <row r="17115" spans="20:24">
      <c r="T17115" s="288"/>
      <c r="U17115" s="287"/>
      <c r="X17115" s="289"/>
    </row>
    <row r="17116" spans="20:24">
      <c r="T17116" s="288"/>
      <c r="U17116" s="287"/>
      <c r="X17116" s="289"/>
    </row>
    <row r="17117" spans="20:24">
      <c r="T17117" s="288"/>
      <c r="U17117" s="287"/>
      <c r="X17117" s="289"/>
    </row>
    <row r="17118" spans="20:24">
      <c r="T17118" s="288"/>
      <c r="U17118" s="287"/>
      <c r="X17118" s="289"/>
    </row>
    <row r="17119" spans="20:24">
      <c r="T17119" s="288"/>
      <c r="U17119" s="287"/>
      <c r="X17119" s="289"/>
    </row>
    <row r="17120" spans="20:24">
      <c r="T17120" s="288"/>
      <c r="U17120" s="287"/>
      <c r="X17120" s="289"/>
    </row>
    <row r="17121" spans="20:24">
      <c r="T17121" s="288"/>
      <c r="U17121" s="287"/>
      <c r="X17121" s="289"/>
    </row>
    <row r="17122" spans="20:24">
      <c r="T17122" s="288"/>
      <c r="U17122" s="287"/>
      <c r="X17122" s="289"/>
    </row>
    <row r="17123" spans="20:24">
      <c r="T17123" s="288"/>
      <c r="U17123" s="287"/>
      <c r="X17123" s="289"/>
    </row>
    <row r="17124" spans="20:24">
      <c r="T17124" s="288"/>
      <c r="U17124" s="287"/>
      <c r="X17124" s="289"/>
    </row>
    <row r="17125" spans="20:24">
      <c r="T17125" s="288"/>
      <c r="U17125" s="287"/>
      <c r="X17125" s="289"/>
    </row>
    <row r="17126" spans="20:24">
      <c r="T17126" s="288"/>
      <c r="U17126" s="287"/>
      <c r="X17126" s="289"/>
    </row>
    <row r="17127" spans="20:24">
      <c r="T17127" s="288"/>
      <c r="U17127" s="287"/>
      <c r="X17127" s="289"/>
    </row>
    <row r="17128" spans="20:24">
      <c r="T17128" s="288"/>
      <c r="U17128" s="287"/>
      <c r="X17128" s="289"/>
    </row>
    <row r="17129" spans="20:24">
      <c r="T17129" s="288"/>
      <c r="U17129" s="287"/>
      <c r="X17129" s="289"/>
    </row>
    <row r="17130" spans="20:24">
      <c r="T17130" s="288"/>
      <c r="U17130" s="287"/>
      <c r="X17130" s="289"/>
    </row>
    <row r="17131" spans="20:24">
      <c r="T17131" s="288"/>
      <c r="U17131" s="287"/>
      <c r="X17131" s="289"/>
    </row>
    <row r="17132" spans="20:24">
      <c r="T17132" s="288"/>
      <c r="U17132" s="287"/>
      <c r="X17132" s="289"/>
    </row>
    <row r="17133" spans="20:24">
      <c r="T17133" s="288"/>
      <c r="U17133" s="287"/>
      <c r="X17133" s="289"/>
    </row>
    <row r="17134" spans="20:24">
      <c r="T17134" s="288"/>
      <c r="U17134" s="287"/>
      <c r="X17134" s="289"/>
    </row>
    <row r="17135" spans="20:24">
      <c r="T17135" s="288"/>
      <c r="U17135" s="287"/>
      <c r="X17135" s="289"/>
    </row>
    <row r="17136" spans="20:24">
      <c r="T17136" s="288"/>
      <c r="U17136" s="287"/>
      <c r="X17136" s="289"/>
    </row>
    <row r="17137" spans="20:24">
      <c r="T17137" s="288"/>
      <c r="U17137" s="287"/>
      <c r="X17137" s="289"/>
    </row>
    <row r="17138" spans="20:24">
      <c r="T17138" s="288"/>
      <c r="U17138" s="287"/>
      <c r="X17138" s="289"/>
    </row>
    <row r="17139" spans="20:24">
      <c r="T17139" s="288"/>
      <c r="U17139" s="287"/>
      <c r="X17139" s="289"/>
    </row>
    <row r="17140" spans="20:24">
      <c r="T17140" s="288"/>
      <c r="U17140" s="287"/>
      <c r="X17140" s="289"/>
    </row>
    <row r="17141" spans="20:24">
      <c r="T17141" s="288"/>
      <c r="U17141" s="287"/>
      <c r="X17141" s="289"/>
    </row>
    <row r="17142" spans="20:24">
      <c r="T17142" s="288"/>
      <c r="U17142" s="287"/>
      <c r="X17142" s="289"/>
    </row>
    <row r="17143" spans="20:24">
      <c r="T17143" s="288"/>
      <c r="U17143" s="287"/>
      <c r="X17143" s="289"/>
    </row>
    <row r="17144" spans="20:24">
      <c r="T17144" s="288"/>
      <c r="U17144" s="287"/>
      <c r="X17144" s="289"/>
    </row>
    <row r="17145" spans="20:24">
      <c r="T17145" s="288"/>
      <c r="U17145" s="287"/>
      <c r="X17145" s="289"/>
    </row>
    <row r="17146" spans="20:24">
      <c r="T17146" s="288"/>
      <c r="U17146" s="287"/>
      <c r="X17146" s="289"/>
    </row>
    <row r="17147" spans="20:24">
      <c r="T17147" s="288"/>
      <c r="U17147" s="287"/>
      <c r="X17147" s="289"/>
    </row>
    <row r="17148" spans="20:24">
      <c r="T17148" s="288"/>
      <c r="U17148" s="287"/>
      <c r="X17148" s="289"/>
    </row>
    <row r="17149" spans="20:24">
      <c r="T17149" s="288"/>
      <c r="U17149" s="287"/>
      <c r="X17149" s="289"/>
    </row>
    <row r="17150" spans="20:24">
      <c r="T17150" s="288"/>
      <c r="U17150" s="287"/>
      <c r="X17150" s="289"/>
    </row>
    <row r="17151" spans="20:24">
      <c r="T17151" s="288"/>
      <c r="U17151" s="287"/>
      <c r="X17151" s="289"/>
    </row>
    <row r="17152" spans="20:24">
      <c r="T17152" s="288"/>
      <c r="U17152" s="287"/>
      <c r="X17152" s="289"/>
    </row>
    <row r="17153" spans="20:24">
      <c r="T17153" s="288"/>
      <c r="U17153" s="287"/>
      <c r="X17153" s="289"/>
    </row>
    <row r="17154" spans="20:24">
      <c r="T17154" s="288"/>
      <c r="U17154" s="287"/>
      <c r="X17154" s="289"/>
    </row>
    <row r="17155" spans="20:24">
      <c r="T17155" s="288"/>
      <c r="U17155" s="287"/>
      <c r="X17155" s="289"/>
    </row>
    <row r="17156" spans="20:24">
      <c r="T17156" s="288"/>
      <c r="U17156" s="287"/>
      <c r="X17156" s="289"/>
    </row>
    <row r="17157" spans="20:24">
      <c r="T17157" s="288"/>
      <c r="U17157" s="287"/>
      <c r="X17157" s="289"/>
    </row>
    <row r="17158" spans="20:24">
      <c r="T17158" s="288"/>
      <c r="U17158" s="287"/>
      <c r="X17158" s="289"/>
    </row>
    <row r="17159" spans="20:24">
      <c r="T17159" s="288"/>
      <c r="U17159" s="287"/>
      <c r="X17159" s="289"/>
    </row>
    <row r="17160" spans="20:24">
      <c r="T17160" s="288"/>
      <c r="U17160" s="287"/>
      <c r="X17160" s="289"/>
    </row>
    <row r="17161" spans="20:24">
      <c r="T17161" s="288"/>
      <c r="U17161" s="287"/>
      <c r="X17161" s="289"/>
    </row>
    <row r="17162" spans="20:24">
      <c r="T17162" s="288"/>
      <c r="U17162" s="287"/>
      <c r="X17162" s="289"/>
    </row>
    <row r="17163" spans="20:24">
      <c r="T17163" s="288"/>
      <c r="U17163" s="287"/>
      <c r="X17163" s="289"/>
    </row>
    <row r="17164" spans="20:24">
      <c r="T17164" s="288"/>
      <c r="U17164" s="287"/>
      <c r="X17164" s="289"/>
    </row>
    <row r="17165" spans="20:24">
      <c r="T17165" s="288"/>
      <c r="U17165" s="287"/>
      <c r="X17165" s="289"/>
    </row>
    <row r="17166" spans="20:24">
      <c r="T17166" s="288"/>
      <c r="U17166" s="287"/>
      <c r="X17166" s="289"/>
    </row>
    <row r="17167" spans="20:24">
      <c r="T17167" s="288"/>
      <c r="U17167" s="287"/>
      <c r="X17167" s="289"/>
    </row>
    <row r="17168" spans="20:24">
      <c r="T17168" s="288"/>
      <c r="U17168" s="287"/>
      <c r="X17168" s="289"/>
    </row>
    <row r="17169" spans="20:24">
      <c r="T17169" s="288"/>
      <c r="U17169" s="287"/>
      <c r="X17169" s="289"/>
    </row>
    <row r="17170" spans="20:24">
      <c r="T17170" s="288"/>
      <c r="U17170" s="287"/>
      <c r="X17170" s="289"/>
    </row>
    <row r="17171" spans="20:24">
      <c r="T17171" s="288"/>
      <c r="U17171" s="287"/>
      <c r="X17171" s="289"/>
    </row>
    <row r="17172" spans="20:24">
      <c r="T17172" s="288"/>
      <c r="U17172" s="287"/>
      <c r="X17172" s="289"/>
    </row>
    <row r="17173" spans="20:24">
      <c r="T17173" s="288"/>
      <c r="U17173" s="287"/>
      <c r="X17173" s="289"/>
    </row>
    <row r="17174" spans="20:24">
      <c r="T17174" s="288"/>
      <c r="U17174" s="287"/>
      <c r="X17174" s="289"/>
    </row>
    <row r="17175" spans="20:24">
      <c r="T17175" s="288"/>
      <c r="U17175" s="287"/>
      <c r="X17175" s="289"/>
    </row>
    <row r="17176" spans="20:24">
      <c r="T17176" s="288"/>
      <c r="U17176" s="287"/>
      <c r="X17176" s="289"/>
    </row>
    <row r="17177" spans="20:24">
      <c r="T17177" s="288"/>
      <c r="U17177" s="287"/>
      <c r="X17177" s="289"/>
    </row>
    <row r="17178" spans="20:24">
      <c r="T17178" s="288"/>
      <c r="U17178" s="287"/>
      <c r="X17178" s="289"/>
    </row>
    <row r="17179" spans="20:24">
      <c r="T17179" s="288"/>
      <c r="U17179" s="287"/>
      <c r="X17179" s="289"/>
    </row>
    <row r="17180" spans="20:24">
      <c r="T17180" s="288"/>
      <c r="U17180" s="287"/>
      <c r="X17180" s="289"/>
    </row>
    <row r="17181" spans="20:24">
      <c r="T17181" s="288"/>
      <c r="U17181" s="287"/>
      <c r="X17181" s="289"/>
    </row>
    <row r="17182" spans="20:24">
      <c r="T17182" s="288"/>
      <c r="U17182" s="287"/>
      <c r="X17182" s="289"/>
    </row>
    <row r="17183" spans="20:24">
      <c r="T17183" s="288"/>
      <c r="U17183" s="287"/>
      <c r="X17183" s="289"/>
    </row>
    <row r="17184" spans="20:24">
      <c r="T17184" s="288"/>
      <c r="U17184" s="287"/>
      <c r="X17184" s="289"/>
    </row>
    <row r="17185" spans="20:24">
      <c r="T17185" s="288"/>
      <c r="U17185" s="287"/>
      <c r="X17185" s="289"/>
    </row>
    <row r="17186" spans="20:24">
      <c r="T17186" s="288"/>
      <c r="U17186" s="287"/>
      <c r="X17186" s="289"/>
    </row>
    <row r="17187" spans="20:24">
      <c r="T17187" s="288"/>
      <c r="U17187" s="287"/>
      <c r="X17187" s="289"/>
    </row>
    <row r="17188" spans="20:24">
      <c r="T17188" s="288"/>
      <c r="U17188" s="287"/>
      <c r="X17188" s="289"/>
    </row>
    <row r="17189" spans="20:24">
      <c r="T17189" s="288"/>
      <c r="U17189" s="287"/>
      <c r="X17189" s="289"/>
    </row>
    <row r="17190" spans="20:24">
      <c r="T17190" s="288"/>
      <c r="U17190" s="287"/>
      <c r="X17190" s="289"/>
    </row>
    <row r="17191" spans="20:24">
      <c r="T17191" s="288"/>
      <c r="U17191" s="287"/>
      <c r="X17191" s="289"/>
    </row>
    <row r="17192" spans="20:24">
      <c r="T17192" s="288"/>
      <c r="U17192" s="287"/>
      <c r="X17192" s="289"/>
    </row>
    <row r="17193" spans="20:24">
      <c r="T17193" s="288"/>
      <c r="U17193" s="287"/>
      <c r="X17193" s="289"/>
    </row>
    <row r="17194" spans="20:24">
      <c r="T17194" s="288"/>
      <c r="U17194" s="287"/>
      <c r="X17194" s="289"/>
    </row>
    <row r="17195" spans="20:24">
      <c r="T17195" s="288"/>
      <c r="U17195" s="287"/>
      <c r="X17195" s="289"/>
    </row>
    <row r="17196" spans="20:24">
      <c r="T17196" s="288"/>
      <c r="U17196" s="287"/>
      <c r="X17196" s="289"/>
    </row>
    <row r="17197" spans="20:24">
      <c r="T17197" s="288"/>
      <c r="U17197" s="287"/>
      <c r="X17197" s="289"/>
    </row>
    <row r="17198" spans="20:24">
      <c r="T17198" s="288"/>
      <c r="U17198" s="287"/>
      <c r="X17198" s="289"/>
    </row>
    <row r="17199" spans="20:24">
      <c r="T17199" s="288"/>
      <c r="U17199" s="287"/>
      <c r="X17199" s="289"/>
    </row>
    <row r="17200" spans="20:24">
      <c r="T17200" s="288"/>
      <c r="U17200" s="287"/>
      <c r="X17200" s="289"/>
    </row>
    <row r="17201" spans="20:24">
      <c r="T17201" s="288"/>
      <c r="U17201" s="287"/>
      <c r="X17201" s="289"/>
    </row>
    <row r="17202" spans="20:24">
      <c r="T17202" s="288"/>
      <c r="U17202" s="287"/>
      <c r="X17202" s="289"/>
    </row>
    <row r="17203" spans="20:24">
      <c r="T17203" s="288"/>
      <c r="U17203" s="287"/>
      <c r="X17203" s="289"/>
    </row>
    <row r="17204" spans="20:24">
      <c r="T17204" s="288"/>
      <c r="U17204" s="287"/>
      <c r="X17204" s="289"/>
    </row>
    <row r="17205" spans="20:24">
      <c r="T17205" s="288"/>
      <c r="U17205" s="287"/>
      <c r="X17205" s="289"/>
    </row>
    <row r="17206" spans="20:24">
      <c r="T17206" s="288"/>
      <c r="U17206" s="287"/>
      <c r="X17206" s="289"/>
    </row>
    <row r="17207" spans="20:24">
      <c r="T17207" s="288"/>
      <c r="U17207" s="287"/>
      <c r="X17207" s="289"/>
    </row>
    <row r="17208" spans="20:24">
      <c r="T17208" s="288"/>
      <c r="U17208" s="287"/>
      <c r="X17208" s="289"/>
    </row>
    <row r="17209" spans="20:24">
      <c r="T17209" s="288"/>
      <c r="U17209" s="287"/>
      <c r="X17209" s="289"/>
    </row>
    <row r="17210" spans="20:24">
      <c r="T17210" s="288"/>
      <c r="U17210" s="287"/>
      <c r="X17210" s="289"/>
    </row>
    <row r="17211" spans="20:24">
      <c r="T17211" s="288"/>
      <c r="U17211" s="287"/>
      <c r="X17211" s="289"/>
    </row>
    <row r="17212" spans="20:24">
      <c r="T17212" s="288"/>
      <c r="U17212" s="287"/>
      <c r="X17212" s="289"/>
    </row>
    <row r="17213" spans="20:24">
      <c r="T17213" s="288"/>
      <c r="U17213" s="287"/>
      <c r="X17213" s="289"/>
    </row>
    <row r="17214" spans="20:24">
      <c r="T17214" s="288"/>
      <c r="U17214" s="287"/>
      <c r="X17214" s="289"/>
    </row>
    <row r="17215" spans="20:24">
      <c r="T17215" s="288"/>
      <c r="U17215" s="287"/>
      <c r="X17215" s="289"/>
    </row>
    <row r="17216" spans="20:24">
      <c r="T17216" s="288"/>
      <c r="U17216" s="287"/>
      <c r="X17216" s="289"/>
    </row>
    <row r="17217" spans="20:24">
      <c r="T17217" s="288"/>
      <c r="U17217" s="287"/>
      <c r="X17217" s="289"/>
    </row>
    <row r="17218" spans="20:24">
      <c r="T17218" s="288"/>
      <c r="U17218" s="287"/>
      <c r="X17218" s="289"/>
    </row>
    <row r="17219" spans="20:24">
      <c r="T17219" s="288"/>
      <c r="U17219" s="287"/>
      <c r="X17219" s="289"/>
    </row>
    <row r="17220" spans="20:24">
      <c r="T17220" s="288"/>
      <c r="U17220" s="287"/>
      <c r="X17220" s="289"/>
    </row>
    <row r="17221" spans="20:24">
      <c r="T17221" s="288"/>
      <c r="U17221" s="287"/>
      <c r="X17221" s="289"/>
    </row>
    <row r="17222" spans="20:24">
      <c r="T17222" s="288"/>
      <c r="U17222" s="287"/>
      <c r="X17222" s="289"/>
    </row>
    <row r="17223" spans="20:24">
      <c r="T17223" s="288"/>
      <c r="U17223" s="287"/>
      <c r="X17223" s="289"/>
    </row>
    <row r="17224" spans="20:24">
      <c r="T17224" s="288"/>
      <c r="U17224" s="287"/>
      <c r="X17224" s="289"/>
    </row>
    <row r="17225" spans="20:24">
      <c r="T17225" s="288"/>
      <c r="U17225" s="287"/>
      <c r="X17225" s="289"/>
    </row>
    <row r="17226" spans="20:24">
      <c r="T17226" s="288"/>
      <c r="U17226" s="287"/>
      <c r="X17226" s="289"/>
    </row>
    <row r="17227" spans="20:24">
      <c r="T17227" s="288"/>
      <c r="U17227" s="287"/>
      <c r="X17227" s="289"/>
    </row>
    <row r="17228" spans="20:24">
      <c r="T17228" s="288"/>
      <c r="U17228" s="287"/>
      <c r="X17228" s="289"/>
    </row>
    <row r="17229" spans="20:24">
      <c r="T17229" s="288"/>
      <c r="U17229" s="287"/>
      <c r="X17229" s="289"/>
    </row>
    <row r="17230" spans="20:24">
      <c r="T17230" s="288"/>
      <c r="U17230" s="287"/>
      <c r="X17230" s="289"/>
    </row>
    <row r="17231" spans="20:24">
      <c r="T17231" s="288"/>
      <c r="U17231" s="287"/>
      <c r="X17231" s="289"/>
    </row>
    <row r="17232" spans="20:24">
      <c r="T17232" s="288"/>
      <c r="U17232" s="287"/>
      <c r="X17232" s="289"/>
    </row>
    <row r="17233" spans="20:24">
      <c r="T17233" s="288"/>
      <c r="U17233" s="287"/>
      <c r="X17233" s="289"/>
    </row>
    <row r="17234" spans="20:24">
      <c r="T17234" s="288"/>
      <c r="U17234" s="287"/>
      <c r="X17234" s="289"/>
    </row>
    <row r="17235" spans="20:24">
      <c r="T17235" s="288"/>
      <c r="U17235" s="287"/>
      <c r="X17235" s="289"/>
    </row>
    <row r="17236" spans="20:24">
      <c r="T17236" s="288"/>
      <c r="U17236" s="287"/>
      <c r="X17236" s="289"/>
    </row>
    <row r="17237" spans="20:24">
      <c r="T17237" s="288"/>
      <c r="U17237" s="287"/>
      <c r="X17237" s="289"/>
    </row>
    <row r="17238" spans="20:24">
      <c r="T17238" s="288"/>
      <c r="U17238" s="287"/>
      <c r="X17238" s="289"/>
    </row>
    <row r="17239" spans="20:24">
      <c r="T17239" s="288"/>
      <c r="U17239" s="287"/>
      <c r="X17239" s="289"/>
    </row>
    <row r="17240" spans="20:24">
      <c r="T17240" s="288"/>
      <c r="U17240" s="287"/>
      <c r="X17240" s="289"/>
    </row>
    <row r="17241" spans="20:24">
      <c r="T17241" s="288"/>
      <c r="U17241" s="287"/>
      <c r="X17241" s="289"/>
    </row>
    <row r="17242" spans="20:24">
      <c r="T17242" s="288"/>
      <c r="U17242" s="287"/>
      <c r="X17242" s="289"/>
    </row>
    <row r="17243" spans="20:24">
      <c r="T17243" s="288"/>
      <c r="U17243" s="287"/>
      <c r="X17243" s="289"/>
    </row>
    <row r="17244" spans="20:24">
      <c r="T17244" s="288"/>
      <c r="U17244" s="287"/>
      <c r="X17244" s="289"/>
    </row>
    <row r="17245" spans="20:24">
      <c r="T17245" s="288"/>
      <c r="U17245" s="287"/>
      <c r="X17245" s="289"/>
    </row>
    <row r="17246" spans="20:24">
      <c r="T17246" s="288"/>
      <c r="U17246" s="287"/>
      <c r="X17246" s="289"/>
    </row>
    <row r="17247" spans="20:24">
      <c r="T17247" s="288"/>
      <c r="U17247" s="287"/>
      <c r="X17247" s="289"/>
    </row>
    <row r="17248" spans="20:24">
      <c r="T17248" s="288"/>
      <c r="U17248" s="287"/>
      <c r="X17248" s="289"/>
    </row>
    <row r="17249" spans="20:24">
      <c r="T17249" s="288"/>
      <c r="U17249" s="287"/>
      <c r="X17249" s="289"/>
    </row>
    <row r="17250" spans="20:24">
      <c r="T17250" s="288"/>
      <c r="U17250" s="287"/>
      <c r="X17250" s="289"/>
    </row>
    <row r="17251" spans="20:24">
      <c r="T17251" s="288"/>
      <c r="U17251" s="287"/>
      <c r="X17251" s="289"/>
    </row>
    <row r="17252" spans="20:24">
      <c r="T17252" s="288"/>
      <c r="U17252" s="287"/>
      <c r="X17252" s="289"/>
    </row>
    <row r="17253" spans="20:24">
      <c r="T17253" s="288"/>
      <c r="U17253" s="287"/>
      <c r="X17253" s="289"/>
    </row>
    <row r="17254" spans="20:24">
      <c r="T17254" s="288"/>
      <c r="U17254" s="287"/>
      <c r="X17254" s="289"/>
    </row>
    <row r="17255" spans="20:24">
      <c r="T17255" s="288"/>
      <c r="U17255" s="287"/>
      <c r="X17255" s="289"/>
    </row>
    <row r="17256" spans="20:24">
      <c r="T17256" s="288"/>
      <c r="U17256" s="287"/>
      <c r="X17256" s="289"/>
    </row>
    <row r="17257" spans="20:24">
      <c r="T17257" s="288"/>
      <c r="U17257" s="287"/>
      <c r="X17257" s="289"/>
    </row>
    <row r="17258" spans="20:24">
      <c r="T17258" s="288"/>
      <c r="U17258" s="287"/>
      <c r="X17258" s="289"/>
    </row>
    <row r="17259" spans="20:24">
      <c r="T17259" s="288"/>
      <c r="U17259" s="287"/>
      <c r="X17259" s="289"/>
    </row>
    <row r="17260" spans="20:24">
      <c r="T17260" s="288"/>
      <c r="U17260" s="287"/>
      <c r="X17260" s="289"/>
    </row>
    <row r="17261" spans="20:24">
      <c r="T17261" s="288"/>
      <c r="U17261" s="287"/>
      <c r="X17261" s="289"/>
    </row>
    <row r="17262" spans="20:24">
      <c r="T17262" s="288"/>
      <c r="U17262" s="287"/>
      <c r="X17262" s="289"/>
    </row>
    <row r="17263" spans="20:24">
      <c r="T17263" s="288"/>
      <c r="U17263" s="287"/>
      <c r="X17263" s="289"/>
    </row>
    <row r="17264" spans="20:24">
      <c r="T17264" s="288"/>
      <c r="U17264" s="287"/>
      <c r="X17264" s="289"/>
    </row>
    <row r="17265" spans="20:24">
      <c r="T17265" s="288"/>
      <c r="U17265" s="287"/>
      <c r="X17265" s="289"/>
    </row>
    <row r="17266" spans="20:24">
      <c r="T17266" s="288"/>
      <c r="U17266" s="287"/>
      <c r="X17266" s="289"/>
    </row>
    <row r="17267" spans="20:24">
      <c r="T17267" s="288"/>
      <c r="U17267" s="287"/>
      <c r="X17267" s="289"/>
    </row>
    <row r="17268" spans="20:24">
      <c r="T17268" s="288"/>
      <c r="U17268" s="287"/>
      <c r="X17268" s="289"/>
    </row>
    <row r="17269" spans="20:24">
      <c r="T17269" s="288"/>
      <c r="U17269" s="287"/>
      <c r="X17269" s="289"/>
    </row>
    <row r="17270" spans="20:24">
      <c r="T17270" s="288"/>
      <c r="U17270" s="287"/>
      <c r="X17270" s="289"/>
    </row>
    <row r="17271" spans="20:24">
      <c r="T17271" s="288"/>
      <c r="U17271" s="287"/>
      <c r="X17271" s="289"/>
    </row>
    <row r="17272" spans="20:24">
      <c r="T17272" s="288"/>
      <c r="U17272" s="287"/>
      <c r="X17272" s="289"/>
    </row>
    <row r="17273" spans="20:24">
      <c r="T17273" s="288"/>
      <c r="U17273" s="287"/>
      <c r="X17273" s="289"/>
    </row>
    <row r="17274" spans="20:24">
      <c r="T17274" s="288"/>
      <c r="U17274" s="287"/>
      <c r="X17274" s="289"/>
    </row>
    <row r="17275" spans="20:24">
      <c r="T17275" s="288"/>
      <c r="U17275" s="287"/>
      <c r="X17275" s="289"/>
    </row>
    <row r="17276" spans="20:24">
      <c r="T17276" s="288"/>
      <c r="U17276" s="287"/>
      <c r="X17276" s="289"/>
    </row>
    <row r="17277" spans="20:24">
      <c r="T17277" s="288"/>
      <c r="U17277" s="287"/>
      <c r="X17277" s="289"/>
    </row>
    <row r="17278" spans="20:24">
      <c r="T17278" s="288"/>
      <c r="U17278" s="287"/>
      <c r="X17278" s="289"/>
    </row>
    <row r="17279" spans="20:24">
      <c r="T17279" s="288"/>
      <c r="U17279" s="287"/>
      <c r="X17279" s="289"/>
    </row>
    <row r="17280" spans="20:24">
      <c r="T17280" s="288"/>
      <c r="U17280" s="287"/>
      <c r="X17280" s="289"/>
    </row>
    <row r="17281" spans="20:24">
      <c r="T17281" s="288"/>
      <c r="U17281" s="287"/>
      <c r="X17281" s="289"/>
    </row>
    <row r="17282" spans="20:24">
      <c r="T17282" s="288"/>
      <c r="U17282" s="287"/>
      <c r="X17282" s="289"/>
    </row>
    <row r="17283" spans="20:24">
      <c r="T17283" s="288"/>
      <c r="U17283" s="287"/>
      <c r="X17283" s="289"/>
    </row>
    <row r="17284" spans="20:24">
      <c r="T17284" s="288"/>
      <c r="U17284" s="287"/>
      <c r="X17284" s="289"/>
    </row>
    <row r="17285" spans="20:24">
      <c r="T17285" s="288"/>
      <c r="U17285" s="287"/>
      <c r="X17285" s="289"/>
    </row>
    <row r="17286" spans="20:24">
      <c r="T17286" s="288"/>
      <c r="U17286" s="287"/>
      <c r="X17286" s="289"/>
    </row>
    <row r="17287" spans="20:24">
      <c r="T17287" s="288"/>
      <c r="U17287" s="287"/>
      <c r="X17287" s="289"/>
    </row>
    <row r="17288" spans="20:24">
      <c r="T17288" s="288"/>
      <c r="U17288" s="287"/>
      <c r="X17288" s="289"/>
    </row>
    <row r="17289" spans="20:24">
      <c r="T17289" s="288"/>
      <c r="U17289" s="287"/>
      <c r="X17289" s="289"/>
    </row>
    <row r="17290" spans="20:24">
      <c r="T17290" s="288"/>
      <c r="U17290" s="287"/>
      <c r="X17290" s="289"/>
    </row>
    <row r="17291" spans="20:24">
      <c r="T17291" s="288"/>
      <c r="U17291" s="287"/>
      <c r="X17291" s="289"/>
    </row>
    <row r="17292" spans="20:24">
      <c r="T17292" s="288"/>
      <c r="U17292" s="287"/>
      <c r="X17292" s="289"/>
    </row>
    <row r="17293" spans="20:24">
      <c r="T17293" s="288"/>
      <c r="U17293" s="287"/>
      <c r="X17293" s="289"/>
    </row>
    <row r="17294" spans="20:24">
      <c r="T17294" s="288"/>
      <c r="U17294" s="287"/>
      <c r="X17294" s="289"/>
    </row>
    <row r="17295" spans="20:24">
      <c r="T17295" s="288"/>
      <c r="U17295" s="287"/>
      <c r="X17295" s="289"/>
    </row>
    <row r="17296" spans="20:24">
      <c r="T17296" s="288"/>
      <c r="U17296" s="287"/>
      <c r="X17296" s="289"/>
    </row>
    <row r="17297" spans="20:24">
      <c r="T17297" s="288"/>
      <c r="U17297" s="287"/>
      <c r="X17297" s="289"/>
    </row>
    <row r="17298" spans="20:24">
      <c r="T17298" s="288"/>
      <c r="U17298" s="287"/>
      <c r="X17298" s="289"/>
    </row>
    <row r="17299" spans="20:24">
      <c r="T17299" s="288"/>
      <c r="U17299" s="287"/>
      <c r="X17299" s="289"/>
    </row>
    <row r="17300" spans="20:24">
      <c r="T17300" s="288"/>
      <c r="U17300" s="287"/>
      <c r="X17300" s="289"/>
    </row>
    <row r="17301" spans="20:24">
      <c r="T17301" s="288"/>
      <c r="U17301" s="287"/>
      <c r="X17301" s="289"/>
    </row>
    <row r="17302" spans="20:24">
      <c r="T17302" s="288"/>
      <c r="U17302" s="287"/>
      <c r="X17302" s="289"/>
    </row>
    <row r="17303" spans="20:24">
      <c r="T17303" s="288"/>
      <c r="U17303" s="287"/>
      <c r="X17303" s="289"/>
    </row>
    <row r="17304" spans="20:24">
      <c r="T17304" s="288"/>
      <c r="U17304" s="287"/>
      <c r="X17304" s="289"/>
    </row>
    <row r="17305" spans="20:24">
      <c r="T17305" s="288"/>
      <c r="U17305" s="287"/>
      <c r="X17305" s="289"/>
    </row>
    <row r="17306" spans="20:24">
      <c r="T17306" s="288"/>
      <c r="U17306" s="287"/>
      <c r="X17306" s="289"/>
    </row>
    <row r="17307" spans="20:24">
      <c r="T17307" s="288"/>
      <c r="U17307" s="287"/>
      <c r="X17307" s="289"/>
    </row>
    <row r="17308" spans="20:24">
      <c r="T17308" s="288"/>
      <c r="U17308" s="287"/>
      <c r="X17308" s="289"/>
    </row>
    <row r="17309" spans="20:24">
      <c r="T17309" s="288"/>
      <c r="U17309" s="287"/>
      <c r="X17309" s="289"/>
    </row>
    <row r="17310" spans="20:24">
      <c r="T17310" s="288"/>
      <c r="U17310" s="287"/>
      <c r="X17310" s="289"/>
    </row>
    <row r="17311" spans="20:24">
      <c r="T17311" s="288"/>
      <c r="U17311" s="287"/>
      <c r="X17311" s="289"/>
    </row>
    <row r="17312" spans="20:24">
      <c r="T17312" s="288"/>
      <c r="U17312" s="287"/>
      <c r="X17312" s="289"/>
    </row>
    <row r="17313" spans="20:24">
      <c r="T17313" s="288"/>
      <c r="U17313" s="287"/>
      <c r="X17313" s="289"/>
    </row>
    <row r="17314" spans="20:24">
      <c r="T17314" s="288"/>
      <c r="U17314" s="287"/>
      <c r="X17314" s="289"/>
    </row>
    <row r="17315" spans="20:24">
      <c r="T17315" s="288"/>
      <c r="U17315" s="287"/>
      <c r="X17315" s="289"/>
    </row>
    <row r="17316" spans="20:24">
      <c r="T17316" s="288"/>
      <c r="U17316" s="287"/>
      <c r="X17316" s="289"/>
    </row>
    <row r="17317" spans="20:24">
      <c r="T17317" s="288"/>
      <c r="U17317" s="287"/>
      <c r="X17317" s="289"/>
    </row>
    <row r="17318" spans="20:24">
      <c r="T17318" s="288"/>
      <c r="U17318" s="287"/>
      <c r="X17318" s="289"/>
    </row>
    <row r="17319" spans="20:24">
      <c r="T17319" s="288"/>
      <c r="U17319" s="287"/>
      <c r="X17319" s="289"/>
    </row>
    <row r="17320" spans="20:24">
      <c r="T17320" s="288"/>
      <c r="U17320" s="287"/>
      <c r="X17320" s="289"/>
    </row>
    <row r="17321" spans="20:24">
      <c r="T17321" s="288"/>
      <c r="U17321" s="287"/>
      <c r="X17321" s="289"/>
    </row>
    <row r="17322" spans="20:24">
      <c r="T17322" s="288"/>
      <c r="U17322" s="287"/>
      <c r="X17322" s="289"/>
    </row>
    <row r="17323" spans="20:24">
      <c r="T17323" s="288"/>
      <c r="U17323" s="287"/>
      <c r="X17323" s="289"/>
    </row>
    <row r="17324" spans="20:24">
      <c r="T17324" s="288"/>
      <c r="U17324" s="287"/>
      <c r="X17324" s="289"/>
    </row>
    <row r="17325" spans="20:24">
      <c r="T17325" s="288"/>
      <c r="U17325" s="287"/>
      <c r="X17325" s="289"/>
    </row>
    <row r="17326" spans="20:24">
      <c r="T17326" s="288"/>
      <c r="U17326" s="287"/>
      <c r="X17326" s="289"/>
    </row>
    <row r="17327" spans="20:24">
      <c r="T17327" s="288"/>
      <c r="U17327" s="287"/>
      <c r="X17327" s="289"/>
    </row>
    <row r="17328" spans="20:24">
      <c r="T17328" s="288"/>
      <c r="U17328" s="287"/>
      <c r="X17328" s="289"/>
    </row>
    <row r="17329" spans="20:24">
      <c r="T17329" s="288"/>
      <c r="U17329" s="287"/>
      <c r="X17329" s="289"/>
    </row>
    <row r="17330" spans="20:24">
      <c r="T17330" s="288"/>
      <c r="U17330" s="287"/>
      <c r="X17330" s="289"/>
    </row>
    <row r="17331" spans="20:24">
      <c r="T17331" s="288"/>
      <c r="U17331" s="287"/>
      <c r="X17331" s="289"/>
    </row>
    <row r="17332" spans="20:24">
      <c r="T17332" s="288"/>
      <c r="U17332" s="287"/>
      <c r="X17332" s="289"/>
    </row>
    <row r="17333" spans="20:24">
      <c r="T17333" s="288"/>
      <c r="U17333" s="287"/>
      <c r="X17333" s="289"/>
    </row>
    <row r="17334" spans="20:24">
      <c r="T17334" s="288"/>
      <c r="U17334" s="287"/>
      <c r="X17334" s="289"/>
    </row>
    <row r="17335" spans="20:24">
      <c r="T17335" s="288"/>
      <c r="U17335" s="287"/>
      <c r="X17335" s="289"/>
    </row>
    <row r="17336" spans="20:24">
      <c r="T17336" s="288"/>
      <c r="U17336" s="287"/>
      <c r="X17336" s="289"/>
    </row>
    <row r="17337" spans="20:24">
      <c r="T17337" s="288"/>
      <c r="U17337" s="287"/>
      <c r="X17337" s="289"/>
    </row>
    <row r="17338" spans="20:24">
      <c r="T17338" s="288"/>
      <c r="U17338" s="287"/>
      <c r="X17338" s="289"/>
    </row>
    <row r="17339" spans="20:24">
      <c r="T17339" s="288"/>
      <c r="U17339" s="287"/>
      <c r="X17339" s="289"/>
    </row>
    <row r="17340" spans="20:24">
      <c r="T17340" s="288"/>
      <c r="U17340" s="287"/>
      <c r="X17340" s="289"/>
    </row>
    <row r="17341" spans="20:24">
      <c r="T17341" s="288"/>
      <c r="U17341" s="287"/>
      <c r="X17341" s="289"/>
    </row>
    <row r="17342" spans="20:24">
      <c r="T17342" s="288"/>
      <c r="U17342" s="287"/>
      <c r="X17342" s="289"/>
    </row>
    <row r="17343" spans="20:24">
      <c r="T17343" s="288"/>
      <c r="U17343" s="287"/>
      <c r="X17343" s="289"/>
    </row>
    <row r="17344" spans="20:24">
      <c r="T17344" s="288"/>
      <c r="U17344" s="287"/>
      <c r="X17344" s="289"/>
    </row>
    <row r="17345" spans="20:24">
      <c r="T17345" s="288"/>
      <c r="U17345" s="287"/>
      <c r="X17345" s="289"/>
    </row>
    <row r="17346" spans="20:24">
      <c r="T17346" s="288"/>
      <c r="U17346" s="287"/>
      <c r="X17346" s="289"/>
    </row>
    <row r="17347" spans="20:24">
      <c r="T17347" s="288"/>
      <c r="U17347" s="287"/>
      <c r="X17347" s="289"/>
    </row>
    <row r="17348" spans="20:24">
      <c r="T17348" s="288"/>
      <c r="U17348" s="287"/>
      <c r="X17348" s="289"/>
    </row>
    <row r="17349" spans="20:24">
      <c r="T17349" s="288"/>
      <c r="U17349" s="287"/>
      <c r="X17349" s="289"/>
    </row>
    <row r="17350" spans="20:24">
      <c r="T17350" s="288"/>
      <c r="U17350" s="287"/>
      <c r="X17350" s="289"/>
    </row>
    <row r="17351" spans="20:24">
      <c r="T17351" s="288"/>
      <c r="U17351" s="287"/>
      <c r="X17351" s="289"/>
    </row>
    <row r="17352" spans="20:24">
      <c r="T17352" s="288"/>
      <c r="U17352" s="287"/>
      <c r="X17352" s="289"/>
    </row>
    <row r="17353" spans="20:24">
      <c r="T17353" s="288"/>
      <c r="U17353" s="287"/>
      <c r="X17353" s="289"/>
    </row>
    <row r="17354" spans="20:24">
      <c r="T17354" s="288"/>
      <c r="U17354" s="287"/>
      <c r="X17354" s="289"/>
    </row>
    <row r="17355" spans="20:24">
      <c r="T17355" s="288"/>
      <c r="U17355" s="287"/>
      <c r="X17355" s="289"/>
    </row>
    <row r="17356" spans="20:24">
      <c r="T17356" s="288"/>
      <c r="U17356" s="287"/>
      <c r="X17356" s="289"/>
    </row>
    <row r="17357" spans="20:24">
      <c r="T17357" s="288"/>
      <c r="U17357" s="287"/>
      <c r="X17357" s="289"/>
    </row>
    <row r="17358" spans="20:24">
      <c r="T17358" s="288"/>
      <c r="U17358" s="287"/>
      <c r="X17358" s="289"/>
    </row>
    <row r="17359" spans="20:24">
      <c r="T17359" s="288"/>
      <c r="U17359" s="287"/>
      <c r="X17359" s="289"/>
    </row>
    <row r="17360" spans="20:24">
      <c r="T17360" s="288"/>
      <c r="U17360" s="287"/>
      <c r="X17360" s="289"/>
    </row>
    <row r="17361" spans="20:24">
      <c r="T17361" s="288"/>
      <c r="U17361" s="287"/>
      <c r="X17361" s="289"/>
    </row>
    <row r="17362" spans="20:24">
      <c r="T17362" s="288"/>
      <c r="U17362" s="287"/>
      <c r="X17362" s="289"/>
    </row>
    <row r="17363" spans="20:24">
      <c r="T17363" s="288"/>
      <c r="U17363" s="287"/>
      <c r="X17363" s="289"/>
    </row>
    <row r="17364" spans="20:24">
      <c r="T17364" s="288"/>
      <c r="U17364" s="287"/>
      <c r="X17364" s="289"/>
    </row>
    <row r="17365" spans="20:24">
      <c r="T17365" s="288"/>
      <c r="U17365" s="287"/>
      <c r="X17365" s="289"/>
    </row>
    <row r="17366" spans="20:24">
      <c r="T17366" s="288"/>
      <c r="U17366" s="287"/>
      <c r="X17366" s="289"/>
    </row>
    <row r="17367" spans="20:24">
      <c r="T17367" s="288"/>
      <c r="U17367" s="287"/>
      <c r="X17367" s="289"/>
    </row>
    <row r="17368" spans="20:24">
      <c r="T17368" s="288"/>
      <c r="U17368" s="287"/>
      <c r="X17368" s="289"/>
    </row>
    <row r="17369" spans="20:24">
      <c r="T17369" s="288"/>
      <c r="U17369" s="287"/>
      <c r="X17369" s="289"/>
    </row>
    <row r="17370" spans="20:24">
      <c r="T17370" s="288"/>
      <c r="U17370" s="287"/>
      <c r="X17370" s="289"/>
    </row>
    <row r="17371" spans="20:24">
      <c r="T17371" s="288"/>
      <c r="U17371" s="287"/>
      <c r="X17371" s="289"/>
    </row>
    <row r="17372" spans="20:24">
      <c r="T17372" s="288"/>
      <c r="U17372" s="287"/>
      <c r="X17372" s="289"/>
    </row>
    <row r="17373" spans="20:24">
      <c r="T17373" s="288"/>
      <c r="U17373" s="287"/>
      <c r="X17373" s="289"/>
    </row>
    <row r="17374" spans="20:24">
      <c r="T17374" s="288"/>
      <c r="U17374" s="287"/>
      <c r="X17374" s="289"/>
    </row>
    <row r="17375" spans="20:24">
      <c r="T17375" s="288"/>
      <c r="U17375" s="287"/>
      <c r="X17375" s="289"/>
    </row>
    <row r="17376" spans="20:24">
      <c r="T17376" s="288"/>
      <c r="U17376" s="287"/>
      <c r="X17376" s="289"/>
    </row>
    <row r="17377" spans="20:24">
      <c r="T17377" s="288"/>
      <c r="U17377" s="287"/>
      <c r="X17377" s="289"/>
    </row>
    <row r="17378" spans="20:24">
      <c r="T17378" s="288"/>
      <c r="U17378" s="287"/>
      <c r="X17378" s="289"/>
    </row>
    <row r="17379" spans="20:24">
      <c r="T17379" s="288"/>
      <c r="U17379" s="287"/>
      <c r="X17379" s="289"/>
    </row>
    <row r="17380" spans="20:24">
      <c r="T17380" s="288"/>
      <c r="U17380" s="287"/>
      <c r="X17380" s="289"/>
    </row>
    <row r="17381" spans="20:24">
      <c r="T17381" s="288"/>
      <c r="U17381" s="287"/>
      <c r="X17381" s="289"/>
    </row>
    <row r="17382" spans="20:24">
      <c r="T17382" s="288"/>
      <c r="U17382" s="287"/>
      <c r="X17382" s="289"/>
    </row>
    <row r="17383" spans="20:24">
      <c r="T17383" s="288"/>
      <c r="U17383" s="287"/>
      <c r="X17383" s="289"/>
    </row>
    <row r="17384" spans="20:24">
      <c r="T17384" s="288"/>
      <c r="U17384" s="287"/>
      <c r="X17384" s="289"/>
    </row>
    <row r="17385" spans="20:24">
      <c r="T17385" s="288"/>
      <c r="U17385" s="287"/>
      <c r="X17385" s="289"/>
    </row>
    <row r="17386" spans="20:24">
      <c r="T17386" s="288"/>
      <c r="U17386" s="287"/>
      <c r="X17386" s="289"/>
    </row>
    <row r="17387" spans="20:24">
      <c r="T17387" s="288"/>
      <c r="U17387" s="287"/>
      <c r="X17387" s="289"/>
    </row>
    <row r="17388" spans="20:24">
      <c r="T17388" s="288"/>
      <c r="U17388" s="287"/>
      <c r="X17388" s="289"/>
    </row>
    <row r="17389" spans="20:24">
      <c r="T17389" s="288"/>
      <c r="U17389" s="287"/>
      <c r="X17389" s="289"/>
    </row>
    <row r="17390" spans="20:24">
      <c r="T17390" s="288"/>
      <c r="U17390" s="287"/>
      <c r="X17390" s="289"/>
    </row>
    <row r="17391" spans="20:24">
      <c r="T17391" s="288"/>
      <c r="U17391" s="287"/>
      <c r="X17391" s="289"/>
    </row>
    <row r="17392" spans="20:24">
      <c r="T17392" s="288"/>
      <c r="U17392" s="287"/>
      <c r="X17392" s="289"/>
    </row>
    <row r="17393" spans="20:24">
      <c r="T17393" s="288"/>
      <c r="U17393" s="287"/>
      <c r="X17393" s="289"/>
    </row>
    <row r="17394" spans="20:24">
      <c r="T17394" s="288"/>
      <c r="U17394" s="287"/>
      <c r="X17394" s="289"/>
    </row>
    <row r="17395" spans="20:24">
      <c r="T17395" s="288"/>
      <c r="U17395" s="287"/>
      <c r="X17395" s="289"/>
    </row>
    <row r="17396" spans="20:24">
      <c r="T17396" s="288"/>
      <c r="U17396" s="287"/>
      <c r="X17396" s="289"/>
    </row>
    <row r="17397" spans="20:24">
      <c r="T17397" s="288"/>
      <c r="U17397" s="287"/>
      <c r="X17397" s="289"/>
    </row>
    <row r="17398" spans="20:24">
      <c r="T17398" s="288"/>
      <c r="U17398" s="287"/>
      <c r="X17398" s="289"/>
    </row>
    <row r="17399" spans="20:24">
      <c r="T17399" s="288"/>
      <c r="U17399" s="287"/>
      <c r="X17399" s="289"/>
    </row>
    <row r="17400" spans="20:24">
      <c r="T17400" s="288"/>
      <c r="U17400" s="287"/>
      <c r="X17400" s="289"/>
    </row>
    <row r="17401" spans="20:24">
      <c r="T17401" s="288"/>
      <c r="U17401" s="287"/>
      <c r="X17401" s="289"/>
    </row>
    <row r="17402" spans="20:24">
      <c r="T17402" s="288"/>
      <c r="U17402" s="287"/>
      <c r="X17402" s="289"/>
    </row>
    <row r="17403" spans="20:24">
      <c r="T17403" s="288"/>
      <c r="U17403" s="287"/>
      <c r="X17403" s="289"/>
    </row>
    <row r="17404" spans="20:24">
      <c r="T17404" s="288"/>
      <c r="U17404" s="287"/>
      <c r="X17404" s="289"/>
    </row>
    <row r="17405" spans="20:24">
      <c r="T17405" s="288"/>
      <c r="U17405" s="287"/>
      <c r="X17405" s="289"/>
    </row>
    <row r="17406" spans="20:24">
      <c r="T17406" s="288"/>
      <c r="U17406" s="287"/>
      <c r="X17406" s="289"/>
    </row>
    <row r="17407" spans="20:24">
      <c r="T17407" s="288"/>
      <c r="U17407" s="287"/>
      <c r="X17407" s="289"/>
    </row>
    <row r="17408" spans="20:24">
      <c r="T17408" s="288"/>
      <c r="U17408" s="287"/>
      <c r="X17408" s="289"/>
    </row>
    <row r="17409" spans="20:24">
      <c r="T17409" s="288"/>
      <c r="U17409" s="287"/>
      <c r="X17409" s="289"/>
    </row>
    <row r="17410" spans="20:24">
      <c r="T17410" s="288"/>
      <c r="U17410" s="287"/>
      <c r="X17410" s="289"/>
    </row>
    <row r="17411" spans="20:24">
      <c r="T17411" s="288"/>
      <c r="U17411" s="287"/>
      <c r="X17411" s="289"/>
    </row>
    <row r="17412" spans="20:24">
      <c r="T17412" s="288"/>
      <c r="U17412" s="287"/>
      <c r="X17412" s="289"/>
    </row>
    <row r="17413" spans="20:24">
      <c r="T17413" s="288"/>
      <c r="U17413" s="287"/>
      <c r="X17413" s="289"/>
    </row>
    <row r="17414" spans="20:24">
      <c r="T17414" s="288"/>
      <c r="U17414" s="287"/>
      <c r="X17414" s="289"/>
    </row>
    <row r="17415" spans="20:24">
      <c r="T17415" s="288"/>
      <c r="U17415" s="287"/>
      <c r="X17415" s="289"/>
    </row>
    <row r="17416" spans="20:24">
      <c r="T17416" s="288"/>
      <c r="U17416" s="287"/>
      <c r="X17416" s="289"/>
    </row>
    <row r="17417" spans="20:24">
      <c r="T17417" s="288"/>
      <c r="U17417" s="287"/>
      <c r="X17417" s="289"/>
    </row>
    <row r="17418" spans="20:24">
      <c r="T17418" s="288"/>
      <c r="U17418" s="287"/>
      <c r="X17418" s="289"/>
    </row>
    <row r="17419" spans="20:24">
      <c r="T17419" s="288"/>
      <c r="U17419" s="287"/>
      <c r="X17419" s="289"/>
    </row>
    <row r="17420" spans="20:24">
      <c r="T17420" s="288"/>
      <c r="U17420" s="287"/>
      <c r="X17420" s="289"/>
    </row>
    <row r="17421" spans="20:24">
      <c r="T17421" s="288"/>
      <c r="U17421" s="287"/>
      <c r="X17421" s="289"/>
    </row>
    <row r="17422" spans="20:24">
      <c r="T17422" s="288"/>
      <c r="U17422" s="287"/>
      <c r="X17422" s="289"/>
    </row>
    <row r="17423" spans="20:24">
      <c r="T17423" s="288"/>
      <c r="U17423" s="287"/>
      <c r="X17423" s="289"/>
    </row>
    <row r="17424" spans="20:24">
      <c r="T17424" s="288"/>
      <c r="U17424" s="287"/>
      <c r="X17424" s="289"/>
    </row>
    <row r="17425" spans="20:24">
      <c r="T17425" s="288"/>
      <c r="U17425" s="287"/>
      <c r="X17425" s="289"/>
    </row>
    <row r="17426" spans="20:24">
      <c r="T17426" s="288"/>
      <c r="U17426" s="287"/>
      <c r="X17426" s="289"/>
    </row>
    <row r="17427" spans="20:24">
      <c r="T17427" s="288"/>
      <c r="U17427" s="287"/>
      <c r="X17427" s="289"/>
    </row>
    <row r="17428" spans="20:24">
      <c r="T17428" s="288"/>
      <c r="U17428" s="287"/>
      <c r="X17428" s="289"/>
    </row>
    <row r="17429" spans="20:24">
      <c r="T17429" s="288"/>
      <c r="U17429" s="287"/>
      <c r="X17429" s="289"/>
    </row>
    <row r="17430" spans="20:24">
      <c r="T17430" s="288"/>
      <c r="U17430" s="287"/>
      <c r="X17430" s="289"/>
    </row>
    <row r="17431" spans="20:24">
      <c r="T17431" s="288"/>
      <c r="U17431" s="287"/>
      <c r="X17431" s="289"/>
    </row>
    <row r="17432" spans="20:24">
      <c r="T17432" s="288"/>
      <c r="U17432" s="287"/>
      <c r="X17432" s="289"/>
    </row>
    <row r="17433" spans="20:24">
      <c r="T17433" s="288"/>
      <c r="U17433" s="287"/>
      <c r="X17433" s="289"/>
    </row>
    <row r="17434" spans="20:24">
      <c r="T17434" s="288"/>
      <c r="U17434" s="287"/>
      <c r="X17434" s="289"/>
    </row>
    <row r="17435" spans="20:24">
      <c r="T17435" s="288"/>
      <c r="U17435" s="287"/>
      <c r="X17435" s="289"/>
    </row>
    <row r="17436" spans="20:24">
      <c r="T17436" s="288"/>
      <c r="U17436" s="287"/>
      <c r="X17436" s="289"/>
    </row>
    <row r="17437" spans="20:24">
      <c r="T17437" s="288"/>
      <c r="U17437" s="287"/>
      <c r="X17437" s="289"/>
    </row>
    <row r="17438" spans="20:24">
      <c r="T17438" s="288"/>
      <c r="U17438" s="287"/>
      <c r="X17438" s="289"/>
    </row>
    <row r="17439" spans="20:24">
      <c r="T17439" s="288"/>
      <c r="U17439" s="287"/>
      <c r="X17439" s="289"/>
    </row>
    <row r="17440" spans="20:24">
      <c r="T17440" s="288"/>
      <c r="U17440" s="287"/>
      <c r="X17440" s="289"/>
    </row>
    <row r="17441" spans="20:24">
      <c r="T17441" s="288"/>
      <c r="U17441" s="287"/>
      <c r="X17441" s="289"/>
    </row>
    <row r="17442" spans="20:24">
      <c r="T17442" s="288"/>
      <c r="U17442" s="287"/>
      <c r="X17442" s="289"/>
    </row>
    <row r="17443" spans="20:24">
      <c r="T17443" s="288"/>
      <c r="U17443" s="287"/>
      <c r="X17443" s="289"/>
    </row>
    <row r="17444" spans="20:24">
      <c r="T17444" s="288"/>
      <c r="U17444" s="287"/>
      <c r="X17444" s="289"/>
    </row>
    <row r="17445" spans="20:24">
      <c r="T17445" s="288"/>
      <c r="U17445" s="287"/>
      <c r="X17445" s="289"/>
    </row>
    <row r="17446" spans="20:24">
      <c r="T17446" s="288"/>
      <c r="U17446" s="287"/>
      <c r="X17446" s="289"/>
    </row>
    <row r="17447" spans="20:24">
      <c r="T17447" s="288"/>
      <c r="U17447" s="287"/>
      <c r="X17447" s="289"/>
    </row>
    <row r="17448" spans="20:24">
      <c r="T17448" s="288"/>
      <c r="U17448" s="287"/>
      <c r="X17448" s="289"/>
    </row>
    <row r="17449" spans="20:24">
      <c r="T17449" s="288"/>
      <c r="U17449" s="287"/>
      <c r="X17449" s="289"/>
    </row>
    <row r="17450" spans="20:24">
      <c r="T17450" s="288"/>
      <c r="U17450" s="287"/>
      <c r="X17450" s="289"/>
    </row>
    <row r="17451" spans="20:24">
      <c r="T17451" s="288"/>
      <c r="U17451" s="287"/>
      <c r="X17451" s="289"/>
    </row>
    <row r="17452" spans="20:24">
      <c r="T17452" s="288"/>
      <c r="U17452" s="287"/>
      <c r="X17452" s="289"/>
    </row>
    <row r="17453" spans="20:24">
      <c r="T17453" s="288"/>
      <c r="U17453" s="287"/>
      <c r="X17453" s="289"/>
    </row>
    <row r="17454" spans="20:24">
      <c r="T17454" s="288"/>
      <c r="U17454" s="287"/>
      <c r="X17454" s="289"/>
    </row>
    <row r="17455" spans="20:24">
      <c r="T17455" s="288"/>
      <c r="U17455" s="287"/>
      <c r="X17455" s="289"/>
    </row>
    <row r="17456" spans="20:24">
      <c r="T17456" s="288"/>
      <c r="U17456" s="287"/>
      <c r="X17456" s="289"/>
    </row>
    <row r="17457" spans="20:24">
      <c r="T17457" s="288"/>
      <c r="U17457" s="287"/>
      <c r="X17457" s="289"/>
    </row>
    <row r="17458" spans="20:24">
      <c r="T17458" s="288"/>
      <c r="U17458" s="287"/>
      <c r="X17458" s="289"/>
    </row>
    <row r="17459" spans="20:24">
      <c r="T17459" s="288"/>
      <c r="U17459" s="287"/>
      <c r="X17459" s="289"/>
    </row>
    <row r="17460" spans="20:24">
      <c r="T17460" s="288"/>
      <c r="U17460" s="287"/>
      <c r="X17460" s="289"/>
    </row>
    <row r="17461" spans="20:24">
      <c r="T17461" s="288"/>
      <c r="U17461" s="287"/>
      <c r="X17461" s="289"/>
    </row>
    <row r="17462" spans="20:24">
      <c r="T17462" s="288"/>
      <c r="U17462" s="287"/>
      <c r="X17462" s="289"/>
    </row>
    <row r="17463" spans="20:24">
      <c r="T17463" s="288"/>
      <c r="U17463" s="287"/>
      <c r="X17463" s="289"/>
    </row>
    <row r="17464" spans="20:24">
      <c r="T17464" s="288"/>
      <c r="U17464" s="287"/>
      <c r="X17464" s="289"/>
    </row>
    <row r="17465" spans="20:24">
      <c r="T17465" s="288"/>
      <c r="U17465" s="287"/>
      <c r="X17465" s="289"/>
    </row>
    <row r="17466" spans="20:24">
      <c r="T17466" s="288"/>
      <c r="U17466" s="287"/>
      <c r="X17466" s="289"/>
    </row>
    <row r="17467" spans="20:24">
      <c r="T17467" s="288"/>
      <c r="U17467" s="287"/>
      <c r="X17467" s="289"/>
    </row>
    <row r="17468" spans="20:24">
      <c r="T17468" s="288"/>
      <c r="U17468" s="287"/>
      <c r="X17468" s="289"/>
    </row>
    <row r="17469" spans="20:24">
      <c r="T17469" s="288"/>
      <c r="U17469" s="287"/>
      <c r="X17469" s="289"/>
    </row>
    <row r="17470" spans="20:24">
      <c r="T17470" s="288"/>
      <c r="U17470" s="287"/>
      <c r="X17470" s="289"/>
    </row>
    <row r="17471" spans="20:24">
      <c r="T17471" s="288"/>
      <c r="U17471" s="287"/>
      <c r="X17471" s="289"/>
    </row>
    <row r="17472" spans="20:24">
      <c r="T17472" s="288"/>
      <c r="U17472" s="287"/>
      <c r="X17472" s="289"/>
    </row>
    <row r="17473" spans="20:24">
      <c r="T17473" s="288"/>
      <c r="U17473" s="287"/>
      <c r="X17473" s="289"/>
    </row>
    <row r="17474" spans="20:24">
      <c r="T17474" s="288"/>
      <c r="U17474" s="287"/>
      <c r="X17474" s="289"/>
    </row>
    <row r="17475" spans="20:24">
      <c r="T17475" s="288"/>
      <c r="U17475" s="287"/>
      <c r="X17475" s="289"/>
    </row>
    <row r="17476" spans="20:24">
      <c r="T17476" s="288"/>
      <c r="U17476" s="287"/>
      <c r="X17476" s="289"/>
    </row>
    <row r="17477" spans="20:24">
      <c r="T17477" s="288"/>
      <c r="U17477" s="287"/>
      <c r="X17477" s="289"/>
    </row>
    <row r="17478" spans="20:24">
      <c r="T17478" s="288"/>
      <c r="U17478" s="287"/>
      <c r="X17478" s="289"/>
    </row>
    <row r="17479" spans="20:24">
      <c r="T17479" s="288"/>
      <c r="U17479" s="287"/>
      <c r="X17479" s="289"/>
    </row>
    <row r="17480" spans="20:24">
      <c r="T17480" s="288"/>
      <c r="U17480" s="287"/>
      <c r="X17480" s="289"/>
    </row>
    <row r="17481" spans="20:24">
      <c r="T17481" s="288"/>
      <c r="U17481" s="287"/>
      <c r="X17481" s="289"/>
    </row>
    <row r="17482" spans="20:24">
      <c r="T17482" s="288"/>
      <c r="U17482" s="287"/>
      <c r="X17482" s="289"/>
    </row>
    <row r="17483" spans="20:24">
      <c r="T17483" s="288"/>
      <c r="U17483" s="287"/>
      <c r="X17483" s="289"/>
    </row>
    <row r="17484" spans="20:24">
      <c r="T17484" s="288"/>
      <c r="U17484" s="287"/>
      <c r="X17484" s="289"/>
    </row>
    <row r="17485" spans="20:24">
      <c r="T17485" s="288"/>
      <c r="U17485" s="287"/>
      <c r="X17485" s="289"/>
    </row>
    <row r="17486" spans="20:24">
      <c r="T17486" s="288"/>
      <c r="U17486" s="287"/>
      <c r="X17486" s="289"/>
    </row>
    <row r="17487" spans="20:24">
      <c r="T17487" s="288"/>
      <c r="U17487" s="287"/>
      <c r="X17487" s="289"/>
    </row>
    <row r="17488" spans="20:24">
      <c r="T17488" s="288"/>
      <c r="U17488" s="287"/>
      <c r="X17488" s="289"/>
    </row>
    <row r="17489" spans="20:24">
      <c r="T17489" s="288"/>
      <c r="U17489" s="287"/>
      <c r="X17489" s="289"/>
    </row>
    <row r="17490" spans="20:24">
      <c r="T17490" s="288"/>
      <c r="U17490" s="287"/>
      <c r="X17490" s="289"/>
    </row>
    <row r="17491" spans="20:24">
      <c r="T17491" s="288"/>
      <c r="U17491" s="287"/>
      <c r="X17491" s="289"/>
    </row>
    <row r="17492" spans="20:24">
      <c r="T17492" s="288"/>
      <c r="U17492" s="287"/>
      <c r="X17492" s="289"/>
    </row>
    <row r="17493" spans="20:24">
      <c r="T17493" s="288"/>
      <c r="U17493" s="287"/>
      <c r="X17493" s="289"/>
    </row>
    <row r="17494" spans="20:24">
      <c r="T17494" s="288"/>
      <c r="U17494" s="287"/>
      <c r="X17494" s="289"/>
    </row>
    <row r="17495" spans="20:24">
      <c r="T17495" s="288"/>
      <c r="U17495" s="287"/>
      <c r="X17495" s="289"/>
    </row>
    <row r="17496" spans="20:24">
      <c r="T17496" s="288"/>
      <c r="U17496" s="287"/>
      <c r="X17496" s="289"/>
    </row>
    <row r="17497" spans="20:24">
      <c r="T17497" s="288"/>
      <c r="U17497" s="287"/>
      <c r="X17497" s="289"/>
    </row>
    <row r="17498" spans="20:24">
      <c r="T17498" s="288"/>
      <c r="U17498" s="287"/>
      <c r="X17498" s="289"/>
    </row>
    <row r="17499" spans="20:24">
      <c r="T17499" s="288"/>
      <c r="U17499" s="287"/>
      <c r="X17499" s="289"/>
    </row>
    <row r="17500" spans="20:24">
      <c r="T17500" s="288"/>
      <c r="U17500" s="287"/>
      <c r="X17500" s="289"/>
    </row>
    <row r="17501" spans="20:24">
      <c r="T17501" s="288"/>
      <c r="U17501" s="287"/>
      <c r="X17501" s="289"/>
    </row>
    <row r="17502" spans="20:24">
      <c r="T17502" s="288"/>
      <c r="U17502" s="287"/>
      <c r="X17502" s="289"/>
    </row>
    <row r="17503" spans="20:24">
      <c r="T17503" s="288"/>
      <c r="U17503" s="287"/>
      <c r="X17503" s="289"/>
    </row>
    <row r="17504" spans="20:24">
      <c r="T17504" s="288"/>
      <c r="U17504" s="287"/>
      <c r="X17504" s="289"/>
    </row>
    <row r="17505" spans="20:24">
      <c r="T17505" s="288"/>
      <c r="U17505" s="287"/>
      <c r="X17505" s="289"/>
    </row>
    <row r="17506" spans="20:24">
      <c r="T17506" s="288"/>
      <c r="U17506" s="287"/>
      <c r="X17506" s="289"/>
    </row>
    <row r="17507" spans="20:24">
      <c r="T17507" s="288"/>
      <c r="U17507" s="287"/>
      <c r="X17507" s="289"/>
    </row>
    <row r="17508" spans="20:24">
      <c r="T17508" s="288"/>
      <c r="U17508" s="287"/>
      <c r="X17508" s="289"/>
    </row>
    <row r="17509" spans="20:24">
      <c r="T17509" s="288"/>
      <c r="U17509" s="287"/>
      <c r="X17509" s="289"/>
    </row>
    <row r="17510" spans="20:24">
      <c r="T17510" s="288"/>
      <c r="U17510" s="287"/>
      <c r="X17510" s="289"/>
    </row>
    <row r="17511" spans="20:24">
      <c r="T17511" s="288"/>
      <c r="U17511" s="287"/>
      <c r="X17511" s="289"/>
    </row>
    <row r="17512" spans="20:24">
      <c r="T17512" s="288"/>
      <c r="U17512" s="287"/>
      <c r="X17512" s="289"/>
    </row>
    <row r="17513" spans="20:24">
      <c r="T17513" s="288"/>
      <c r="U17513" s="287"/>
      <c r="X17513" s="289"/>
    </row>
    <row r="17514" spans="20:24">
      <c r="T17514" s="288"/>
      <c r="U17514" s="287"/>
      <c r="X17514" s="289"/>
    </row>
    <row r="17515" spans="20:24">
      <c r="T17515" s="288"/>
      <c r="U17515" s="287"/>
      <c r="X17515" s="289"/>
    </row>
    <row r="17516" spans="20:24">
      <c r="T17516" s="288"/>
      <c r="U17516" s="287"/>
      <c r="X17516" s="289"/>
    </row>
    <row r="17517" spans="20:24">
      <c r="T17517" s="288"/>
      <c r="U17517" s="287"/>
      <c r="X17517" s="289"/>
    </row>
    <row r="17518" spans="20:24">
      <c r="T17518" s="288"/>
      <c r="U17518" s="287"/>
      <c r="X17518" s="289"/>
    </row>
    <row r="17519" spans="20:24">
      <c r="T17519" s="288"/>
      <c r="U17519" s="287"/>
      <c r="X17519" s="289"/>
    </row>
    <row r="17520" spans="20:24">
      <c r="T17520" s="288"/>
      <c r="U17520" s="287"/>
      <c r="X17520" s="289"/>
    </row>
    <row r="17521" spans="20:24">
      <c r="T17521" s="288"/>
      <c r="U17521" s="287"/>
      <c r="X17521" s="289"/>
    </row>
    <row r="17522" spans="20:24">
      <c r="T17522" s="288"/>
      <c r="U17522" s="287"/>
      <c r="X17522" s="289"/>
    </row>
    <row r="17523" spans="20:24">
      <c r="T17523" s="288"/>
      <c r="U17523" s="287"/>
      <c r="X17523" s="289"/>
    </row>
    <row r="17524" spans="20:24">
      <c r="T17524" s="288"/>
      <c r="U17524" s="287"/>
      <c r="X17524" s="289"/>
    </row>
    <row r="17525" spans="20:24">
      <c r="T17525" s="288"/>
      <c r="U17525" s="287"/>
      <c r="X17525" s="289"/>
    </row>
    <row r="17526" spans="20:24">
      <c r="T17526" s="288"/>
      <c r="U17526" s="287"/>
      <c r="X17526" s="289"/>
    </row>
    <row r="17527" spans="20:24">
      <c r="T17527" s="288"/>
      <c r="U17527" s="287"/>
      <c r="X17527" s="289"/>
    </row>
    <row r="17528" spans="20:24">
      <c r="T17528" s="288"/>
      <c r="U17528" s="287"/>
      <c r="X17528" s="289"/>
    </row>
    <row r="17529" spans="20:24">
      <c r="T17529" s="288"/>
      <c r="U17529" s="287"/>
      <c r="X17529" s="289"/>
    </row>
    <row r="17530" spans="20:24">
      <c r="T17530" s="288"/>
      <c r="U17530" s="287"/>
      <c r="X17530" s="289"/>
    </row>
    <row r="17531" spans="20:24">
      <c r="T17531" s="288"/>
      <c r="U17531" s="287"/>
      <c r="X17531" s="289"/>
    </row>
    <row r="17532" spans="20:24">
      <c r="T17532" s="288"/>
      <c r="U17532" s="287"/>
      <c r="X17532" s="289"/>
    </row>
    <row r="17533" spans="20:24">
      <c r="T17533" s="288"/>
      <c r="U17533" s="287"/>
      <c r="X17533" s="289"/>
    </row>
    <row r="17534" spans="20:24">
      <c r="T17534" s="288"/>
      <c r="U17534" s="287"/>
      <c r="X17534" s="289"/>
    </row>
    <row r="17535" spans="20:24">
      <c r="T17535" s="288"/>
      <c r="U17535" s="287"/>
      <c r="X17535" s="289"/>
    </row>
    <row r="17536" spans="20:24">
      <c r="T17536" s="288"/>
      <c r="U17536" s="287"/>
      <c r="X17536" s="289"/>
    </row>
    <row r="17537" spans="20:24">
      <c r="T17537" s="288"/>
      <c r="U17537" s="287"/>
      <c r="X17537" s="289"/>
    </row>
    <row r="17538" spans="20:24">
      <c r="T17538" s="288"/>
      <c r="U17538" s="287"/>
      <c r="X17538" s="289"/>
    </row>
    <row r="17539" spans="20:24">
      <c r="T17539" s="288"/>
      <c r="U17539" s="287"/>
      <c r="X17539" s="289"/>
    </row>
    <row r="17540" spans="20:24">
      <c r="T17540" s="288"/>
      <c r="U17540" s="287"/>
      <c r="X17540" s="289"/>
    </row>
    <row r="17541" spans="20:24">
      <c r="T17541" s="288"/>
      <c r="U17541" s="287"/>
      <c r="X17541" s="289"/>
    </row>
    <row r="17542" spans="20:24">
      <c r="T17542" s="288"/>
      <c r="U17542" s="287"/>
      <c r="X17542" s="289"/>
    </row>
    <row r="17543" spans="20:24">
      <c r="T17543" s="288"/>
      <c r="U17543" s="287"/>
      <c r="X17543" s="289"/>
    </row>
    <row r="17544" spans="20:24">
      <c r="T17544" s="288"/>
      <c r="U17544" s="287"/>
      <c r="X17544" s="289"/>
    </row>
    <row r="17545" spans="20:24">
      <c r="T17545" s="288"/>
      <c r="U17545" s="287"/>
      <c r="X17545" s="289"/>
    </row>
    <row r="17546" spans="20:24">
      <c r="T17546" s="288"/>
      <c r="U17546" s="287"/>
      <c r="X17546" s="289"/>
    </row>
    <row r="17547" spans="20:24">
      <c r="T17547" s="288"/>
      <c r="U17547" s="287"/>
      <c r="X17547" s="289"/>
    </row>
    <row r="17548" spans="20:24">
      <c r="T17548" s="288"/>
      <c r="U17548" s="287"/>
      <c r="X17548" s="289"/>
    </row>
    <row r="17549" spans="20:24">
      <c r="T17549" s="288"/>
      <c r="U17549" s="287"/>
      <c r="X17549" s="289"/>
    </row>
    <row r="17550" spans="20:24">
      <c r="T17550" s="288"/>
      <c r="U17550" s="287"/>
      <c r="X17550" s="289"/>
    </row>
    <row r="17551" spans="20:24">
      <c r="T17551" s="288"/>
      <c r="U17551" s="287"/>
      <c r="X17551" s="289"/>
    </row>
    <row r="17552" spans="20:24">
      <c r="T17552" s="288"/>
      <c r="U17552" s="287"/>
      <c r="X17552" s="289"/>
    </row>
    <row r="17553" spans="20:24">
      <c r="T17553" s="288"/>
      <c r="U17553" s="287"/>
      <c r="X17553" s="289"/>
    </row>
    <row r="17554" spans="20:24">
      <c r="T17554" s="288"/>
      <c r="U17554" s="287"/>
      <c r="X17554" s="289"/>
    </row>
    <row r="17555" spans="20:24">
      <c r="T17555" s="288"/>
      <c r="U17555" s="287"/>
      <c r="X17555" s="289"/>
    </row>
    <row r="17556" spans="20:24">
      <c r="T17556" s="288"/>
      <c r="U17556" s="287"/>
      <c r="X17556" s="289"/>
    </row>
    <row r="17557" spans="20:24">
      <c r="T17557" s="288"/>
      <c r="U17557" s="287"/>
      <c r="X17557" s="289"/>
    </row>
    <row r="17558" spans="20:24">
      <c r="T17558" s="288"/>
      <c r="U17558" s="287"/>
      <c r="X17558" s="289"/>
    </row>
    <row r="17559" spans="20:24">
      <c r="T17559" s="288"/>
      <c r="U17559" s="287"/>
      <c r="X17559" s="289"/>
    </row>
    <row r="17560" spans="20:24">
      <c r="T17560" s="288"/>
      <c r="U17560" s="287"/>
      <c r="X17560" s="289"/>
    </row>
    <row r="17561" spans="20:24">
      <c r="T17561" s="288"/>
      <c r="U17561" s="287"/>
      <c r="X17561" s="289"/>
    </row>
    <row r="17562" spans="20:24">
      <c r="T17562" s="288"/>
      <c r="U17562" s="287"/>
      <c r="X17562" s="289"/>
    </row>
    <row r="17563" spans="20:24">
      <c r="T17563" s="288"/>
      <c r="U17563" s="287"/>
      <c r="X17563" s="289"/>
    </row>
    <row r="17564" spans="20:24">
      <c r="T17564" s="288"/>
      <c r="U17564" s="287"/>
      <c r="X17564" s="289"/>
    </row>
    <row r="17565" spans="20:24">
      <c r="T17565" s="288"/>
      <c r="U17565" s="287"/>
      <c r="X17565" s="289"/>
    </row>
    <row r="17566" spans="20:24">
      <c r="T17566" s="288"/>
      <c r="U17566" s="287"/>
      <c r="X17566" s="289"/>
    </row>
    <row r="17567" spans="20:24">
      <c r="T17567" s="288"/>
      <c r="U17567" s="287"/>
      <c r="X17567" s="289"/>
    </row>
    <row r="17568" spans="20:24">
      <c r="T17568" s="288"/>
      <c r="U17568" s="287"/>
      <c r="X17568" s="289"/>
    </row>
    <row r="17569" spans="20:24">
      <c r="T17569" s="288"/>
      <c r="U17569" s="287"/>
      <c r="X17569" s="289"/>
    </row>
    <row r="17570" spans="20:24">
      <c r="T17570" s="288"/>
      <c r="U17570" s="287"/>
      <c r="X17570" s="289"/>
    </row>
    <row r="17571" spans="20:24">
      <c r="T17571" s="288"/>
      <c r="U17571" s="287"/>
      <c r="X17571" s="289"/>
    </row>
    <row r="17572" spans="20:24">
      <c r="T17572" s="288"/>
      <c r="U17572" s="287"/>
      <c r="X17572" s="289"/>
    </row>
    <row r="17573" spans="20:24">
      <c r="T17573" s="288"/>
      <c r="U17573" s="287"/>
      <c r="X17573" s="289"/>
    </row>
    <row r="17574" spans="20:24">
      <c r="T17574" s="288"/>
      <c r="U17574" s="287"/>
      <c r="X17574" s="289"/>
    </row>
    <row r="17575" spans="20:24">
      <c r="T17575" s="288"/>
      <c r="U17575" s="287"/>
      <c r="X17575" s="289"/>
    </row>
    <row r="17576" spans="20:24">
      <c r="T17576" s="288"/>
      <c r="U17576" s="287"/>
      <c r="X17576" s="289"/>
    </row>
    <row r="17577" spans="20:24">
      <c r="T17577" s="288"/>
      <c r="U17577" s="287"/>
      <c r="X17577" s="289"/>
    </row>
    <row r="17578" spans="20:24">
      <c r="T17578" s="288"/>
      <c r="U17578" s="287"/>
      <c r="X17578" s="289"/>
    </row>
    <row r="17579" spans="20:24">
      <c r="T17579" s="288"/>
      <c r="U17579" s="287"/>
      <c r="X17579" s="289"/>
    </row>
    <row r="17580" spans="20:24">
      <c r="T17580" s="288"/>
      <c r="U17580" s="287"/>
      <c r="X17580" s="289"/>
    </row>
    <row r="17581" spans="20:24">
      <c r="T17581" s="288"/>
      <c r="U17581" s="287"/>
      <c r="X17581" s="289"/>
    </row>
    <row r="17582" spans="20:24">
      <c r="T17582" s="288"/>
      <c r="U17582" s="287"/>
      <c r="X17582" s="289"/>
    </row>
    <row r="17583" spans="20:24">
      <c r="T17583" s="288"/>
      <c r="U17583" s="287"/>
      <c r="X17583" s="289"/>
    </row>
    <row r="17584" spans="20:24">
      <c r="T17584" s="288"/>
      <c r="U17584" s="287"/>
      <c r="X17584" s="289"/>
    </row>
    <row r="17585" spans="20:24">
      <c r="T17585" s="288"/>
      <c r="U17585" s="287"/>
      <c r="X17585" s="289"/>
    </row>
    <row r="17586" spans="20:24">
      <c r="T17586" s="288"/>
      <c r="U17586" s="287"/>
      <c r="X17586" s="289"/>
    </row>
    <row r="17587" spans="20:24">
      <c r="T17587" s="288"/>
      <c r="U17587" s="287"/>
      <c r="X17587" s="289"/>
    </row>
    <row r="17588" spans="20:24">
      <c r="T17588" s="288"/>
      <c r="U17588" s="287"/>
      <c r="X17588" s="289"/>
    </row>
    <row r="17589" spans="20:24">
      <c r="T17589" s="288"/>
      <c r="U17589" s="287"/>
      <c r="X17589" s="289"/>
    </row>
    <row r="17590" spans="20:24">
      <c r="T17590" s="288"/>
      <c r="U17590" s="287"/>
      <c r="X17590" s="289"/>
    </row>
    <row r="17591" spans="20:24">
      <c r="T17591" s="288"/>
      <c r="U17591" s="287"/>
      <c r="X17591" s="289"/>
    </row>
    <row r="17592" spans="20:24">
      <c r="T17592" s="288"/>
      <c r="U17592" s="287"/>
      <c r="X17592" s="289"/>
    </row>
    <row r="17593" spans="20:24">
      <c r="T17593" s="288"/>
      <c r="U17593" s="287"/>
      <c r="X17593" s="289"/>
    </row>
    <row r="17594" spans="20:24">
      <c r="T17594" s="288"/>
      <c r="U17594" s="287"/>
      <c r="X17594" s="289"/>
    </row>
    <row r="17595" spans="20:24">
      <c r="T17595" s="288"/>
      <c r="U17595" s="287"/>
      <c r="X17595" s="289"/>
    </row>
    <row r="17596" spans="20:24">
      <c r="T17596" s="288"/>
      <c r="U17596" s="287"/>
      <c r="X17596" s="289"/>
    </row>
    <row r="17597" spans="20:24">
      <c r="T17597" s="288"/>
      <c r="U17597" s="287"/>
      <c r="X17597" s="289"/>
    </row>
    <row r="17598" spans="20:24">
      <c r="T17598" s="288"/>
      <c r="U17598" s="287"/>
      <c r="X17598" s="289"/>
    </row>
    <row r="17599" spans="20:24">
      <c r="T17599" s="288"/>
      <c r="U17599" s="287"/>
      <c r="X17599" s="289"/>
    </row>
    <row r="17600" spans="20:24">
      <c r="T17600" s="288"/>
      <c r="U17600" s="287"/>
      <c r="X17600" s="289"/>
    </row>
    <row r="17601" spans="20:24">
      <c r="T17601" s="288"/>
      <c r="U17601" s="287"/>
      <c r="X17601" s="289"/>
    </row>
    <row r="17602" spans="20:24">
      <c r="T17602" s="288"/>
      <c r="U17602" s="287"/>
      <c r="X17602" s="289"/>
    </row>
    <row r="17603" spans="20:24">
      <c r="T17603" s="288"/>
      <c r="U17603" s="287"/>
      <c r="X17603" s="289"/>
    </row>
    <row r="17604" spans="20:24">
      <c r="T17604" s="288"/>
      <c r="U17604" s="287"/>
      <c r="X17604" s="289"/>
    </row>
    <row r="17605" spans="20:24">
      <c r="T17605" s="288"/>
      <c r="U17605" s="287"/>
      <c r="X17605" s="289"/>
    </row>
    <row r="17606" spans="20:24">
      <c r="T17606" s="288"/>
      <c r="U17606" s="287"/>
      <c r="X17606" s="289"/>
    </row>
    <row r="17607" spans="20:24">
      <c r="T17607" s="288"/>
      <c r="U17607" s="287"/>
      <c r="X17607" s="289"/>
    </row>
    <row r="17608" spans="20:24">
      <c r="T17608" s="288"/>
      <c r="U17608" s="287"/>
      <c r="X17608" s="289"/>
    </row>
    <row r="17609" spans="20:24">
      <c r="T17609" s="288"/>
      <c r="U17609" s="287"/>
      <c r="X17609" s="289"/>
    </row>
    <row r="17610" spans="20:24">
      <c r="T17610" s="288"/>
      <c r="U17610" s="287"/>
      <c r="X17610" s="289"/>
    </row>
    <row r="17611" spans="20:24">
      <c r="T17611" s="288"/>
      <c r="U17611" s="287"/>
      <c r="X17611" s="289"/>
    </row>
    <row r="17612" spans="20:24">
      <c r="T17612" s="288"/>
      <c r="U17612" s="287"/>
      <c r="X17612" s="289"/>
    </row>
    <row r="17613" spans="20:24">
      <c r="T17613" s="288"/>
      <c r="U17613" s="287"/>
      <c r="X17613" s="289"/>
    </row>
    <row r="17614" spans="20:24">
      <c r="T17614" s="288"/>
      <c r="U17614" s="287"/>
      <c r="X17614" s="289"/>
    </row>
    <row r="17615" spans="20:24">
      <c r="T17615" s="288"/>
      <c r="U17615" s="287"/>
      <c r="X17615" s="289"/>
    </row>
    <row r="17616" spans="20:24">
      <c r="T17616" s="288"/>
      <c r="U17616" s="287"/>
      <c r="X17616" s="289"/>
    </row>
    <row r="17617" spans="20:24">
      <c r="T17617" s="288"/>
      <c r="U17617" s="287"/>
      <c r="X17617" s="289"/>
    </row>
    <row r="17618" spans="20:24">
      <c r="T17618" s="288"/>
      <c r="U17618" s="287"/>
      <c r="X17618" s="289"/>
    </row>
    <row r="17619" spans="20:24">
      <c r="T17619" s="288"/>
      <c r="U17619" s="287"/>
      <c r="X17619" s="289"/>
    </row>
    <row r="17620" spans="20:24">
      <c r="T17620" s="288"/>
      <c r="U17620" s="287"/>
      <c r="X17620" s="289"/>
    </row>
    <row r="17621" spans="20:24">
      <c r="T17621" s="288"/>
      <c r="U17621" s="287"/>
      <c r="X17621" s="289"/>
    </row>
    <row r="17622" spans="20:24">
      <c r="T17622" s="288"/>
      <c r="U17622" s="287"/>
      <c r="X17622" s="289"/>
    </row>
    <row r="17623" spans="20:24">
      <c r="T17623" s="288"/>
      <c r="U17623" s="287"/>
      <c r="X17623" s="289"/>
    </row>
    <row r="17624" spans="20:24">
      <c r="T17624" s="288"/>
      <c r="U17624" s="287"/>
      <c r="X17624" s="289"/>
    </row>
    <row r="17625" spans="20:24">
      <c r="T17625" s="288"/>
      <c r="U17625" s="287"/>
      <c r="X17625" s="289"/>
    </row>
    <row r="17626" spans="20:24">
      <c r="T17626" s="288"/>
      <c r="U17626" s="287"/>
      <c r="X17626" s="289"/>
    </row>
    <row r="17627" spans="20:24">
      <c r="T17627" s="288"/>
      <c r="U17627" s="287"/>
      <c r="X17627" s="289"/>
    </row>
    <row r="17628" spans="20:24">
      <c r="T17628" s="288"/>
      <c r="U17628" s="287"/>
      <c r="X17628" s="289"/>
    </row>
    <row r="17629" spans="20:24">
      <c r="T17629" s="288"/>
      <c r="U17629" s="287"/>
      <c r="X17629" s="289"/>
    </row>
    <row r="17630" spans="20:24">
      <c r="T17630" s="288"/>
      <c r="U17630" s="287"/>
      <c r="X17630" s="289"/>
    </row>
    <row r="17631" spans="20:24">
      <c r="T17631" s="288"/>
      <c r="U17631" s="287"/>
      <c r="X17631" s="289"/>
    </row>
    <row r="17632" spans="20:24">
      <c r="T17632" s="288"/>
      <c r="U17632" s="287"/>
      <c r="X17632" s="289"/>
    </row>
    <row r="17633" spans="20:24">
      <c r="T17633" s="288"/>
      <c r="U17633" s="287"/>
      <c r="X17633" s="289"/>
    </row>
    <row r="17634" spans="20:24">
      <c r="T17634" s="288"/>
      <c r="U17634" s="287"/>
      <c r="X17634" s="289"/>
    </row>
    <row r="17635" spans="20:24">
      <c r="T17635" s="288"/>
      <c r="U17635" s="287"/>
      <c r="X17635" s="289"/>
    </row>
    <row r="17636" spans="20:24">
      <c r="T17636" s="288"/>
      <c r="U17636" s="287"/>
      <c r="X17636" s="289"/>
    </row>
    <row r="17637" spans="20:24">
      <c r="T17637" s="288"/>
      <c r="U17637" s="287"/>
      <c r="X17637" s="289"/>
    </row>
    <row r="17638" spans="20:24">
      <c r="T17638" s="288"/>
      <c r="U17638" s="287"/>
      <c r="X17638" s="289"/>
    </row>
    <row r="17639" spans="20:24">
      <c r="T17639" s="288"/>
      <c r="U17639" s="287"/>
      <c r="X17639" s="289"/>
    </row>
    <row r="17640" spans="20:24">
      <c r="T17640" s="288"/>
      <c r="U17640" s="287"/>
      <c r="X17640" s="289"/>
    </row>
    <row r="17641" spans="20:24">
      <c r="T17641" s="288"/>
      <c r="U17641" s="287"/>
      <c r="X17641" s="289"/>
    </row>
    <row r="17642" spans="20:24">
      <c r="T17642" s="288"/>
      <c r="U17642" s="287"/>
      <c r="X17642" s="289"/>
    </row>
    <row r="17643" spans="20:24">
      <c r="T17643" s="288"/>
      <c r="U17643" s="287"/>
      <c r="X17643" s="289"/>
    </row>
    <row r="17644" spans="20:24">
      <c r="T17644" s="288"/>
      <c r="U17644" s="287"/>
      <c r="X17644" s="289"/>
    </row>
    <row r="17645" spans="20:24">
      <c r="T17645" s="288"/>
      <c r="U17645" s="287"/>
      <c r="X17645" s="289"/>
    </row>
    <row r="17646" spans="20:24">
      <c r="T17646" s="288"/>
      <c r="U17646" s="287"/>
      <c r="X17646" s="289"/>
    </row>
    <row r="17647" spans="20:24">
      <c r="T17647" s="288"/>
      <c r="U17647" s="287"/>
      <c r="X17647" s="289"/>
    </row>
    <row r="17648" spans="20:24">
      <c r="T17648" s="288"/>
      <c r="U17648" s="287"/>
      <c r="X17648" s="289"/>
    </row>
    <row r="17649" spans="20:24">
      <c r="T17649" s="288"/>
      <c r="U17649" s="287"/>
      <c r="X17649" s="289"/>
    </row>
    <row r="17650" spans="20:24">
      <c r="T17650" s="288"/>
      <c r="U17650" s="287"/>
      <c r="X17650" s="289"/>
    </row>
    <row r="17651" spans="20:24">
      <c r="T17651" s="288"/>
      <c r="U17651" s="287"/>
      <c r="X17651" s="289"/>
    </row>
    <row r="17652" spans="20:24">
      <c r="T17652" s="288"/>
      <c r="U17652" s="287"/>
      <c r="X17652" s="289"/>
    </row>
    <row r="17653" spans="20:24">
      <c r="T17653" s="288"/>
      <c r="U17653" s="287"/>
      <c r="X17653" s="289"/>
    </row>
    <row r="17654" spans="20:24">
      <c r="T17654" s="288"/>
      <c r="U17654" s="287"/>
      <c r="X17654" s="289"/>
    </row>
    <row r="17655" spans="20:24">
      <c r="T17655" s="288"/>
      <c r="U17655" s="287"/>
      <c r="X17655" s="289"/>
    </row>
    <row r="17656" spans="20:24">
      <c r="T17656" s="288"/>
      <c r="U17656" s="287"/>
      <c r="X17656" s="289"/>
    </row>
    <row r="17657" spans="20:24">
      <c r="T17657" s="288"/>
      <c r="U17657" s="287"/>
      <c r="X17657" s="289"/>
    </row>
    <row r="17658" spans="20:24">
      <c r="T17658" s="288"/>
      <c r="U17658" s="287"/>
      <c r="X17658" s="289"/>
    </row>
    <row r="17659" spans="20:24">
      <c r="T17659" s="288"/>
      <c r="U17659" s="287"/>
      <c r="X17659" s="289"/>
    </row>
    <row r="17660" spans="20:24">
      <c r="T17660" s="288"/>
      <c r="U17660" s="287"/>
      <c r="X17660" s="289"/>
    </row>
    <row r="17661" spans="20:24">
      <c r="T17661" s="288"/>
      <c r="U17661" s="287"/>
      <c r="X17661" s="289"/>
    </row>
    <row r="17662" spans="20:24">
      <c r="T17662" s="288"/>
      <c r="U17662" s="287"/>
      <c r="X17662" s="289"/>
    </row>
    <row r="17663" spans="20:24">
      <c r="T17663" s="288"/>
      <c r="U17663" s="287"/>
      <c r="X17663" s="289"/>
    </row>
    <row r="17664" spans="20:24">
      <c r="T17664" s="288"/>
      <c r="U17664" s="287"/>
      <c r="X17664" s="289"/>
    </row>
    <row r="17665" spans="20:24">
      <c r="T17665" s="288"/>
      <c r="U17665" s="287"/>
      <c r="X17665" s="289"/>
    </row>
    <row r="17666" spans="20:24">
      <c r="T17666" s="288"/>
      <c r="U17666" s="287"/>
      <c r="X17666" s="289"/>
    </row>
    <row r="17667" spans="20:24">
      <c r="T17667" s="288"/>
      <c r="U17667" s="287"/>
      <c r="X17667" s="289"/>
    </row>
    <row r="17668" spans="20:24">
      <c r="T17668" s="288"/>
      <c r="U17668" s="287"/>
      <c r="X17668" s="289"/>
    </row>
    <row r="17669" spans="20:24">
      <c r="T17669" s="288"/>
      <c r="U17669" s="287"/>
      <c r="X17669" s="289"/>
    </row>
    <row r="17670" spans="20:24">
      <c r="T17670" s="288"/>
      <c r="U17670" s="287"/>
      <c r="X17670" s="289"/>
    </row>
    <row r="17671" spans="20:24">
      <c r="T17671" s="288"/>
      <c r="U17671" s="287"/>
      <c r="X17671" s="289"/>
    </row>
    <row r="17672" spans="20:24">
      <c r="T17672" s="288"/>
      <c r="U17672" s="287"/>
      <c r="X17672" s="289"/>
    </row>
    <row r="17673" spans="20:24">
      <c r="T17673" s="288"/>
      <c r="U17673" s="287"/>
      <c r="X17673" s="289"/>
    </row>
    <row r="17674" spans="20:24">
      <c r="T17674" s="288"/>
      <c r="U17674" s="287"/>
      <c r="X17674" s="289"/>
    </row>
    <row r="17675" spans="20:24">
      <c r="T17675" s="288"/>
      <c r="U17675" s="287"/>
      <c r="X17675" s="289"/>
    </row>
    <row r="17676" spans="20:24">
      <c r="T17676" s="288"/>
      <c r="U17676" s="287"/>
      <c r="X17676" s="289"/>
    </row>
    <row r="17677" spans="20:24">
      <c r="T17677" s="288"/>
      <c r="U17677" s="287"/>
      <c r="X17677" s="289"/>
    </row>
    <row r="17678" spans="20:24">
      <c r="T17678" s="288"/>
      <c r="U17678" s="287"/>
      <c r="X17678" s="289"/>
    </row>
    <row r="17679" spans="20:24">
      <c r="T17679" s="288"/>
      <c r="U17679" s="287"/>
      <c r="X17679" s="289"/>
    </row>
    <row r="17680" spans="20:24">
      <c r="T17680" s="288"/>
      <c r="U17680" s="287"/>
      <c r="X17680" s="289"/>
    </row>
    <row r="17681" spans="20:24">
      <c r="T17681" s="288"/>
      <c r="U17681" s="287"/>
      <c r="X17681" s="289"/>
    </row>
    <row r="17682" spans="20:24">
      <c r="T17682" s="288"/>
      <c r="U17682" s="287"/>
      <c r="X17682" s="289"/>
    </row>
    <row r="17683" spans="20:24">
      <c r="T17683" s="288"/>
      <c r="U17683" s="287"/>
      <c r="X17683" s="289"/>
    </row>
    <row r="17684" spans="20:24">
      <c r="T17684" s="288"/>
      <c r="U17684" s="287"/>
      <c r="X17684" s="289"/>
    </row>
    <row r="17685" spans="20:24">
      <c r="T17685" s="288"/>
      <c r="U17685" s="287"/>
      <c r="X17685" s="289"/>
    </row>
    <row r="17686" spans="20:24">
      <c r="T17686" s="288"/>
      <c r="U17686" s="287"/>
      <c r="X17686" s="289"/>
    </row>
    <row r="17687" spans="20:24">
      <c r="T17687" s="288"/>
      <c r="U17687" s="287"/>
      <c r="X17687" s="289"/>
    </row>
    <row r="17688" spans="20:24">
      <c r="T17688" s="288"/>
      <c r="U17688" s="287"/>
      <c r="X17688" s="289"/>
    </row>
    <row r="17689" spans="20:24">
      <c r="T17689" s="288"/>
      <c r="U17689" s="287"/>
      <c r="X17689" s="289"/>
    </row>
    <row r="17690" spans="20:24">
      <c r="T17690" s="288"/>
      <c r="U17690" s="287"/>
      <c r="X17690" s="289"/>
    </row>
    <row r="17691" spans="20:24">
      <c r="T17691" s="288"/>
      <c r="U17691" s="287"/>
      <c r="X17691" s="289"/>
    </row>
    <row r="17692" spans="20:24">
      <c r="T17692" s="288"/>
      <c r="U17692" s="287"/>
      <c r="X17692" s="289"/>
    </row>
    <row r="17693" spans="20:24">
      <c r="T17693" s="288"/>
      <c r="U17693" s="287"/>
      <c r="X17693" s="289"/>
    </row>
    <row r="17694" spans="20:24">
      <c r="T17694" s="288"/>
      <c r="U17694" s="287"/>
      <c r="X17694" s="289"/>
    </row>
    <row r="17695" spans="20:24">
      <c r="T17695" s="288"/>
      <c r="U17695" s="287"/>
      <c r="X17695" s="289"/>
    </row>
    <row r="17696" spans="20:24">
      <c r="T17696" s="288"/>
      <c r="U17696" s="287"/>
      <c r="X17696" s="289"/>
    </row>
    <row r="17697" spans="20:24">
      <c r="T17697" s="288"/>
      <c r="U17697" s="287"/>
      <c r="X17697" s="289"/>
    </row>
    <row r="17698" spans="20:24">
      <c r="T17698" s="288"/>
      <c r="U17698" s="287"/>
      <c r="X17698" s="289"/>
    </row>
    <row r="17699" spans="20:24">
      <c r="T17699" s="288"/>
      <c r="U17699" s="287"/>
      <c r="X17699" s="289"/>
    </row>
    <row r="17700" spans="20:24">
      <c r="T17700" s="288"/>
      <c r="U17700" s="287"/>
      <c r="X17700" s="289"/>
    </row>
    <row r="17701" spans="20:24">
      <c r="T17701" s="288"/>
      <c r="U17701" s="287"/>
      <c r="X17701" s="289"/>
    </row>
    <row r="17702" spans="20:24">
      <c r="T17702" s="288"/>
      <c r="U17702" s="287"/>
      <c r="X17702" s="289"/>
    </row>
    <row r="17703" spans="20:24">
      <c r="T17703" s="288"/>
      <c r="U17703" s="287"/>
      <c r="X17703" s="289"/>
    </row>
    <row r="17704" spans="20:24">
      <c r="T17704" s="288"/>
      <c r="U17704" s="287"/>
      <c r="X17704" s="289"/>
    </row>
    <row r="17705" spans="20:24">
      <c r="T17705" s="288"/>
      <c r="U17705" s="287"/>
      <c r="X17705" s="289"/>
    </row>
    <row r="17706" spans="20:24">
      <c r="T17706" s="288"/>
      <c r="U17706" s="287"/>
      <c r="X17706" s="289"/>
    </row>
    <row r="17707" spans="20:24">
      <c r="T17707" s="288"/>
      <c r="U17707" s="287"/>
      <c r="X17707" s="289"/>
    </row>
    <row r="17708" spans="20:24">
      <c r="T17708" s="288"/>
      <c r="U17708" s="287"/>
      <c r="X17708" s="289"/>
    </row>
    <row r="17709" spans="20:24">
      <c r="T17709" s="288"/>
      <c r="U17709" s="287"/>
      <c r="X17709" s="289"/>
    </row>
    <row r="17710" spans="20:24">
      <c r="T17710" s="288"/>
      <c r="U17710" s="287"/>
      <c r="X17710" s="289"/>
    </row>
    <row r="17711" spans="20:24">
      <c r="T17711" s="288"/>
      <c r="U17711" s="287"/>
      <c r="X17711" s="289"/>
    </row>
    <row r="17712" spans="20:24">
      <c r="T17712" s="288"/>
      <c r="U17712" s="287"/>
      <c r="X17712" s="289"/>
    </row>
    <row r="17713" spans="20:24">
      <c r="T17713" s="288"/>
      <c r="U17713" s="287"/>
      <c r="X17713" s="289"/>
    </row>
    <row r="17714" spans="20:24">
      <c r="T17714" s="288"/>
      <c r="U17714" s="287"/>
      <c r="X17714" s="289"/>
    </row>
    <row r="17715" spans="20:24">
      <c r="T17715" s="288"/>
      <c r="U17715" s="287"/>
      <c r="X17715" s="289"/>
    </row>
    <row r="17716" spans="20:24">
      <c r="T17716" s="288"/>
      <c r="U17716" s="287"/>
      <c r="X17716" s="289"/>
    </row>
    <row r="17717" spans="20:24">
      <c r="T17717" s="288"/>
      <c r="U17717" s="287"/>
      <c r="X17717" s="289"/>
    </row>
    <row r="17718" spans="20:24">
      <c r="T17718" s="288"/>
      <c r="U17718" s="287"/>
      <c r="X17718" s="289"/>
    </row>
    <row r="17719" spans="20:24">
      <c r="T17719" s="288"/>
      <c r="U17719" s="287"/>
      <c r="X17719" s="289"/>
    </row>
    <row r="17720" spans="20:24">
      <c r="T17720" s="288"/>
      <c r="U17720" s="287"/>
      <c r="X17720" s="289"/>
    </row>
    <row r="17721" spans="20:24">
      <c r="T17721" s="288"/>
      <c r="U17721" s="287"/>
      <c r="X17721" s="289"/>
    </row>
    <row r="17722" spans="20:24">
      <c r="T17722" s="288"/>
      <c r="U17722" s="287"/>
      <c r="X17722" s="289"/>
    </row>
    <row r="17723" spans="20:24">
      <c r="T17723" s="288"/>
      <c r="U17723" s="287"/>
      <c r="X17723" s="289"/>
    </row>
    <row r="17724" spans="20:24">
      <c r="T17724" s="288"/>
      <c r="U17724" s="287"/>
      <c r="X17724" s="289"/>
    </row>
    <row r="17725" spans="20:24">
      <c r="T17725" s="288"/>
      <c r="U17725" s="287"/>
      <c r="X17725" s="289"/>
    </row>
    <row r="17726" spans="20:24">
      <c r="T17726" s="288"/>
      <c r="U17726" s="287"/>
      <c r="X17726" s="289"/>
    </row>
    <row r="17727" spans="20:24">
      <c r="T17727" s="288"/>
      <c r="U17727" s="287"/>
      <c r="X17727" s="289"/>
    </row>
    <row r="17728" spans="20:24">
      <c r="T17728" s="288"/>
      <c r="U17728" s="287"/>
      <c r="X17728" s="289"/>
    </row>
    <row r="17729" spans="20:24">
      <c r="T17729" s="288"/>
      <c r="U17729" s="287"/>
      <c r="X17729" s="289"/>
    </row>
    <row r="17730" spans="20:24">
      <c r="T17730" s="288"/>
      <c r="U17730" s="287"/>
      <c r="X17730" s="289"/>
    </row>
    <row r="17731" spans="20:24">
      <c r="T17731" s="288"/>
      <c r="U17731" s="287"/>
      <c r="X17731" s="289"/>
    </row>
    <row r="17732" spans="20:24">
      <c r="T17732" s="288"/>
      <c r="U17732" s="287"/>
      <c r="X17732" s="289"/>
    </row>
    <row r="17733" spans="20:24">
      <c r="T17733" s="288"/>
      <c r="U17733" s="287"/>
      <c r="X17733" s="289"/>
    </row>
    <row r="17734" spans="20:24">
      <c r="T17734" s="288"/>
      <c r="U17734" s="287"/>
      <c r="X17734" s="289"/>
    </row>
    <row r="17735" spans="20:24">
      <c r="T17735" s="288"/>
      <c r="U17735" s="287"/>
      <c r="X17735" s="289"/>
    </row>
    <row r="17736" spans="20:24">
      <c r="T17736" s="288"/>
      <c r="U17736" s="287"/>
      <c r="X17736" s="289"/>
    </row>
    <row r="17737" spans="20:24">
      <c r="T17737" s="288"/>
      <c r="U17737" s="287"/>
      <c r="X17737" s="289"/>
    </row>
    <row r="17738" spans="20:24">
      <c r="T17738" s="288"/>
      <c r="U17738" s="287"/>
      <c r="X17738" s="289"/>
    </row>
    <row r="17739" spans="20:24">
      <c r="T17739" s="288"/>
      <c r="U17739" s="287"/>
      <c r="X17739" s="289"/>
    </row>
    <row r="17740" spans="20:24">
      <c r="T17740" s="288"/>
      <c r="U17740" s="287"/>
      <c r="X17740" s="289"/>
    </row>
    <row r="17741" spans="20:24">
      <c r="T17741" s="288"/>
      <c r="U17741" s="287"/>
      <c r="X17741" s="289"/>
    </row>
    <row r="17742" spans="20:24">
      <c r="T17742" s="288"/>
      <c r="U17742" s="287"/>
      <c r="X17742" s="289"/>
    </row>
    <row r="17743" spans="20:24">
      <c r="T17743" s="288"/>
      <c r="U17743" s="287"/>
      <c r="X17743" s="289"/>
    </row>
    <row r="17744" spans="20:24">
      <c r="T17744" s="288"/>
      <c r="U17744" s="287"/>
      <c r="X17744" s="289"/>
    </row>
    <row r="17745" spans="20:24">
      <c r="T17745" s="288"/>
      <c r="U17745" s="287"/>
      <c r="X17745" s="289"/>
    </row>
    <row r="17746" spans="20:24">
      <c r="T17746" s="288"/>
      <c r="U17746" s="287"/>
      <c r="X17746" s="289"/>
    </row>
    <row r="17747" spans="20:24">
      <c r="T17747" s="288"/>
      <c r="U17747" s="287"/>
      <c r="X17747" s="289"/>
    </row>
    <row r="17748" spans="20:24">
      <c r="T17748" s="288"/>
      <c r="U17748" s="287"/>
      <c r="X17748" s="289"/>
    </row>
    <row r="17749" spans="20:24">
      <c r="T17749" s="288"/>
      <c r="U17749" s="287"/>
      <c r="X17749" s="289"/>
    </row>
    <row r="17750" spans="20:24">
      <c r="T17750" s="288"/>
      <c r="U17750" s="287"/>
      <c r="X17750" s="289"/>
    </row>
    <row r="17751" spans="20:24">
      <c r="T17751" s="288"/>
      <c r="U17751" s="287"/>
      <c r="X17751" s="289"/>
    </row>
    <row r="17752" spans="20:24">
      <c r="T17752" s="288"/>
      <c r="U17752" s="287"/>
      <c r="X17752" s="289"/>
    </row>
    <row r="17753" spans="20:24">
      <c r="T17753" s="288"/>
      <c r="U17753" s="287"/>
      <c r="X17753" s="289"/>
    </row>
    <row r="17754" spans="20:24">
      <c r="T17754" s="288"/>
      <c r="U17754" s="287"/>
      <c r="X17754" s="289"/>
    </row>
    <row r="17755" spans="20:24">
      <c r="T17755" s="288"/>
      <c r="U17755" s="287"/>
      <c r="X17755" s="289"/>
    </row>
    <row r="17756" spans="20:24">
      <c r="T17756" s="288"/>
      <c r="U17756" s="287"/>
      <c r="X17756" s="289"/>
    </row>
    <row r="17757" spans="20:24">
      <c r="T17757" s="288"/>
      <c r="U17757" s="287"/>
      <c r="X17757" s="289"/>
    </row>
    <row r="17758" spans="20:24">
      <c r="T17758" s="288"/>
      <c r="U17758" s="287"/>
      <c r="X17758" s="289"/>
    </row>
    <row r="17759" spans="20:24">
      <c r="T17759" s="288"/>
      <c r="U17759" s="287"/>
      <c r="X17759" s="289"/>
    </row>
    <row r="17760" spans="20:24">
      <c r="T17760" s="288"/>
      <c r="U17760" s="287"/>
      <c r="X17760" s="289"/>
    </row>
    <row r="17761" spans="20:24">
      <c r="T17761" s="288"/>
      <c r="U17761" s="287"/>
      <c r="X17761" s="289"/>
    </row>
    <row r="17762" spans="20:24">
      <c r="T17762" s="288"/>
      <c r="U17762" s="287"/>
      <c r="X17762" s="289"/>
    </row>
    <row r="17763" spans="20:24">
      <c r="T17763" s="288"/>
      <c r="U17763" s="287"/>
      <c r="X17763" s="289"/>
    </row>
    <row r="17764" spans="20:24">
      <c r="T17764" s="288"/>
      <c r="U17764" s="287"/>
      <c r="X17764" s="289"/>
    </row>
    <row r="17765" spans="20:24">
      <c r="T17765" s="288"/>
      <c r="U17765" s="287"/>
      <c r="X17765" s="289"/>
    </row>
    <row r="17766" spans="20:24">
      <c r="T17766" s="288"/>
      <c r="U17766" s="287"/>
      <c r="X17766" s="289"/>
    </row>
    <row r="17767" spans="20:24">
      <c r="T17767" s="288"/>
      <c r="U17767" s="287"/>
      <c r="X17767" s="289"/>
    </row>
    <row r="17768" spans="20:24">
      <c r="T17768" s="288"/>
      <c r="U17768" s="287"/>
      <c r="X17768" s="289"/>
    </row>
    <row r="17769" spans="20:24">
      <c r="T17769" s="288"/>
      <c r="U17769" s="287"/>
      <c r="X17769" s="289"/>
    </row>
    <row r="17770" spans="20:24">
      <c r="T17770" s="288"/>
      <c r="U17770" s="287"/>
      <c r="X17770" s="289"/>
    </row>
    <row r="17771" spans="20:24">
      <c r="T17771" s="288"/>
      <c r="U17771" s="287"/>
      <c r="X17771" s="289"/>
    </row>
    <row r="17772" spans="20:24">
      <c r="T17772" s="288"/>
      <c r="U17772" s="287"/>
      <c r="X17772" s="289"/>
    </row>
    <row r="17773" spans="20:24">
      <c r="T17773" s="288"/>
      <c r="U17773" s="287"/>
      <c r="X17773" s="289"/>
    </row>
    <row r="17774" spans="20:24">
      <c r="T17774" s="288"/>
      <c r="U17774" s="287"/>
      <c r="X17774" s="289"/>
    </row>
    <row r="17775" spans="20:24">
      <c r="T17775" s="288"/>
      <c r="U17775" s="287"/>
      <c r="X17775" s="289"/>
    </row>
    <row r="17776" spans="20:24">
      <c r="T17776" s="288"/>
      <c r="U17776" s="287"/>
      <c r="X17776" s="289"/>
    </row>
    <row r="17777" spans="20:24">
      <c r="T17777" s="288"/>
      <c r="U17777" s="287"/>
      <c r="X17777" s="289"/>
    </row>
    <row r="17778" spans="20:24">
      <c r="T17778" s="288"/>
      <c r="U17778" s="287"/>
      <c r="X17778" s="289"/>
    </row>
    <row r="17779" spans="20:24">
      <c r="T17779" s="288"/>
      <c r="U17779" s="287"/>
      <c r="X17779" s="289"/>
    </row>
    <row r="17780" spans="20:24">
      <c r="T17780" s="288"/>
      <c r="U17780" s="287"/>
      <c r="X17780" s="289"/>
    </row>
    <row r="17781" spans="20:24">
      <c r="T17781" s="288"/>
      <c r="U17781" s="287"/>
      <c r="X17781" s="289"/>
    </row>
    <row r="17782" spans="20:24">
      <c r="T17782" s="288"/>
      <c r="U17782" s="287"/>
      <c r="X17782" s="289"/>
    </row>
    <row r="17783" spans="20:24">
      <c r="T17783" s="288"/>
      <c r="U17783" s="287"/>
      <c r="X17783" s="289"/>
    </row>
    <row r="17784" spans="20:24">
      <c r="T17784" s="288"/>
      <c r="U17784" s="287"/>
      <c r="X17784" s="289"/>
    </row>
    <row r="17785" spans="20:24">
      <c r="T17785" s="288"/>
      <c r="U17785" s="287"/>
      <c r="X17785" s="289"/>
    </row>
    <row r="17786" spans="20:24">
      <c r="T17786" s="288"/>
      <c r="U17786" s="287"/>
      <c r="X17786" s="289"/>
    </row>
    <row r="17787" spans="20:24">
      <c r="T17787" s="288"/>
      <c r="U17787" s="287"/>
      <c r="X17787" s="289"/>
    </row>
    <row r="17788" spans="20:24">
      <c r="T17788" s="288"/>
      <c r="U17788" s="287"/>
      <c r="X17788" s="289"/>
    </row>
    <row r="17789" spans="20:24">
      <c r="T17789" s="288"/>
      <c r="U17789" s="287"/>
      <c r="X17789" s="289"/>
    </row>
    <row r="17790" spans="20:24">
      <c r="T17790" s="288"/>
      <c r="U17790" s="287"/>
      <c r="X17790" s="289"/>
    </row>
    <row r="17791" spans="20:24">
      <c r="T17791" s="288"/>
      <c r="U17791" s="287"/>
      <c r="X17791" s="289"/>
    </row>
    <row r="17792" spans="20:24">
      <c r="T17792" s="288"/>
      <c r="U17792" s="287"/>
      <c r="X17792" s="289"/>
    </row>
    <row r="17793" spans="20:24">
      <c r="T17793" s="288"/>
      <c r="U17793" s="287"/>
      <c r="X17793" s="289"/>
    </row>
    <row r="17794" spans="20:24">
      <c r="T17794" s="288"/>
      <c r="U17794" s="287"/>
      <c r="X17794" s="289"/>
    </row>
    <row r="17795" spans="20:24">
      <c r="T17795" s="288"/>
      <c r="U17795" s="287"/>
      <c r="X17795" s="289"/>
    </row>
    <row r="17796" spans="20:24">
      <c r="T17796" s="288"/>
      <c r="U17796" s="287"/>
      <c r="X17796" s="289"/>
    </row>
    <row r="17797" spans="20:24">
      <c r="T17797" s="288"/>
      <c r="U17797" s="287"/>
      <c r="X17797" s="289"/>
    </row>
    <row r="17798" spans="20:24">
      <c r="T17798" s="288"/>
      <c r="U17798" s="287"/>
      <c r="X17798" s="289"/>
    </row>
    <row r="17799" spans="20:24">
      <c r="T17799" s="288"/>
      <c r="U17799" s="287"/>
      <c r="X17799" s="289"/>
    </row>
    <row r="17800" spans="20:24">
      <c r="T17800" s="288"/>
      <c r="U17800" s="287"/>
      <c r="X17800" s="289"/>
    </row>
    <row r="17801" spans="20:24">
      <c r="T17801" s="288"/>
      <c r="U17801" s="287"/>
      <c r="X17801" s="289"/>
    </row>
    <row r="17802" spans="20:24">
      <c r="T17802" s="288"/>
      <c r="U17802" s="287"/>
      <c r="X17802" s="289"/>
    </row>
    <row r="17803" spans="20:24">
      <c r="T17803" s="288"/>
      <c r="U17803" s="287"/>
      <c r="X17803" s="289"/>
    </row>
    <row r="17804" spans="20:24">
      <c r="T17804" s="288"/>
      <c r="U17804" s="287"/>
      <c r="X17804" s="289"/>
    </row>
    <row r="17805" spans="20:24">
      <c r="T17805" s="288"/>
      <c r="U17805" s="287"/>
      <c r="X17805" s="289"/>
    </row>
    <row r="17806" spans="20:24">
      <c r="T17806" s="288"/>
      <c r="U17806" s="287"/>
      <c r="X17806" s="289"/>
    </row>
    <row r="17807" spans="20:24">
      <c r="T17807" s="288"/>
      <c r="U17807" s="287"/>
      <c r="X17807" s="289"/>
    </row>
    <row r="17808" spans="20:24">
      <c r="T17808" s="288"/>
      <c r="U17808" s="287"/>
      <c r="X17808" s="289"/>
    </row>
    <row r="17809" spans="20:24">
      <c r="T17809" s="288"/>
      <c r="U17809" s="287"/>
      <c r="X17809" s="289"/>
    </row>
    <row r="17810" spans="20:24">
      <c r="T17810" s="288"/>
      <c r="U17810" s="287"/>
      <c r="X17810" s="289"/>
    </row>
    <row r="17811" spans="20:24">
      <c r="T17811" s="288"/>
      <c r="U17811" s="287"/>
      <c r="X17811" s="289"/>
    </row>
    <row r="17812" spans="20:24">
      <c r="T17812" s="288"/>
      <c r="U17812" s="287"/>
      <c r="X17812" s="289"/>
    </row>
    <row r="17813" spans="20:24">
      <c r="T17813" s="288"/>
      <c r="U17813" s="287"/>
      <c r="X17813" s="289"/>
    </row>
    <row r="17814" spans="20:24">
      <c r="T17814" s="288"/>
      <c r="U17814" s="287"/>
      <c r="X17814" s="289"/>
    </row>
    <row r="17815" spans="20:24">
      <c r="T17815" s="288"/>
      <c r="U17815" s="287"/>
      <c r="X17815" s="289"/>
    </row>
    <row r="17816" spans="20:24">
      <c r="T17816" s="288"/>
      <c r="U17816" s="287"/>
      <c r="X17816" s="289"/>
    </row>
    <row r="17817" spans="20:24">
      <c r="T17817" s="288"/>
      <c r="U17817" s="287"/>
      <c r="X17817" s="289"/>
    </row>
    <row r="17818" spans="20:24">
      <c r="T17818" s="288"/>
      <c r="U17818" s="287"/>
      <c r="X17818" s="289"/>
    </row>
    <row r="17819" spans="20:24">
      <c r="T17819" s="288"/>
      <c r="U17819" s="287"/>
      <c r="X17819" s="289"/>
    </row>
    <row r="17820" spans="20:24">
      <c r="T17820" s="288"/>
      <c r="U17820" s="287"/>
      <c r="X17820" s="289"/>
    </row>
    <row r="17821" spans="20:24">
      <c r="T17821" s="288"/>
      <c r="U17821" s="287"/>
      <c r="X17821" s="289"/>
    </row>
    <row r="17822" spans="20:24">
      <c r="T17822" s="288"/>
      <c r="U17822" s="287"/>
      <c r="X17822" s="289"/>
    </row>
    <row r="17823" spans="20:24">
      <c r="T17823" s="288"/>
      <c r="U17823" s="287"/>
      <c r="X17823" s="289"/>
    </row>
    <row r="17824" spans="20:24">
      <c r="T17824" s="288"/>
      <c r="U17824" s="287"/>
      <c r="X17824" s="289"/>
    </row>
    <row r="17825" spans="20:24">
      <c r="T17825" s="288"/>
      <c r="U17825" s="287"/>
      <c r="X17825" s="289"/>
    </row>
    <row r="17826" spans="20:24">
      <c r="T17826" s="288"/>
      <c r="U17826" s="287"/>
      <c r="X17826" s="289"/>
    </row>
    <row r="17827" spans="20:24">
      <c r="T17827" s="288"/>
      <c r="U17827" s="287"/>
      <c r="X17827" s="289"/>
    </row>
    <row r="17828" spans="20:24">
      <c r="T17828" s="288"/>
      <c r="U17828" s="287"/>
      <c r="X17828" s="289"/>
    </row>
    <row r="17829" spans="20:24">
      <c r="T17829" s="288"/>
      <c r="U17829" s="287"/>
      <c r="X17829" s="289"/>
    </row>
    <row r="17830" spans="20:24">
      <c r="T17830" s="288"/>
      <c r="U17830" s="287"/>
      <c r="X17830" s="289"/>
    </row>
    <row r="17831" spans="20:24">
      <c r="T17831" s="288"/>
      <c r="U17831" s="287"/>
      <c r="X17831" s="289"/>
    </row>
    <row r="17832" spans="20:24">
      <c r="T17832" s="288"/>
      <c r="U17832" s="287"/>
      <c r="X17832" s="289"/>
    </row>
    <row r="17833" spans="20:24">
      <c r="T17833" s="288"/>
      <c r="U17833" s="287"/>
      <c r="X17833" s="289"/>
    </row>
    <row r="17834" spans="20:24">
      <c r="T17834" s="288"/>
      <c r="U17834" s="287"/>
      <c r="X17834" s="289"/>
    </row>
    <row r="17835" spans="20:24">
      <c r="T17835" s="288"/>
      <c r="U17835" s="287"/>
      <c r="X17835" s="289"/>
    </row>
    <row r="17836" spans="20:24">
      <c r="T17836" s="288"/>
      <c r="U17836" s="287"/>
      <c r="X17836" s="289"/>
    </row>
    <row r="17837" spans="20:24">
      <c r="T17837" s="288"/>
      <c r="U17837" s="287"/>
      <c r="X17837" s="289"/>
    </row>
    <row r="17838" spans="20:24">
      <c r="T17838" s="288"/>
      <c r="U17838" s="287"/>
      <c r="X17838" s="289"/>
    </row>
    <row r="17839" spans="20:24">
      <c r="T17839" s="288"/>
      <c r="U17839" s="287"/>
      <c r="X17839" s="289"/>
    </row>
    <row r="17840" spans="20:24">
      <c r="T17840" s="288"/>
      <c r="U17840" s="287"/>
      <c r="X17840" s="289"/>
    </row>
    <row r="17841" spans="20:24">
      <c r="T17841" s="288"/>
      <c r="U17841" s="287"/>
      <c r="X17841" s="289"/>
    </row>
    <row r="17842" spans="20:24">
      <c r="T17842" s="288"/>
      <c r="U17842" s="287"/>
      <c r="X17842" s="289"/>
    </row>
    <row r="17843" spans="20:24">
      <c r="T17843" s="288"/>
      <c r="U17843" s="287"/>
      <c r="X17843" s="289"/>
    </row>
    <row r="17844" spans="20:24">
      <c r="T17844" s="288"/>
      <c r="U17844" s="287"/>
      <c r="X17844" s="289"/>
    </row>
    <row r="17845" spans="20:24">
      <c r="T17845" s="288"/>
      <c r="U17845" s="287"/>
      <c r="X17845" s="289"/>
    </row>
    <row r="17846" spans="20:24">
      <c r="T17846" s="288"/>
      <c r="U17846" s="287"/>
      <c r="X17846" s="289"/>
    </row>
    <row r="17847" spans="20:24">
      <c r="T17847" s="288"/>
      <c r="U17847" s="287"/>
      <c r="X17847" s="289"/>
    </row>
    <row r="17848" spans="20:24">
      <c r="T17848" s="288"/>
      <c r="U17848" s="287"/>
      <c r="X17848" s="289"/>
    </row>
    <row r="17849" spans="20:24">
      <c r="T17849" s="288"/>
      <c r="U17849" s="287"/>
      <c r="X17849" s="289"/>
    </row>
    <row r="17850" spans="20:24">
      <c r="T17850" s="288"/>
      <c r="U17850" s="287"/>
      <c r="X17850" s="289"/>
    </row>
    <row r="17851" spans="20:24">
      <c r="T17851" s="288"/>
      <c r="U17851" s="287"/>
      <c r="X17851" s="289"/>
    </row>
    <row r="17852" spans="20:24">
      <c r="T17852" s="288"/>
      <c r="U17852" s="287"/>
      <c r="X17852" s="289"/>
    </row>
    <row r="17853" spans="20:24">
      <c r="T17853" s="288"/>
      <c r="U17853" s="287"/>
      <c r="X17853" s="289"/>
    </row>
    <row r="17854" spans="20:24">
      <c r="T17854" s="288"/>
      <c r="U17854" s="287"/>
      <c r="X17854" s="289"/>
    </row>
    <row r="17855" spans="20:24">
      <c r="T17855" s="288"/>
      <c r="U17855" s="287"/>
      <c r="X17855" s="289"/>
    </row>
    <row r="17856" spans="20:24">
      <c r="T17856" s="288"/>
      <c r="U17856" s="287"/>
      <c r="X17856" s="289"/>
    </row>
    <row r="17857" spans="20:24">
      <c r="T17857" s="288"/>
      <c r="U17857" s="287"/>
      <c r="X17857" s="289"/>
    </row>
    <row r="17858" spans="20:24">
      <c r="T17858" s="288"/>
      <c r="U17858" s="287"/>
      <c r="X17858" s="289"/>
    </row>
    <row r="17859" spans="20:24">
      <c r="T17859" s="288"/>
      <c r="U17859" s="287"/>
      <c r="X17859" s="289"/>
    </row>
    <row r="17860" spans="20:24">
      <c r="T17860" s="288"/>
      <c r="U17860" s="287"/>
      <c r="X17860" s="289"/>
    </row>
    <row r="17861" spans="20:24">
      <c r="T17861" s="288"/>
      <c r="U17861" s="287"/>
      <c r="X17861" s="289"/>
    </row>
    <row r="17862" spans="20:24">
      <c r="T17862" s="288"/>
      <c r="U17862" s="287"/>
      <c r="X17862" s="289"/>
    </row>
    <row r="17863" spans="20:24">
      <c r="T17863" s="288"/>
      <c r="U17863" s="287"/>
      <c r="X17863" s="289"/>
    </row>
    <row r="17864" spans="20:24">
      <c r="T17864" s="288"/>
      <c r="U17864" s="287"/>
      <c r="X17864" s="289"/>
    </row>
    <row r="17865" spans="20:24">
      <c r="T17865" s="288"/>
      <c r="U17865" s="287"/>
      <c r="X17865" s="289"/>
    </row>
    <row r="17866" spans="20:24">
      <c r="T17866" s="288"/>
      <c r="U17866" s="287"/>
      <c r="X17866" s="289"/>
    </row>
    <row r="17867" spans="20:24">
      <c r="T17867" s="288"/>
      <c r="U17867" s="287"/>
      <c r="X17867" s="289"/>
    </row>
    <row r="17868" spans="20:24">
      <c r="T17868" s="288"/>
      <c r="U17868" s="287"/>
      <c r="X17868" s="289"/>
    </row>
    <row r="17869" spans="20:24">
      <c r="T17869" s="288"/>
      <c r="U17869" s="287"/>
      <c r="X17869" s="289"/>
    </row>
    <row r="17870" spans="20:24">
      <c r="T17870" s="288"/>
      <c r="U17870" s="287"/>
      <c r="X17870" s="289"/>
    </row>
    <row r="17871" spans="20:24">
      <c r="T17871" s="288"/>
      <c r="U17871" s="287"/>
      <c r="X17871" s="289"/>
    </row>
    <row r="17872" spans="20:24">
      <c r="T17872" s="288"/>
      <c r="U17872" s="287"/>
      <c r="X17872" s="289"/>
    </row>
    <row r="17873" spans="20:24">
      <c r="T17873" s="288"/>
      <c r="U17873" s="287"/>
      <c r="X17873" s="289"/>
    </row>
    <row r="17874" spans="20:24">
      <c r="T17874" s="288"/>
      <c r="U17874" s="287"/>
      <c r="X17874" s="289"/>
    </row>
    <row r="17875" spans="20:24">
      <c r="T17875" s="288"/>
      <c r="U17875" s="287"/>
      <c r="X17875" s="289"/>
    </row>
    <row r="17876" spans="20:24">
      <c r="T17876" s="288"/>
      <c r="U17876" s="287"/>
      <c r="X17876" s="289"/>
    </row>
    <row r="17877" spans="20:24">
      <c r="T17877" s="288"/>
      <c r="U17877" s="287"/>
      <c r="X17877" s="289"/>
    </row>
    <row r="17878" spans="20:24">
      <c r="T17878" s="288"/>
      <c r="U17878" s="287"/>
      <c r="X17878" s="289"/>
    </row>
    <row r="17879" spans="20:24">
      <c r="T17879" s="288"/>
      <c r="U17879" s="287"/>
      <c r="X17879" s="289"/>
    </row>
    <row r="17880" spans="20:24">
      <c r="T17880" s="288"/>
      <c r="U17880" s="287"/>
      <c r="X17880" s="289"/>
    </row>
    <row r="17881" spans="20:24">
      <c r="T17881" s="288"/>
      <c r="U17881" s="287"/>
      <c r="X17881" s="289"/>
    </row>
    <row r="17882" spans="20:24">
      <c r="T17882" s="288"/>
      <c r="U17882" s="287"/>
      <c r="X17882" s="289"/>
    </row>
    <row r="17883" spans="20:24">
      <c r="T17883" s="288"/>
      <c r="U17883" s="287"/>
      <c r="X17883" s="289"/>
    </row>
    <row r="17884" spans="20:24">
      <c r="T17884" s="288"/>
      <c r="U17884" s="287"/>
      <c r="X17884" s="289"/>
    </row>
    <row r="17885" spans="20:24">
      <c r="T17885" s="288"/>
      <c r="U17885" s="287"/>
      <c r="X17885" s="289"/>
    </row>
    <row r="17886" spans="20:24">
      <c r="T17886" s="288"/>
      <c r="U17886" s="287"/>
      <c r="X17886" s="289"/>
    </row>
    <row r="17887" spans="20:24">
      <c r="T17887" s="288"/>
      <c r="U17887" s="287"/>
      <c r="X17887" s="289"/>
    </row>
    <row r="17888" spans="20:24">
      <c r="T17888" s="288"/>
      <c r="U17888" s="287"/>
      <c r="X17888" s="289"/>
    </row>
    <row r="17889" spans="20:24">
      <c r="T17889" s="288"/>
      <c r="U17889" s="287"/>
      <c r="X17889" s="289"/>
    </row>
    <row r="17890" spans="20:24">
      <c r="T17890" s="288"/>
      <c r="U17890" s="287"/>
      <c r="X17890" s="289"/>
    </row>
    <row r="17891" spans="20:24">
      <c r="T17891" s="288"/>
      <c r="U17891" s="287"/>
      <c r="X17891" s="289"/>
    </row>
    <row r="17892" spans="20:24">
      <c r="T17892" s="288"/>
      <c r="U17892" s="287"/>
      <c r="X17892" s="289"/>
    </row>
    <row r="17893" spans="20:24">
      <c r="T17893" s="288"/>
      <c r="U17893" s="287"/>
      <c r="X17893" s="289"/>
    </row>
    <row r="17894" spans="20:24">
      <c r="T17894" s="288"/>
      <c r="U17894" s="287"/>
      <c r="X17894" s="289"/>
    </row>
    <row r="17895" spans="20:24">
      <c r="T17895" s="288"/>
      <c r="U17895" s="287"/>
      <c r="X17895" s="289"/>
    </row>
    <row r="17896" spans="20:24">
      <c r="T17896" s="288"/>
      <c r="U17896" s="287"/>
      <c r="X17896" s="289"/>
    </row>
    <row r="17897" spans="20:24">
      <c r="T17897" s="288"/>
      <c r="U17897" s="287"/>
      <c r="X17897" s="289"/>
    </row>
    <row r="17898" spans="20:24">
      <c r="T17898" s="288"/>
      <c r="U17898" s="287"/>
      <c r="X17898" s="289"/>
    </row>
    <row r="17899" spans="20:24">
      <c r="T17899" s="288"/>
      <c r="U17899" s="287"/>
      <c r="X17899" s="289"/>
    </row>
    <row r="17900" spans="20:24">
      <c r="T17900" s="288"/>
      <c r="U17900" s="287"/>
      <c r="X17900" s="289"/>
    </row>
    <row r="17901" spans="20:24">
      <c r="T17901" s="288"/>
      <c r="U17901" s="287"/>
      <c r="X17901" s="289"/>
    </row>
    <row r="17902" spans="20:24">
      <c r="T17902" s="288"/>
      <c r="U17902" s="287"/>
      <c r="X17902" s="289"/>
    </row>
    <row r="17903" spans="20:24">
      <c r="T17903" s="288"/>
      <c r="U17903" s="287"/>
      <c r="X17903" s="289"/>
    </row>
    <row r="17904" spans="20:24">
      <c r="T17904" s="288"/>
      <c r="U17904" s="287"/>
      <c r="X17904" s="289"/>
    </row>
    <row r="17905" spans="20:24">
      <c r="T17905" s="288"/>
      <c r="U17905" s="287"/>
      <c r="X17905" s="289"/>
    </row>
    <row r="17906" spans="20:24">
      <c r="T17906" s="288"/>
      <c r="U17906" s="287"/>
      <c r="X17906" s="289"/>
    </row>
    <row r="17907" spans="20:24">
      <c r="T17907" s="288"/>
      <c r="U17907" s="287"/>
      <c r="X17907" s="289"/>
    </row>
    <row r="17908" spans="20:24">
      <c r="T17908" s="288"/>
      <c r="U17908" s="287"/>
      <c r="X17908" s="289"/>
    </row>
    <row r="17909" spans="20:24">
      <c r="T17909" s="288"/>
      <c r="U17909" s="287"/>
      <c r="X17909" s="289"/>
    </row>
    <row r="17910" spans="20:24">
      <c r="T17910" s="288"/>
      <c r="U17910" s="287"/>
      <c r="X17910" s="289"/>
    </row>
    <row r="17911" spans="20:24">
      <c r="T17911" s="288"/>
      <c r="U17911" s="287"/>
      <c r="X17911" s="289"/>
    </row>
    <row r="17912" spans="20:24">
      <c r="T17912" s="288"/>
      <c r="U17912" s="287"/>
      <c r="X17912" s="289"/>
    </row>
    <row r="17913" spans="20:24">
      <c r="T17913" s="288"/>
      <c r="U17913" s="287"/>
      <c r="X17913" s="289"/>
    </row>
    <row r="17914" spans="20:24">
      <c r="T17914" s="288"/>
      <c r="U17914" s="287"/>
      <c r="X17914" s="289"/>
    </row>
    <row r="17915" spans="20:24">
      <c r="T17915" s="288"/>
      <c r="U17915" s="287"/>
      <c r="X17915" s="289"/>
    </row>
    <row r="17916" spans="20:24">
      <c r="T17916" s="288"/>
      <c r="U17916" s="287"/>
      <c r="X17916" s="289"/>
    </row>
    <row r="17917" spans="20:24">
      <c r="T17917" s="288"/>
      <c r="U17917" s="287"/>
      <c r="X17917" s="289"/>
    </row>
    <row r="17918" spans="20:24">
      <c r="T17918" s="288"/>
      <c r="U17918" s="287"/>
      <c r="X17918" s="289"/>
    </row>
    <row r="17919" spans="20:24">
      <c r="T17919" s="288"/>
      <c r="U17919" s="287"/>
      <c r="X17919" s="289"/>
    </row>
    <row r="17920" spans="20:24">
      <c r="T17920" s="288"/>
      <c r="U17920" s="287"/>
      <c r="X17920" s="289"/>
    </row>
    <row r="17921" spans="20:24">
      <c r="T17921" s="288"/>
      <c r="U17921" s="287"/>
      <c r="X17921" s="289"/>
    </row>
    <row r="17922" spans="20:24">
      <c r="T17922" s="288"/>
      <c r="U17922" s="287"/>
      <c r="X17922" s="289"/>
    </row>
    <row r="17923" spans="20:24">
      <c r="T17923" s="288"/>
      <c r="U17923" s="287"/>
      <c r="X17923" s="289"/>
    </row>
    <row r="17924" spans="20:24">
      <c r="T17924" s="288"/>
      <c r="U17924" s="287"/>
      <c r="X17924" s="289"/>
    </row>
    <row r="17925" spans="20:24">
      <c r="T17925" s="288"/>
      <c r="U17925" s="287"/>
      <c r="X17925" s="289"/>
    </row>
    <row r="17926" spans="20:24">
      <c r="T17926" s="288"/>
      <c r="U17926" s="287"/>
      <c r="X17926" s="289"/>
    </row>
    <row r="17927" spans="20:24">
      <c r="T17927" s="288"/>
      <c r="U17927" s="287"/>
      <c r="X17927" s="289"/>
    </row>
    <row r="17928" spans="20:24">
      <c r="T17928" s="288"/>
      <c r="U17928" s="287"/>
      <c r="X17928" s="289"/>
    </row>
    <row r="17929" spans="20:24">
      <c r="T17929" s="288"/>
      <c r="U17929" s="287"/>
      <c r="X17929" s="289"/>
    </row>
    <row r="17930" spans="20:24">
      <c r="T17930" s="288"/>
      <c r="U17930" s="287"/>
      <c r="X17930" s="289"/>
    </row>
    <row r="17931" spans="20:24">
      <c r="T17931" s="288"/>
      <c r="U17931" s="287"/>
      <c r="X17931" s="289"/>
    </row>
    <row r="17932" spans="20:24">
      <c r="T17932" s="288"/>
      <c r="U17932" s="287"/>
      <c r="X17932" s="289"/>
    </row>
    <row r="17933" spans="20:24">
      <c r="T17933" s="288"/>
      <c r="U17933" s="287"/>
      <c r="X17933" s="289"/>
    </row>
    <row r="17934" spans="20:24">
      <c r="T17934" s="288"/>
      <c r="U17934" s="287"/>
      <c r="X17934" s="289"/>
    </row>
    <row r="17935" spans="20:24">
      <c r="T17935" s="288"/>
      <c r="U17935" s="287"/>
      <c r="X17935" s="289"/>
    </row>
    <row r="17936" spans="20:24">
      <c r="T17936" s="288"/>
      <c r="U17936" s="287"/>
      <c r="X17936" s="289"/>
    </row>
    <row r="17937" spans="20:24">
      <c r="T17937" s="288"/>
      <c r="U17937" s="287"/>
      <c r="X17937" s="289"/>
    </row>
    <row r="17938" spans="20:24">
      <c r="T17938" s="288"/>
      <c r="U17938" s="287"/>
      <c r="X17938" s="289"/>
    </row>
    <row r="17939" spans="20:24">
      <c r="T17939" s="288"/>
      <c r="U17939" s="287"/>
      <c r="X17939" s="289"/>
    </row>
    <row r="17940" spans="20:24">
      <c r="T17940" s="288"/>
      <c r="U17940" s="287"/>
      <c r="X17940" s="289"/>
    </row>
    <row r="17941" spans="20:24">
      <c r="T17941" s="288"/>
      <c r="U17941" s="287"/>
      <c r="X17941" s="289"/>
    </row>
    <row r="17942" spans="20:24">
      <c r="T17942" s="288"/>
      <c r="U17942" s="287"/>
      <c r="X17942" s="289"/>
    </row>
    <row r="17943" spans="20:24">
      <c r="T17943" s="288"/>
      <c r="U17943" s="287"/>
      <c r="X17943" s="289"/>
    </row>
    <row r="17944" spans="20:24">
      <c r="T17944" s="288"/>
      <c r="U17944" s="287"/>
      <c r="X17944" s="289"/>
    </row>
    <row r="17945" spans="20:24">
      <c r="T17945" s="288"/>
      <c r="U17945" s="287"/>
      <c r="X17945" s="289"/>
    </row>
    <row r="17946" spans="20:24">
      <c r="T17946" s="288"/>
      <c r="U17946" s="287"/>
      <c r="X17946" s="289"/>
    </row>
    <row r="17947" spans="20:24">
      <c r="T17947" s="288"/>
      <c r="U17947" s="287"/>
      <c r="X17947" s="289"/>
    </row>
    <row r="17948" spans="20:24">
      <c r="T17948" s="288"/>
      <c r="U17948" s="287"/>
      <c r="X17948" s="289"/>
    </row>
    <row r="17949" spans="20:24">
      <c r="T17949" s="288"/>
      <c r="U17949" s="287"/>
      <c r="X17949" s="289"/>
    </row>
    <row r="17950" spans="20:24">
      <c r="T17950" s="288"/>
      <c r="U17950" s="287"/>
      <c r="X17950" s="289"/>
    </row>
    <row r="17951" spans="20:24">
      <c r="T17951" s="288"/>
      <c r="U17951" s="287"/>
      <c r="X17951" s="289"/>
    </row>
    <row r="17952" spans="20:24">
      <c r="T17952" s="288"/>
      <c r="U17952" s="287"/>
      <c r="X17952" s="289"/>
    </row>
    <row r="17953" spans="20:24">
      <c r="T17953" s="288"/>
      <c r="U17953" s="287"/>
      <c r="X17953" s="289"/>
    </row>
    <row r="17954" spans="20:24">
      <c r="T17954" s="288"/>
      <c r="U17954" s="287"/>
      <c r="X17954" s="289"/>
    </row>
    <row r="17955" spans="20:24">
      <c r="T17955" s="288"/>
      <c r="U17955" s="287"/>
      <c r="X17955" s="289"/>
    </row>
    <row r="17956" spans="20:24">
      <c r="T17956" s="288"/>
      <c r="U17956" s="287"/>
      <c r="X17956" s="289"/>
    </row>
    <row r="17957" spans="20:24">
      <c r="T17957" s="288"/>
      <c r="U17957" s="287"/>
      <c r="X17957" s="289"/>
    </row>
    <row r="17958" spans="20:24">
      <c r="T17958" s="288"/>
      <c r="U17958" s="287"/>
      <c r="X17958" s="289"/>
    </row>
    <row r="17959" spans="20:24">
      <c r="T17959" s="288"/>
      <c r="U17959" s="287"/>
      <c r="X17959" s="289"/>
    </row>
    <row r="17960" spans="20:24">
      <c r="T17960" s="288"/>
      <c r="U17960" s="287"/>
      <c r="X17960" s="289"/>
    </row>
    <row r="17961" spans="20:24">
      <c r="T17961" s="288"/>
      <c r="U17961" s="287"/>
      <c r="X17961" s="289"/>
    </row>
    <row r="17962" spans="20:24">
      <c r="T17962" s="288"/>
      <c r="U17962" s="287"/>
      <c r="X17962" s="289"/>
    </row>
    <row r="17963" spans="20:24">
      <c r="T17963" s="288"/>
      <c r="U17963" s="287"/>
      <c r="X17963" s="289"/>
    </row>
    <row r="17964" spans="20:24">
      <c r="T17964" s="288"/>
      <c r="U17964" s="287"/>
      <c r="X17964" s="289"/>
    </row>
    <row r="17965" spans="20:24">
      <c r="T17965" s="288"/>
      <c r="U17965" s="287"/>
      <c r="X17965" s="289"/>
    </row>
    <row r="17966" spans="20:24">
      <c r="T17966" s="288"/>
      <c r="U17966" s="287"/>
      <c r="X17966" s="289"/>
    </row>
    <row r="17967" spans="20:24">
      <c r="T17967" s="288"/>
      <c r="U17967" s="287"/>
      <c r="X17967" s="289"/>
    </row>
    <row r="17968" spans="20:24">
      <c r="T17968" s="288"/>
      <c r="U17968" s="287"/>
      <c r="X17968" s="289"/>
    </row>
    <row r="17969" spans="20:24">
      <c r="T17969" s="288"/>
      <c r="U17969" s="287"/>
      <c r="X17969" s="289"/>
    </row>
    <row r="17970" spans="20:24">
      <c r="T17970" s="288"/>
      <c r="U17970" s="287"/>
      <c r="X17970" s="289"/>
    </row>
    <row r="17971" spans="20:24">
      <c r="T17971" s="288"/>
      <c r="U17971" s="287"/>
      <c r="X17971" s="289"/>
    </row>
    <row r="17972" spans="20:24">
      <c r="T17972" s="288"/>
      <c r="U17972" s="287"/>
      <c r="X17972" s="289"/>
    </row>
    <row r="17973" spans="20:24">
      <c r="T17973" s="288"/>
      <c r="U17973" s="287"/>
      <c r="X17973" s="289"/>
    </row>
    <row r="17974" spans="20:24">
      <c r="T17974" s="288"/>
      <c r="U17974" s="287"/>
      <c r="X17974" s="289"/>
    </row>
    <row r="17975" spans="20:24">
      <c r="T17975" s="288"/>
      <c r="U17975" s="287"/>
      <c r="X17975" s="289"/>
    </row>
    <row r="17976" spans="20:24">
      <c r="T17976" s="288"/>
      <c r="U17976" s="287"/>
      <c r="X17976" s="289"/>
    </row>
    <row r="17977" spans="20:24">
      <c r="T17977" s="288"/>
      <c r="U17977" s="287"/>
      <c r="X17977" s="289"/>
    </row>
    <row r="17978" spans="20:24">
      <c r="T17978" s="288"/>
      <c r="U17978" s="287"/>
      <c r="X17978" s="289"/>
    </row>
    <row r="17979" spans="20:24">
      <c r="T17979" s="288"/>
      <c r="U17979" s="287"/>
      <c r="X17979" s="289"/>
    </row>
    <row r="17980" spans="20:24">
      <c r="T17980" s="288"/>
      <c r="U17980" s="287"/>
      <c r="X17980" s="289"/>
    </row>
    <row r="17981" spans="20:24">
      <c r="T17981" s="288"/>
      <c r="U17981" s="287"/>
      <c r="X17981" s="289"/>
    </row>
    <row r="17982" spans="20:24">
      <c r="T17982" s="288"/>
      <c r="U17982" s="287"/>
      <c r="X17982" s="289"/>
    </row>
    <row r="17983" spans="20:24">
      <c r="T17983" s="288"/>
      <c r="U17983" s="287"/>
      <c r="X17983" s="289"/>
    </row>
    <row r="17984" spans="20:24">
      <c r="T17984" s="288"/>
      <c r="U17984" s="287"/>
      <c r="X17984" s="289"/>
    </row>
    <row r="17985" spans="20:24">
      <c r="T17985" s="288"/>
      <c r="U17985" s="287"/>
      <c r="X17985" s="289"/>
    </row>
    <row r="17986" spans="20:24">
      <c r="T17986" s="288"/>
      <c r="U17986" s="287"/>
      <c r="X17986" s="289"/>
    </row>
    <row r="17987" spans="20:24">
      <c r="T17987" s="288"/>
      <c r="U17987" s="287"/>
      <c r="X17987" s="289"/>
    </row>
    <row r="17988" spans="20:24">
      <c r="T17988" s="288"/>
      <c r="U17988" s="287"/>
      <c r="X17988" s="289"/>
    </row>
    <row r="17989" spans="20:24">
      <c r="T17989" s="288"/>
      <c r="U17989" s="287"/>
      <c r="X17989" s="289"/>
    </row>
    <row r="17990" spans="20:24">
      <c r="T17990" s="288"/>
      <c r="U17990" s="287"/>
      <c r="X17990" s="289"/>
    </row>
    <row r="17991" spans="20:24">
      <c r="T17991" s="288"/>
      <c r="U17991" s="287"/>
      <c r="X17991" s="289"/>
    </row>
    <row r="17992" spans="20:24">
      <c r="T17992" s="288"/>
      <c r="U17992" s="287"/>
      <c r="X17992" s="289"/>
    </row>
    <row r="17993" spans="20:24">
      <c r="T17993" s="288"/>
      <c r="U17993" s="287"/>
      <c r="X17993" s="289"/>
    </row>
    <row r="17994" spans="20:24">
      <c r="T17994" s="288"/>
      <c r="U17994" s="287"/>
      <c r="X17994" s="289"/>
    </row>
    <row r="17995" spans="20:24">
      <c r="T17995" s="288"/>
      <c r="U17995" s="287"/>
      <c r="X17995" s="289"/>
    </row>
    <row r="17996" spans="20:24">
      <c r="T17996" s="288"/>
      <c r="U17996" s="287"/>
      <c r="X17996" s="289"/>
    </row>
    <row r="17997" spans="20:24">
      <c r="T17997" s="288"/>
      <c r="U17997" s="287"/>
      <c r="X17997" s="289"/>
    </row>
    <row r="17998" spans="20:24">
      <c r="T17998" s="288"/>
      <c r="U17998" s="287"/>
      <c r="X17998" s="289"/>
    </row>
    <row r="17999" spans="20:24">
      <c r="T17999" s="288"/>
      <c r="U17999" s="287"/>
      <c r="X17999" s="289"/>
    </row>
    <row r="18000" spans="20:24">
      <c r="T18000" s="288"/>
      <c r="U18000" s="287"/>
      <c r="X18000" s="289"/>
    </row>
    <row r="18001" spans="20:24">
      <c r="T18001" s="288"/>
      <c r="U18001" s="287"/>
      <c r="X18001" s="289"/>
    </row>
    <row r="18002" spans="20:24">
      <c r="T18002" s="288"/>
      <c r="U18002" s="287"/>
      <c r="X18002" s="289"/>
    </row>
    <row r="18003" spans="20:24">
      <c r="T18003" s="288"/>
      <c r="U18003" s="287"/>
      <c r="X18003" s="289"/>
    </row>
    <row r="18004" spans="20:24">
      <c r="T18004" s="288"/>
      <c r="U18004" s="287"/>
      <c r="X18004" s="289"/>
    </row>
    <row r="18005" spans="20:24">
      <c r="T18005" s="288"/>
      <c r="U18005" s="287"/>
      <c r="X18005" s="289"/>
    </row>
    <row r="18006" spans="20:24">
      <c r="T18006" s="288"/>
      <c r="U18006" s="287"/>
      <c r="X18006" s="289"/>
    </row>
    <row r="18007" spans="20:24">
      <c r="T18007" s="288"/>
      <c r="U18007" s="287"/>
      <c r="X18007" s="289"/>
    </row>
    <row r="18008" spans="20:24">
      <c r="T18008" s="288"/>
      <c r="U18008" s="287"/>
      <c r="X18008" s="289"/>
    </row>
    <row r="18009" spans="20:24">
      <c r="T18009" s="288"/>
      <c r="U18009" s="287"/>
      <c r="X18009" s="289"/>
    </row>
    <row r="18010" spans="20:24">
      <c r="T18010" s="288"/>
      <c r="U18010" s="287"/>
      <c r="X18010" s="289"/>
    </row>
    <row r="18011" spans="20:24">
      <c r="T18011" s="288"/>
      <c r="U18011" s="287"/>
      <c r="X18011" s="289"/>
    </row>
    <row r="18012" spans="20:24">
      <c r="T18012" s="288"/>
      <c r="U18012" s="287"/>
      <c r="X18012" s="289"/>
    </row>
    <row r="18013" spans="20:24">
      <c r="T18013" s="288"/>
      <c r="U18013" s="287"/>
      <c r="X18013" s="289"/>
    </row>
    <row r="18014" spans="20:24">
      <c r="T18014" s="288"/>
      <c r="U18014" s="287"/>
      <c r="X18014" s="289"/>
    </row>
    <row r="18015" spans="20:24">
      <c r="T18015" s="288"/>
      <c r="U18015" s="287"/>
      <c r="X18015" s="289"/>
    </row>
    <row r="18016" spans="20:24">
      <c r="T18016" s="288"/>
      <c r="U18016" s="287"/>
      <c r="X18016" s="289"/>
    </row>
    <row r="18017" spans="20:24">
      <c r="T18017" s="288"/>
      <c r="U18017" s="287"/>
      <c r="X18017" s="289"/>
    </row>
    <row r="18018" spans="20:24">
      <c r="T18018" s="288"/>
      <c r="U18018" s="287"/>
      <c r="X18018" s="289"/>
    </row>
    <row r="18019" spans="20:24">
      <c r="T18019" s="288"/>
      <c r="U18019" s="287"/>
      <c r="X18019" s="289"/>
    </row>
    <row r="18020" spans="20:24">
      <c r="T18020" s="288"/>
      <c r="U18020" s="287"/>
      <c r="X18020" s="289"/>
    </row>
    <row r="18021" spans="20:24">
      <c r="T18021" s="288"/>
      <c r="U18021" s="287"/>
      <c r="X18021" s="289"/>
    </row>
    <row r="18022" spans="20:24">
      <c r="T18022" s="288"/>
      <c r="U18022" s="287"/>
      <c r="X18022" s="289"/>
    </row>
    <row r="18023" spans="20:24">
      <c r="T18023" s="288"/>
      <c r="U18023" s="287"/>
      <c r="X18023" s="289"/>
    </row>
    <row r="18024" spans="20:24">
      <c r="T18024" s="288"/>
      <c r="U18024" s="287"/>
      <c r="X18024" s="289"/>
    </row>
    <row r="18025" spans="20:24">
      <c r="T18025" s="288"/>
      <c r="U18025" s="287"/>
      <c r="X18025" s="289"/>
    </row>
    <row r="18026" spans="20:24">
      <c r="T18026" s="288"/>
      <c r="U18026" s="287"/>
      <c r="X18026" s="289"/>
    </row>
    <row r="18027" spans="20:24">
      <c r="T18027" s="288"/>
      <c r="U18027" s="287"/>
      <c r="X18027" s="289"/>
    </row>
    <row r="18028" spans="20:24">
      <c r="T18028" s="288"/>
      <c r="U18028" s="287"/>
      <c r="X18028" s="289"/>
    </row>
    <row r="18029" spans="20:24">
      <c r="T18029" s="288"/>
      <c r="U18029" s="287"/>
      <c r="X18029" s="289"/>
    </row>
    <row r="18030" spans="20:24">
      <c r="T18030" s="288"/>
      <c r="U18030" s="287"/>
      <c r="X18030" s="289"/>
    </row>
    <row r="18031" spans="20:24">
      <c r="T18031" s="288"/>
      <c r="U18031" s="287"/>
      <c r="X18031" s="289"/>
    </row>
    <row r="18032" spans="20:24">
      <c r="T18032" s="288"/>
      <c r="U18032" s="287"/>
      <c r="X18032" s="289"/>
    </row>
    <row r="18033" spans="20:24">
      <c r="T18033" s="288"/>
      <c r="U18033" s="287"/>
      <c r="X18033" s="289"/>
    </row>
    <row r="18034" spans="20:24">
      <c r="T18034" s="288"/>
      <c r="U18034" s="287"/>
      <c r="X18034" s="289"/>
    </row>
    <row r="18035" spans="20:24">
      <c r="T18035" s="288"/>
      <c r="U18035" s="287"/>
      <c r="X18035" s="289"/>
    </row>
    <row r="18036" spans="20:24">
      <c r="T18036" s="288"/>
      <c r="U18036" s="287"/>
      <c r="X18036" s="289"/>
    </row>
    <row r="18037" spans="20:24">
      <c r="T18037" s="288"/>
      <c r="U18037" s="287"/>
      <c r="X18037" s="289"/>
    </row>
    <row r="18038" spans="20:24">
      <c r="T18038" s="288"/>
      <c r="U18038" s="287"/>
      <c r="X18038" s="289"/>
    </row>
    <row r="18039" spans="20:24">
      <c r="T18039" s="288"/>
      <c r="U18039" s="287"/>
      <c r="X18039" s="289"/>
    </row>
    <row r="18040" spans="20:24">
      <c r="T18040" s="288"/>
      <c r="U18040" s="287"/>
      <c r="X18040" s="289"/>
    </row>
    <row r="18041" spans="20:24">
      <c r="T18041" s="288"/>
      <c r="U18041" s="287"/>
      <c r="X18041" s="289"/>
    </row>
    <row r="18042" spans="20:24">
      <c r="T18042" s="288"/>
      <c r="U18042" s="287"/>
      <c r="X18042" s="289"/>
    </row>
    <row r="18043" spans="20:24">
      <c r="T18043" s="288"/>
      <c r="U18043" s="287"/>
      <c r="X18043" s="289"/>
    </row>
    <row r="18044" spans="20:24">
      <c r="T18044" s="288"/>
      <c r="U18044" s="287"/>
      <c r="X18044" s="289"/>
    </row>
    <row r="18045" spans="20:24">
      <c r="T18045" s="288"/>
      <c r="U18045" s="287"/>
      <c r="X18045" s="289"/>
    </row>
    <row r="18046" spans="20:24">
      <c r="T18046" s="288"/>
      <c r="U18046" s="287"/>
      <c r="X18046" s="289"/>
    </row>
    <row r="18047" spans="20:24">
      <c r="T18047" s="288"/>
      <c r="U18047" s="287"/>
      <c r="X18047" s="289"/>
    </row>
    <row r="18048" spans="20:24">
      <c r="T18048" s="288"/>
      <c r="U18048" s="287"/>
      <c r="X18048" s="289"/>
    </row>
    <row r="18049" spans="20:24">
      <c r="T18049" s="288"/>
      <c r="U18049" s="287"/>
      <c r="X18049" s="289"/>
    </row>
    <row r="18050" spans="20:24">
      <c r="T18050" s="288"/>
      <c r="U18050" s="287"/>
      <c r="X18050" s="289"/>
    </row>
    <row r="18051" spans="20:24">
      <c r="T18051" s="288"/>
      <c r="U18051" s="287"/>
      <c r="X18051" s="289"/>
    </row>
    <row r="18052" spans="20:24">
      <c r="T18052" s="288"/>
      <c r="U18052" s="287"/>
      <c r="X18052" s="289"/>
    </row>
    <row r="18053" spans="20:24">
      <c r="T18053" s="288"/>
      <c r="U18053" s="287"/>
      <c r="X18053" s="289"/>
    </row>
    <row r="18054" spans="20:24">
      <c r="T18054" s="288"/>
      <c r="U18054" s="287"/>
      <c r="X18054" s="289"/>
    </row>
    <row r="18055" spans="20:24">
      <c r="T18055" s="288"/>
      <c r="U18055" s="287"/>
      <c r="X18055" s="289"/>
    </row>
    <row r="18056" spans="20:24">
      <c r="T18056" s="288"/>
      <c r="U18056" s="287"/>
      <c r="X18056" s="289"/>
    </row>
    <row r="18057" spans="20:24">
      <c r="T18057" s="288"/>
      <c r="U18057" s="287"/>
      <c r="X18057" s="289"/>
    </row>
    <row r="18058" spans="20:24">
      <c r="T18058" s="288"/>
      <c r="U18058" s="287"/>
      <c r="X18058" s="289"/>
    </row>
    <row r="18059" spans="20:24">
      <c r="T18059" s="288"/>
      <c r="U18059" s="287"/>
      <c r="X18059" s="289"/>
    </row>
    <row r="18060" spans="20:24">
      <c r="T18060" s="288"/>
      <c r="U18060" s="287"/>
      <c r="X18060" s="289"/>
    </row>
    <row r="18061" spans="20:24">
      <c r="T18061" s="288"/>
      <c r="U18061" s="287"/>
      <c r="X18061" s="289"/>
    </row>
    <row r="18062" spans="20:24">
      <c r="T18062" s="288"/>
      <c r="U18062" s="287"/>
      <c r="X18062" s="289"/>
    </row>
    <row r="18063" spans="20:24">
      <c r="T18063" s="288"/>
      <c r="U18063" s="287"/>
      <c r="X18063" s="289"/>
    </row>
    <row r="18064" spans="20:24">
      <c r="T18064" s="288"/>
      <c r="U18064" s="287"/>
      <c r="X18064" s="289"/>
    </row>
    <row r="18065" spans="20:24">
      <c r="T18065" s="288"/>
      <c r="U18065" s="287"/>
      <c r="X18065" s="289"/>
    </row>
    <row r="18066" spans="20:24">
      <c r="T18066" s="288"/>
      <c r="U18066" s="287"/>
      <c r="X18066" s="289"/>
    </row>
    <row r="18067" spans="20:24">
      <c r="T18067" s="288"/>
      <c r="U18067" s="287"/>
      <c r="X18067" s="289"/>
    </row>
    <row r="18068" spans="20:24">
      <c r="T18068" s="288"/>
      <c r="U18068" s="287"/>
      <c r="X18068" s="289"/>
    </row>
    <row r="18069" spans="20:24">
      <c r="T18069" s="288"/>
      <c r="U18069" s="287"/>
      <c r="X18069" s="289"/>
    </row>
    <row r="18070" spans="20:24">
      <c r="T18070" s="288"/>
      <c r="U18070" s="287"/>
      <c r="X18070" s="289"/>
    </row>
    <row r="18071" spans="20:24">
      <c r="T18071" s="288"/>
      <c r="U18071" s="287"/>
      <c r="X18071" s="289"/>
    </row>
    <row r="18072" spans="20:24">
      <c r="T18072" s="288"/>
      <c r="U18072" s="287"/>
      <c r="X18072" s="289"/>
    </row>
    <row r="18073" spans="20:24">
      <c r="T18073" s="288"/>
      <c r="U18073" s="287"/>
      <c r="X18073" s="289"/>
    </row>
    <row r="18074" spans="20:24">
      <c r="T18074" s="288"/>
      <c r="U18074" s="287"/>
      <c r="X18074" s="289"/>
    </row>
    <row r="18075" spans="20:24">
      <c r="T18075" s="288"/>
      <c r="U18075" s="287"/>
      <c r="X18075" s="289"/>
    </row>
    <row r="18076" spans="20:24">
      <c r="T18076" s="288"/>
      <c r="U18076" s="287"/>
      <c r="X18076" s="289"/>
    </row>
    <row r="18077" spans="20:24">
      <c r="T18077" s="288"/>
      <c r="U18077" s="287"/>
      <c r="X18077" s="289"/>
    </row>
    <row r="18078" spans="20:24">
      <c r="T18078" s="288"/>
      <c r="U18078" s="287"/>
      <c r="X18078" s="289"/>
    </row>
    <row r="18079" spans="20:24">
      <c r="T18079" s="288"/>
      <c r="U18079" s="287"/>
      <c r="X18079" s="289"/>
    </row>
    <row r="18080" spans="20:24">
      <c r="T18080" s="288"/>
      <c r="U18080" s="287"/>
      <c r="X18080" s="289"/>
    </row>
    <row r="18081" spans="20:24">
      <c r="T18081" s="288"/>
      <c r="U18081" s="287"/>
      <c r="X18081" s="289"/>
    </row>
    <row r="18082" spans="20:24">
      <c r="T18082" s="288"/>
      <c r="U18082" s="287"/>
      <c r="X18082" s="289"/>
    </row>
    <row r="18083" spans="20:24">
      <c r="T18083" s="288"/>
      <c r="U18083" s="287"/>
      <c r="X18083" s="289"/>
    </row>
    <row r="18084" spans="20:24">
      <c r="T18084" s="288"/>
      <c r="U18084" s="287"/>
      <c r="X18084" s="289"/>
    </row>
    <row r="18085" spans="20:24">
      <c r="T18085" s="288"/>
      <c r="U18085" s="287"/>
      <c r="X18085" s="289"/>
    </row>
    <row r="18086" spans="20:24">
      <c r="T18086" s="288"/>
      <c r="U18086" s="287"/>
      <c r="X18086" s="289"/>
    </row>
    <row r="18087" spans="20:24">
      <c r="T18087" s="288"/>
      <c r="U18087" s="287"/>
      <c r="X18087" s="289"/>
    </row>
    <row r="18088" spans="20:24">
      <c r="T18088" s="288"/>
      <c r="U18088" s="287"/>
      <c r="X18088" s="289"/>
    </row>
    <row r="18089" spans="20:24">
      <c r="T18089" s="288"/>
      <c r="U18089" s="287"/>
      <c r="X18089" s="289"/>
    </row>
    <row r="18090" spans="20:24">
      <c r="T18090" s="288"/>
      <c r="U18090" s="287"/>
      <c r="X18090" s="289"/>
    </row>
    <row r="18091" spans="20:24">
      <c r="T18091" s="288"/>
      <c r="U18091" s="287"/>
      <c r="X18091" s="289"/>
    </row>
    <row r="18092" spans="20:24">
      <c r="T18092" s="288"/>
      <c r="U18092" s="287"/>
      <c r="X18092" s="289"/>
    </row>
    <row r="18093" spans="20:24">
      <c r="T18093" s="288"/>
      <c r="U18093" s="287"/>
      <c r="X18093" s="289"/>
    </row>
    <row r="18094" spans="20:24">
      <c r="T18094" s="288"/>
      <c r="U18094" s="287"/>
      <c r="X18094" s="289"/>
    </row>
    <row r="18095" spans="20:24">
      <c r="T18095" s="288"/>
      <c r="U18095" s="287"/>
      <c r="X18095" s="289"/>
    </row>
    <row r="18096" spans="20:24">
      <c r="T18096" s="288"/>
      <c r="U18096" s="287"/>
      <c r="X18096" s="289"/>
    </row>
    <row r="18097" spans="20:24">
      <c r="T18097" s="288"/>
      <c r="U18097" s="287"/>
      <c r="X18097" s="289"/>
    </row>
    <row r="18098" spans="20:24">
      <c r="T18098" s="288"/>
      <c r="U18098" s="287"/>
      <c r="X18098" s="289"/>
    </row>
    <row r="18099" spans="20:24">
      <c r="T18099" s="288"/>
      <c r="U18099" s="287"/>
      <c r="X18099" s="289"/>
    </row>
    <row r="18100" spans="20:24">
      <c r="T18100" s="288"/>
      <c r="U18100" s="287"/>
      <c r="X18100" s="289"/>
    </row>
    <row r="18101" spans="20:24">
      <c r="T18101" s="288"/>
      <c r="U18101" s="287"/>
      <c r="X18101" s="289"/>
    </row>
    <row r="18102" spans="20:24">
      <c r="T18102" s="288"/>
      <c r="U18102" s="287"/>
      <c r="X18102" s="289"/>
    </row>
    <row r="18103" spans="20:24">
      <c r="T18103" s="288"/>
      <c r="U18103" s="287"/>
      <c r="X18103" s="289"/>
    </row>
    <row r="18104" spans="20:24">
      <c r="T18104" s="288"/>
      <c r="U18104" s="287"/>
      <c r="X18104" s="289"/>
    </row>
    <row r="18105" spans="20:24">
      <c r="T18105" s="288"/>
      <c r="U18105" s="287"/>
      <c r="X18105" s="289"/>
    </row>
    <row r="18106" spans="20:24">
      <c r="T18106" s="288"/>
      <c r="U18106" s="287"/>
      <c r="X18106" s="289"/>
    </row>
    <row r="18107" spans="20:24">
      <c r="T18107" s="288"/>
      <c r="U18107" s="287"/>
      <c r="X18107" s="289"/>
    </row>
    <row r="18108" spans="20:24">
      <c r="T18108" s="288"/>
      <c r="U18108" s="287"/>
      <c r="X18108" s="289"/>
    </row>
    <row r="18109" spans="20:24">
      <c r="T18109" s="288"/>
      <c r="U18109" s="287"/>
      <c r="X18109" s="289"/>
    </row>
    <row r="18110" spans="20:24">
      <c r="T18110" s="288"/>
      <c r="U18110" s="287"/>
      <c r="X18110" s="289"/>
    </row>
    <row r="18111" spans="20:24">
      <c r="T18111" s="288"/>
      <c r="U18111" s="287"/>
      <c r="X18111" s="289"/>
    </row>
    <row r="18112" spans="20:24">
      <c r="T18112" s="288"/>
      <c r="U18112" s="287"/>
      <c r="X18112" s="289"/>
    </row>
    <row r="18113" spans="20:24">
      <c r="T18113" s="288"/>
      <c r="U18113" s="287"/>
      <c r="X18113" s="289"/>
    </row>
    <row r="18114" spans="20:24">
      <c r="T18114" s="288"/>
      <c r="U18114" s="287"/>
      <c r="X18114" s="289"/>
    </row>
    <row r="18115" spans="20:24">
      <c r="T18115" s="288"/>
      <c r="U18115" s="287"/>
      <c r="X18115" s="289"/>
    </row>
    <row r="18116" spans="20:24">
      <c r="T18116" s="288"/>
      <c r="U18116" s="287"/>
      <c r="X18116" s="289"/>
    </row>
    <row r="18117" spans="20:24">
      <c r="T18117" s="288"/>
      <c r="U18117" s="287"/>
      <c r="X18117" s="289"/>
    </row>
    <row r="18118" spans="20:24">
      <c r="T18118" s="288"/>
      <c r="U18118" s="287"/>
      <c r="X18118" s="289"/>
    </row>
    <row r="18119" spans="20:24">
      <c r="T18119" s="288"/>
      <c r="U18119" s="287"/>
      <c r="X18119" s="289"/>
    </row>
    <row r="18120" spans="20:24">
      <c r="T18120" s="288"/>
      <c r="U18120" s="287"/>
      <c r="X18120" s="289"/>
    </row>
    <row r="18121" spans="20:24">
      <c r="T18121" s="288"/>
      <c r="U18121" s="287"/>
      <c r="X18121" s="289"/>
    </row>
    <row r="18122" spans="20:24">
      <c r="T18122" s="288"/>
      <c r="U18122" s="287"/>
      <c r="X18122" s="289"/>
    </row>
    <row r="18123" spans="20:24">
      <c r="T18123" s="288"/>
      <c r="U18123" s="287"/>
      <c r="X18123" s="289"/>
    </row>
    <row r="18124" spans="20:24">
      <c r="T18124" s="288"/>
      <c r="U18124" s="287"/>
      <c r="X18124" s="289"/>
    </row>
    <row r="18125" spans="20:24">
      <c r="T18125" s="288"/>
      <c r="U18125" s="287"/>
      <c r="X18125" s="289"/>
    </row>
    <row r="18126" spans="20:24">
      <c r="T18126" s="288"/>
      <c r="U18126" s="287"/>
      <c r="X18126" s="289"/>
    </row>
    <row r="18127" spans="20:24">
      <c r="T18127" s="288"/>
      <c r="U18127" s="287"/>
      <c r="X18127" s="289"/>
    </row>
    <row r="18128" spans="20:24">
      <c r="T18128" s="288"/>
      <c r="U18128" s="287"/>
      <c r="X18128" s="289"/>
    </row>
    <row r="18129" spans="20:24">
      <c r="T18129" s="288"/>
      <c r="U18129" s="287"/>
      <c r="X18129" s="289"/>
    </row>
    <row r="18130" spans="20:24">
      <c r="T18130" s="288"/>
      <c r="U18130" s="287"/>
      <c r="X18130" s="289"/>
    </row>
    <row r="18131" spans="20:24">
      <c r="T18131" s="288"/>
      <c r="U18131" s="287"/>
      <c r="X18131" s="289"/>
    </row>
    <row r="18132" spans="20:24">
      <c r="T18132" s="288"/>
      <c r="U18132" s="287"/>
      <c r="X18132" s="289"/>
    </row>
    <row r="18133" spans="20:24">
      <c r="T18133" s="288"/>
      <c r="U18133" s="287"/>
      <c r="X18133" s="289"/>
    </row>
    <row r="18134" spans="20:24">
      <c r="T18134" s="288"/>
      <c r="U18134" s="287"/>
      <c r="X18134" s="289"/>
    </row>
    <row r="18135" spans="20:24">
      <c r="T18135" s="288"/>
      <c r="U18135" s="287"/>
      <c r="X18135" s="289"/>
    </row>
    <row r="18136" spans="20:24">
      <c r="T18136" s="288"/>
      <c r="U18136" s="287"/>
      <c r="X18136" s="289"/>
    </row>
    <row r="18137" spans="20:24">
      <c r="T18137" s="288"/>
      <c r="U18137" s="287"/>
      <c r="X18137" s="289"/>
    </row>
    <row r="18138" spans="20:24">
      <c r="T18138" s="288"/>
      <c r="U18138" s="287"/>
      <c r="X18138" s="289"/>
    </row>
    <row r="18139" spans="20:24">
      <c r="T18139" s="288"/>
      <c r="U18139" s="287"/>
      <c r="X18139" s="289"/>
    </row>
    <row r="18140" spans="20:24">
      <c r="T18140" s="288"/>
      <c r="U18140" s="287"/>
      <c r="X18140" s="289"/>
    </row>
    <row r="18141" spans="20:24">
      <c r="T18141" s="288"/>
      <c r="U18141" s="287"/>
      <c r="X18141" s="289"/>
    </row>
    <row r="18142" spans="20:24">
      <c r="T18142" s="288"/>
      <c r="U18142" s="287"/>
      <c r="X18142" s="289"/>
    </row>
    <row r="18143" spans="20:24">
      <c r="T18143" s="288"/>
      <c r="U18143" s="287"/>
      <c r="X18143" s="289"/>
    </row>
    <row r="18144" spans="20:24">
      <c r="T18144" s="288"/>
      <c r="U18144" s="287"/>
      <c r="X18144" s="289"/>
    </row>
    <row r="18145" spans="20:24">
      <c r="T18145" s="288"/>
      <c r="U18145" s="287"/>
      <c r="X18145" s="289"/>
    </row>
    <row r="18146" spans="20:24">
      <c r="T18146" s="288"/>
      <c r="U18146" s="287"/>
      <c r="X18146" s="289"/>
    </row>
    <row r="18147" spans="20:24">
      <c r="T18147" s="288"/>
      <c r="U18147" s="287"/>
      <c r="X18147" s="289"/>
    </row>
    <row r="18148" spans="20:24">
      <c r="T18148" s="288"/>
      <c r="U18148" s="287"/>
      <c r="X18148" s="289"/>
    </row>
    <row r="18149" spans="20:24">
      <c r="T18149" s="288"/>
      <c r="U18149" s="287"/>
      <c r="X18149" s="289"/>
    </row>
    <row r="18150" spans="20:24">
      <c r="T18150" s="288"/>
      <c r="U18150" s="287"/>
      <c r="X18150" s="289"/>
    </row>
    <row r="18151" spans="20:24">
      <c r="T18151" s="288"/>
      <c r="U18151" s="287"/>
      <c r="X18151" s="289"/>
    </row>
    <row r="18152" spans="20:24">
      <c r="T18152" s="288"/>
      <c r="U18152" s="287"/>
      <c r="X18152" s="289"/>
    </row>
    <row r="18153" spans="20:24">
      <c r="T18153" s="288"/>
      <c r="U18153" s="287"/>
      <c r="X18153" s="289"/>
    </row>
    <row r="18154" spans="20:24">
      <c r="T18154" s="288"/>
      <c r="U18154" s="287"/>
      <c r="X18154" s="289"/>
    </row>
    <row r="18155" spans="20:24">
      <c r="T18155" s="288"/>
      <c r="U18155" s="287"/>
      <c r="X18155" s="289"/>
    </row>
    <row r="18156" spans="20:24">
      <c r="T18156" s="288"/>
      <c r="U18156" s="287"/>
      <c r="X18156" s="289"/>
    </row>
    <row r="18157" spans="20:24">
      <c r="T18157" s="288"/>
      <c r="U18157" s="287"/>
      <c r="X18157" s="289"/>
    </row>
    <row r="18158" spans="20:24">
      <c r="T18158" s="288"/>
      <c r="U18158" s="287"/>
      <c r="X18158" s="289"/>
    </row>
    <row r="18159" spans="20:24">
      <c r="T18159" s="288"/>
      <c r="U18159" s="287"/>
      <c r="X18159" s="289"/>
    </row>
    <row r="18160" spans="20:24">
      <c r="T18160" s="288"/>
      <c r="U18160" s="287"/>
      <c r="X18160" s="289"/>
    </row>
    <row r="18161" spans="20:24">
      <c r="T18161" s="288"/>
      <c r="U18161" s="287"/>
      <c r="X18161" s="289"/>
    </row>
    <row r="18162" spans="20:24">
      <c r="T18162" s="288"/>
      <c r="U18162" s="287"/>
      <c r="X18162" s="289"/>
    </row>
    <row r="18163" spans="20:24">
      <c r="T18163" s="288"/>
      <c r="U18163" s="287"/>
      <c r="X18163" s="289"/>
    </row>
    <row r="18164" spans="20:24">
      <c r="T18164" s="288"/>
      <c r="U18164" s="287"/>
      <c r="X18164" s="289"/>
    </row>
    <row r="18165" spans="20:24">
      <c r="T18165" s="288"/>
      <c r="U18165" s="287"/>
      <c r="X18165" s="289"/>
    </row>
    <row r="18166" spans="20:24">
      <c r="T18166" s="288"/>
      <c r="U18166" s="287"/>
      <c r="X18166" s="289"/>
    </row>
    <row r="18167" spans="20:24">
      <c r="T18167" s="288"/>
      <c r="U18167" s="287"/>
      <c r="X18167" s="289"/>
    </row>
    <row r="18168" spans="20:24">
      <c r="T18168" s="288"/>
      <c r="U18168" s="287"/>
      <c r="X18168" s="289"/>
    </row>
    <row r="18169" spans="20:24">
      <c r="T18169" s="288"/>
      <c r="U18169" s="287"/>
      <c r="X18169" s="289"/>
    </row>
    <row r="18170" spans="20:24">
      <c r="T18170" s="288"/>
      <c r="U18170" s="287"/>
      <c r="X18170" s="289"/>
    </row>
    <row r="18171" spans="20:24">
      <c r="T18171" s="288"/>
      <c r="U18171" s="287"/>
      <c r="X18171" s="289"/>
    </row>
    <row r="18172" spans="20:24">
      <c r="T18172" s="288"/>
      <c r="U18172" s="287"/>
      <c r="X18172" s="289"/>
    </row>
    <row r="18173" spans="20:24">
      <c r="T18173" s="288"/>
      <c r="U18173" s="287"/>
      <c r="X18173" s="289"/>
    </row>
    <row r="18174" spans="20:24">
      <c r="T18174" s="288"/>
      <c r="U18174" s="287"/>
      <c r="X18174" s="289"/>
    </row>
    <row r="18175" spans="20:24">
      <c r="T18175" s="288"/>
      <c r="U18175" s="287"/>
      <c r="X18175" s="289"/>
    </row>
    <row r="18176" spans="20:24">
      <c r="T18176" s="288"/>
      <c r="U18176" s="287"/>
      <c r="X18176" s="289"/>
    </row>
    <row r="18177" spans="20:24">
      <c r="T18177" s="288"/>
      <c r="U18177" s="287"/>
      <c r="X18177" s="289"/>
    </row>
    <row r="18178" spans="20:24">
      <c r="T18178" s="288"/>
      <c r="U18178" s="287"/>
      <c r="X18178" s="289"/>
    </row>
    <row r="18179" spans="20:24">
      <c r="T18179" s="288"/>
      <c r="U18179" s="287"/>
      <c r="X18179" s="289"/>
    </row>
    <row r="18180" spans="20:24">
      <c r="T18180" s="288"/>
      <c r="U18180" s="287"/>
      <c r="X18180" s="289"/>
    </row>
    <row r="18181" spans="20:24">
      <c r="T18181" s="288"/>
      <c r="U18181" s="287"/>
      <c r="X18181" s="289"/>
    </row>
    <row r="18182" spans="20:24">
      <c r="T18182" s="288"/>
      <c r="U18182" s="287"/>
      <c r="X18182" s="289"/>
    </row>
    <row r="18183" spans="20:24">
      <c r="T18183" s="288"/>
      <c r="U18183" s="287"/>
      <c r="X18183" s="289"/>
    </row>
    <row r="18184" spans="20:24">
      <c r="T18184" s="288"/>
      <c r="U18184" s="287"/>
      <c r="X18184" s="289"/>
    </row>
    <row r="18185" spans="20:24">
      <c r="T18185" s="288"/>
      <c r="U18185" s="287"/>
      <c r="X18185" s="289"/>
    </row>
    <row r="18186" spans="20:24">
      <c r="T18186" s="288"/>
      <c r="U18186" s="287"/>
      <c r="X18186" s="289"/>
    </row>
    <row r="18187" spans="20:24">
      <c r="T18187" s="288"/>
      <c r="U18187" s="287"/>
      <c r="X18187" s="289"/>
    </row>
    <row r="18188" spans="20:24">
      <c r="T18188" s="288"/>
      <c r="U18188" s="287"/>
      <c r="X18188" s="289"/>
    </row>
    <row r="18189" spans="20:24">
      <c r="T18189" s="288"/>
      <c r="U18189" s="287"/>
      <c r="X18189" s="289"/>
    </row>
    <row r="18190" spans="20:24">
      <c r="T18190" s="288"/>
      <c r="U18190" s="287"/>
      <c r="X18190" s="289"/>
    </row>
    <row r="18191" spans="20:24">
      <c r="T18191" s="288"/>
      <c r="U18191" s="287"/>
      <c r="X18191" s="289"/>
    </row>
    <row r="18192" spans="20:24">
      <c r="T18192" s="288"/>
      <c r="U18192" s="287"/>
      <c r="X18192" s="289"/>
    </row>
    <row r="18193" spans="20:24">
      <c r="T18193" s="288"/>
      <c r="U18193" s="287"/>
      <c r="X18193" s="289"/>
    </row>
    <row r="18194" spans="20:24">
      <c r="T18194" s="288"/>
      <c r="U18194" s="287"/>
      <c r="X18194" s="289"/>
    </row>
    <row r="18195" spans="20:24">
      <c r="T18195" s="288"/>
      <c r="U18195" s="287"/>
      <c r="X18195" s="289"/>
    </row>
    <row r="18196" spans="20:24">
      <c r="T18196" s="288"/>
      <c r="U18196" s="287"/>
      <c r="X18196" s="289"/>
    </row>
    <row r="18197" spans="20:24">
      <c r="T18197" s="288"/>
      <c r="U18197" s="287"/>
      <c r="X18197" s="289"/>
    </row>
    <row r="18198" spans="20:24">
      <c r="T18198" s="288"/>
      <c r="U18198" s="287"/>
      <c r="X18198" s="289"/>
    </row>
    <row r="18199" spans="20:24">
      <c r="T18199" s="288"/>
      <c r="U18199" s="287"/>
      <c r="X18199" s="289"/>
    </row>
    <row r="18200" spans="20:24">
      <c r="T18200" s="288"/>
      <c r="U18200" s="287"/>
      <c r="X18200" s="289"/>
    </row>
    <row r="18201" spans="20:24">
      <c r="T18201" s="288"/>
      <c r="U18201" s="287"/>
      <c r="X18201" s="289"/>
    </row>
    <row r="18202" spans="20:24">
      <c r="T18202" s="288"/>
      <c r="U18202" s="287"/>
      <c r="X18202" s="289"/>
    </row>
    <row r="18203" spans="20:24">
      <c r="T18203" s="288"/>
      <c r="U18203" s="287"/>
      <c r="X18203" s="289"/>
    </row>
    <row r="18204" spans="20:24">
      <c r="T18204" s="288"/>
      <c r="U18204" s="287"/>
      <c r="X18204" s="289"/>
    </row>
    <row r="18205" spans="20:24">
      <c r="T18205" s="288"/>
      <c r="U18205" s="287"/>
      <c r="X18205" s="289"/>
    </row>
    <row r="18206" spans="20:24">
      <c r="T18206" s="288"/>
      <c r="U18206" s="287"/>
      <c r="X18206" s="289"/>
    </row>
    <row r="18207" spans="20:24">
      <c r="T18207" s="288"/>
      <c r="U18207" s="287"/>
      <c r="X18207" s="289"/>
    </row>
    <row r="18208" spans="20:24">
      <c r="T18208" s="288"/>
      <c r="U18208" s="287"/>
      <c r="X18208" s="289"/>
    </row>
    <row r="18209" spans="20:24">
      <c r="T18209" s="288"/>
      <c r="U18209" s="287"/>
      <c r="X18209" s="289"/>
    </row>
    <row r="18210" spans="20:24">
      <c r="T18210" s="288"/>
      <c r="U18210" s="287"/>
      <c r="X18210" s="289"/>
    </row>
    <row r="18211" spans="20:24">
      <c r="T18211" s="288"/>
      <c r="U18211" s="287"/>
      <c r="X18211" s="289"/>
    </row>
    <row r="18212" spans="20:24">
      <c r="T18212" s="288"/>
      <c r="U18212" s="287"/>
      <c r="X18212" s="289"/>
    </row>
    <row r="18213" spans="20:24">
      <c r="T18213" s="288"/>
      <c r="U18213" s="287"/>
      <c r="X18213" s="289"/>
    </row>
    <row r="18214" spans="20:24">
      <c r="T18214" s="288"/>
      <c r="U18214" s="287"/>
      <c r="X18214" s="289"/>
    </row>
    <row r="18215" spans="20:24">
      <c r="T18215" s="288"/>
      <c r="U18215" s="287"/>
      <c r="X18215" s="289"/>
    </row>
    <row r="18216" spans="20:24">
      <c r="T18216" s="288"/>
      <c r="U18216" s="287"/>
      <c r="X18216" s="289"/>
    </row>
    <row r="18217" spans="20:24">
      <c r="T18217" s="288"/>
      <c r="U18217" s="287"/>
      <c r="X18217" s="289"/>
    </row>
    <row r="18218" spans="20:24">
      <c r="T18218" s="288"/>
      <c r="U18218" s="287"/>
      <c r="X18218" s="289"/>
    </row>
    <row r="18219" spans="20:24">
      <c r="T18219" s="288"/>
      <c r="U18219" s="287"/>
      <c r="X18219" s="289"/>
    </row>
    <row r="18220" spans="20:24">
      <c r="T18220" s="288"/>
      <c r="U18220" s="287"/>
      <c r="X18220" s="289"/>
    </row>
    <row r="18221" spans="20:24">
      <c r="T18221" s="288"/>
      <c r="U18221" s="287"/>
      <c r="X18221" s="289"/>
    </row>
    <row r="18222" spans="20:24">
      <c r="T18222" s="288"/>
      <c r="U18222" s="287"/>
      <c r="X18222" s="289"/>
    </row>
    <row r="18223" spans="20:24">
      <c r="T18223" s="288"/>
      <c r="U18223" s="287"/>
      <c r="X18223" s="289"/>
    </row>
    <row r="18224" spans="20:24">
      <c r="T18224" s="288"/>
      <c r="U18224" s="287"/>
      <c r="X18224" s="289"/>
    </row>
    <row r="18225" spans="20:24">
      <c r="T18225" s="288"/>
      <c r="U18225" s="287"/>
      <c r="X18225" s="289"/>
    </row>
    <row r="18226" spans="20:24">
      <c r="T18226" s="288"/>
      <c r="U18226" s="287"/>
      <c r="X18226" s="289"/>
    </row>
    <row r="18227" spans="20:24">
      <c r="T18227" s="288"/>
      <c r="U18227" s="287"/>
      <c r="X18227" s="289"/>
    </row>
    <row r="18228" spans="20:24">
      <c r="T18228" s="288"/>
      <c r="U18228" s="287"/>
      <c r="X18228" s="289"/>
    </row>
    <row r="18229" spans="20:24">
      <c r="T18229" s="288"/>
      <c r="U18229" s="287"/>
      <c r="X18229" s="289"/>
    </row>
    <row r="18230" spans="20:24">
      <c r="T18230" s="288"/>
      <c r="U18230" s="287"/>
      <c r="X18230" s="289"/>
    </row>
    <row r="18231" spans="20:24">
      <c r="T18231" s="288"/>
      <c r="U18231" s="287"/>
      <c r="X18231" s="289"/>
    </row>
    <row r="18232" spans="20:24">
      <c r="T18232" s="288"/>
      <c r="U18232" s="287"/>
      <c r="X18232" s="289"/>
    </row>
    <row r="18233" spans="20:24">
      <c r="T18233" s="288"/>
      <c r="U18233" s="287"/>
      <c r="X18233" s="289"/>
    </row>
    <row r="18234" spans="20:24">
      <c r="T18234" s="288"/>
      <c r="U18234" s="287"/>
      <c r="X18234" s="289"/>
    </row>
    <row r="18235" spans="20:24">
      <c r="T18235" s="288"/>
      <c r="U18235" s="287"/>
      <c r="X18235" s="289"/>
    </row>
    <row r="18236" spans="20:24">
      <c r="T18236" s="288"/>
      <c r="U18236" s="287"/>
      <c r="X18236" s="289"/>
    </row>
    <row r="18237" spans="20:24">
      <c r="T18237" s="288"/>
      <c r="U18237" s="287"/>
      <c r="X18237" s="289"/>
    </row>
    <row r="18238" spans="20:24">
      <c r="T18238" s="288"/>
      <c r="U18238" s="287"/>
      <c r="X18238" s="289"/>
    </row>
    <row r="18239" spans="20:24">
      <c r="T18239" s="288"/>
      <c r="U18239" s="287"/>
      <c r="X18239" s="289"/>
    </row>
    <row r="18240" spans="20:24">
      <c r="T18240" s="288"/>
      <c r="U18240" s="287"/>
      <c r="X18240" s="289"/>
    </row>
    <row r="18241" spans="20:24">
      <c r="T18241" s="288"/>
      <c r="U18241" s="287"/>
      <c r="X18241" s="289"/>
    </row>
    <row r="18242" spans="20:24">
      <c r="T18242" s="288"/>
      <c r="U18242" s="287"/>
      <c r="X18242" s="289"/>
    </row>
    <row r="18243" spans="20:24">
      <c r="T18243" s="288"/>
      <c r="U18243" s="287"/>
      <c r="X18243" s="289"/>
    </row>
    <row r="18244" spans="20:24">
      <c r="T18244" s="288"/>
      <c r="U18244" s="287"/>
      <c r="X18244" s="289"/>
    </row>
    <row r="18245" spans="20:24">
      <c r="T18245" s="288"/>
      <c r="U18245" s="287"/>
      <c r="X18245" s="289"/>
    </row>
    <row r="18246" spans="20:24">
      <c r="T18246" s="288"/>
      <c r="U18246" s="287"/>
      <c r="X18246" s="289"/>
    </row>
    <row r="18247" spans="20:24">
      <c r="T18247" s="288"/>
      <c r="U18247" s="287"/>
      <c r="X18247" s="289"/>
    </row>
    <row r="18248" spans="20:24">
      <c r="T18248" s="288"/>
      <c r="U18248" s="287"/>
      <c r="X18248" s="289"/>
    </row>
    <row r="18249" spans="20:24">
      <c r="T18249" s="288"/>
      <c r="U18249" s="287"/>
      <c r="X18249" s="289"/>
    </row>
    <row r="18250" spans="20:24">
      <c r="T18250" s="288"/>
      <c r="U18250" s="287"/>
      <c r="X18250" s="289"/>
    </row>
    <row r="18251" spans="20:24">
      <c r="T18251" s="288"/>
      <c r="U18251" s="287"/>
      <c r="X18251" s="289"/>
    </row>
    <row r="18252" spans="20:24">
      <c r="T18252" s="288"/>
      <c r="U18252" s="287"/>
      <c r="X18252" s="289"/>
    </row>
    <row r="18253" spans="20:24">
      <c r="T18253" s="288"/>
      <c r="U18253" s="287"/>
      <c r="X18253" s="289"/>
    </row>
    <row r="18254" spans="20:24">
      <c r="T18254" s="288"/>
      <c r="U18254" s="287"/>
      <c r="X18254" s="289"/>
    </row>
    <row r="18255" spans="20:24">
      <c r="T18255" s="288"/>
      <c r="U18255" s="287"/>
      <c r="X18255" s="289"/>
    </row>
    <row r="18256" spans="20:24">
      <c r="T18256" s="288"/>
      <c r="U18256" s="287"/>
      <c r="X18256" s="289"/>
    </row>
    <row r="18257" spans="20:24">
      <c r="T18257" s="288"/>
      <c r="U18257" s="287"/>
      <c r="X18257" s="289"/>
    </row>
    <row r="18258" spans="20:24">
      <c r="T18258" s="288"/>
      <c r="U18258" s="287"/>
      <c r="X18258" s="289"/>
    </row>
    <row r="18259" spans="20:24">
      <c r="T18259" s="288"/>
      <c r="U18259" s="287"/>
      <c r="X18259" s="289"/>
    </row>
    <row r="18260" spans="20:24">
      <c r="T18260" s="288"/>
      <c r="U18260" s="287"/>
      <c r="X18260" s="289"/>
    </row>
    <row r="18261" spans="20:24">
      <c r="T18261" s="288"/>
      <c r="U18261" s="287"/>
      <c r="X18261" s="289"/>
    </row>
    <row r="18262" spans="20:24">
      <c r="T18262" s="288"/>
      <c r="U18262" s="287"/>
      <c r="X18262" s="289"/>
    </row>
    <row r="18263" spans="20:24">
      <c r="T18263" s="288"/>
      <c r="U18263" s="287"/>
      <c r="X18263" s="289"/>
    </row>
    <row r="18264" spans="20:24">
      <c r="T18264" s="288"/>
      <c r="U18264" s="287"/>
      <c r="X18264" s="289"/>
    </row>
    <row r="18265" spans="20:24">
      <c r="T18265" s="288"/>
      <c r="U18265" s="287"/>
      <c r="X18265" s="289"/>
    </row>
    <row r="18266" spans="20:24">
      <c r="T18266" s="288"/>
      <c r="U18266" s="287"/>
      <c r="X18266" s="289"/>
    </row>
    <row r="18267" spans="20:24">
      <c r="T18267" s="288"/>
      <c r="U18267" s="287"/>
      <c r="X18267" s="289"/>
    </row>
    <row r="18268" spans="20:24">
      <c r="T18268" s="288"/>
      <c r="U18268" s="287"/>
      <c r="X18268" s="289"/>
    </row>
    <row r="18269" spans="20:24">
      <c r="T18269" s="288"/>
      <c r="U18269" s="287"/>
      <c r="X18269" s="289"/>
    </row>
    <row r="18270" spans="20:24">
      <c r="T18270" s="288"/>
      <c r="U18270" s="287"/>
      <c r="X18270" s="289"/>
    </row>
    <row r="18271" spans="20:24">
      <c r="T18271" s="288"/>
      <c r="U18271" s="287"/>
      <c r="X18271" s="289"/>
    </row>
    <row r="18272" spans="20:24">
      <c r="T18272" s="288"/>
      <c r="U18272" s="287"/>
      <c r="X18272" s="289"/>
    </row>
    <row r="18273" spans="20:24">
      <c r="T18273" s="288"/>
      <c r="U18273" s="287"/>
      <c r="X18273" s="289"/>
    </row>
    <row r="18274" spans="20:24">
      <c r="T18274" s="288"/>
      <c r="U18274" s="287"/>
      <c r="X18274" s="289"/>
    </row>
    <row r="18275" spans="20:24">
      <c r="T18275" s="288"/>
      <c r="U18275" s="287"/>
      <c r="X18275" s="289"/>
    </row>
    <row r="18276" spans="20:24">
      <c r="T18276" s="288"/>
      <c r="U18276" s="287"/>
      <c r="X18276" s="289"/>
    </row>
    <row r="18277" spans="20:24">
      <c r="T18277" s="288"/>
      <c r="U18277" s="287"/>
      <c r="X18277" s="289"/>
    </row>
    <row r="18278" spans="20:24">
      <c r="T18278" s="288"/>
      <c r="U18278" s="287"/>
      <c r="X18278" s="289"/>
    </row>
    <row r="18279" spans="20:24">
      <c r="T18279" s="288"/>
      <c r="U18279" s="287"/>
      <c r="X18279" s="289"/>
    </row>
    <row r="18280" spans="20:24">
      <c r="T18280" s="288"/>
      <c r="U18280" s="287"/>
      <c r="X18280" s="289"/>
    </row>
    <row r="18281" spans="20:24">
      <c r="T18281" s="288"/>
      <c r="U18281" s="287"/>
      <c r="X18281" s="289"/>
    </row>
    <row r="18282" spans="20:24">
      <c r="T18282" s="288"/>
      <c r="U18282" s="287"/>
      <c r="X18282" s="289"/>
    </row>
    <row r="18283" spans="20:24">
      <c r="T18283" s="288"/>
      <c r="U18283" s="287"/>
      <c r="X18283" s="289"/>
    </row>
    <row r="18284" spans="20:24">
      <c r="T18284" s="288"/>
      <c r="U18284" s="287"/>
      <c r="X18284" s="289"/>
    </row>
    <row r="18285" spans="20:24">
      <c r="T18285" s="288"/>
      <c r="U18285" s="287"/>
      <c r="X18285" s="289"/>
    </row>
    <row r="18286" spans="20:24">
      <c r="T18286" s="288"/>
      <c r="U18286" s="287"/>
      <c r="X18286" s="289"/>
    </row>
    <row r="18287" spans="20:24">
      <c r="T18287" s="288"/>
      <c r="U18287" s="287"/>
      <c r="X18287" s="289"/>
    </row>
    <row r="18288" spans="20:24">
      <c r="T18288" s="288"/>
      <c r="U18288" s="287"/>
      <c r="X18288" s="289"/>
    </row>
    <row r="18289" spans="20:24">
      <c r="T18289" s="288"/>
      <c r="U18289" s="287"/>
      <c r="X18289" s="289"/>
    </row>
    <row r="18290" spans="20:24">
      <c r="T18290" s="288"/>
      <c r="U18290" s="287"/>
      <c r="X18290" s="289"/>
    </row>
    <row r="18291" spans="20:24">
      <c r="T18291" s="288"/>
      <c r="U18291" s="287"/>
      <c r="X18291" s="289"/>
    </row>
    <row r="18292" spans="20:24">
      <c r="T18292" s="288"/>
      <c r="U18292" s="287"/>
      <c r="X18292" s="289"/>
    </row>
    <row r="18293" spans="20:24">
      <c r="T18293" s="288"/>
      <c r="U18293" s="287"/>
      <c r="X18293" s="289"/>
    </row>
    <row r="18294" spans="20:24">
      <c r="T18294" s="288"/>
      <c r="U18294" s="287"/>
      <c r="X18294" s="289"/>
    </row>
    <row r="18295" spans="20:24">
      <c r="T18295" s="288"/>
      <c r="U18295" s="287"/>
      <c r="X18295" s="289"/>
    </row>
    <row r="18296" spans="20:24">
      <c r="T18296" s="288"/>
      <c r="U18296" s="287"/>
      <c r="X18296" s="289"/>
    </row>
    <row r="18297" spans="20:24">
      <c r="T18297" s="288"/>
      <c r="U18297" s="287"/>
      <c r="X18297" s="289"/>
    </row>
    <row r="18298" spans="20:24">
      <c r="T18298" s="288"/>
      <c r="U18298" s="287"/>
      <c r="X18298" s="289"/>
    </row>
    <row r="18299" spans="20:24">
      <c r="T18299" s="288"/>
      <c r="U18299" s="287"/>
      <c r="X18299" s="289"/>
    </row>
    <row r="18300" spans="20:24">
      <c r="T18300" s="288"/>
      <c r="U18300" s="287"/>
      <c r="X18300" s="289"/>
    </row>
    <row r="18301" spans="20:24">
      <c r="T18301" s="288"/>
      <c r="U18301" s="287"/>
      <c r="X18301" s="289"/>
    </row>
    <row r="18302" spans="20:24">
      <c r="T18302" s="288"/>
      <c r="U18302" s="287"/>
      <c r="X18302" s="289"/>
    </row>
    <row r="18303" spans="20:24">
      <c r="T18303" s="288"/>
      <c r="U18303" s="287"/>
      <c r="X18303" s="289"/>
    </row>
    <row r="18304" spans="20:24">
      <c r="T18304" s="288"/>
      <c r="U18304" s="287"/>
      <c r="X18304" s="289"/>
    </row>
    <row r="18305" spans="20:24">
      <c r="T18305" s="288"/>
      <c r="U18305" s="287"/>
      <c r="X18305" s="289"/>
    </row>
    <row r="18306" spans="20:24">
      <c r="T18306" s="288"/>
      <c r="U18306" s="287"/>
      <c r="X18306" s="289"/>
    </row>
    <row r="18307" spans="20:24">
      <c r="T18307" s="288"/>
      <c r="U18307" s="287"/>
      <c r="X18307" s="289"/>
    </row>
    <row r="18308" spans="20:24">
      <c r="T18308" s="288"/>
      <c r="U18308" s="287"/>
      <c r="X18308" s="289"/>
    </row>
    <row r="18309" spans="20:24">
      <c r="T18309" s="288"/>
      <c r="U18309" s="287"/>
      <c r="X18309" s="289"/>
    </row>
    <row r="18310" spans="20:24">
      <c r="T18310" s="288"/>
      <c r="U18310" s="287"/>
      <c r="X18310" s="289"/>
    </row>
    <row r="18311" spans="20:24">
      <c r="T18311" s="288"/>
      <c r="U18311" s="287"/>
      <c r="X18311" s="289"/>
    </row>
    <row r="18312" spans="20:24">
      <c r="T18312" s="288"/>
      <c r="U18312" s="287"/>
      <c r="X18312" s="289"/>
    </row>
    <row r="18313" spans="20:24">
      <c r="T18313" s="288"/>
      <c r="U18313" s="287"/>
      <c r="X18313" s="289"/>
    </row>
    <row r="18314" spans="20:24">
      <c r="T18314" s="288"/>
      <c r="U18314" s="287"/>
      <c r="X18314" s="289"/>
    </row>
    <row r="18315" spans="20:24">
      <c r="T18315" s="288"/>
      <c r="U18315" s="287"/>
      <c r="X18315" s="289"/>
    </row>
    <row r="18316" spans="20:24">
      <c r="T18316" s="288"/>
      <c r="U18316" s="287"/>
      <c r="X18316" s="289"/>
    </row>
    <row r="18317" spans="20:24">
      <c r="T18317" s="288"/>
      <c r="U18317" s="287"/>
      <c r="X18317" s="289"/>
    </row>
    <row r="18318" spans="20:24">
      <c r="T18318" s="288"/>
      <c r="U18318" s="287"/>
      <c r="X18318" s="289"/>
    </row>
    <row r="18319" spans="20:24">
      <c r="T18319" s="288"/>
      <c r="U18319" s="287"/>
      <c r="X18319" s="289"/>
    </row>
    <row r="18320" spans="20:24">
      <c r="T18320" s="288"/>
      <c r="U18320" s="287"/>
      <c r="X18320" s="289"/>
    </row>
    <row r="18321" spans="20:24">
      <c r="T18321" s="288"/>
      <c r="U18321" s="287"/>
      <c r="X18321" s="289"/>
    </row>
    <row r="18322" spans="20:24">
      <c r="T18322" s="288"/>
      <c r="U18322" s="287"/>
      <c r="X18322" s="289"/>
    </row>
    <row r="18323" spans="20:24">
      <c r="T18323" s="288"/>
      <c r="U18323" s="287"/>
      <c r="X18323" s="289"/>
    </row>
    <row r="18324" spans="20:24">
      <c r="T18324" s="288"/>
      <c r="U18324" s="287"/>
      <c r="X18324" s="289"/>
    </row>
    <row r="18325" spans="20:24">
      <c r="T18325" s="288"/>
      <c r="U18325" s="287"/>
      <c r="X18325" s="289"/>
    </row>
    <row r="18326" spans="20:24">
      <c r="T18326" s="288"/>
      <c r="U18326" s="287"/>
      <c r="X18326" s="289"/>
    </row>
    <row r="18327" spans="20:24">
      <c r="T18327" s="288"/>
      <c r="U18327" s="287"/>
      <c r="X18327" s="289"/>
    </row>
    <row r="18328" spans="20:24">
      <c r="T18328" s="288"/>
      <c r="U18328" s="287"/>
      <c r="X18328" s="289"/>
    </row>
    <row r="18329" spans="20:24">
      <c r="T18329" s="288"/>
      <c r="U18329" s="287"/>
      <c r="X18329" s="289"/>
    </row>
    <row r="18330" spans="20:24">
      <c r="T18330" s="288"/>
      <c r="U18330" s="287"/>
      <c r="X18330" s="289"/>
    </row>
    <row r="18331" spans="20:24">
      <c r="T18331" s="288"/>
      <c r="U18331" s="287"/>
      <c r="X18331" s="289"/>
    </row>
    <row r="18332" spans="20:24">
      <c r="T18332" s="288"/>
      <c r="U18332" s="287"/>
      <c r="X18332" s="289"/>
    </row>
    <row r="18333" spans="20:24">
      <c r="T18333" s="288"/>
      <c r="U18333" s="287"/>
      <c r="X18333" s="289"/>
    </row>
    <row r="18334" spans="20:24">
      <c r="T18334" s="288"/>
      <c r="U18334" s="287"/>
      <c r="X18334" s="289"/>
    </row>
    <row r="18335" spans="20:24">
      <c r="T18335" s="288"/>
      <c r="U18335" s="287"/>
      <c r="X18335" s="289"/>
    </row>
    <row r="18336" spans="20:24">
      <c r="T18336" s="288"/>
      <c r="U18336" s="287"/>
      <c r="X18336" s="289"/>
    </row>
    <row r="18337" spans="20:24">
      <c r="T18337" s="288"/>
      <c r="U18337" s="287"/>
      <c r="X18337" s="289"/>
    </row>
    <row r="18338" spans="20:24">
      <c r="T18338" s="288"/>
      <c r="U18338" s="287"/>
      <c r="X18338" s="289"/>
    </row>
    <row r="18339" spans="20:24">
      <c r="T18339" s="288"/>
      <c r="U18339" s="287"/>
      <c r="X18339" s="289"/>
    </row>
    <row r="18340" spans="20:24">
      <c r="T18340" s="288"/>
      <c r="U18340" s="287"/>
      <c r="X18340" s="289"/>
    </row>
    <row r="18341" spans="20:24">
      <c r="T18341" s="288"/>
      <c r="U18341" s="287"/>
      <c r="X18341" s="289"/>
    </row>
    <row r="18342" spans="20:24">
      <c r="T18342" s="288"/>
      <c r="U18342" s="287"/>
      <c r="X18342" s="289"/>
    </row>
    <row r="18343" spans="20:24">
      <c r="T18343" s="288"/>
      <c r="U18343" s="287"/>
      <c r="X18343" s="289"/>
    </row>
    <row r="18344" spans="20:24">
      <c r="T18344" s="288"/>
      <c r="U18344" s="287"/>
      <c r="X18344" s="289"/>
    </row>
    <row r="18345" spans="20:24">
      <c r="T18345" s="288"/>
      <c r="U18345" s="287"/>
      <c r="X18345" s="289"/>
    </row>
    <row r="18346" spans="20:24">
      <c r="T18346" s="288"/>
      <c r="U18346" s="287"/>
      <c r="X18346" s="289"/>
    </row>
    <row r="18347" spans="20:24">
      <c r="T18347" s="288"/>
      <c r="U18347" s="287"/>
      <c r="X18347" s="289"/>
    </row>
    <row r="18348" spans="20:24">
      <c r="T18348" s="288"/>
      <c r="U18348" s="287"/>
      <c r="X18348" s="289"/>
    </row>
    <row r="18349" spans="20:24">
      <c r="T18349" s="288"/>
      <c r="U18349" s="287"/>
      <c r="X18349" s="289"/>
    </row>
    <row r="18350" spans="20:24">
      <c r="T18350" s="288"/>
      <c r="U18350" s="287"/>
      <c r="X18350" s="289"/>
    </row>
    <row r="18351" spans="20:24">
      <c r="T18351" s="288"/>
      <c r="U18351" s="287"/>
      <c r="X18351" s="289"/>
    </row>
    <row r="18352" spans="20:24">
      <c r="T18352" s="288"/>
      <c r="U18352" s="287"/>
      <c r="X18352" s="289"/>
    </row>
    <row r="18353" spans="20:24">
      <c r="T18353" s="288"/>
      <c r="U18353" s="287"/>
      <c r="X18353" s="289"/>
    </row>
    <row r="18354" spans="20:24">
      <c r="T18354" s="288"/>
      <c r="U18354" s="287"/>
      <c r="X18354" s="289"/>
    </row>
    <row r="18355" spans="20:24">
      <c r="T18355" s="288"/>
      <c r="U18355" s="287"/>
      <c r="X18355" s="289"/>
    </row>
    <row r="18356" spans="20:24">
      <c r="T18356" s="288"/>
      <c r="U18356" s="287"/>
      <c r="X18356" s="289"/>
    </row>
    <row r="18357" spans="20:24">
      <c r="T18357" s="288"/>
      <c r="U18357" s="287"/>
      <c r="X18357" s="289"/>
    </row>
    <row r="18358" spans="20:24">
      <c r="T18358" s="288"/>
      <c r="U18358" s="287"/>
      <c r="X18358" s="289"/>
    </row>
    <row r="18359" spans="20:24">
      <c r="T18359" s="288"/>
      <c r="U18359" s="287"/>
      <c r="X18359" s="289"/>
    </row>
    <row r="18360" spans="20:24">
      <c r="T18360" s="288"/>
      <c r="U18360" s="287"/>
      <c r="X18360" s="289"/>
    </row>
    <row r="18361" spans="20:24">
      <c r="T18361" s="288"/>
      <c r="U18361" s="287"/>
      <c r="X18361" s="289"/>
    </row>
    <row r="18362" spans="20:24">
      <c r="T18362" s="288"/>
      <c r="U18362" s="287"/>
      <c r="X18362" s="289"/>
    </row>
    <row r="18363" spans="20:24">
      <c r="T18363" s="288"/>
      <c r="U18363" s="287"/>
      <c r="X18363" s="289"/>
    </row>
    <row r="18364" spans="20:24">
      <c r="T18364" s="288"/>
      <c r="U18364" s="287"/>
      <c r="X18364" s="289"/>
    </row>
    <row r="18365" spans="20:24">
      <c r="T18365" s="288"/>
      <c r="U18365" s="287"/>
      <c r="X18365" s="289"/>
    </row>
    <row r="18366" spans="20:24">
      <c r="T18366" s="288"/>
      <c r="U18366" s="287"/>
      <c r="X18366" s="289"/>
    </row>
    <row r="18367" spans="20:24">
      <c r="T18367" s="288"/>
      <c r="U18367" s="287"/>
      <c r="X18367" s="289"/>
    </row>
    <row r="18368" spans="20:24">
      <c r="T18368" s="288"/>
      <c r="U18368" s="287"/>
      <c r="X18368" s="289"/>
    </row>
    <row r="18369" spans="20:24">
      <c r="T18369" s="288"/>
      <c r="U18369" s="287"/>
      <c r="X18369" s="289"/>
    </row>
    <row r="18370" spans="20:24">
      <c r="T18370" s="288"/>
      <c r="U18370" s="287"/>
      <c r="X18370" s="289"/>
    </row>
    <row r="18371" spans="20:24">
      <c r="T18371" s="288"/>
      <c r="U18371" s="287"/>
      <c r="X18371" s="289"/>
    </row>
    <row r="18372" spans="20:24">
      <c r="T18372" s="288"/>
      <c r="U18372" s="287"/>
      <c r="X18372" s="289"/>
    </row>
    <row r="18373" spans="20:24">
      <c r="T18373" s="288"/>
      <c r="U18373" s="287"/>
      <c r="X18373" s="289"/>
    </row>
    <row r="18374" spans="20:24">
      <c r="T18374" s="288"/>
      <c r="U18374" s="287"/>
      <c r="X18374" s="289"/>
    </row>
    <row r="18375" spans="20:24">
      <c r="T18375" s="288"/>
      <c r="U18375" s="287"/>
      <c r="X18375" s="289"/>
    </row>
    <row r="18376" spans="20:24">
      <c r="T18376" s="288"/>
      <c r="U18376" s="287"/>
      <c r="X18376" s="289"/>
    </row>
    <row r="18377" spans="20:24">
      <c r="T18377" s="288"/>
      <c r="U18377" s="287"/>
      <c r="X18377" s="289"/>
    </row>
    <row r="18378" spans="20:24">
      <c r="T18378" s="288"/>
      <c r="U18378" s="287"/>
      <c r="X18378" s="289"/>
    </row>
    <row r="18379" spans="20:24">
      <c r="T18379" s="288"/>
      <c r="U18379" s="287"/>
      <c r="X18379" s="289"/>
    </row>
    <row r="18380" spans="20:24">
      <c r="T18380" s="288"/>
      <c r="U18380" s="287"/>
      <c r="X18380" s="289"/>
    </row>
    <row r="18381" spans="20:24">
      <c r="T18381" s="288"/>
      <c r="U18381" s="287"/>
      <c r="X18381" s="289"/>
    </row>
    <row r="18382" spans="20:24">
      <c r="T18382" s="288"/>
      <c r="U18382" s="287"/>
      <c r="X18382" s="289"/>
    </row>
    <row r="18383" spans="20:24">
      <c r="T18383" s="288"/>
      <c r="U18383" s="287"/>
      <c r="X18383" s="289"/>
    </row>
    <row r="18384" spans="20:24">
      <c r="T18384" s="288"/>
      <c r="U18384" s="287"/>
      <c r="X18384" s="289"/>
    </row>
    <row r="18385" spans="20:24">
      <c r="T18385" s="288"/>
      <c r="U18385" s="287"/>
      <c r="X18385" s="289"/>
    </row>
    <row r="18386" spans="20:24">
      <c r="T18386" s="288"/>
      <c r="U18386" s="287"/>
      <c r="X18386" s="289"/>
    </row>
    <row r="18387" spans="20:24">
      <c r="T18387" s="288"/>
      <c r="U18387" s="287"/>
      <c r="X18387" s="289"/>
    </row>
    <row r="18388" spans="20:24">
      <c r="T18388" s="288"/>
      <c r="U18388" s="287"/>
      <c r="X18388" s="289"/>
    </row>
    <row r="18389" spans="20:24">
      <c r="T18389" s="288"/>
      <c r="U18389" s="287"/>
      <c r="X18389" s="289"/>
    </row>
    <row r="18390" spans="20:24">
      <c r="T18390" s="288"/>
      <c r="U18390" s="287"/>
      <c r="X18390" s="289"/>
    </row>
    <row r="18391" spans="20:24">
      <c r="T18391" s="288"/>
      <c r="U18391" s="287"/>
      <c r="X18391" s="289"/>
    </row>
    <row r="18392" spans="20:24">
      <c r="T18392" s="288"/>
      <c r="U18392" s="287"/>
      <c r="X18392" s="289"/>
    </row>
    <row r="18393" spans="20:24">
      <c r="T18393" s="288"/>
      <c r="U18393" s="287"/>
      <c r="X18393" s="289"/>
    </row>
    <row r="18394" spans="20:24">
      <c r="T18394" s="288"/>
      <c r="U18394" s="287"/>
      <c r="X18394" s="289"/>
    </row>
    <row r="18395" spans="20:24">
      <c r="T18395" s="288"/>
      <c r="U18395" s="287"/>
      <c r="X18395" s="289"/>
    </row>
    <row r="18396" spans="20:24">
      <c r="T18396" s="288"/>
      <c r="U18396" s="287"/>
      <c r="X18396" s="289"/>
    </row>
    <row r="18397" spans="20:24">
      <c r="T18397" s="288"/>
      <c r="U18397" s="287"/>
      <c r="X18397" s="289"/>
    </row>
    <row r="18398" spans="20:24">
      <c r="T18398" s="288"/>
      <c r="U18398" s="287"/>
      <c r="X18398" s="289"/>
    </row>
    <row r="18399" spans="20:24">
      <c r="T18399" s="288"/>
      <c r="U18399" s="287"/>
      <c r="X18399" s="289"/>
    </row>
    <row r="18400" spans="20:24">
      <c r="T18400" s="288"/>
      <c r="U18400" s="287"/>
      <c r="X18400" s="289"/>
    </row>
    <row r="18401" spans="20:24">
      <c r="T18401" s="288"/>
      <c r="U18401" s="287"/>
      <c r="X18401" s="289"/>
    </row>
    <row r="18402" spans="20:24">
      <c r="T18402" s="288"/>
      <c r="U18402" s="287"/>
      <c r="X18402" s="289"/>
    </row>
    <row r="18403" spans="20:24">
      <c r="T18403" s="288"/>
      <c r="U18403" s="287"/>
      <c r="X18403" s="289"/>
    </row>
    <row r="18404" spans="20:24">
      <c r="T18404" s="288"/>
      <c r="U18404" s="287"/>
      <c r="X18404" s="289"/>
    </row>
    <row r="18405" spans="20:24">
      <c r="T18405" s="288"/>
      <c r="U18405" s="287"/>
      <c r="X18405" s="289"/>
    </row>
    <row r="18406" spans="20:24">
      <c r="T18406" s="288"/>
      <c r="U18406" s="287"/>
      <c r="X18406" s="289"/>
    </row>
    <row r="18407" spans="20:24">
      <c r="T18407" s="288"/>
      <c r="U18407" s="287"/>
      <c r="X18407" s="289"/>
    </row>
    <row r="18408" spans="20:24">
      <c r="T18408" s="288"/>
      <c r="U18408" s="287"/>
      <c r="X18408" s="289"/>
    </row>
    <row r="18409" spans="20:24">
      <c r="T18409" s="288"/>
      <c r="U18409" s="287"/>
      <c r="X18409" s="289"/>
    </row>
    <row r="18410" spans="20:24">
      <c r="T18410" s="288"/>
      <c r="U18410" s="287"/>
      <c r="X18410" s="289"/>
    </row>
    <row r="18411" spans="20:24">
      <c r="T18411" s="288"/>
      <c r="U18411" s="287"/>
      <c r="X18411" s="289"/>
    </row>
    <row r="18412" spans="20:24">
      <c r="T18412" s="288"/>
      <c r="U18412" s="287"/>
      <c r="X18412" s="289"/>
    </row>
    <row r="18413" spans="20:24">
      <c r="T18413" s="288"/>
      <c r="U18413" s="287"/>
      <c r="X18413" s="289"/>
    </row>
    <row r="18414" spans="20:24">
      <c r="T18414" s="288"/>
      <c r="U18414" s="287"/>
      <c r="X18414" s="289"/>
    </row>
    <row r="18415" spans="20:24">
      <c r="T18415" s="288"/>
      <c r="U18415" s="287"/>
      <c r="X18415" s="289"/>
    </row>
    <row r="18416" spans="20:24">
      <c r="T18416" s="288"/>
      <c r="U18416" s="287"/>
      <c r="X18416" s="289"/>
    </row>
    <row r="18417" spans="20:24">
      <c r="T18417" s="288"/>
      <c r="U18417" s="287"/>
      <c r="X18417" s="289"/>
    </row>
    <row r="18418" spans="20:24">
      <c r="T18418" s="288"/>
      <c r="U18418" s="287"/>
      <c r="X18418" s="289"/>
    </row>
    <row r="18419" spans="20:24">
      <c r="T18419" s="288"/>
      <c r="U18419" s="287"/>
      <c r="X18419" s="289"/>
    </row>
    <row r="18420" spans="20:24">
      <c r="T18420" s="288"/>
      <c r="U18420" s="287"/>
      <c r="X18420" s="289"/>
    </row>
    <row r="18421" spans="20:24">
      <c r="T18421" s="288"/>
      <c r="U18421" s="287"/>
      <c r="X18421" s="289"/>
    </row>
    <row r="18422" spans="20:24">
      <c r="T18422" s="288"/>
      <c r="U18422" s="287"/>
      <c r="X18422" s="289"/>
    </row>
    <row r="18423" spans="20:24">
      <c r="T18423" s="288"/>
      <c r="U18423" s="287"/>
      <c r="X18423" s="289"/>
    </row>
    <row r="18424" spans="20:24">
      <c r="T18424" s="288"/>
      <c r="U18424" s="287"/>
      <c r="X18424" s="289"/>
    </row>
    <row r="18425" spans="20:24">
      <c r="T18425" s="288"/>
      <c r="U18425" s="287"/>
      <c r="X18425" s="289"/>
    </row>
    <row r="18426" spans="20:24">
      <c r="T18426" s="288"/>
      <c r="U18426" s="287"/>
      <c r="X18426" s="289"/>
    </row>
    <row r="18427" spans="20:24">
      <c r="T18427" s="288"/>
      <c r="U18427" s="287"/>
      <c r="X18427" s="289"/>
    </row>
    <row r="18428" spans="20:24">
      <c r="T18428" s="288"/>
      <c r="U18428" s="287"/>
      <c r="X18428" s="289"/>
    </row>
    <row r="18429" spans="20:24">
      <c r="T18429" s="288"/>
      <c r="U18429" s="287"/>
      <c r="X18429" s="289"/>
    </row>
    <row r="18430" spans="20:24">
      <c r="T18430" s="288"/>
      <c r="U18430" s="287"/>
      <c r="X18430" s="289"/>
    </row>
    <row r="18431" spans="20:24">
      <c r="T18431" s="288"/>
      <c r="U18431" s="287"/>
      <c r="X18431" s="289"/>
    </row>
    <row r="18432" spans="20:24">
      <c r="T18432" s="288"/>
      <c r="U18432" s="287"/>
      <c r="X18432" s="289"/>
    </row>
    <row r="18433" spans="20:24">
      <c r="T18433" s="288"/>
      <c r="U18433" s="287"/>
      <c r="X18433" s="289"/>
    </row>
    <row r="18434" spans="20:24">
      <c r="T18434" s="288"/>
      <c r="U18434" s="287"/>
      <c r="X18434" s="289"/>
    </row>
    <row r="18435" spans="20:24">
      <c r="T18435" s="288"/>
      <c r="U18435" s="287"/>
      <c r="X18435" s="289"/>
    </row>
    <row r="18436" spans="20:24">
      <c r="T18436" s="288"/>
      <c r="U18436" s="287"/>
      <c r="X18436" s="289"/>
    </row>
    <row r="18437" spans="20:24">
      <c r="T18437" s="288"/>
      <c r="U18437" s="287"/>
      <c r="X18437" s="289"/>
    </row>
    <row r="18438" spans="20:24">
      <c r="T18438" s="288"/>
      <c r="U18438" s="287"/>
      <c r="X18438" s="289"/>
    </row>
    <row r="18439" spans="20:24">
      <c r="T18439" s="288"/>
      <c r="U18439" s="287"/>
      <c r="X18439" s="289"/>
    </row>
    <row r="18440" spans="20:24">
      <c r="T18440" s="288"/>
      <c r="U18440" s="287"/>
      <c r="X18440" s="289"/>
    </row>
    <row r="18441" spans="20:24">
      <c r="T18441" s="288"/>
      <c r="U18441" s="287"/>
      <c r="X18441" s="289"/>
    </row>
    <row r="18442" spans="20:24">
      <c r="T18442" s="288"/>
      <c r="U18442" s="287"/>
      <c r="X18442" s="289"/>
    </row>
    <row r="18443" spans="20:24">
      <c r="T18443" s="288"/>
      <c r="U18443" s="287"/>
      <c r="X18443" s="289"/>
    </row>
    <row r="18444" spans="20:24">
      <c r="T18444" s="288"/>
      <c r="U18444" s="287"/>
      <c r="X18444" s="289"/>
    </row>
    <row r="18445" spans="20:24">
      <c r="T18445" s="288"/>
      <c r="U18445" s="287"/>
      <c r="X18445" s="289"/>
    </row>
    <row r="18446" spans="20:24">
      <c r="T18446" s="288"/>
      <c r="U18446" s="287"/>
      <c r="X18446" s="289"/>
    </row>
    <row r="18447" spans="20:24">
      <c r="T18447" s="288"/>
      <c r="U18447" s="287"/>
      <c r="X18447" s="289"/>
    </row>
    <row r="18448" spans="20:24">
      <c r="T18448" s="288"/>
      <c r="U18448" s="287"/>
      <c r="X18448" s="289"/>
    </row>
    <row r="18449" spans="20:24">
      <c r="T18449" s="288"/>
      <c r="U18449" s="287"/>
      <c r="X18449" s="289"/>
    </row>
    <row r="18450" spans="20:24">
      <c r="T18450" s="288"/>
      <c r="U18450" s="287"/>
      <c r="X18450" s="289"/>
    </row>
    <row r="18451" spans="20:24">
      <c r="T18451" s="288"/>
      <c r="U18451" s="287"/>
      <c r="X18451" s="289"/>
    </row>
    <row r="18452" spans="20:24">
      <c r="T18452" s="288"/>
      <c r="U18452" s="287"/>
      <c r="X18452" s="289"/>
    </row>
    <row r="18453" spans="20:24">
      <c r="T18453" s="288"/>
      <c r="U18453" s="287"/>
      <c r="X18453" s="289"/>
    </row>
    <row r="18454" spans="20:24">
      <c r="T18454" s="288"/>
      <c r="U18454" s="287"/>
      <c r="X18454" s="289"/>
    </row>
    <row r="18455" spans="20:24">
      <c r="T18455" s="288"/>
      <c r="U18455" s="287"/>
      <c r="X18455" s="289"/>
    </row>
    <row r="18456" spans="20:24">
      <c r="T18456" s="288"/>
      <c r="U18456" s="287"/>
      <c r="X18456" s="289"/>
    </row>
    <row r="18457" spans="20:24">
      <c r="T18457" s="288"/>
      <c r="U18457" s="287"/>
      <c r="X18457" s="289"/>
    </row>
    <row r="18458" spans="20:24">
      <c r="T18458" s="288"/>
      <c r="U18458" s="287"/>
      <c r="X18458" s="289"/>
    </row>
    <row r="18459" spans="20:24">
      <c r="T18459" s="288"/>
      <c r="U18459" s="287"/>
      <c r="X18459" s="289"/>
    </row>
    <row r="18460" spans="20:24">
      <c r="T18460" s="288"/>
      <c r="U18460" s="287"/>
      <c r="X18460" s="289"/>
    </row>
    <row r="18461" spans="20:24">
      <c r="T18461" s="288"/>
      <c r="U18461" s="287"/>
      <c r="X18461" s="289"/>
    </row>
    <row r="18462" spans="20:24">
      <c r="T18462" s="288"/>
      <c r="U18462" s="287"/>
      <c r="X18462" s="289"/>
    </row>
    <row r="18463" spans="20:24">
      <c r="T18463" s="288"/>
      <c r="U18463" s="287"/>
      <c r="X18463" s="289"/>
    </row>
    <row r="18464" spans="20:24">
      <c r="T18464" s="288"/>
      <c r="U18464" s="287"/>
      <c r="X18464" s="289"/>
    </row>
    <row r="18465" spans="20:24">
      <c r="T18465" s="288"/>
      <c r="U18465" s="287"/>
      <c r="X18465" s="289"/>
    </row>
    <row r="18466" spans="20:24">
      <c r="T18466" s="288"/>
      <c r="U18466" s="287"/>
      <c r="X18466" s="289"/>
    </row>
    <row r="18467" spans="20:24">
      <c r="T18467" s="288"/>
      <c r="U18467" s="287"/>
      <c r="X18467" s="289"/>
    </row>
    <row r="18468" spans="20:24">
      <c r="T18468" s="288"/>
      <c r="U18468" s="287"/>
      <c r="X18468" s="289"/>
    </row>
    <row r="18469" spans="20:24">
      <c r="T18469" s="288"/>
      <c r="U18469" s="287"/>
      <c r="X18469" s="289"/>
    </row>
    <row r="18470" spans="20:24">
      <c r="T18470" s="288"/>
      <c r="U18470" s="287"/>
      <c r="X18470" s="289"/>
    </row>
    <row r="18471" spans="20:24">
      <c r="T18471" s="288"/>
      <c r="U18471" s="287"/>
      <c r="X18471" s="289"/>
    </row>
    <row r="18472" spans="20:24">
      <c r="T18472" s="288"/>
      <c r="U18472" s="287"/>
      <c r="X18472" s="289"/>
    </row>
    <row r="18473" spans="20:24">
      <c r="T18473" s="288"/>
      <c r="U18473" s="287"/>
      <c r="X18473" s="289"/>
    </row>
    <row r="18474" spans="20:24">
      <c r="T18474" s="288"/>
      <c r="U18474" s="287"/>
      <c r="X18474" s="289"/>
    </row>
    <row r="18475" spans="20:24">
      <c r="T18475" s="288"/>
      <c r="U18475" s="287"/>
      <c r="X18475" s="289"/>
    </row>
    <row r="18476" spans="20:24">
      <c r="T18476" s="288"/>
      <c r="U18476" s="287"/>
      <c r="X18476" s="289"/>
    </row>
    <row r="18477" spans="20:24">
      <c r="T18477" s="288"/>
      <c r="U18477" s="287"/>
      <c r="X18477" s="289"/>
    </row>
    <row r="18478" spans="20:24">
      <c r="T18478" s="288"/>
      <c r="U18478" s="287"/>
      <c r="X18478" s="289"/>
    </row>
    <row r="18479" spans="20:24">
      <c r="T18479" s="288"/>
      <c r="U18479" s="287"/>
      <c r="X18479" s="289"/>
    </row>
    <row r="18480" spans="20:24">
      <c r="T18480" s="288"/>
      <c r="U18480" s="287"/>
      <c r="X18480" s="289"/>
    </row>
    <row r="18481" spans="20:24">
      <c r="T18481" s="288"/>
      <c r="U18481" s="287"/>
      <c r="X18481" s="289"/>
    </row>
    <row r="18482" spans="20:24">
      <c r="T18482" s="288"/>
      <c r="U18482" s="287"/>
      <c r="X18482" s="289"/>
    </row>
    <row r="18483" spans="20:24">
      <c r="T18483" s="288"/>
      <c r="U18483" s="287"/>
      <c r="X18483" s="289"/>
    </row>
    <row r="18484" spans="20:24">
      <c r="T18484" s="288"/>
      <c r="U18484" s="287"/>
      <c r="X18484" s="289"/>
    </row>
    <row r="18485" spans="20:24">
      <c r="T18485" s="288"/>
      <c r="U18485" s="287"/>
      <c r="X18485" s="289"/>
    </row>
    <row r="18486" spans="20:24">
      <c r="T18486" s="288"/>
      <c r="U18486" s="287"/>
      <c r="X18486" s="289"/>
    </row>
    <row r="18487" spans="20:24">
      <c r="T18487" s="288"/>
      <c r="U18487" s="287"/>
      <c r="X18487" s="289"/>
    </row>
    <row r="18488" spans="20:24">
      <c r="T18488" s="288"/>
      <c r="U18488" s="287"/>
      <c r="X18488" s="289"/>
    </row>
    <row r="18489" spans="20:24">
      <c r="T18489" s="288"/>
      <c r="U18489" s="287"/>
      <c r="X18489" s="289"/>
    </row>
    <row r="18490" spans="20:24">
      <c r="T18490" s="288"/>
      <c r="U18490" s="287"/>
      <c r="X18490" s="289"/>
    </row>
    <row r="18491" spans="20:24">
      <c r="T18491" s="288"/>
      <c r="U18491" s="287"/>
      <c r="X18491" s="289"/>
    </row>
    <row r="18492" spans="20:24">
      <c r="T18492" s="288"/>
      <c r="U18492" s="287"/>
      <c r="X18492" s="289"/>
    </row>
    <row r="18493" spans="20:24">
      <c r="T18493" s="288"/>
      <c r="U18493" s="287"/>
      <c r="X18493" s="289"/>
    </row>
    <row r="18494" spans="20:24">
      <c r="T18494" s="288"/>
      <c r="U18494" s="287"/>
      <c r="X18494" s="289"/>
    </row>
    <row r="18495" spans="20:24">
      <c r="T18495" s="288"/>
      <c r="U18495" s="287"/>
      <c r="X18495" s="289"/>
    </row>
    <row r="18496" spans="20:24">
      <c r="T18496" s="288"/>
      <c r="U18496" s="287"/>
      <c r="X18496" s="289"/>
    </row>
    <row r="18497" spans="20:24">
      <c r="T18497" s="288"/>
      <c r="U18497" s="287"/>
      <c r="X18497" s="289"/>
    </row>
    <row r="18498" spans="20:24">
      <c r="T18498" s="288"/>
      <c r="U18498" s="287"/>
      <c r="X18498" s="289"/>
    </row>
    <row r="18499" spans="20:24">
      <c r="T18499" s="288"/>
      <c r="U18499" s="287"/>
      <c r="X18499" s="289"/>
    </row>
    <row r="18500" spans="20:24">
      <c r="T18500" s="288"/>
      <c r="U18500" s="287"/>
      <c r="X18500" s="289"/>
    </row>
    <row r="18501" spans="20:24">
      <c r="T18501" s="288"/>
      <c r="U18501" s="287"/>
      <c r="X18501" s="289"/>
    </row>
    <row r="18502" spans="20:24">
      <c r="T18502" s="288"/>
      <c r="U18502" s="287"/>
      <c r="X18502" s="289"/>
    </row>
    <row r="18503" spans="20:24">
      <c r="T18503" s="288"/>
      <c r="U18503" s="287"/>
      <c r="X18503" s="289"/>
    </row>
    <row r="18504" spans="20:24">
      <c r="T18504" s="288"/>
      <c r="U18504" s="287"/>
      <c r="X18504" s="289"/>
    </row>
    <row r="18505" spans="20:24">
      <c r="T18505" s="288"/>
      <c r="U18505" s="287"/>
      <c r="X18505" s="289"/>
    </row>
    <row r="18506" spans="20:24">
      <c r="T18506" s="288"/>
      <c r="U18506" s="287"/>
      <c r="X18506" s="289"/>
    </row>
    <row r="18507" spans="20:24">
      <c r="T18507" s="288"/>
      <c r="U18507" s="287"/>
      <c r="X18507" s="289"/>
    </row>
    <row r="18508" spans="20:24">
      <c r="T18508" s="288"/>
      <c r="U18508" s="287"/>
      <c r="X18508" s="289"/>
    </row>
    <row r="18509" spans="20:24">
      <c r="T18509" s="288"/>
      <c r="U18509" s="287"/>
      <c r="X18509" s="289"/>
    </row>
    <row r="18510" spans="20:24">
      <c r="T18510" s="288"/>
      <c r="U18510" s="287"/>
      <c r="X18510" s="289"/>
    </row>
    <row r="18511" spans="20:24">
      <c r="T18511" s="288"/>
      <c r="U18511" s="287"/>
      <c r="X18511" s="289"/>
    </row>
    <row r="18512" spans="20:24">
      <c r="T18512" s="288"/>
      <c r="U18512" s="287"/>
      <c r="X18512" s="289"/>
    </row>
    <row r="18513" spans="20:24">
      <c r="T18513" s="288"/>
      <c r="U18513" s="287"/>
      <c r="X18513" s="289"/>
    </row>
    <row r="18514" spans="20:24">
      <c r="T18514" s="288"/>
      <c r="U18514" s="287"/>
      <c r="X18514" s="289"/>
    </row>
    <row r="18515" spans="20:24">
      <c r="T18515" s="288"/>
      <c r="U18515" s="287"/>
      <c r="X18515" s="289"/>
    </row>
    <row r="18516" spans="20:24">
      <c r="T18516" s="288"/>
      <c r="U18516" s="287"/>
      <c r="X18516" s="289"/>
    </row>
    <row r="18517" spans="20:24">
      <c r="T18517" s="288"/>
      <c r="U18517" s="287"/>
      <c r="X18517" s="289"/>
    </row>
    <row r="18518" spans="20:24">
      <c r="T18518" s="288"/>
      <c r="U18518" s="287"/>
      <c r="X18518" s="289"/>
    </row>
    <row r="18519" spans="20:24">
      <c r="T18519" s="288"/>
      <c r="U18519" s="287"/>
      <c r="X18519" s="289"/>
    </row>
    <row r="18520" spans="20:24">
      <c r="T18520" s="288"/>
      <c r="U18520" s="287"/>
      <c r="X18520" s="289"/>
    </row>
    <row r="18521" spans="20:24">
      <c r="T18521" s="288"/>
      <c r="U18521" s="287"/>
      <c r="X18521" s="289"/>
    </row>
    <row r="18522" spans="20:24">
      <c r="T18522" s="288"/>
      <c r="U18522" s="287"/>
      <c r="X18522" s="289"/>
    </row>
    <row r="18523" spans="20:24">
      <c r="T18523" s="288"/>
      <c r="U18523" s="287"/>
      <c r="X18523" s="289"/>
    </row>
    <row r="18524" spans="20:24">
      <c r="T18524" s="288"/>
      <c r="U18524" s="287"/>
      <c r="X18524" s="289"/>
    </row>
    <row r="18525" spans="20:24">
      <c r="T18525" s="288"/>
      <c r="U18525" s="287"/>
      <c r="X18525" s="289"/>
    </row>
    <row r="18526" spans="20:24">
      <c r="T18526" s="288"/>
      <c r="U18526" s="287"/>
      <c r="X18526" s="289"/>
    </row>
    <row r="18527" spans="20:24">
      <c r="T18527" s="288"/>
      <c r="U18527" s="287"/>
      <c r="X18527" s="289"/>
    </row>
    <row r="18528" spans="20:24">
      <c r="T18528" s="288"/>
      <c r="U18528" s="287"/>
      <c r="X18528" s="289"/>
    </row>
    <row r="18529" spans="20:24">
      <c r="T18529" s="288"/>
      <c r="U18529" s="287"/>
      <c r="X18529" s="289"/>
    </row>
    <row r="18530" spans="20:24">
      <c r="T18530" s="288"/>
      <c r="U18530" s="287"/>
      <c r="X18530" s="289"/>
    </row>
    <row r="18531" spans="20:24">
      <c r="T18531" s="288"/>
      <c r="U18531" s="287"/>
      <c r="X18531" s="289"/>
    </row>
    <row r="18532" spans="20:24">
      <c r="T18532" s="288"/>
      <c r="U18532" s="287"/>
      <c r="X18532" s="289"/>
    </row>
    <row r="18533" spans="20:24">
      <c r="T18533" s="288"/>
      <c r="U18533" s="287"/>
      <c r="X18533" s="289"/>
    </row>
    <row r="18534" spans="20:24">
      <c r="T18534" s="288"/>
      <c r="U18534" s="287"/>
      <c r="X18534" s="289"/>
    </row>
    <row r="18535" spans="20:24">
      <c r="T18535" s="288"/>
      <c r="U18535" s="287"/>
      <c r="X18535" s="289"/>
    </row>
    <row r="18536" spans="20:24">
      <c r="T18536" s="288"/>
      <c r="U18536" s="287"/>
      <c r="X18536" s="289"/>
    </row>
    <row r="18537" spans="20:24">
      <c r="T18537" s="288"/>
      <c r="U18537" s="287"/>
      <c r="X18537" s="289"/>
    </row>
    <row r="18538" spans="20:24">
      <c r="T18538" s="288"/>
      <c r="U18538" s="287"/>
      <c r="X18538" s="289"/>
    </row>
    <row r="18539" spans="20:24">
      <c r="T18539" s="288"/>
      <c r="U18539" s="287"/>
      <c r="X18539" s="289"/>
    </row>
    <row r="18540" spans="20:24">
      <c r="T18540" s="288"/>
      <c r="U18540" s="287"/>
      <c r="X18540" s="289"/>
    </row>
    <row r="18541" spans="20:24">
      <c r="T18541" s="288"/>
      <c r="U18541" s="287"/>
      <c r="X18541" s="289"/>
    </row>
    <row r="18542" spans="20:24">
      <c r="T18542" s="288"/>
      <c r="U18542" s="287"/>
      <c r="X18542" s="289"/>
    </row>
    <row r="18543" spans="20:24">
      <c r="T18543" s="288"/>
      <c r="U18543" s="287"/>
      <c r="X18543" s="289"/>
    </row>
    <row r="18544" spans="20:24">
      <c r="T18544" s="288"/>
      <c r="U18544" s="287"/>
      <c r="X18544" s="289"/>
    </row>
    <row r="18545" spans="20:24">
      <c r="T18545" s="288"/>
      <c r="U18545" s="287"/>
      <c r="X18545" s="289"/>
    </row>
    <row r="18546" spans="20:24">
      <c r="T18546" s="288"/>
      <c r="U18546" s="287"/>
      <c r="X18546" s="289"/>
    </row>
    <row r="18547" spans="20:24">
      <c r="T18547" s="288"/>
      <c r="U18547" s="287"/>
      <c r="X18547" s="289"/>
    </row>
    <row r="18548" spans="20:24">
      <c r="T18548" s="288"/>
      <c r="U18548" s="287"/>
      <c r="X18548" s="289"/>
    </row>
    <row r="18549" spans="20:24">
      <c r="T18549" s="288"/>
      <c r="U18549" s="287"/>
      <c r="X18549" s="289"/>
    </row>
    <row r="18550" spans="20:24">
      <c r="T18550" s="288"/>
      <c r="U18550" s="287"/>
      <c r="X18550" s="289"/>
    </row>
    <row r="18551" spans="20:24">
      <c r="T18551" s="288"/>
      <c r="U18551" s="287"/>
      <c r="X18551" s="289"/>
    </row>
    <row r="18552" spans="20:24">
      <c r="T18552" s="288"/>
      <c r="U18552" s="287"/>
      <c r="X18552" s="289"/>
    </row>
    <row r="18553" spans="20:24">
      <c r="T18553" s="288"/>
      <c r="U18553" s="287"/>
      <c r="X18553" s="289"/>
    </row>
    <row r="18554" spans="20:24">
      <c r="T18554" s="288"/>
      <c r="U18554" s="287"/>
      <c r="X18554" s="289"/>
    </row>
    <row r="18555" spans="20:24">
      <c r="T18555" s="288"/>
      <c r="U18555" s="287"/>
      <c r="X18555" s="289"/>
    </row>
    <row r="18556" spans="20:24">
      <c r="T18556" s="288"/>
      <c r="U18556" s="287"/>
      <c r="X18556" s="289"/>
    </row>
    <row r="18557" spans="20:24">
      <c r="T18557" s="288"/>
      <c r="U18557" s="287"/>
      <c r="X18557" s="289"/>
    </row>
    <row r="18558" spans="20:24">
      <c r="T18558" s="288"/>
      <c r="U18558" s="287"/>
      <c r="X18558" s="289"/>
    </row>
    <row r="18559" spans="20:24">
      <c r="T18559" s="288"/>
      <c r="U18559" s="287"/>
      <c r="X18559" s="289"/>
    </row>
    <row r="18560" spans="20:24">
      <c r="T18560" s="288"/>
      <c r="U18560" s="287"/>
      <c r="X18560" s="289"/>
    </row>
    <row r="18561" spans="20:24">
      <c r="T18561" s="288"/>
      <c r="U18561" s="287"/>
      <c r="X18561" s="289"/>
    </row>
    <row r="18562" spans="20:24">
      <c r="T18562" s="288"/>
      <c r="U18562" s="287"/>
      <c r="X18562" s="289"/>
    </row>
    <row r="18563" spans="20:24">
      <c r="T18563" s="288"/>
      <c r="U18563" s="287"/>
      <c r="X18563" s="289"/>
    </row>
    <row r="18564" spans="20:24">
      <c r="T18564" s="288"/>
      <c r="U18564" s="287"/>
      <c r="X18564" s="289"/>
    </row>
    <row r="18565" spans="20:24">
      <c r="T18565" s="288"/>
      <c r="U18565" s="287"/>
      <c r="X18565" s="289"/>
    </row>
    <row r="18566" spans="20:24">
      <c r="T18566" s="288"/>
      <c r="U18566" s="287"/>
      <c r="X18566" s="289"/>
    </row>
    <row r="18567" spans="20:24">
      <c r="T18567" s="288"/>
      <c r="U18567" s="287"/>
      <c r="X18567" s="289"/>
    </row>
    <row r="18568" spans="20:24">
      <c r="T18568" s="288"/>
      <c r="U18568" s="287"/>
      <c r="X18568" s="289"/>
    </row>
    <row r="18569" spans="20:24">
      <c r="T18569" s="288"/>
      <c r="U18569" s="287"/>
      <c r="X18569" s="289"/>
    </row>
    <row r="18570" spans="20:24">
      <c r="T18570" s="288"/>
      <c r="U18570" s="287"/>
      <c r="X18570" s="289"/>
    </row>
    <row r="18571" spans="20:24">
      <c r="T18571" s="288"/>
      <c r="U18571" s="287"/>
      <c r="X18571" s="289"/>
    </row>
    <row r="18572" spans="20:24">
      <c r="T18572" s="288"/>
      <c r="U18572" s="287"/>
      <c r="X18572" s="289"/>
    </row>
    <row r="18573" spans="20:24">
      <c r="T18573" s="288"/>
      <c r="U18573" s="287"/>
      <c r="X18573" s="289"/>
    </row>
    <row r="18574" spans="20:24">
      <c r="T18574" s="288"/>
      <c r="U18574" s="287"/>
      <c r="X18574" s="289"/>
    </row>
    <row r="18575" spans="20:24">
      <c r="T18575" s="288"/>
      <c r="U18575" s="287"/>
      <c r="X18575" s="289"/>
    </row>
    <row r="18576" spans="20:24">
      <c r="T18576" s="288"/>
      <c r="U18576" s="287"/>
      <c r="X18576" s="289"/>
    </row>
    <row r="18577" spans="20:24">
      <c r="T18577" s="288"/>
      <c r="U18577" s="287"/>
      <c r="X18577" s="289"/>
    </row>
    <row r="18578" spans="20:24">
      <c r="T18578" s="288"/>
      <c r="U18578" s="287"/>
      <c r="X18578" s="289"/>
    </row>
    <row r="18579" spans="20:24">
      <c r="T18579" s="288"/>
      <c r="U18579" s="287"/>
      <c r="X18579" s="289"/>
    </row>
    <row r="18580" spans="20:24">
      <c r="T18580" s="288"/>
      <c r="U18580" s="287"/>
      <c r="X18580" s="289"/>
    </row>
    <row r="18581" spans="20:24">
      <c r="T18581" s="288"/>
      <c r="U18581" s="287"/>
      <c r="X18581" s="289"/>
    </row>
    <row r="18582" spans="20:24">
      <c r="T18582" s="288"/>
      <c r="U18582" s="287"/>
      <c r="X18582" s="289"/>
    </row>
    <row r="18583" spans="20:24">
      <c r="T18583" s="288"/>
      <c r="U18583" s="287"/>
      <c r="X18583" s="289"/>
    </row>
    <row r="18584" spans="20:24">
      <c r="T18584" s="288"/>
      <c r="U18584" s="287"/>
      <c r="X18584" s="289"/>
    </row>
    <row r="18585" spans="20:24">
      <c r="T18585" s="288"/>
      <c r="U18585" s="287"/>
      <c r="X18585" s="289"/>
    </row>
    <row r="18586" spans="20:24">
      <c r="T18586" s="288"/>
      <c r="U18586" s="287"/>
      <c r="X18586" s="289"/>
    </row>
    <row r="18587" spans="20:24">
      <c r="T18587" s="288"/>
      <c r="U18587" s="287"/>
      <c r="X18587" s="289"/>
    </row>
    <row r="18588" spans="20:24">
      <c r="T18588" s="288"/>
      <c r="U18588" s="287"/>
      <c r="X18588" s="289"/>
    </row>
    <row r="18589" spans="20:24">
      <c r="T18589" s="288"/>
      <c r="U18589" s="287"/>
      <c r="X18589" s="289"/>
    </row>
    <row r="18590" spans="20:24">
      <c r="T18590" s="288"/>
      <c r="U18590" s="287"/>
      <c r="X18590" s="289"/>
    </row>
    <row r="18591" spans="20:24">
      <c r="T18591" s="288"/>
      <c r="U18591" s="287"/>
      <c r="X18591" s="289"/>
    </row>
    <row r="18592" spans="20:24">
      <c r="T18592" s="288"/>
      <c r="U18592" s="287"/>
      <c r="X18592" s="289"/>
    </row>
    <row r="18593" spans="20:24">
      <c r="T18593" s="288"/>
      <c r="U18593" s="287"/>
      <c r="X18593" s="289"/>
    </row>
    <row r="18594" spans="20:24">
      <c r="T18594" s="288"/>
      <c r="U18594" s="287"/>
      <c r="X18594" s="289"/>
    </row>
    <row r="18595" spans="20:24">
      <c r="T18595" s="288"/>
      <c r="U18595" s="287"/>
      <c r="X18595" s="289"/>
    </row>
    <row r="18596" spans="20:24">
      <c r="T18596" s="288"/>
      <c r="U18596" s="287"/>
      <c r="X18596" s="289"/>
    </row>
    <row r="18597" spans="20:24">
      <c r="T18597" s="288"/>
      <c r="U18597" s="287"/>
      <c r="X18597" s="289"/>
    </row>
    <row r="18598" spans="20:24">
      <c r="T18598" s="288"/>
      <c r="U18598" s="287"/>
      <c r="X18598" s="289"/>
    </row>
    <row r="18599" spans="20:24">
      <c r="T18599" s="288"/>
      <c r="U18599" s="287"/>
      <c r="X18599" s="289"/>
    </row>
    <row r="18600" spans="20:24">
      <c r="T18600" s="288"/>
      <c r="U18600" s="287"/>
      <c r="X18600" s="289"/>
    </row>
    <row r="18601" spans="20:24">
      <c r="T18601" s="288"/>
      <c r="U18601" s="287"/>
      <c r="X18601" s="289"/>
    </row>
    <row r="18602" spans="20:24">
      <c r="T18602" s="288"/>
      <c r="U18602" s="287"/>
      <c r="X18602" s="289"/>
    </row>
    <row r="18603" spans="20:24">
      <c r="T18603" s="288"/>
      <c r="U18603" s="287"/>
      <c r="X18603" s="289"/>
    </row>
    <row r="18604" spans="20:24">
      <c r="T18604" s="288"/>
      <c r="U18604" s="287"/>
      <c r="X18604" s="289"/>
    </row>
    <row r="18605" spans="20:24">
      <c r="T18605" s="288"/>
      <c r="U18605" s="287"/>
      <c r="X18605" s="289"/>
    </row>
    <row r="18606" spans="20:24">
      <c r="T18606" s="288"/>
      <c r="U18606" s="287"/>
      <c r="X18606" s="289"/>
    </row>
    <row r="18607" spans="20:24">
      <c r="T18607" s="288"/>
      <c r="U18607" s="287"/>
      <c r="X18607" s="289"/>
    </row>
    <row r="18608" spans="20:24">
      <c r="T18608" s="288"/>
      <c r="U18608" s="287"/>
      <c r="X18608" s="289"/>
    </row>
    <row r="18609" spans="20:24">
      <c r="T18609" s="288"/>
      <c r="U18609" s="287"/>
      <c r="X18609" s="289"/>
    </row>
    <row r="18610" spans="20:24">
      <c r="T18610" s="288"/>
      <c r="U18610" s="287"/>
      <c r="X18610" s="289"/>
    </row>
    <row r="18611" spans="20:24">
      <c r="T18611" s="288"/>
      <c r="U18611" s="287"/>
      <c r="X18611" s="289"/>
    </row>
    <row r="18612" spans="20:24">
      <c r="T18612" s="288"/>
      <c r="U18612" s="287"/>
      <c r="X18612" s="289"/>
    </row>
    <row r="18613" spans="20:24">
      <c r="T18613" s="288"/>
      <c r="U18613" s="287"/>
      <c r="X18613" s="289"/>
    </row>
    <row r="18614" spans="20:24">
      <c r="T18614" s="288"/>
      <c r="U18614" s="287"/>
      <c r="X18614" s="289"/>
    </row>
    <row r="18615" spans="20:24">
      <c r="T18615" s="288"/>
      <c r="U18615" s="287"/>
      <c r="X18615" s="289"/>
    </row>
    <row r="18616" spans="20:24">
      <c r="T18616" s="288"/>
      <c r="U18616" s="287"/>
      <c r="X18616" s="289"/>
    </row>
    <row r="18617" spans="20:24">
      <c r="T18617" s="288"/>
      <c r="U18617" s="287"/>
      <c r="X18617" s="289"/>
    </row>
    <row r="18618" spans="20:24">
      <c r="T18618" s="288"/>
      <c r="U18618" s="287"/>
      <c r="X18618" s="289"/>
    </row>
    <row r="18619" spans="20:24">
      <c r="T18619" s="288"/>
      <c r="U18619" s="287"/>
      <c r="X18619" s="289"/>
    </row>
    <row r="18620" spans="20:24">
      <c r="T18620" s="288"/>
      <c r="U18620" s="287"/>
      <c r="X18620" s="289"/>
    </row>
    <row r="18621" spans="20:24">
      <c r="T18621" s="288"/>
      <c r="U18621" s="287"/>
      <c r="X18621" s="289"/>
    </row>
    <row r="18622" spans="20:24">
      <c r="T18622" s="288"/>
      <c r="U18622" s="287"/>
      <c r="X18622" s="289"/>
    </row>
    <row r="18623" spans="20:24">
      <c r="T18623" s="288"/>
      <c r="U18623" s="287"/>
      <c r="X18623" s="289"/>
    </row>
    <row r="18624" spans="20:24">
      <c r="T18624" s="288"/>
      <c r="U18624" s="287"/>
      <c r="X18624" s="289"/>
    </row>
    <row r="18625" spans="20:24">
      <c r="T18625" s="288"/>
      <c r="U18625" s="287"/>
      <c r="X18625" s="289"/>
    </row>
    <row r="18626" spans="20:24">
      <c r="T18626" s="288"/>
      <c r="U18626" s="287"/>
      <c r="X18626" s="289"/>
    </row>
    <row r="18627" spans="20:24">
      <c r="T18627" s="288"/>
      <c r="U18627" s="287"/>
      <c r="X18627" s="289"/>
    </row>
    <row r="18628" spans="20:24">
      <c r="T18628" s="288"/>
      <c r="U18628" s="287"/>
      <c r="X18628" s="289"/>
    </row>
    <row r="18629" spans="20:24">
      <c r="T18629" s="288"/>
      <c r="U18629" s="287"/>
      <c r="X18629" s="289"/>
    </row>
    <row r="18630" spans="20:24">
      <c r="T18630" s="288"/>
      <c r="U18630" s="287"/>
      <c r="X18630" s="289"/>
    </row>
    <row r="18631" spans="20:24">
      <c r="T18631" s="288"/>
      <c r="U18631" s="287"/>
      <c r="X18631" s="289"/>
    </row>
    <row r="18632" spans="20:24">
      <c r="T18632" s="288"/>
      <c r="U18632" s="287"/>
      <c r="X18632" s="289"/>
    </row>
    <row r="18633" spans="20:24">
      <c r="T18633" s="288"/>
      <c r="U18633" s="287"/>
      <c r="X18633" s="289"/>
    </row>
    <row r="18634" spans="20:24">
      <c r="T18634" s="288"/>
      <c r="U18634" s="287"/>
      <c r="X18634" s="289"/>
    </row>
    <row r="18635" spans="20:24">
      <c r="T18635" s="288"/>
      <c r="U18635" s="287"/>
      <c r="X18635" s="289"/>
    </row>
    <row r="18636" spans="20:24">
      <c r="T18636" s="288"/>
      <c r="U18636" s="287"/>
      <c r="X18636" s="289"/>
    </row>
    <row r="18637" spans="20:24">
      <c r="T18637" s="288"/>
      <c r="U18637" s="287"/>
      <c r="X18637" s="289"/>
    </row>
    <row r="18638" spans="20:24">
      <c r="T18638" s="288"/>
      <c r="U18638" s="287"/>
      <c r="X18638" s="289"/>
    </row>
    <row r="18639" spans="20:24">
      <c r="T18639" s="288"/>
      <c r="U18639" s="287"/>
      <c r="X18639" s="289"/>
    </row>
    <row r="18640" spans="20:24">
      <c r="T18640" s="288"/>
      <c r="U18640" s="287"/>
      <c r="X18640" s="289"/>
    </row>
    <row r="18641" spans="20:24">
      <c r="T18641" s="288"/>
      <c r="U18641" s="287"/>
      <c r="X18641" s="289"/>
    </row>
    <row r="18642" spans="20:24">
      <c r="T18642" s="288"/>
      <c r="U18642" s="287"/>
      <c r="X18642" s="289"/>
    </row>
    <row r="18643" spans="20:24">
      <c r="T18643" s="288"/>
      <c r="U18643" s="287"/>
      <c r="X18643" s="289"/>
    </row>
    <row r="18644" spans="20:24">
      <c r="T18644" s="288"/>
      <c r="U18644" s="287"/>
      <c r="X18644" s="289"/>
    </row>
    <row r="18645" spans="20:24">
      <c r="T18645" s="288"/>
      <c r="U18645" s="287"/>
      <c r="X18645" s="289"/>
    </row>
    <row r="18646" spans="20:24">
      <c r="T18646" s="288"/>
      <c r="U18646" s="287"/>
      <c r="X18646" s="289"/>
    </row>
    <row r="18647" spans="20:24">
      <c r="T18647" s="288"/>
      <c r="U18647" s="287"/>
      <c r="X18647" s="289"/>
    </row>
    <row r="18648" spans="20:24">
      <c r="T18648" s="288"/>
      <c r="U18648" s="287"/>
      <c r="X18648" s="289"/>
    </row>
    <row r="18649" spans="20:24">
      <c r="T18649" s="288"/>
      <c r="U18649" s="287"/>
      <c r="X18649" s="289"/>
    </row>
    <row r="18650" spans="20:24">
      <c r="T18650" s="288"/>
      <c r="U18650" s="287"/>
      <c r="X18650" s="289"/>
    </row>
    <row r="18651" spans="20:24">
      <c r="T18651" s="288"/>
      <c r="U18651" s="287"/>
      <c r="X18651" s="289"/>
    </row>
    <row r="18652" spans="20:24">
      <c r="T18652" s="288"/>
      <c r="U18652" s="287"/>
      <c r="X18652" s="289"/>
    </row>
    <row r="18653" spans="20:24">
      <c r="T18653" s="288"/>
      <c r="U18653" s="287"/>
      <c r="X18653" s="289"/>
    </row>
    <row r="18654" spans="20:24">
      <c r="T18654" s="288"/>
      <c r="U18654" s="287"/>
      <c r="X18654" s="289"/>
    </row>
    <row r="18655" spans="20:24">
      <c r="T18655" s="288"/>
      <c r="U18655" s="287"/>
      <c r="X18655" s="289"/>
    </row>
    <row r="18656" spans="20:24">
      <c r="T18656" s="288"/>
      <c r="U18656" s="287"/>
      <c r="X18656" s="289"/>
    </row>
    <row r="18657" spans="20:24">
      <c r="T18657" s="288"/>
      <c r="U18657" s="287"/>
      <c r="X18657" s="289"/>
    </row>
    <row r="18658" spans="20:24">
      <c r="T18658" s="288"/>
      <c r="U18658" s="287"/>
      <c r="X18658" s="289"/>
    </row>
    <row r="18659" spans="20:24">
      <c r="T18659" s="288"/>
      <c r="U18659" s="287"/>
      <c r="X18659" s="289"/>
    </row>
    <row r="18660" spans="20:24">
      <c r="T18660" s="288"/>
      <c r="U18660" s="287"/>
      <c r="X18660" s="289"/>
    </row>
    <row r="18661" spans="20:24">
      <c r="T18661" s="288"/>
      <c r="U18661" s="287"/>
      <c r="X18661" s="289"/>
    </row>
    <row r="18662" spans="20:24">
      <c r="T18662" s="288"/>
      <c r="U18662" s="287"/>
      <c r="X18662" s="289"/>
    </row>
    <row r="18663" spans="20:24">
      <c r="T18663" s="288"/>
      <c r="U18663" s="287"/>
      <c r="X18663" s="289"/>
    </row>
    <row r="18664" spans="20:24">
      <c r="T18664" s="288"/>
      <c r="U18664" s="287"/>
      <c r="X18664" s="289"/>
    </row>
    <row r="18665" spans="20:24">
      <c r="T18665" s="288"/>
      <c r="U18665" s="287"/>
      <c r="X18665" s="289"/>
    </row>
    <row r="18666" spans="20:24">
      <c r="T18666" s="288"/>
      <c r="U18666" s="287"/>
      <c r="X18666" s="289"/>
    </row>
    <row r="18667" spans="20:24">
      <c r="T18667" s="288"/>
      <c r="U18667" s="287"/>
      <c r="X18667" s="289"/>
    </row>
    <row r="18668" spans="20:24">
      <c r="T18668" s="288"/>
      <c r="U18668" s="287"/>
      <c r="X18668" s="289"/>
    </row>
    <row r="18669" spans="20:24">
      <c r="T18669" s="288"/>
      <c r="U18669" s="287"/>
      <c r="X18669" s="289"/>
    </row>
    <row r="18670" spans="20:24">
      <c r="T18670" s="288"/>
      <c r="U18670" s="287"/>
      <c r="X18670" s="289"/>
    </row>
    <row r="18671" spans="20:24">
      <c r="T18671" s="288"/>
      <c r="U18671" s="287"/>
      <c r="X18671" s="289"/>
    </row>
    <row r="18672" spans="20:24">
      <c r="T18672" s="288"/>
      <c r="U18672" s="287"/>
      <c r="X18672" s="289"/>
    </row>
    <row r="18673" spans="20:24">
      <c r="T18673" s="288"/>
      <c r="U18673" s="287"/>
      <c r="X18673" s="289"/>
    </row>
    <row r="18674" spans="20:24">
      <c r="T18674" s="288"/>
      <c r="U18674" s="287"/>
      <c r="X18674" s="289"/>
    </row>
    <row r="18675" spans="20:24">
      <c r="T18675" s="288"/>
      <c r="U18675" s="287"/>
      <c r="X18675" s="289"/>
    </row>
    <row r="18676" spans="20:24">
      <c r="T18676" s="288"/>
      <c r="U18676" s="287"/>
      <c r="X18676" s="289"/>
    </row>
    <row r="18677" spans="20:24">
      <c r="T18677" s="288"/>
      <c r="U18677" s="287"/>
      <c r="X18677" s="289"/>
    </row>
    <row r="18678" spans="20:24">
      <c r="T18678" s="288"/>
      <c r="U18678" s="287"/>
      <c r="X18678" s="289"/>
    </row>
    <row r="18679" spans="20:24">
      <c r="T18679" s="288"/>
      <c r="U18679" s="287"/>
      <c r="X18679" s="289"/>
    </row>
    <row r="18680" spans="20:24">
      <c r="T18680" s="288"/>
      <c r="U18680" s="287"/>
      <c r="X18680" s="289"/>
    </row>
    <row r="18681" spans="20:24">
      <c r="T18681" s="288"/>
      <c r="U18681" s="287"/>
      <c r="X18681" s="289"/>
    </row>
    <row r="18682" spans="20:24">
      <c r="T18682" s="288"/>
      <c r="U18682" s="287"/>
      <c r="X18682" s="289"/>
    </row>
    <row r="18683" spans="20:24">
      <c r="T18683" s="288"/>
      <c r="U18683" s="287"/>
      <c r="X18683" s="289"/>
    </row>
    <row r="18684" spans="20:24">
      <c r="T18684" s="288"/>
      <c r="U18684" s="287"/>
      <c r="X18684" s="289"/>
    </row>
    <row r="18685" spans="20:24">
      <c r="T18685" s="288"/>
      <c r="U18685" s="287"/>
      <c r="X18685" s="289"/>
    </row>
    <row r="18686" spans="20:24">
      <c r="T18686" s="288"/>
      <c r="U18686" s="287"/>
      <c r="X18686" s="289"/>
    </row>
    <row r="18687" spans="20:24">
      <c r="T18687" s="288"/>
      <c r="U18687" s="287"/>
      <c r="X18687" s="289"/>
    </row>
    <row r="18688" spans="20:24">
      <c r="T18688" s="288"/>
      <c r="U18688" s="287"/>
      <c r="X18688" s="289"/>
    </row>
    <row r="18689" spans="20:24">
      <c r="T18689" s="288"/>
      <c r="U18689" s="287"/>
      <c r="X18689" s="289"/>
    </row>
    <row r="18690" spans="20:24">
      <c r="T18690" s="288"/>
      <c r="U18690" s="287"/>
      <c r="X18690" s="289"/>
    </row>
    <row r="18691" spans="20:24">
      <c r="T18691" s="288"/>
      <c r="U18691" s="287"/>
      <c r="X18691" s="289"/>
    </row>
    <row r="18692" spans="20:24">
      <c r="T18692" s="288"/>
      <c r="U18692" s="287"/>
      <c r="X18692" s="289"/>
    </row>
    <row r="18693" spans="20:24">
      <c r="T18693" s="288"/>
      <c r="U18693" s="287"/>
      <c r="X18693" s="289"/>
    </row>
    <row r="18694" spans="20:24">
      <c r="T18694" s="288"/>
      <c r="U18694" s="287"/>
      <c r="X18694" s="289"/>
    </row>
    <row r="18695" spans="20:24">
      <c r="T18695" s="288"/>
      <c r="U18695" s="287"/>
      <c r="X18695" s="289"/>
    </row>
    <row r="18696" spans="20:24">
      <c r="T18696" s="288"/>
      <c r="U18696" s="287"/>
      <c r="X18696" s="289"/>
    </row>
    <row r="18697" spans="20:24">
      <c r="T18697" s="288"/>
      <c r="U18697" s="287"/>
      <c r="X18697" s="289"/>
    </row>
    <row r="18698" spans="20:24">
      <c r="T18698" s="288"/>
      <c r="U18698" s="287"/>
      <c r="X18698" s="289"/>
    </row>
    <row r="18699" spans="20:24">
      <c r="T18699" s="288"/>
      <c r="U18699" s="287"/>
      <c r="X18699" s="289"/>
    </row>
    <row r="18700" spans="20:24">
      <c r="T18700" s="288"/>
      <c r="U18700" s="287"/>
      <c r="X18700" s="289"/>
    </row>
    <row r="18701" spans="20:24">
      <c r="T18701" s="288"/>
      <c r="U18701" s="287"/>
      <c r="X18701" s="289"/>
    </row>
    <row r="18702" spans="20:24">
      <c r="T18702" s="288"/>
      <c r="U18702" s="287"/>
      <c r="X18702" s="289"/>
    </row>
    <row r="18703" spans="20:24">
      <c r="T18703" s="288"/>
      <c r="U18703" s="287"/>
      <c r="X18703" s="289"/>
    </row>
    <row r="18704" spans="20:24">
      <c r="T18704" s="288"/>
      <c r="U18704" s="287"/>
      <c r="X18704" s="289"/>
    </row>
    <row r="18705" spans="20:24">
      <c r="T18705" s="288"/>
      <c r="U18705" s="287"/>
      <c r="X18705" s="289"/>
    </row>
    <row r="18706" spans="20:24">
      <c r="T18706" s="288"/>
      <c r="U18706" s="287"/>
      <c r="X18706" s="289"/>
    </row>
    <row r="18707" spans="20:24">
      <c r="T18707" s="288"/>
      <c r="U18707" s="287"/>
      <c r="X18707" s="289"/>
    </row>
    <row r="18708" spans="20:24">
      <c r="T18708" s="288"/>
      <c r="U18708" s="287"/>
      <c r="X18708" s="289"/>
    </row>
    <row r="18709" spans="20:24">
      <c r="T18709" s="288"/>
      <c r="U18709" s="287"/>
      <c r="X18709" s="289"/>
    </row>
    <row r="18710" spans="20:24">
      <c r="T18710" s="288"/>
      <c r="U18710" s="287"/>
      <c r="X18710" s="289"/>
    </row>
    <row r="18711" spans="20:24">
      <c r="T18711" s="288"/>
      <c r="U18711" s="287"/>
      <c r="X18711" s="289"/>
    </row>
    <row r="18712" spans="20:24">
      <c r="T18712" s="288"/>
      <c r="U18712" s="287"/>
      <c r="X18712" s="289"/>
    </row>
    <row r="18713" spans="20:24">
      <c r="T18713" s="288"/>
      <c r="U18713" s="287"/>
      <c r="X18713" s="289"/>
    </row>
    <row r="18714" spans="20:24">
      <c r="T18714" s="288"/>
      <c r="U18714" s="287"/>
      <c r="X18714" s="289"/>
    </row>
    <row r="18715" spans="20:24">
      <c r="T18715" s="288"/>
      <c r="U18715" s="287"/>
      <c r="X18715" s="289"/>
    </row>
    <row r="18716" spans="20:24">
      <c r="T18716" s="288"/>
      <c r="U18716" s="287"/>
      <c r="X18716" s="289"/>
    </row>
    <row r="18717" spans="20:24">
      <c r="T18717" s="288"/>
      <c r="U18717" s="287"/>
      <c r="X18717" s="289"/>
    </row>
    <row r="18718" spans="20:24">
      <c r="T18718" s="288"/>
      <c r="U18718" s="287"/>
      <c r="X18718" s="289"/>
    </row>
    <row r="18719" spans="20:24">
      <c r="T18719" s="288"/>
      <c r="U18719" s="287"/>
      <c r="X18719" s="289"/>
    </row>
    <row r="18720" spans="20:24">
      <c r="T18720" s="288"/>
      <c r="U18720" s="287"/>
      <c r="X18720" s="289"/>
    </row>
    <row r="18721" spans="20:24">
      <c r="T18721" s="288"/>
      <c r="U18721" s="287"/>
      <c r="X18721" s="289"/>
    </row>
    <row r="18722" spans="20:24">
      <c r="T18722" s="288"/>
      <c r="U18722" s="287"/>
      <c r="X18722" s="289"/>
    </row>
    <row r="18723" spans="20:24">
      <c r="T18723" s="288"/>
      <c r="U18723" s="287"/>
      <c r="X18723" s="289"/>
    </row>
    <row r="18724" spans="20:24">
      <c r="T18724" s="288"/>
      <c r="U18724" s="287"/>
      <c r="X18724" s="289"/>
    </row>
    <row r="18725" spans="20:24">
      <c r="T18725" s="288"/>
      <c r="U18725" s="287"/>
      <c r="X18725" s="289"/>
    </row>
    <row r="18726" spans="20:24">
      <c r="T18726" s="288"/>
      <c r="U18726" s="287"/>
      <c r="X18726" s="289"/>
    </row>
    <row r="18727" spans="20:24">
      <c r="T18727" s="288"/>
      <c r="U18727" s="287"/>
      <c r="X18727" s="289"/>
    </row>
    <row r="18728" spans="20:24">
      <c r="T18728" s="288"/>
      <c r="U18728" s="287"/>
      <c r="X18728" s="289"/>
    </row>
    <row r="18729" spans="20:24">
      <c r="T18729" s="288"/>
      <c r="U18729" s="287"/>
      <c r="X18729" s="289"/>
    </row>
    <row r="18730" spans="20:24">
      <c r="T18730" s="288"/>
      <c r="U18730" s="287"/>
      <c r="X18730" s="289"/>
    </row>
    <row r="18731" spans="20:24">
      <c r="T18731" s="288"/>
      <c r="U18731" s="287"/>
      <c r="X18731" s="289"/>
    </row>
    <row r="18732" spans="20:24">
      <c r="T18732" s="288"/>
      <c r="U18732" s="287"/>
      <c r="X18732" s="289"/>
    </row>
    <row r="18733" spans="20:24">
      <c r="T18733" s="288"/>
      <c r="U18733" s="287"/>
      <c r="X18733" s="289"/>
    </row>
    <row r="18734" spans="20:24">
      <c r="T18734" s="288"/>
      <c r="U18734" s="287"/>
      <c r="X18734" s="289"/>
    </row>
    <row r="18735" spans="20:24">
      <c r="T18735" s="288"/>
      <c r="U18735" s="287"/>
      <c r="X18735" s="289"/>
    </row>
    <row r="18736" spans="20:24">
      <c r="T18736" s="288"/>
      <c r="U18736" s="287"/>
      <c r="X18736" s="289"/>
    </row>
    <row r="18737" spans="20:24">
      <c r="T18737" s="288"/>
      <c r="U18737" s="287"/>
      <c r="X18737" s="289"/>
    </row>
    <row r="18738" spans="20:24">
      <c r="T18738" s="288"/>
      <c r="U18738" s="287"/>
      <c r="X18738" s="289"/>
    </row>
    <row r="18739" spans="20:24">
      <c r="T18739" s="288"/>
      <c r="U18739" s="287"/>
      <c r="X18739" s="289"/>
    </row>
    <row r="18740" spans="20:24">
      <c r="T18740" s="288"/>
      <c r="U18740" s="287"/>
      <c r="X18740" s="289"/>
    </row>
    <row r="18741" spans="20:24">
      <c r="T18741" s="288"/>
      <c r="U18741" s="287"/>
      <c r="X18741" s="289"/>
    </row>
    <row r="18742" spans="20:24">
      <c r="T18742" s="288"/>
      <c r="U18742" s="287"/>
      <c r="X18742" s="289"/>
    </row>
    <row r="18743" spans="20:24">
      <c r="T18743" s="288"/>
      <c r="U18743" s="287"/>
      <c r="X18743" s="289"/>
    </row>
    <row r="18744" spans="20:24">
      <c r="T18744" s="288"/>
      <c r="U18744" s="287"/>
      <c r="X18744" s="289"/>
    </row>
    <row r="18745" spans="20:24">
      <c r="T18745" s="288"/>
      <c r="U18745" s="287"/>
      <c r="X18745" s="289"/>
    </row>
    <row r="18746" spans="20:24">
      <c r="T18746" s="288"/>
      <c r="U18746" s="287"/>
      <c r="X18746" s="289"/>
    </row>
    <row r="18747" spans="20:24">
      <c r="T18747" s="288"/>
      <c r="U18747" s="287"/>
      <c r="X18747" s="289"/>
    </row>
    <row r="18748" spans="20:24">
      <c r="T18748" s="288"/>
      <c r="U18748" s="287"/>
      <c r="X18748" s="289"/>
    </row>
    <row r="18749" spans="20:24">
      <c r="T18749" s="288"/>
      <c r="U18749" s="287"/>
      <c r="X18749" s="289"/>
    </row>
    <row r="18750" spans="20:24">
      <c r="T18750" s="288"/>
      <c r="U18750" s="287"/>
      <c r="X18750" s="289"/>
    </row>
    <row r="18751" spans="20:24">
      <c r="T18751" s="288"/>
      <c r="U18751" s="287"/>
      <c r="X18751" s="289"/>
    </row>
    <row r="18752" spans="20:24">
      <c r="T18752" s="288"/>
      <c r="U18752" s="287"/>
      <c r="X18752" s="289"/>
    </row>
    <row r="18753" spans="20:24">
      <c r="T18753" s="288"/>
      <c r="U18753" s="287"/>
      <c r="X18753" s="289"/>
    </row>
    <row r="18754" spans="20:24">
      <c r="T18754" s="288"/>
      <c r="U18754" s="287"/>
      <c r="X18754" s="289"/>
    </row>
    <row r="18755" spans="20:24">
      <c r="T18755" s="288"/>
      <c r="U18755" s="287"/>
      <c r="X18755" s="289"/>
    </row>
    <row r="18756" spans="20:24">
      <c r="T18756" s="288"/>
      <c r="U18756" s="287"/>
      <c r="X18756" s="289"/>
    </row>
    <row r="18757" spans="20:24">
      <c r="T18757" s="288"/>
      <c r="U18757" s="287"/>
      <c r="X18757" s="289"/>
    </row>
    <row r="18758" spans="20:24">
      <c r="T18758" s="288"/>
      <c r="U18758" s="287"/>
      <c r="X18758" s="289"/>
    </row>
    <row r="18759" spans="20:24">
      <c r="T18759" s="288"/>
      <c r="U18759" s="287"/>
      <c r="X18759" s="289"/>
    </row>
    <row r="18760" spans="20:24">
      <c r="T18760" s="288"/>
      <c r="U18760" s="287"/>
      <c r="X18760" s="289"/>
    </row>
    <row r="18761" spans="20:24">
      <c r="T18761" s="288"/>
      <c r="U18761" s="287"/>
      <c r="X18761" s="289"/>
    </row>
    <row r="18762" spans="20:24">
      <c r="T18762" s="288"/>
      <c r="U18762" s="287"/>
      <c r="X18762" s="289"/>
    </row>
    <row r="18763" spans="20:24">
      <c r="T18763" s="288"/>
      <c r="U18763" s="287"/>
      <c r="X18763" s="289"/>
    </row>
    <row r="18764" spans="20:24">
      <c r="T18764" s="288"/>
      <c r="U18764" s="287"/>
      <c r="X18764" s="289"/>
    </row>
    <row r="18765" spans="20:24">
      <c r="T18765" s="288"/>
      <c r="U18765" s="287"/>
      <c r="X18765" s="289"/>
    </row>
    <row r="18766" spans="20:24">
      <c r="T18766" s="288"/>
      <c r="U18766" s="287"/>
      <c r="X18766" s="289"/>
    </row>
    <row r="18767" spans="20:24">
      <c r="T18767" s="288"/>
      <c r="U18767" s="287"/>
      <c r="X18767" s="289"/>
    </row>
    <row r="18768" spans="20:24">
      <c r="T18768" s="288"/>
      <c r="U18768" s="287"/>
      <c r="X18768" s="289"/>
    </row>
    <row r="18769" spans="20:24">
      <c r="T18769" s="288"/>
      <c r="U18769" s="287"/>
      <c r="X18769" s="289"/>
    </row>
    <row r="18770" spans="20:24">
      <c r="T18770" s="288"/>
      <c r="U18770" s="287"/>
      <c r="X18770" s="289"/>
    </row>
    <row r="18771" spans="20:24">
      <c r="T18771" s="288"/>
      <c r="U18771" s="287"/>
      <c r="X18771" s="289"/>
    </row>
    <row r="18772" spans="20:24">
      <c r="T18772" s="288"/>
      <c r="U18772" s="287"/>
      <c r="X18772" s="289"/>
    </row>
    <row r="18773" spans="20:24">
      <c r="T18773" s="288"/>
      <c r="U18773" s="287"/>
      <c r="X18773" s="289"/>
    </row>
    <row r="18774" spans="20:24">
      <c r="T18774" s="288"/>
      <c r="U18774" s="287"/>
      <c r="X18774" s="289"/>
    </row>
    <row r="18775" spans="20:24">
      <c r="T18775" s="288"/>
      <c r="U18775" s="287"/>
      <c r="X18775" s="289"/>
    </row>
    <row r="18776" spans="20:24">
      <c r="T18776" s="288"/>
      <c r="U18776" s="287"/>
      <c r="X18776" s="289"/>
    </row>
    <row r="18777" spans="20:24">
      <c r="T18777" s="288"/>
      <c r="U18777" s="287"/>
      <c r="X18777" s="289"/>
    </row>
    <row r="18778" spans="20:24">
      <c r="T18778" s="288"/>
      <c r="U18778" s="287"/>
      <c r="X18778" s="289"/>
    </row>
    <row r="18779" spans="20:24">
      <c r="T18779" s="288"/>
      <c r="U18779" s="287"/>
      <c r="X18779" s="289"/>
    </row>
    <row r="18780" spans="20:24">
      <c r="T18780" s="288"/>
      <c r="U18780" s="287"/>
      <c r="X18780" s="289"/>
    </row>
    <row r="18781" spans="20:24">
      <c r="T18781" s="288"/>
      <c r="U18781" s="287"/>
      <c r="X18781" s="289"/>
    </row>
    <row r="18782" spans="20:24">
      <c r="T18782" s="288"/>
      <c r="U18782" s="287"/>
      <c r="X18782" s="289"/>
    </row>
    <row r="18783" spans="20:24">
      <c r="T18783" s="288"/>
      <c r="U18783" s="287"/>
      <c r="X18783" s="289"/>
    </row>
    <row r="18784" spans="20:24">
      <c r="T18784" s="288"/>
      <c r="U18784" s="287"/>
      <c r="X18784" s="289"/>
    </row>
    <row r="18785" spans="20:24">
      <c r="T18785" s="288"/>
      <c r="U18785" s="287"/>
      <c r="X18785" s="289"/>
    </row>
    <row r="18786" spans="20:24">
      <c r="T18786" s="288"/>
      <c r="U18786" s="287"/>
      <c r="X18786" s="289"/>
    </row>
    <row r="18787" spans="20:24">
      <c r="T18787" s="288"/>
      <c r="U18787" s="287"/>
      <c r="X18787" s="289"/>
    </row>
    <row r="18788" spans="20:24">
      <c r="T18788" s="288"/>
      <c r="U18788" s="287"/>
      <c r="X18788" s="289"/>
    </row>
    <row r="18789" spans="20:24">
      <c r="T18789" s="288"/>
      <c r="U18789" s="287"/>
      <c r="X18789" s="289"/>
    </row>
    <row r="18790" spans="20:24">
      <c r="T18790" s="288"/>
      <c r="U18790" s="287"/>
      <c r="X18790" s="289"/>
    </row>
    <row r="18791" spans="20:24">
      <c r="T18791" s="288"/>
      <c r="U18791" s="287"/>
      <c r="X18791" s="289"/>
    </row>
    <row r="18792" spans="20:24">
      <c r="T18792" s="288"/>
      <c r="U18792" s="287"/>
      <c r="X18792" s="289"/>
    </row>
    <row r="18793" spans="20:24">
      <c r="T18793" s="288"/>
      <c r="U18793" s="287"/>
      <c r="X18793" s="289"/>
    </row>
    <row r="18794" spans="20:24">
      <c r="T18794" s="288"/>
      <c r="U18794" s="287"/>
      <c r="X18794" s="289"/>
    </row>
    <row r="18795" spans="20:24">
      <c r="T18795" s="288"/>
      <c r="U18795" s="287"/>
      <c r="X18795" s="289"/>
    </row>
    <row r="18796" spans="20:24">
      <c r="T18796" s="288"/>
      <c r="U18796" s="287"/>
      <c r="X18796" s="289"/>
    </row>
    <row r="18797" spans="20:24">
      <c r="T18797" s="288"/>
      <c r="U18797" s="287"/>
      <c r="X18797" s="289"/>
    </row>
    <row r="18798" spans="20:24">
      <c r="T18798" s="288"/>
      <c r="U18798" s="287"/>
      <c r="X18798" s="289"/>
    </row>
    <row r="18799" spans="20:24">
      <c r="T18799" s="288"/>
      <c r="U18799" s="287"/>
      <c r="X18799" s="289"/>
    </row>
    <row r="18800" spans="20:24">
      <c r="T18800" s="288"/>
      <c r="U18800" s="287"/>
      <c r="X18800" s="289"/>
    </row>
    <row r="18801" spans="20:24">
      <c r="T18801" s="288"/>
      <c r="U18801" s="287"/>
      <c r="X18801" s="289"/>
    </row>
    <row r="18802" spans="20:24">
      <c r="T18802" s="288"/>
      <c r="U18802" s="287"/>
      <c r="X18802" s="289"/>
    </row>
    <row r="18803" spans="20:24">
      <c r="T18803" s="288"/>
      <c r="U18803" s="287"/>
      <c r="X18803" s="289"/>
    </row>
    <row r="18804" spans="20:24">
      <c r="T18804" s="288"/>
      <c r="U18804" s="287"/>
      <c r="X18804" s="289"/>
    </row>
    <row r="18805" spans="20:24">
      <c r="T18805" s="288"/>
      <c r="U18805" s="287"/>
      <c r="X18805" s="289"/>
    </row>
    <row r="18806" spans="20:24">
      <c r="T18806" s="288"/>
      <c r="U18806" s="287"/>
      <c r="X18806" s="289"/>
    </row>
    <row r="18807" spans="20:24">
      <c r="T18807" s="288"/>
      <c r="U18807" s="287"/>
      <c r="X18807" s="289"/>
    </row>
    <row r="18808" spans="20:24">
      <c r="T18808" s="288"/>
      <c r="U18808" s="287"/>
      <c r="X18808" s="289"/>
    </row>
    <row r="18809" spans="20:24">
      <c r="T18809" s="288"/>
      <c r="U18809" s="287"/>
      <c r="X18809" s="289"/>
    </row>
    <row r="18810" spans="20:24">
      <c r="T18810" s="288"/>
      <c r="U18810" s="287"/>
      <c r="X18810" s="289"/>
    </row>
    <row r="18811" spans="20:24">
      <c r="T18811" s="288"/>
      <c r="U18811" s="287"/>
      <c r="X18811" s="289"/>
    </row>
    <row r="18812" spans="20:24">
      <c r="T18812" s="288"/>
      <c r="U18812" s="287"/>
      <c r="X18812" s="289"/>
    </row>
    <row r="18813" spans="20:24">
      <c r="T18813" s="288"/>
      <c r="U18813" s="287"/>
      <c r="X18813" s="289"/>
    </row>
    <row r="18814" spans="20:24">
      <c r="T18814" s="288"/>
      <c r="U18814" s="287"/>
      <c r="X18814" s="289"/>
    </row>
    <row r="18815" spans="20:24">
      <c r="T18815" s="288"/>
      <c r="U18815" s="287"/>
      <c r="X18815" s="289"/>
    </row>
    <row r="18816" spans="20:24">
      <c r="T18816" s="288"/>
      <c r="U18816" s="287"/>
      <c r="X18816" s="289"/>
    </row>
    <row r="18817" spans="20:24">
      <c r="T18817" s="288"/>
      <c r="U18817" s="287"/>
      <c r="X18817" s="289"/>
    </row>
    <row r="18818" spans="20:24">
      <c r="T18818" s="288"/>
      <c r="U18818" s="287"/>
      <c r="X18818" s="289"/>
    </row>
    <row r="18819" spans="20:24">
      <c r="T18819" s="288"/>
      <c r="U18819" s="287"/>
      <c r="X18819" s="289"/>
    </row>
    <row r="18820" spans="20:24">
      <c r="T18820" s="288"/>
      <c r="U18820" s="287"/>
      <c r="X18820" s="289"/>
    </row>
    <row r="18821" spans="20:24">
      <c r="T18821" s="288"/>
      <c r="U18821" s="287"/>
      <c r="X18821" s="289"/>
    </row>
    <row r="18822" spans="20:24">
      <c r="T18822" s="288"/>
      <c r="U18822" s="287"/>
      <c r="X18822" s="289"/>
    </row>
    <row r="18823" spans="20:24">
      <c r="T18823" s="288"/>
      <c r="U18823" s="287"/>
      <c r="X18823" s="289"/>
    </row>
    <row r="18824" spans="20:24">
      <c r="T18824" s="288"/>
      <c r="U18824" s="287"/>
      <c r="X18824" s="289"/>
    </row>
    <row r="18825" spans="20:24">
      <c r="T18825" s="288"/>
      <c r="U18825" s="287"/>
      <c r="X18825" s="289"/>
    </row>
    <row r="18826" spans="20:24">
      <c r="T18826" s="288"/>
      <c r="U18826" s="287"/>
      <c r="X18826" s="289"/>
    </row>
    <row r="18827" spans="20:24">
      <c r="T18827" s="288"/>
      <c r="U18827" s="287"/>
      <c r="X18827" s="289"/>
    </row>
    <row r="18828" spans="20:24">
      <c r="T18828" s="288"/>
      <c r="U18828" s="287"/>
      <c r="X18828" s="289"/>
    </row>
    <row r="18829" spans="20:24">
      <c r="T18829" s="288"/>
      <c r="U18829" s="287"/>
      <c r="X18829" s="289"/>
    </row>
    <row r="18830" spans="20:24">
      <c r="T18830" s="288"/>
      <c r="U18830" s="287"/>
      <c r="X18830" s="289"/>
    </row>
    <row r="18831" spans="20:24">
      <c r="T18831" s="288"/>
      <c r="U18831" s="287"/>
      <c r="X18831" s="289"/>
    </row>
    <row r="18832" spans="20:24">
      <c r="T18832" s="288"/>
      <c r="U18832" s="287"/>
      <c r="X18832" s="289"/>
    </row>
    <row r="18833" spans="20:24">
      <c r="T18833" s="288"/>
      <c r="U18833" s="287"/>
      <c r="X18833" s="289"/>
    </row>
    <row r="18834" spans="20:24">
      <c r="T18834" s="288"/>
      <c r="U18834" s="287"/>
      <c r="X18834" s="289"/>
    </row>
    <row r="18835" spans="20:24">
      <c r="T18835" s="288"/>
      <c r="U18835" s="287"/>
      <c r="X18835" s="289"/>
    </row>
    <row r="18836" spans="20:24">
      <c r="T18836" s="288"/>
      <c r="U18836" s="287"/>
      <c r="X18836" s="289"/>
    </row>
    <row r="18837" spans="20:24">
      <c r="T18837" s="288"/>
      <c r="U18837" s="287"/>
      <c r="X18837" s="289"/>
    </row>
    <row r="18838" spans="20:24">
      <c r="T18838" s="288"/>
      <c r="U18838" s="287"/>
      <c r="X18838" s="289"/>
    </row>
    <row r="18839" spans="20:24">
      <c r="T18839" s="288"/>
      <c r="U18839" s="287"/>
      <c r="X18839" s="289"/>
    </row>
    <row r="18840" spans="20:24">
      <c r="T18840" s="288"/>
      <c r="U18840" s="287"/>
      <c r="X18840" s="289"/>
    </row>
    <row r="18841" spans="20:24">
      <c r="T18841" s="288"/>
      <c r="U18841" s="287"/>
      <c r="X18841" s="289"/>
    </row>
    <row r="18842" spans="20:24">
      <c r="T18842" s="288"/>
      <c r="U18842" s="287"/>
      <c r="X18842" s="289"/>
    </row>
    <row r="18843" spans="20:24">
      <c r="T18843" s="288"/>
      <c r="U18843" s="287"/>
      <c r="X18843" s="289"/>
    </row>
    <row r="18844" spans="20:24">
      <c r="T18844" s="288"/>
      <c r="U18844" s="287"/>
      <c r="X18844" s="289"/>
    </row>
    <row r="18845" spans="20:24">
      <c r="T18845" s="288"/>
      <c r="U18845" s="287"/>
      <c r="X18845" s="289"/>
    </row>
    <row r="18846" spans="20:24">
      <c r="T18846" s="288"/>
      <c r="U18846" s="287"/>
      <c r="X18846" s="289"/>
    </row>
    <row r="18847" spans="20:24">
      <c r="T18847" s="288"/>
      <c r="U18847" s="287"/>
      <c r="X18847" s="289"/>
    </row>
    <row r="18848" spans="20:24">
      <c r="T18848" s="288"/>
      <c r="U18848" s="287"/>
      <c r="X18848" s="289"/>
    </row>
    <row r="18849" spans="20:24">
      <c r="T18849" s="288"/>
      <c r="U18849" s="287"/>
      <c r="X18849" s="289"/>
    </row>
    <row r="18850" spans="20:24">
      <c r="T18850" s="288"/>
      <c r="U18850" s="287"/>
      <c r="X18850" s="289"/>
    </row>
    <row r="18851" spans="20:24">
      <c r="T18851" s="288"/>
      <c r="U18851" s="287"/>
      <c r="X18851" s="289"/>
    </row>
    <row r="18852" spans="20:24">
      <c r="T18852" s="288"/>
      <c r="U18852" s="287"/>
      <c r="X18852" s="289"/>
    </row>
    <row r="18853" spans="20:24">
      <c r="T18853" s="288"/>
      <c r="U18853" s="287"/>
      <c r="X18853" s="289"/>
    </row>
    <row r="18854" spans="20:24">
      <c r="T18854" s="288"/>
      <c r="U18854" s="287"/>
      <c r="X18854" s="289"/>
    </row>
    <row r="18855" spans="20:24">
      <c r="T18855" s="288"/>
      <c r="U18855" s="287"/>
      <c r="X18855" s="289"/>
    </row>
    <row r="18856" spans="20:24">
      <c r="T18856" s="288"/>
      <c r="U18856" s="287"/>
      <c r="X18856" s="289"/>
    </row>
    <row r="18857" spans="20:24">
      <c r="T18857" s="288"/>
      <c r="U18857" s="287"/>
      <c r="X18857" s="289"/>
    </row>
    <row r="18858" spans="20:24">
      <c r="T18858" s="288"/>
      <c r="U18858" s="287"/>
      <c r="X18858" s="289"/>
    </row>
    <row r="18859" spans="20:24">
      <c r="T18859" s="288"/>
      <c r="U18859" s="287"/>
      <c r="X18859" s="289"/>
    </row>
    <row r="18860" spans="20:24">
      <c r="T18860" s="288"/>
      <c r="U18860" s="287"/>
      <c r="X18860" s="289"/>
    </row>
    <row r="18861" spans="20:24">
      <c r="T18861" s="288"/>
      <c r="U18861" s="287"/>
      <c r="X18861" s="289"/>
    </row>
    <row r="18862" spans="20:24">
      <c r="T18862" s="288"/>
      <c r="U18862" s="287"/>
      <c r="X18862" s="289"/>
    </row>
    <row r="18863" spans="20:24">
      <c r="T18863" s="288"/>
      <c r="U18863" s="287"/>
      <c r="X18863" s="289"/>
    </row>
    <row r="18864" spans="20:24">
      <c r="T18864" s="288"/>
      <c r="U18864" s="287"/>
      <c r="X18864" s="289"/>
    </row>
    <row r="18865" spans="20:24">
      <c r="T18865" s="288"/>
      <c r="U18865" s="287"/>
      <c r="X18865" s="289"/>
    </row>
    <row r="18866" spans="20:24">
      <c r="T18866" s="288"/>
      <c r="U18866" s="287"/>
      <c r="X18866" s="289"/>
    </row>
    <row r="18867" spans="20:24">
      <c r="T18867" s="288"/>
      <c r="U18867" s="287"/>
      <c r="X18867" s="289"/>
    </row>
    <row r="18868" spans="20:24">
      <c r="T18868" s="288"/>
      <c r="U18868" s="287"/>
      <c r="X18868" s="289"/>
    </row>
    <row r="18869" spans="20:24">
      <c r="T18869" s="288"/>
      <c r="U18869" s="287"/>
      <c r="X18869" s="289"/>
    </row>
    <row r="18870" spans="20:24">
      <c r="T18870" s="288"/>
      <c r="U18870" s="287"/>
      <c r="X18870" s="289"/>
    </row>
    <row r="18871" spans="20:24">
      <c r="T18871" s="288"/>
      <c r="U18871" s="287"/>
      <c r="X18871" s="289"/>
    </row>
    <row r="18872" spans="20:24">
      <c r="T18872" s="288"/>
      <c r="U18872" s="287"/>
      <c r="X18872" s="289"/>
    </row>
    <row r="18873" spans="20:24">
      <c r="T18873" s="288"/>
      <c r="U18873" s="287"/>
      <c r="X18873" s="289"/>
    </row>
    <row r="18874" spans="20:24">
      <c r="T18874" s="288"/>
      <c r="U18874" s="287"/>
      <c r="X18874" s="289"/>
    </row>
    <row r="18875" spans="20:24">
      <c r="T18875" s="288"/>
      <c r="U18875" s="287"/>
      <c r="X18875" s="289"/>
    </row>
    <row r="18876" spans="20:24">
      <c r="T18876" s="288"/>
      <c r="U18876" s="287"/>
      <c r="X18876" s="289"/>
    </row>
    <row r="18877" spans="20:24">
      <c r="T18877" s="288"/>
      <c r="U18877" s="287"/>
      <c r="X18877" s="289"/>
    </row>
    <row r="18878" spans="20:24">
      <c r="T18878" s="288"/>
      <c r="U18878" s="287"/>
      <c r="X18878" s="289"/>
    </row>
    <row r="18879" spans="20:24">
      <c r="T18879" s="288"/>
      <c r="U18879" s="287"/>
      <c r="X18879" s="289"/>
    </row>
    <row r="18880" spans="20:24">
      <c r="T18880" s="288"/>
      <c r="U18880" s="287"/>
      <c r="X18880" s="289"/>
    </row>
    <row r="18881" spans="20:24">
      <c r="T18881" s="288"/>
      <c r="U18881" s="287"/>
      <c r="X18881" s="289"/>
    </row>
    <row r="18882" spans="20:24">
      <c r="T18882" s="288"/>
      <c r="U18882" s="287"/>
      <c r="X18882" s="289"/>
    </row>
    <row r="18883" spans="20:24">
      <c r="T18883" s="288"/>
      <c r="U18883" s="287"/>
      <c r="X18883" s="289"/>
    </row>
    <row r="18884" spans="20:24">
      <c r="T18884" s="288"/>
      <c r="U18884" s="287"/>
      <c r="X18884" s="289"/>
    </row>
    <row r="18885" spans="20:24">
      <c r="T18885" s="288"/>
      <c r="U18885" s="287"/>
      <c r="X18885" s="289"/>
    </row>
    <row r="18886" spans="20:24">
      <c r="T18886" s="288"/>
      <c r="U18886" s="287"/>
      <c r="X18886" s="289"/>
    </row>
    <row r="18887" spans="20:24">
      <c r="T18887" s="288"/>
      <c r="U18887" s="287"/>
      <c r="X18887" s="289"/>
    </row>
    <row r="18888" spans="20:24">
      <c r="T18888" s="288"/>
      <c r="U18888" s="287"/>
      <c r="X18888" s="289"/>
    </row>
    <row r="18889" spans="20:24">
      <c r="T18889" s="288"/>
      <c r="U18889" s="287"/>
      <c r="X18889" s="289"/>
    </row>
    <row r="18890" spans="20:24">
      <c r="T18890" s="288"/>
      <c r="U18890" s="287"/>
      <c r="X18890" s="289"/>
    </row>
    <row r="18891" spans="20:24">
      <c r="T18891" s="288"/>
      <c r="U18891" s="287"/>
      <c r="X18891" s="289"/>
    </row>
    <row r="18892" spans="20:24">
      <c r="T18892" s="288"/>
      <c r="U18892" s="287"/>
      <c r="X18892" s="289"/>
    </row>
    <row r="18893" spans="20:24">
      <c r="T18893" s="288"/>
      <c r="U18893" s="287"/>
      <c r="X18893" s="289"/>
    </row>
    <row r="18894" spans="20:24">
      <c r="T18894" s="288"/>
      <c r="U18894" s="287"/>
      <c r="X18894" s="289"/>
    </row>
    <row r="18895" spans="20:24">
      <c r="T18895" s="288"/>
      <c r="U18895" s="287"/>
      <c r="X18895" s="289"/>
    </row>
    <row r="18896" spans="20:24">
      <c r="T18896" s="288"/>
      <c r="U18896" s="287"/>
      <c r="X18896" s="289"/>
    </row>
    <row r="18897" spans="20:24">
      <c r="T18897" s="288"/>
      <c r="U18897" s="287"/>
      <c r="X18897" s="289"/>
    </row>
    <row r="18898" spans="20:24">
      <c r="T18898" s="288"/>
      <c r="U18898" s="287"/>
      <c r="X18898" s="289"/>
    </row>
    <row r="18899" spans="20:24">
      <c r="T18899" s="288"/>
      <c r="U18899" s="287"/>
      <c r="X18899" s="289"/>
    </row>
    <row r="18900" spans="20:24">
      <c r="T18900" s="288"/>
      <c r="U18900" s="287"/>
      <c r="X18900" s="289"/>
    </row>
    <row r="18901" spans="20:24">
      <c r="T18901" s="288"/>
      <c r="U18901" s="287"/>
      <c r="X18901" s="289"/>
    </row>
    <row r="18902" spans="20:24">
      <c r="T18902" s="288"/>
      <c r="U18902" s="287"/>
      <c r="X18902" s="289"/>
    </row>
    <row r="18903" spans="20:24">
      <c r="T18903" s="288"/>
      <c r="U18903" s="287"/>
      <c r="X18903" s="289"/>
    </row>
    <row r="18904" spans="20:24">
      <c r="T18904" s="288"/>
      <c r="U18904" s="287"/>
      <c r="X18904" s="289"/>
    </row>
    <row r="18905" spans="20:24">
      <c r="T18905" s="288"/>
      <c r="U18905" s="287"/>
      <c r="X18905" s="289"/>
    </row>
    <row r="18906" spans="20:24">
      <c r="T18906" s="288"/>
      <c r="U18906" s="287"/>
      <c r="X18906" s="289"/>
    </row>
    <row r="18907" spans="20:24">
      <c r="T18907" s="288"/>
      <c r="U18907" s="287"/>
      <c r="X18907" s="289"/>
    </row>
    <row r="18908" spans="20:24">
      <c r="T18908" s="288"/>
      <c r="U18908" s="287"/>
      <c r="X18908" s="289"/>
    </row>
    <row r="18909" spans="20:24">
      <c r="T18909" s="288"/>
      <c r="U18909" s="287"/>
      <c r="X18909" s="289"/>
    </row>
    <row r="18910" spans="20:24">
      <c r="T18910" s="288"/>
      <c r="U18910" s="287"/>
      <c r="X18910" s="289"/>
    </row>
    <row r="18911" spans="20:24">
      <c r="T18911" s="288"/>
      <c r="U18911" s="287"/>
      <c r="X18911" s="289"/>
    </row>
    <row r="18912" spans="20:24">
      <c r="T18912" s="288"/>
      <c r="U18912" s="287"/>
      <c r="X18912" s="289"/>
    </row>
    <row r="18913" spans="20:24">
      <c r="T18913" s="288"/>
      <c r="U18913" s="287"/>
      <c r="X18913" s="289"/>
    </row>
    <row r="18914" spans="20:24">
      <c r="T18914" s="288"/>
      <c r="U18914" s="287"/>
      <c r="X18914" s="289"/>
    </row>
    <row r="18915" spans="20:24">
      <c r="T18915" s="288"/>
      <c r="U18915" s="287"/>
      <c r="X18915" s="289"/>
    </row>
    <row r="18916" spans="20:24">
      <c r="T18916" s="288"/>
      <c r="U18916" s="287"/>
      <c r="X18916" s="289"/>
    </row>
    <row r="18917" spans="20:24">
      <c r="T18917" s="288"/>
      <c r="U18917" s="287"/>
      <c r="X18917" s="289"/>
    </row>
    <row r="18918" spans="20:24">
      <c r="T18918" s="288"/>
      <c r="U18918" s="287"/>
      <c r="X18918" s="289"/>
    </row>
    <row r="18919" spans="20:24">
      <c r="T18919" s="288"/>
      <c r="U18919" s="287"/>
      <c r="X18919" s="289"/>
    </row>
    <row r="18920" spans="20:24">
      <c r="T18920" s="288"/>
      <c r="U18920" s="287"/>
      <c r="X18920" s="289"/>
    </row>
    <row r="18921" spans="20:24">
      <c r="T18921" s="288"/>
      <c r="U18921" s="287"/>
      <c r="X18921" s="289"/>
    </row>
    <row r="18922" spans="20:24">
      <c r="T18922" s="288"/>
      <c r="U18922" s="287"/>
      <c r="X18922" s="289"/>
    </row>
    <row r="18923" spans="20:24">
      <c r="T18923" s="288"/>
      <c r="U18923" s="287"/>
      <c r="X18923" s="289"/>
    </row>
    <row r="18924" spans="20:24">
      <c r="T18924" s="288"/>
      <c r="U18924" s="287"/>
      <c r="X18924" s="289"/>
    </row>
    <row r="18925" spans="20:24">
      <c r="T18925" s="288"/>
      <c r="U18925" s="287"/>
      <c r="X18925" s="289"/>
    </row>
    <row r="18926" spans="20:24">
      <c r="T18926" s="288"/>
      <c r="U18926" s="287"/>
      <c r="X18926" s="289"/>
    </row>
    <row r="18927" spans="20:24">
      <c r="T18927" s="288"/>
      <c r="U18927" s="287"/>
      <c r="X18927" s="289"/>
    </row>
    <row r="18928" spans="20:24">
      <c r="T18928" s="288"/>
      <c r="U18928" s="287"/>
      <c r="X18928" s="289"/>
    </row>
    <row r="18929" spans="20:24">
      <c r="T18929" s="288"/>
      <c r="U18929" s="287"/>
      <c r="X18929" s="289"/>
    </row>
    <row r="18930" spans="20:24">
      <c r="T18930" s="288"/>
      <c r="U18930" s="287"/>
      <c r="X18930" s="289"/>
    </row>
    <row r="18931" spans="20:24">
      <c r="T18931" s="288"/>
      <c r="U18931" s="287"/>
      <c r="X18931" s="289"/>
    </row>
    <row r="18932" spans="20:24">
      <c r="T18932" s="288"/>
      <c r="U18932" s="287"/>
      <c r="X18932" s="289"/>
    </row>
    <row r="18933" spans="20:24">
      <c r="T18933" s="288"/>
      <c r="U18933" s="287"/>
      <c r="X18933" s="289"/>
    </row>
    <row r="18934" spans="20:24">
      <c r="T18934" s="288"/>
      <c r="U18934" s="287"/>
      <c r="X18934" s="289"/>
    </row>
    <row r="18935" spans="20:24">
      <c r="T18935" s="288"/>
      <c r="U18935" s="287"/>
      <c r="X18935" s="289"/>
    </row>
    <row r="18936" spans="20:24">
      <c r="T18936" s="288"/>
      <c r="U18936" s="287"/>
      <c r="X18936" s="289"/>
    </row>
    <row r="18937" spans="20:24">
      <c r="T18937" s="288"/>
      <c r="U18937" s="287"/>
      <c r="X18937" s="289"/>
    </row>
    <row r="18938" spans="20:24">
      <c r="T18938" s="288"/>
      <c r="U18938" s="287"/>
      <c r="X18938" s="289"/>
    </row>
    <row r="18939" spans="20:24">
      <c r="T18939" s="288"/>
      <c r="U18939" s="287"/>
      <c r="X18939" s="289"/>
    </row>
    <row r="18940" spans="20:24">
      <c r="T18940" s="288"/>
      <c r="U18940" s="287"/>
      <c r="X18940" s="289"/>
    </row>
    <row r="18941" spans="20:24">
      <c r="T18941" s="288"/>
      <c r="U18941" s="287"/>
      <c r="X18941" s="289"/>
    </row>
    <row r="18942" spans="20:24">
      <c r="T18942" s="288"/>
      <c r="U18942" s="287"/>
      <c r="X18942" s="289"/>
    </row>
    <row r="18943" spans="20:24">
      <c r="T18943" s="288"/>
      <c r="U18943" s="287"/>
      <c r="X18943" s="289"/>
    </row>
    <row r="18944" spans="20:24">
      <c r="T18944" s="288"/>
      <c r="U18944" s="287"/>
      <c r="X18944" s="289"/>
    </row>
    <row r="18945" spans="20:24">
      <c r="T18945" s="288"/>
      <c r="U18945" s="287"/>
      <c r="X18945" s="289"/>
    </row>
    <row r="18946" spans="20:24">
      <c r="T18946" s="288"/>
      <c r="U18946" s="287"/>
      <c r="X18946" s="289"/>
    </row>
    <row r="18947" spans="20:24">
      <c r="T18947" s="288"/>
      <c r="U18947" s="287"/>
      <c r="X18947" s="289"/>
    </row>
    <row r="18948" spans="20:24">
      <c r="T18948" s="288"/>
      <c r="U18948" s="287"/>
      <c r="X18948" s="289"/>
    </row>
    <row r="18949" spans="20:24">
      <c r="T18949" s="288"/>
      <c r="U18949" s="287"/>
      <c r="X18949" s="289"/>
    </row>
    <row r="18950" spans="20:24">
      <c r="T18950" s="288"/>
      <c r="U18950" s="287"/>
      <c r="X18950" s="289"/>
    </row>
    <row r="18951" spans="20:24">
      <c r="T18951" s="288"/>
      <c r="U18951" s="287"/>
      <c r="X18951" s="289"/>
    </row>
    <row r="18952" spans="20:24">
      <c r="T18952" s="288"/>
      <c r="U18952" s="287"/>
      <c r="X18952" s="289"/>
    </row>
    <row r="18953" spans="20:24">
      <c r="T18953" s="288"/>
      <c r="U18953" s="287"/>
      <c r="X18953" s="289"/>
    </row>
    <row r="18954" spans="20:24">
      <c r="T18954" s="288"/>
      <c r="U18954" s="287"/>
      <c r="X18954" s="289"/>
    </row>
    <row r="18955" spans="20:24">
      <c r="T18955" s="288"/>
      <c r="U18955" s="287"/>
      <c r="X18955" s="289"/>
    </row>
    <row r="18956" spans="20:24">
      <c r="T18956" s="288"/>
      <c r="U18956" s="287"/>
      <c r="X18956" s="289"/>
    </row>
    <row r="18957" spans="20:24">
      <c r="T18957" s="288"/>
      <c r="U18957" s="287"/>
      <c r="X18957" s="289"/>
    </row>
    <row r="18958" spans="20:24">
      <c r="T18958" s="288"/>
      <c r="U18958" s="287"/>
      <c r="X18958" s="289"/>
    </row>
    <row r="18959" spans="20:24">
      <c r="T18959" s="288"/>
      <c r="U18959" s="287"/>
      <c r="X18959" s="289"/>
    </row>
    <row r="18960" spans="20:24">
      <c r="T18960" s="288"/>
      <c r="U18960" s="287"/>
      <c r="X18960" s="289"/>
    </row>
    <row r="18961" spans="20:24">
      <c r="T18961" s="288"/>
      <c r="U18961" s="287"/>
      <c r="X18961" s="289"/>
    </row>
    <row r="18962" spans="20:24">
      <c r="T18962" s="288"/>
      <c r="U18962" s="287"/>
      <c r="X18962" s="289"/>
    </row>
    <row r="18963" spans="20:24">
      <c r="T18963" s="288"/>
      <c r="U18963" s="287"/>
      <c r="X18963" s="289"/>
    </row>
    <row r="18964" spans="20:24">
      <c r="T18964" s="288"/>
      <c r="U18964" s="287"/>
      <c r="X18964" s="289"/>
    </row>
    <row r="18965" spans="20:24">
      <c r="T18965" s="288"/>
      <c r="U18965" s="287"/>
      <c r="X18965" s="289"/>
    </row>
    <row r="18966" spans="20:24">
      <c r="T18966" s="288"/>
      <c r="U18966" s="287"/>
      <c r="X18966" s="289"/>
    </row>
    <row r="18967" spans="20:24">
      <c r="T18967" s="288"/>
      <c r="U18967" s="287"/>
      <c r="X18967" s="289"/>
    </row>
    <row r="18968" spans="20:24">
      <c r="T18968" s="288"/>
      <c r="U18968" s="287"/>
      <c r="X18968" s="289"/>
    </row>
    <row r="18969" spans="20:24">
      <c r="T18969" s="288"/>
      <c r="U18969" s="287"/>
      <c r="X18969" s="289"/>
    </row>
    <row r="18970" spans="20:24">
      <c r="T18970" s="288"/>
      <c r="U18970" s="287"/>
      <c r="X18970" s="289"/>
    </row>
    <row r="18971" spans="20:24">
      <c r="T18971" s="288"/>
      <c r="U18971" s="287"/>
      <c r="X18971" s="289"/>
    </row>
    <row r="18972" spans="20:24">
      <c r="T18972" s="288"/>
      <c r="U18972" s="287"/>
      <c r="X18972" s="289"/>
    </row>
    <row r="18973" spans="20:24">
      <c r="T18973" s="288"/>
      <c r="U18973" s="287"/>
      <c r="X18973" s="289"/>
    </row>
    <row r="18974" spans="20:24">
      <c r="T18974" s="288"/>
      <c r="U18974" s="287"/>
      <c r="X18974" s="289"/>
    </row>
    <row r="18975" spans="20:24">
      <c r="T18975" s="288"/>
      <c r="U18975" s="287"/>
      <c r="X18975" s="289"/>
    </row>
    <row r="18976" spans="20:24">
      <c r="T18976" s="288"/>
      <c r="U18976" s="287"/>
      <c r="X18976" s="289"/>
    </row>
    <row r="18977" spans="20:24">
      <c r="T18977" s="288"/>
      <c r="U18977" s="287"/>
      <c r="X18977" s="289"/>
    </row>
    <row r="18978" spans="20:24">
      <c r="T18978" s="288"/>
      <c r="U18978" s="287"/>
      <c r="X18978" s="289"/>
    </row>
    <row r="18979" spans="20:24">
      <c r="T18979" s="288"/>
      <c r="U18979" s="287"/>
      <c r="X18979" s="289"/>
    </row>
    <row r="18980" spans="20:24">
      <c r="T18980" s="288"/>
      <c r="U18980" s="287"/>
      <c r="X18980" s="289"/>
    </row>
    <row r="18981" spans="20:24">
      <c r="T18981" s="288"/>
      <c r="U18981" s="287"/>
      <c r="X18981" s="289"/>
    </row>
    <row r="18982" spans="20:24">
      <c r="T18982" s="288"/>
      <c r="U18982" s="287"/>
      <c r="X18982" s="289"/>
    </row>
    <row r="18983" spans="20:24">
      <c r="T18983" s="288"/>
      <c r="U18983" s="287"/>
      <c r="X18983" s="289"/>
    </row>
    <row r="18984" spans="20:24">
      <c r="T18984" s="288"/>
      <c r="U18984" s="287"/>
      <c r="X18984" s="289"/>
    </row>
    <row r="18985" spans="20:24">
      <c r="T18985" s="288"/>
      <c r="U18985" s="287"/>
      <c r="X18985" s="289"/>
    </row>
    <row r="18986" spans="20:24">
      <c r="T18986" s="288"/>
      <c r="U18986" s="287"/>
      <c r="X18986" s="289"/>
    </row>
    <row r="18987" spans="20:24">
      <c r="T18987" s="288"/>
      <c r="U18987" s="287"/>
      <c r="X18987" s="289"/>
    </row>
    <row r="18988" spans="20:24">
      <c r="T18988" s="288"/>
      <c r="U18988" s="287"/>
      <c r="X18988" s="289"/>
    </row>
    <row r="18989" spans="20:24">
      <c r="T18989" s="288"/>
      <c r="U18989" s="287"/>
      <c r="X18989" s="289"/>
    </row>
    <row r="18990" spans="20:24">
      <c r="T18990" s="288"/>
      <c r="U18990" s="287"/>
      <c r="X18990" s="289"/>
    </row>
    <row r="18991" spans="20:24">
      <c r="T18991" s="288"/>
      <c r="U18991" s="287"/>
      <c r="X18991" s="289"/>
    </row>
    <row r="18992" spans="20:24">
      <c r="T18992" s="288"/>
      <c r="U18992" s="287"/>
      <c r="X18992" s="289"/>
    </row>
    <row r="18993" spans="20:24">
      <c r="T18993" s="288"/>
      <c r="U18993" s="287"/>
      <c r="X18993" s="289"/>
    </row>
    <row r="18994" spans="20:24">
      <c r="T18994" s="288"/>
      <c r="U18994" s="287"/>
      <c r="X18994" s="289"/>
    </row>
    <row r="18995" spans="20:24">
      <c r="T18995" s="288"/>
      <c r="U18995" s="287"/>
      <c r="X18995" s="289"/>
    </row>
    <row r="18996" spans="20:24">
      <c r="T18996" s="288"/>
      <c r="U18996" s="287"/>
      <c r="X18996" s="289"/>
    </row>
    <row r="18997" spans="20:24">
      <c r="T18997" s="288"/>
      <c r="U18997" s="287"/>
      <c r="X18997" s="289"/>
    </row>
    <row r="18998" spans="20:24">
      <c r="T18998" s="288"/>
      <c r="U18998" s="287"/>
      <c r="X18998" s="289"/>
    </row>
    <row r="18999" spans="20:24">
      <c r="T18999" s="288"/>
      <c r="U18999" s="287"/>
      <c r="X18999" s="289"/>
    </row>
    <row r="19000" spans="20:24">
      <c r="T19000" s="288"/>
      <c r="U19000" s="287"/>
      <c r="X19000" s="289"/>
    </row>
    <row r="19001" spans="20:24">
      <c r="T19001" s="288"/>
      <c r="U19001" s="287"/>
      <c r="X19001" s="289"/>
    </row>
    <row r="19002" spans="20:24">
      <c r="T19002" s="288"/>
      <c r="U19002" s="287"/>
      <c r="X19002" s="289"/>
    </row>
    <row r="19003" spans="20:24">
      <c r="T19003" s="288"/>
      <c r="U19003" s="287"/>
      <c r="X19003" s="289"/>
    </row>
    <row r="19004" spans="20:24">
      <c r="T19004" s="288"/>
      <c r="U19004" s="287"/>
      <c r="X19004" s="289"/>
    </row>
    <row r="19005" spans="20:24">
      <c r="T19005" s="288"/>
      <c r="U19005" s="287"/>
      <c r="X19005" s="289"/>
    </row>
    <row r="19006" spans="20:24">
      <c r="T19006" s="288"/>
      <c r="U19006" s="287"/>
      <c r="X19006" s="289"/>
    </row>
    <row r="19007" spans="20:24">
      <c r="T19007" s="288"/>
      <c r="U19007" s="287"/>
      <c r="X19007" s="289"/>
    </row>
    <row r="19008" spans="20:24">
      <c r="T19008" s="288"/>
      <c r="U19008" s="287"/>
      <c r="X19008" s="289"/>
    </row>
    <row r="19009" spans="20:24">
      <c r="T19009" s="288"/>
      <c r="U19009" s="287"/>
      <c r="X19009" s="289"/>
    </row>
    <row r="19010" spans="20:24">
      <c r="T19010" s="288"/>
      <c r="U19010" s="287"/>
      <c r="X19010" s="289"/>
    </row>
    <row r="19011" spans="20:24">
      <c r="T19011" s="288"/>
      <c r="U19011" s="287"/>
      <c r="X19011" s="289"/>
    </row>
    <row r="19012" spans="20:24">
      <c r="T19012" s="288"/>
      <c r="U19012" s="287"/>
      <c r="X19012" s="289"/>
    </row>
    <row r="19013" spans="20:24">
      <c r="T19013" s="288"/>
      <c r="U19013" s="287"/>
      <c r="X19013" s="289"/>
    </row>
    <row r="19014" spans="20:24">
      <c r="T19014" s="288"/>
      <c r="U19014" s="287"/>
      <c r="X19014" s="289"/>
    </row>
    <row r="19015" spans="20:24">
      <c r="T19015" s="288"/>
      <c r="U19015" s="287"/>
      <c r="X19015" s="289"/>
    </row>
    <row r="19016" spans="20:24">
      <c r="T19016" s="288"/>
      <c r="U19016" s="287"/>
      <c r="X19016" s="289"/>
    </row>
    <row r="19017" spans="20:24">
      <c r="T19017" s="288"/>
      <c r="U19017" s="287"/>
      <c r="X19017" s="289"/>
    </row>
    <row r="19018" spans="20:24">
      <c r="T19018" s="288"/>
      <c r="U19018" s="287"/>
      <c r="X19018" s="289"/>
    </row>
    <row r="19019" spans="20:24">
      <c r="T19019" s="288"/>
      <c r="U19019" s="287"/>
      <c r="X19019" s="289"/>
    </row>
    <row r="19020" spans="20:24">
      <c r="T19020" s="288"/>
      <c r="U19020" s="287"/>
      <c r="X19020" s="289"/>
    </row>
    <row r="19021" spans="20:24">
      <c r="T19021" s="288"/>
      <c r="U19021" s="287"/>
      <c r="X19021" s="289"/>
    </row>
    <row r="19022" spans="20:24">
      <c r="T19022" s="288"/>
      <c r="U19022" s="287"/>
      <c r="X19022" s="289"/>
    </row>
    <row r="19023" spans="20:24">
      <c r="T19023" s="288"/>
      <c r="U19023" s="287"/>
      <c r="X19023" s="289"/>
    </row>
    <row r="19024" spans="20:24">
      <c r="T19024" s="288"/>
      <c r="U19024" s="287"/>
      <c r="X19024" s="289"/>
    </row>
    <row r="19025" spans="20:24">
      <c r="T19025" s="288"/>
      <c r="U19025" s="287"/>
      <c r="X19025" s="289"/>
    </row>
    <row r="19026" spans="20:24">
      <c r="T19026" s="288"/>
      <c r="U19026" s="287"/>
      <c r="X19026" s="289"/>
    </row>
    <row r="19027" spans="20:24">
      <c r="T19027" s="288"/>
      <c r="U19027" s="287"/>
      <c r="X19027" s="289"/>
    </row>
    <row r="19028" spans="20:24">
      <c r="T19028" s="288"/>
      <c r="U19028" s="287"/>
      <c r="X19028" s="289"/>
    </row>
    <row r="19029" spans="20:24">
      <c r="T19029" s="288"/>
      <c r="U19029" s="287"/>
      <c r="X19029" s="289"/>
    </row>
    <row r="19030" spans="20:24">
      <c r="T19030" s="288"/>
      <c r="U19030" s="287"/>
      <c r="X19030" s="289"/>
    </row>
    <row r="19031" spans="20:24">
      <c r="T19031" s="288"/>
      <c r="U19031" s="287"/>
      <c r="X19031" s="289"/>
    </row>
    <row r="19032" spans="20:24">
      <c r="T19032" s="288"/>
      <c r="U19032" s="287"/>
      <c r="X19032" s="289"/>
    </row>
    <row r="19033" spans="20:24">
      <c r="T19033" s="288"/>
      <c r="U19033" s="287"/>
      <c r="X19033" s="289"/>
    </row>
    <row r="19034" spans="20:24">
      <c r="T19034" s="288"/>
      <c r="U19034" s="287"/>
      <c r="X19034" s="289"/>
    </row>
    <row r="19035" spans="20:24">
      <c r="T19035" s="288"/>
      <c r="U19035" s="287"/>
      <c r="X19035" s="289"/>
    </row>
    <row r="19036" spans="20:24">
      <c r="T19036" s="288"/>
      <c r="U19036" s="287"/>
      <c r="X19036" s="289"/>
    </row>
    <row r="19037" spans="20:24">
      <c r="T19037" s="288"/>
      <c r="U19037" s="287"/>
      <c r="X19037" s="289"/>
    </row>
    <row r="19038" spans="20:24">
      <c r="T19038" s="288"/>
      <c r="U19038" s="287"/>
      <c r="X19038" s="289"/>
    </row>
    <row r="19039" spans="20:24">
      <c r="T19039" s="288"/>
      <c r="U19039" s="287"/>
      <c r="X19039" s="289"/>
    </row>
    <row r="19040" spans="20:24">
      <c r="T19040" s="288"/>
      <c r="U19040" s="287"/>
      <c r="X19040" s="289"/>
    </row>
    <row r="19041" spans="20:24">
      <c r="T19041" s="288"/>
      <c r="U19041" s="287"/>
      <c r="X19041" s="289"/>
    </row>
    <row r="19042" spans="20:24">
      <c r="T19042" s="288"/>
      <c r="U19042" s="287"/>
      <c r="X19042" s="289"/>
    </row>
    <row r="19043" spans="20:24">
      <c r="T19043" s="288"/>
      <c r="U19043" s="287"/>
      <c r="X19043" s="289"/>
    </row>
    <row r="19044" spans="20:24">
      <c r="T19044" s="288"/>
      <c r="U19044" s="287"/>
      <c r="X19044" s="289"/>
    </row>
    <row r="19045" spans="20:24">
      <c r="T19045" s="288"/>
      <c r="U19045" s="287"/>
      <c r="X19045" s="289"/>
    </row>
    <row r="19046" spans="20:24">
      <c r="T19046" s="288"/>
      <c r="U19046" s="287"/>
      <c r="X19046" s="289"/>
    </row>
    <row r="19047" spans="20:24">
      <c r="T19047" s="288"/>
      <c r="U19047" s="287"/>
      <c r="X19047" s="289"/>
    </row>
    <row r="19048" spans="20:24">
      <c r="T19048" s="288"/>
      <c r="U19048" s="287"/>
      <c r="X19048" s="289"/>
    </row>
    <row r="19049" spans="20:24">
      <c r="T19049" s="288"/>
      <c r="U19049" s="287"/>
      <c r="X19049" s="289"/>
    </row>
    <row r="19050" spans="20:24">
      <c r="T19050" s="288"/>
      <c r="U19050" s="287"/>
      <c r="X19050" s="289"/>
    </row>
    <row r="19051" spans="20:24">
      <c r="T19051" s="288"/>
      <c r="U19051" s="287"/>
      <c r="X19051" s="289"/>
    </row>
    <row r="19052" spans="20:24">
      <c r="T19052" s="288"/>
      <c r="U19052" s="287"/>
      <c r="X19052" s="289"/>
    </row>
    <row r="19053" spans="20:24">
      <c r="T19053" s="288"/>
      <c r="U19053" s="287"/>
      <c r="X19053" s="289"/>
    </row>
    <row r="19054" spans="20:24">
      <c r="T19054" s="288"/>
      <c r="U19054" s="287"/>
      <c r="X19054" s="289"/>
    </row>
    <row r="19055" spans="20:24">
      <c r="T19055" s="288"/>
      <c r="U19055" s="287"/>
      <c r="X19055" s="289"/>
    </row>
    <row r="19056" spans="20:24">
      <c r="T19056" s="288"/>
      <c r="U19056" s="287"/>
      <c r="X19056" s="289"/>
    </row>
    <row r="19057" spans="20:24">
      <c r="T19057" s="288"/>
      <c r="U19057" s="287"/>
      <c r="X19057" s="289"/>
    </row>
    <row r="19058" spans="20:24">
      <c r="T19058" s="288"/>
      <c r="U19058" s="287"/>
      <c r="X19058" s="289"/>
    </row>
    <row r="19059" spans="20:24">
      <c r="T19059" s="288"/>
      <c r="U19059" s="287"/>
      <c r="X19059" s="289"/>
    </row>
    <row r="19060" spans="20:24">
      <c r="T19060" s="288"/>
      <c r="U19060" s="287"/>
      <c r="X19060" s="289"/>
    </row>
    <row r="19061" spans="20:24">
      <c r="T19061" s="288"/>
      <c r="U19061" s="287"/>
      <c r="X19061" s="289"/>
    </row>
    <row r="19062" spans="20:24">
      <c r="T19062" s="288"/>
      <c r="U19062" s="287"/>
      <c r="X19062" s="289"/>
    </row>
    <row r="19063" spans="20:24">
      <c r="T19063" s="288"/>
      <c r="U19063" s="287"/>
      <c r="X19063" s="289"/>
    </row>
    <row r="19064" spans="20:24">
      <c r="T19064" s="288"/>
      <c r="U19064" s="287"/>
      <c r="X19064" s="289"/>
    </row>
    <row r="19065" spans="20:24">
      <c r="T19065" s="288"/>
      <c r="U19065" s="287"/>
      <c r="X19065" s="289"/>
    </row>
    <row r="19066" spans="20:24">
      <c r="T19066" s="288"/>
      <c r="U19066" s="287"/>
      <c r="X19066" s="289"/>
    </row>
    <row r="19067" spans="20:24">
      <c r="T19067" s="288"/>
      <c r="U19067" s="287"/>
      <c r="X19067" s="289"/>
    </row>
    <row r="19068" spans="20:24">
      <c r="T19068" s="288"/>
      <c r="U19068" s="287"/>
      <c r="X19068" s="289"/>
    </row>
    <row r="19069" spans="20:24">
      <c r="T19069" s="288"/>
      <c r="U19069" s="287"/>
      <c r="X19069" s="289"/>
    </row>
    <row r="19070" spans="20:24">
      <c r="T19070" s="288"/>
      <c r="U19070" s="287"/>
      <c r="X19070" s="289"/>
    </row>
    <row r="19071" spans="20:24">
      <c r="T19071" s="288"/>
      <c r="U19071" s="287"/>
      <c r="X19071" s="289"/>
    </row>
    <row r="19072" spans="20:24">
      <c r="T19072" s="288"/>
      <c r="U19072" s="287"/>
      <c r="X19072" s="289"/>
    </row>
    <row r="19073" spans="20:24">
      <c r="T19073" s="288"/>
      <c r="U19073" s="287"/>
      <c r="X19073" s="289"/>
    </row>
    <row r="19074" spans="20:24">
      <c r="T19074" s="288"/>
      <c r="U19074" s="287"/>
      <c r="X19074" s="289"/>
    </row>
    <row r="19075" spans="20:24">
      <c r="T19075" s="288"/>
      <c r="U19075" s="287"/>
      <c r="X19075" s="289"/>
    </row>
    <row r="19076" spans="20:24">
      <c r="T19076" s="288"/>
      <c r="U19076" s="287"/>
      <c r="X19076" s="289"/>
    </row>
    <row r="19077" spans="20:24">
      <c r="T19077" s="288"/>
      <c r="U19077" s="287"/>
      <c r="X19077" s="289"/>
    </row>
    <row r="19078" spans="20:24">
      <c r="T19078" s="288"/>
      <c r="U19078" s="287"/>
      <c r="X19078" s="289"/>
    </row>
    <row r="19079" spans="20:24">
      <c r="T19079" s="288"/>
      <c r="U19079" s="287"/>
      <c r="X19079" s="289"/>
    </row>
    <row r="19080" spans="20:24">
      <c r="T19080" s="288"/>
      <c r="U19080" s="287"/>
      <c r="X19080" s="289"/>
    </row>
    <row r="19081" spans="20:24">
      <c r="T19081" s="288"/>
      <c r="U19081" s="287"/>
      <c r="X19081" s="289"/>
    </row>
    <row r="19082" spans="20:24">
      <c r="T19082" s="288"/>
      <c r="U19082" s="287"/>
      <c r="X19082" s="289"/>
    </row>
    <row r="19083" spans="20:24">
      <c r="T19083" s="288"/>
      <c r="U19083" s="287"/>
      <c r="X19083" s="289"/>
    </row>
    <row r="19084" spans="20:24">
      <c r="T19084" s="288"/>
      <c r="U19084" s="287"/>
      <c r="X19084" s="289"/>
    </row>
    <row r="19085" spans="20:24">
      <c r="T19085" s="288"/>
      <c r="U19085" s="287"/>
      <c r="X19085" s="289"/>
    </row>
    <row r="19086" spans="20:24">
      <c r="T19086" s="288"/>
      <c r="U19086" s="287"/>
      <c r="X19086" s="289"/>
    </row>
    <row r="19087" spans="20:24">
      <c r="T19087" s="288"/>
      <c r="U19087" s="287"/>
      <c r="X19087" s="289"/>
    </row>
    <row r="19088" spans="20:24">
      <c r="T19088" s="288"/>
      <c r="U19088" s="287"/>
      <c r="X19088" s="289"/>
    </row>
    <row r="19089" spans="20:24">
      <c r="T19089" s="288"/>
      <c r="U19089" s="287"/>
      <c r="X19089" s="289"/>
    </row>
    <row r="19090" spans="20:24">
      <c r="T19090" s="288"/>
      <c r="U19090" s="287"/>
      <c r="X19090" s="289"/>
    </row>
    <row r="19091" spans="20:24">
      <c r="T19091" s="288"/>
      <c r="U19091" s="287"/>
      <c r="X19091" s="289"/>
    </row>
    <row r="19092" spans="20:24">
      <c r="T19092" s="288"/>
      <c r="U19092" s="287"/>
      <c r="X19092" s="289"/>
    </row>
    <row r="19093" spans="20:24">
      <c r="T19093" s="288"/>
      <c r="U19093" s="287"/>
      <c r="X19093" s="289"/>
    </row>
    <row r="19094" spans="20:24">
      <c r="T19094" s="288"/>
      <c r="U19094" s="287"/>
      <c r="X19094" s="289"/>
    </row>
    <row r="19095" spans="20:24">
      <c r="T19095" s="288"/>
      <c r="U19095" s="287"/>
      <c r="X19095" s="289"/>
    </row>
    <row r="19096" spans="20:24">
      <c r="T19096" s="288"/>
      <c r="U19096" s="287"/>
      <c r="X19096" s="289"/>
    </row>
    <row r="19097" spans="20:24">
      <c r="T19097" s="288"/>
      <c r="U19097" s="287"/>
      <c r="X19097" s="289"/>
    </row>
    <row r="19098" spans="20:24">
      <c r="T19098" s="288"/>
      <c r="U19098" s="287"/>
      <c r="X19098" s="289"/>
    </row>
    <row r="19099" spans="20:24">
      <c r="T19099" s="288"/>
      <c r="U19099" s="287"/>
      <c r="X19099" s="289"/>
    </row>
    <row r="19100" spans="20:24">
      <c r="T19100" s="288"/>
      <c r="U19100" s="287"/>
      <c r="X19100" s="289"/>
    </row>
    <row r="19101" spans="20:24">
      <c r="T19101" s="288"/>
      <c r="U19101" s="287"/>
      <c r="X19101" s="289"/>
    </row>
    <row r="19102" spans="20:24">
      <c r="T19102" s="288"/>
      <c r="U19102" s="287"/>
      <c r="X19102" s="289"/>
    </row>
    <row r="19103" spans="20:24">
      <c r="T19103" s="288"/>
      <c r="U19103" s="287"/>
      <c r="X19103" s="289"/>
    </row>
    <row r="19104" spans="20:24">
      <c r="T19104" s="288"/>
      <c r="U19104" s="287"/>
      <c r="X19104" s="289"/>
    </row>
    <row r="19105" spans="20:24">
      <c r="T19105" s="288"/>
      <c r="U19105" s="287"/>
      <c r="X19105" s="289"/>
    </row>
    <row r="19106" spans="20:24">
      <c r="T19106" s="288"/>
      <c r="U19106" s="287"/>
      <c r="X19106" s="289"/>
    </row>
    <row r="19107" spans="20:24">
      <c r="T19107" s="288"/>
      <c r="U19107" s="287"/>
      <c r="X19107" s="289"/>
    </row>
    <row r="19108" spans="20:24">
      <c r="T19108" s="288"/>
      <c r="U19108" s="287"/>
      <c r="X19108" s="289"/>
    </row>
    <row r="19109" spans="20:24">
      <c r="T19109" s="288"/>
      <c r="U19109" s="287"/>
      <c r="X19109" s="289"/>
    </row>
    <row r="19110" spans="20:24">
      <c r="T19110" s="288"/>
      <c r="U19110" s="287"/>
      <c r="X19110" s="289"/>
    </row>
    <row r="19111" spans="20:24">
      <c r="T19111" s="288"/>
      <c r="U19111" s="287"/>
      <c r="X19111" s="289"/>
    </row>
    <row r="19112" spans="20:24">
      <c r="T19112" s="288"/>
      <c r="U19112" s="287"/>
      <c r="X19112" s="289"/>
    </row>
    <row r="19113" spans="20:24">
      <c r="T19113" s="288"/>
      <c r="U19113" s="287"/>
      <c r="X19113" s="289"/>
    </row>
    <row r="19114" spans="20:24">
      <c r="T19114" s="288"/>
      <c r="U19114" s="287"/>
      <c r="X19114" s="289"/>
    </row>
    <row r="19115" spans="20:24">
      <c r="T19115" s="288"/>
      <c r="U19115" s="287"/>
      <c r="X19115" s="289"/>
    </row>
    <row r="19116" spans="20:24">
      <c r="T19116" s="288"/>
      <c r="U19116" s="287"/>
      <c r="X19116" s="289"/>
    </row>
    <row r="19117" spans="20:24">
      <c r="T19117" s="288"/>
      <c r="U19117" s="287"/>
      <c r="X19117" s="289"/>
    </row>
    <row r="19118" spans="20:24">
      <c r="T19118" s="288"/>
      <c r="U19118" s="287"/>
      <c r="X19118" s="289"/>
    </row>
    <row r="19119" spans="20:24">
      <c r="T19119" s="288"/>
      <c r="U19119" s="287"/>
      <c r="X19119" s="289"/>
    </row>
    <row r="19120" spans="20:24">
      <c r="T19120" s="288"/>
      <c r="U19120" s="287"/>
      <c r="X19120" s="289"/>
    </row>
    <row r="19121" spans="20:24">
      <c r="T19121" s="288"/>
      <c r="U19121" s="287"/>
      <c r="X19121" s="289"/>
    </row>
    <row r="19122" spans="20:24">
      <c r="T19122" s="288"/>
      <c r="U19122" s="287"/>
      <c r="X19122" s="289"/>
    </row>
    <row r="19123" spans="20:24">
      <c r="T19123" s="288"/>
      <c r="U19123" s="287"/>
      <c r="X19123" s="289"/>
    </row>
    <row r="19124" spans="20:24">
      <c r="T19124" s="288"/>
      <c r="U19124" s="287"/>
      <c r="X19124" s="289"/>
    </row>
    <row r="19125" spans="20:24">
      <c r="T19125" s="288"/>
      <c r="U19125" s="287"/>
      <c r="X19125" s="289"/>
    </row>
    <row r="19126" spans="20:24">
      <c r="T19126" s="288"/>
      <c r="U19126" s="287"/>
      <c r="X19126" s="289"/>
    </row>
    <row r="19127" spans="20:24">
      <c r="T19127" s="288"/>
      <c r="U19127" s="287"/>
      <c r="X19127" s="289"/>
    </row>
    <row r="19128" spans="20:24">
      <c r="T19128" s="288"/>
      <c r="U19128" s="287"/>
      <c r="X19128" s="289"/>
    </row>
    <row r="19129" spans="20:24">
      <c r="T19129" s="288"/>
      <c r="U19129" s="287"/>
      <c r="X19129" s="289"/>
    </row>
    <row r="19130" spans="20:24">
      <c r="T19130" s="288"/>
      <c r="U19130" s="287"/>
      <c r="X19130" s="289"/>
    </row>
    <row r="19131" spans="20:24">
      <c r="T19131" s="288"/>
      <c r="U19131" s="287"/>
      <c r="X19131" s="289"/>
    </row>
    <row r="19132" spans="20:24">
      <c r="T19132" s="288"/>
      <c r="U19132" s="287"/>
      <c r="X19132" s="289"/>
    </row>
    <row r="19133" spans="20:24">
      <c r="T19133" s="288"/>
      <c r="U19133" s="287"/>
      <c r="X19133" s="289"/>
    </row>
    <row r="19134" spans="20:24">
      <c r="T19134" s="288"/>
      <c r="U19134" s="287"/>
      <c r="X19134" s="289"/>
    </row>
    <row r="19135" spans="20:24">
      <c r="T19135" s="288"/>
      <c r="U19135" s="287"/>
      <c r="X19135" s="289"/>
    </row>
    <row r="19136" spans="20:24">
      <c r="T19136" s="288"/>
      <c r="U19136" s="287"/>
      <c r="X19136" s="289"/>
    </row>
    <row r="19137" spans="20:24">
      <c r="T19137" s="288"/>
      <c r="U19137" s="287"/>
      <c r="X19137" s="289"/>
    </row>
    <row r="19138" spans="20:24">
      <c r="T19138" s="288"/>
      <c r="U19138" s="287"/>
      <c r="X19138" s="289"/>
    </row>
    <row r="19139" spans="20:24">
      <c r="T19139" s="288"/>
      <c r="U19139" s="287"/>
      <c r="X19139" s="289"/>
    </row>
    <row r="19140" spans="20:24">
      <c r="T19140" s="288"/>
      <c r="U19140" s="287"/>
      <c r="X19140" s="289"/>
    </row>
    <row r="19141" spans="20:24">
      <c r="T19141" s="288"/>
      <c r="U19141" s="287"/>
      <c r="X19141" s="289"/>
    </row>
    <row r="19142" spans="20:24">
      <c r="T19142" s="288"/>
      <c r="U19142" s="287"/>
      <c r="X19142" s="289"/>
    </row>
    <row r="19143" spans="20:24">
      <c r="T19143" s="288"/>
      <c r="U19143" s="287"/>
      <c r="X19143" s="289"/>
    </row>
    <row r="19144" spans="20:24">
      <c r="T19144" s="288"/>
      <c r="U19144" s="287"/>
      <c r="X19144" s="289"/>
    </row>
    <row r="19145" spans="20:24">
      <c r="T19145" s="288"/>
      <c r="U19145" s="287"/>
      <c r="X19145" s="289"/>
    </row>
    <row r="19146" spans="20:24">
      <c r="T19146" s="288"/>
      <c r="U19146" s="287"/>
      <c r="X19146" s="289"/>
    </row>
    <row r="19147" spans="20:24">
      <c r="T19147" s="288"/>
      <c r="U19147" s="287"/>
      <c r="X19147" s="289"/>
    </row>
    <row r="19148" spans="20:24">
      <c r="T19148" s="288"/>
      <c r="U19148" s="287"/>
      <c r="X19148" s="289"/>
    </row>
    <row r="19149" spans="20:24">
      <c r="T19149" s="288"/>
      <c r="U19149" s="287"/>
      <c r="X19149" s="289"/>
    </row>
    <row r="19150" spans="20:24">
      <c r="T19150" s="288"/>
      <c r="U19150" s="287"/>
      <c r="X19150" s="289"/>
    </row>
    <row r="19151" spans="20:24">
      <c r="T19151" s="288"/>
      <c r="U19151" s="287"/>
      <c r="X19151" s="289"/>
    </row>
    <row r="19152" spans="20:24">
      <c r="T19152" s="288"/>
      <c r="U19152" s="287"/>
      <c r="X19152" s="289"/>
    </row>
    <row r="19153" spans="20:24">
      <c r="T19153" s="288"/>
      <c r="U19153" s="287"/>
      <c r="X19153" s="289"/>
    </row>
    <row r="19154" spans="20:24">
      <c r="T19154" s="288"/>
      <c r="U19154" s="287"/>
      <c r="X19154" s="289"/>
    </row>
    <row r="19155" spans="20:24">
      <c r="T19155" s="288"/>
      <c r="U19155" s="287"/>
      <c r="X19155" s="289"/>
    </row>
    <row r="19156" spans="20:24">
      <c r="T19156" s="288"/>
      <c r="U19156" s="287"/>
      <c r="X19156" s="289"/>
    </row>
    <row r="19157" spans="20:24">
      <c r="T19157" s="288"/>
      <c r="U19157" s="287"/>
      <c r="X19157" s="289"/>
    </row>
    <row r="19158" spans="20:24">
      <c r="T19158" s="288"/>
      <c r="U19158" s="287"/>
      <c r="X19158" s="289"/>
    </row>
    <row r="19159" spans="20:24">
      <c r="T19159" s="288"/>
      <c r="U19159" s="287"/>
      <c r="X19159" s="289"/>
    </row>
    <row r="19160" spans="20:24">
      <c r="T19160" s="288"/>
      <c r="U19160" s="287"/>
      <c r="X19160" s="289"/>
    </row>
    <row r="19161" spans="20:24">
      <c r="T19161" s="288"/>
      <c r="U19161" s="287"/>
      <c r="X19161" s="289"/>
    </row>
    <row r="19162" spans="20:24">
      <c r="T19162" s="288"/>
      <c r="U19162" s="287"/>
      <c r="X19162" s="289"/>
    </row>
    <row r="19163" spans="20:24">
      <c r="T19163" s="288"/>
      <c r="U19163" s="287"/>
      <c r="X19163" s="289"/>
    </row>
    <row r="19164" spans="20:24">
      <c r="T19164" s="288"/>
      <c r="U19164" s="287"/>
      <c r="X19164" s="289"/>
    </row>
    <row r="19165" spans="20:24">
      <c r="T19165" s="288"/>
      <c r="U19165" s="287"/>
      <c r="X19165" s="289"/>
    </row>
    <row r="19166" spans="20:24">
      <c r="T19166" s="288"/>
      <c r="U19166" s="287"/>
      <c r="X19166" s="289"/>
    </row>
    <row r="19167" spans="20:24">
      <c r="T19167" s="288"/>
      <c r="U19167" s="287"/>
      <c r="X19167" s="289"/>
    </row>
    <row r="19168" spans="20:24">
      <c r="T19168" s="288"/>
      <c r="U19168" s="287"/>
      <c r="X19168" s="289"/>
    </row>
    <row r="19169" spans="20:24">
      <c r="T19169" s="288"/>
      <c r="U19169" s="287"/>
      <c r="X19169" s="289"/>
    </row>
    <row r="19170" spans="20:24">
      <c r="T19170" s="288"/>
      <c r="U19170" s="287"/>
      <c r="X19170" s="289"/>
    </row>
    <row r="19171" spans="20:24">
      <c r="T19171" s="288"/>
      <c r="U19171" s="287"/>
      <c r="X19171" s="289"/>
    </row>
    <row r="19172" spans="20:24">
      <c r="T19172" s="288"/>
      <c r="U19172" s="287"/>
      <c r="X19172" s="289"/>
    </row>
    <row r="19173" spans="20:24">
      <c r="T19173" s="288"/>
      <c r="U19173" s="287"/>
      <c r="X19173" s="289"/>
    </row>
    <row r="19174" spans="20:24">
      <c r="T19174" s="288"/>
      <c r="U19174" s="287"/>
      <c r="X19174" s="289"/>
    </row>
    <row r="19175" spans="20:24">
      <c r="T19175" s="288"/>
      <c r="U19175" s="287"/>
      <c r="X19175" s="289"/>
    </row>
    <row r="19176" spans="20:24">
      <c r="T19176" s="288"/>
      <c r="U19176" s="287"/>
      <c r="X19176" s="289"/>
    </row>
    <row r="19177" spans="20:24">
      <c r="T19177" s="288"/>
      <c r="U19177" s="287"/>
      <c r="X19177" s="289"/>
    </row>
    <row r="19178" spans="20:24">
      <c r="T19178" s="288"/>
      <c r="U19178" s="287"/>
      <c r="X19178" s="289"/>
    </row>
    <row r="19179" spans="20:24">
      <c r="T19179" s="288"/>
      <c r="U19179" s="287"/>
      <c r="X19179" s="289"/>
    </row>
    <row r="19180" spans="20:24">
      <c r="T19180" s="288"/>
      <c r="U19180" s="287"/>
      <c r="X19180" s="289"/>
    </row>
    <row r="19181" spans="20:24">
      <c r="T19181" s="288"/>
      <c r="U19181" s="287"/>
      <c r="X19181" s="289"/>
    </row>
    <row r="19182" spans="20:24">
      <c r="T19182" s="288"/>
      <c r="U19182" s="287"/>
      <c r="X19182" s="289"/>
    </row>
    <row r="19183" spans="20:24">
      <c r="T19183" s="288"/>
      <c r="U19183" s="287"/>
      <c r="X19183" s="289"/>
    </row>
    <row r="19184" spans="20:24">
      <c r="T19184" s="288"/>
      <c r="U19184" s="287"/>
      <c r="X19184" s="289"/>
    </row>
    <row r="19185" spans="20:24">
      <c r="T19185" s="288"/>
      <c r="U19185" s="287"/>
      <c r="X19185" s="289"/>
    </row>
    <row r="19186" spans="20:24">
      <c r="T19186" s="288"/>
      <c r="U19186" s="287"/>
      <c r="X19186" s="289"/>
    </row>
    <row r="19187" spans="20:24">
      <c r="T19187" s="288"/>
      <c r="U19187" s="287"/>
      <c r="X19187" s="289"/>
    </row>
    <row r="19188" spans="20:24">
      <c r="T19188" s="288"/>
      <c r="U19188" s="287"/>
      <c r="X19188" s="289"/>
    </row>
    <row r="19189" spans="20:24">
      <c r="T19189" s="288"/>
      <c r="U19189" s="287"/>
      <c r="X19189" s="289"/>
    </row>
    <row r="19190" spans="20:24">
      <c r="T19190" s="288"/>
      <c r="U19190" s="287"/>
      <c r="X19190" s="289"/>
    </row>
    <row r="19191" spans="20:24">
      <c r="T19191" s="288"/>
      <c r="U19191" s="287"/>
      <c r="X19191" s="289"/>
    </row>
    <row r="19192" spans="20:24">
      <c r="T19192" s="288"/>
      <c r="U19192" s="287"/>
      <c r="X19192" s="289"/>
    </row>
    <row r="19193" spans="20:24">
      <c r="T19193" s="288"/>
      <c r="U19193" s="287"/>
      <c r="X19193" s="289"/>
    </row>
    <row r="19194" spans="20:24">
      <c r="T19194" s="288"/>
      <c r="U19194" s="287"/>
      <c r="X19194" s="289"/>
    </row>
    <row r="19195" spans="20:24">
      <c r="T19195" s="288"/>
      <c r="U19195" s="287"/>
      <c r="X19195" s="289"/>
    </row>
    <row r="19196" spans="20:24">
      <c r="T19196" s="288"/>
      <c r="U19196" s="287"/>
      <c r="X19196" s="289"/>
    </row>
    <row r="19197" spans="20:24">
      <c r="T19197" s="288"/>
      <c r="U19197" s="287"/>
      <c r="X19197" s="289"/>
    </row>
    <row r="19198" spans="20:24">
      <c r="T19198" s="288"/>
      <c r="U19198" s="287"/>
      <c r="X19198" s="289"/>
    </row>
    <row r="19199" spans="20:24">
      <c r="T19199" s="288"/>
      <c r="U19199" s="287"/>
      <c r="X19199" s="289"/>
    </row>
    <row r="19200" spans="20:24">
      <c r="T19200" s="288"/>
      <c r="U19200" s="287"/>
      <c r="X19200" s="289"/>
    </row>
    <row r="19201" spans="20:24">
      <c r="T19201" s="288"/>
      <c r="U19201" s="287"/>
      <c r="X19201" s="289"/>
    </row>
    <row r="19202" spans="20:24">
      <c r="T19202" s="288"/>
      <c r="U19202" s="287"/>
      <c r="X19202" s="289"/>
    </row>
    <row r="19203" spans="20:24">
      <c r="T19203" s="288"/>
      <c r="U19203" s="287"/>
      <c r="X19203" s="289"/>
    </row>
    <row r="19204" spans="20:24">
      <c r="T19204" s="288"/>
      <c r="U19204" s="287"/>
      <c r="X19204" s="289"/>
    </row>
    <row r="19205" spans="20:24">
      <c r="T19205" s="288"/>
      <c r="U19205" s="287"/>
      <c r="X19205" s="289"/>
    </row>
    <row r="19206" spans="20:24">
      <c r="T19206" s="288"/>
      <c r="U19206" s="287"/>
      <c r="X19206" s="289"/>
    </row>
    <row r="19207" spans="20:24">
      <c r="T19207" s="288"/>
      <c r="U19207" s="287"/>
      <c r="X19207" s="289"/>
    </row>
    <row r="19208" spans="20:24">
      <c r="T19208" s="288"/>
      <c r="U19208" s="287"/>
      <c r="X19208" s="289"/>
    </row>
    <row r="19209" spans="20:24">
      <c r="T19209" s="288"/>
      <c r="U19209" s="287"/>
      <c r="X19209" s="289"/>
    </row>
    <row r="19210" spans="20:24">
      <c r="T19210" s="288"/>
      <c r="U19210" s="287"/>
      <c r="X19210" s="289"/>
    </row>
    <row r="19211" spans="20:24">
      <c r="T19211" s="288"/>
      <c r="U19211" s="287"/>
      <c r="X19211" s="289"/>
    </row>
    <row r="19212" spans="20:24">
      <c r="T19212" s="288"/>
      <c r="U19212" s="287"/>
      <c r="X19212" s="289"/>
    </row>
    <row r="19213" spans="20:24">
      <c r="T19213" s="288"/>
      <c r="U19213" s="287"/>
      <c r="X19213" s="289"/>
    </row>
    <row r="19214" spans="20:24">
      <c r="T19214" s="288"/>
      <c r="U19214" s="287"/>
      <c r="X19214" s="289"/>
    </row>
    <row r="19215" spans="20:24">
      <c r="T19215" s="288"/>
      <c r="U19215" s="287"/>
      <c r="X19215" s="289"/>
    </row>
    <row r="19216" spans="20:24">
      <c r="T19216" s="288"/>
      <c r="U19216" s="287"/>
      <c r="X19216" s="289"/>
    </row>
    <row r="19217" spans="20:24">
      <c r="T19217" s="288"/>
      <c r="U19217" s="287"/>
      <c r="X19217" s="289"/>
    </row>
    <row r="19218" spans="20:24">
      <c r="T19218" s="288"/>
      <c r="U19218" s="287"/>
      <c r="X19218" s="289"/>
    </row>
    <row r="19219" spans="20:24">
      <c r="T19219" s="288"/>
      <c r="U19219" s="287"/>
      <c r="X19219" s="289"/>
    </row>
    <row r="19220" spans="20:24">
      <c r="T19220" s="288"/>
      <c r="U19220" s="287"/>
      <c r="X19220" s="289"/>
    </row>
    <row r="19221" spans="20:24">
      <c r="T19221" s="288"/>
      <c r="U19221" s="287"/>
      <c r="X19221" s="289"/>
    </row>
    <row r="19222" spans="20:24">
      <c r="T19222" s="288"/>
      <c r="U19222" s="287"/>
      <c r="X19222" s="289"/>
    </row>
    <row r="19223" spans="20:24">
      <c r="T19223" s="288"/>
      <c r="U19223" s="287"/>
      <c r="X19223" s="289"/>
    </row>
    <row r="19224" spans="20:24">
      <c r="T19224" s="288"/>
      <c r="U19224" s="287"/>
      <c r="X19224" s="289"/>
    </row>
    <row r="19225" spans="20:24">
      <c r="T19225" s="288"/>
      <c r="U19225" s="287"/>
      <c r="X19225" s="289"/>
    </row>
    <row r="19226" spans="20:24">
      <c r="T19226" s="288"/>
      <c r="U19226" s="287"/>
      <c r="X19226" s="289"/>
    </row>
    <row r="19227" spans="20:24">
      <c r="T19227" s="288"/>
      <c r="U19227" s="287"/>
      <c r="X19227" s="289"/>
    </row>
    <row r="19228" spans="20:24">
      <c r="T19228" s="288"/>
      <c r="U19228" s="287"/>
      <c r="X19228" s="289"/>
    </row>
    <row r="19229" spans="20:24">
      <c r="T19229" s="288"/>
      <c r="U19229" s="287"/>
      <c r="X19229" s="289"/>
    </row>
    <row r="19230" spans="20:24">
      <c r="T19230" s="288"/>
      <c r="U19230" s="287"/>
      <c r="X19230" s="289"/>
    </row>
    <row r="19231" spans="20:24">
      <c r="T19231" s="288"/>
      <c r="U19231" s="287"/>
      <c r="X19231" s="289"/>
    </row>
    <row r="19232" spans="20:24">
      <c r="T19232" s="288"/>
      <c r="U19232" s="287"/>
      <c r="X19232" s="289"/>
    </row>
    <row r="19233" spans="20:24">
      <c r="T19233" s="288"/>
      <c r="U19233" s="287"/>
      <c r="X19233" s="289"/>
    </row>
    <row r="19234" spans="20:24">
      <c r="T19234" s="288"/>
      <c r="U19234" s="287"/>
      <c r="X19234" s="289"/>
    </row>
    <row r="19235" spans="20:24">
      <c r="T19235" s="288"/>
      <c r="U19235" s="287"/>
      <c r="X19235" s="289"/>
    </row>
    <row r="19236" spans="20:24">
      <c r="T19236" s="288"/>
      <c r="U19236" s="287"/>
      <c r="X19236" s="289"/>
    </row>
    <row r="19237" spans="20:24">
      <c r="T19237" s="288"/>
      <c r="U19237" s="287"/>
      <c r="X19237" s="289"/>
    </row>
    <row r="19238" spans="20:24">
      <c r="T19238" s="288"/>
      <c r="U19238" s="287"/>
      <c r="X19238" s="289"/>
    </row>
    <row r="19239" spans="20:24">
      <c r="T19239" s="288"/>
      <c r="U19239" s="287"/>
      <c r="X19239" s="289"/>
    </row>
    <row r="19240" spans="20:24">
      <c r="T19240" s="288"/>
      <c r="U19240" s="287"/>
      <c r="X19240" s="289"/>
    </row>
    <row r="19241" spans="20:24">
      <c r="T19241" s="288"/>
      <c r="U19241" s="287"/>
      <c r="X19241" s="289"/>
    </row>
    <row r="19242" spans="20:24">
      <c r="T19242" s="288"/>
      <c r="U19242" s="287"/>
      <c r="X19242" s="289"/>
    </row>
    <row r="19243" spans="20:24">
      <c r="T19243" s="288"/>
      <c r="U19243" s="287"/>
      <c r="X19243" s="289"/>
    </row>
    <row r="19244" spans="20:24">
      <c r="T19244" s="288"/>
      <c r="U19244" s="287"/>
      <c r="X19244" s="289"/>
    </row>
    <row r="19245" spans="20:24">
      <c r="T19245" s="288"/>
      <c r="U19245" s="287"/>
      <c r="X19245" s="289"/>
    </row>
    <row r="19246" spans="20:24">
      <c r="T19246" s="288"/>
      <c r="U19246" s="287"/>
      <c r="X19246" s="289"/>
    </row>
    <row r="19247" spans="20:24">
      <c r="T19247" s="288"/>
      <c r="U19247" s="287"/>
      <c r="X19247" s="289"/>
    </row>
    <row r="19248" spans="20:24">
      <c r="T19248" s="288"/>
      <c r="U19248" s="287"/>
      <c r="X19248" s="289"/>
    </row>
    <row r="19249" spans="20:24">
      <c r="T19249" s="288"/>
      <c r="U19249" s="287"/>
      <c r="X19249" s="289"/>
    </row>
    <row r="19250" spans="20:24">
      <c r="T19250" s="288"/>
      <c r="U19250" s="287"/>
      <c r="X19250" s="289"/>
    </row>
    <row r="19251" spans="20:24">
      <c r="T19251" s="288"/>
      <c r="U19251" s="287"/>
      <c r="X19251" s="289"/>
    </row>
    <row r="19252" spans="20:24">
      <c r="T19252" s="288"/>
      <c r="U19252" s="287"/>
      <c r="X19252" s="289"/>
    </row>
    <row r="19253" spans="20:24">
      <c r="T19253" s="288"/>
      <c r="U19253" s="287"/>
      <c r="X19253" s="289"/>
    </row>
    <row r="19254" spans="20:24">
      <c r="T19254" s="288"/>
      <c r="U19254" s="287"/>
      <c r="X19254" s="289"/>
    </row>
    <row r="19255" spans="20:24">
      <c r="T19255" s="288"/>
      <c r="U19255" s="287"/>
      <c r="X19255" s="289"/>
    </row>
    <row r="19256" spans="20:24">
      <c r="T19256" s="288"/>
      <c r="U19256" s="287"/>
      <c r="X19256" s="289"/>
    </row>
    <row r="19257" spans="20:24">
      <c r="T19257" s="288"/>
      <c r="U19257" s="287"/>
      <c r="X19257" s="289"/>
    </row>
    <row r="19258" spans="20:24">
      <c r="T19258" s="288"/>
      <c r="U19258" s="287"/>
      <c r="X19258" s="289"/>
    </row>
    <row r="19259" spans="20:24">
      <c r="T19259" s="288"/>
      <c r="U19259" s="287"/>
      <c r="X19259" s="289"/>
    </row>
    <row r="19260" spans="20:24">
      <c r="T19260" s="288"/>
      <c r="U19260" s="287"/>
      <c r="X19260" s="289"/>
    </row>
    <row r="19261" spans="20:24">
      <c r="T19261" s="288"/>
      <c r="U19261" s="287"/>
      <c r="X19261" s="289"/>
    </row>
    <row r="19262" spans="20:24">
      <c r="T19262" s="288"/>
      <c r="U19262" s="287"/>
      <c r="X19262" s="289"/>
    </row>
    <row r="19263" spans="20:24">
      <c r="T19263" s="288"/>
      <c r="U19263" s="287"/>
      <c r="X19263" s="289"/>
    </row>
    <row r="19264" spans="20:24">
      <c r="T19264" s="288"/>
      <c r="U19264" s="287"/>
      <c r="X19264" s="289"/>
    </row>
    <row r="19265" spans="20:24">
      <c r="T19265" s="288"/>
      <c r="U19265" s="287"/>
      <c r="X19265" s="289"/>
    </row>
    <row r="19266" spans="20:24">
      <c r="T19266" s="288"/>
      <c r="U19266" s="287"/>
      <c r="X19266" s="289"/>
    </row>
    <row r="19267" spans="20:24">
      <c r="T19267" s="288"/>
      <c r="U19267" s="287"/>
      <c r="X19267" s="289"/>
    </row>
    <row r="19268" spans="20:24">
      <c r="T19268" s="288"/>
      <c r="U19268" s="287"/>
      <c r="X19268" s="289"/>
    </row>
    <row r="19269" spans="20:24">
      <c r="T19269" s="288"/>
      <c r="U19269" s="287"/>
      <c r="X19269" s="289"/>
    </row>
    <row r="19270" spans="20:24">
      <c r="T19270" s="288"/>
      <c r="U19270" s="287"/>
      <c r="X19270" s="289"/>
    </row>
    <row r="19271" spans="20:24">
      <c r="T19271" s="288"/>
      <c r="U19271" s="287"/>
      <c r="X19271" s="289"/>
    </row>
    <row r="19272" spans="20:24">
      <c r="T19272" s="288"/>
      <c r="U19272" s="287"/>
      <c r="X19272" s="289"/>
    </row>
    <row r="19273" spans="20:24">
      <c r="T19273" s="288"/>
      <c r="U19273" s="287"/>
      <c r="X19273" s="289"/>
    </row>
    <row r="19274" spans="20:24">
      <c r="T19274" s="288"/>
      <c r="U19274" s="287"/>
      <c r="X19274" s="289"/>
    </row>
    <row r="19275" spans="20:24">
      <c r="T19275" s="288"/>
      <c r="U19275" s="287"/>
      <c r="X19275" s="289"/>
    </row>
    <row r="19276" spans="20:24">
      <c r="T19276" s="288"/>
      <c r="U19276" s="287"/>
      <c r="X19276" s="289"/>
    </row>
    <row r="19277" spans="20:24">
      <c r="T19277" s="288"/>
      <c r="U19277" s="287"/>
      <c r="X19277" s="289"/>
    </row>
    <row r="19278" spans="20:24">
      <c r="T19278" s="288"/>
      <c r="U19278" s="287"/>
      <c r="X19278" s="289"/>
    </row>
    <row r="19279" spans="20:24">
      <c r="T19279" s="288"/>
      <c r="U19279" s="287"/>
      <c r="X19279" s="289"/>
    </row>
    <row r="19280" spans="20:24">
      <c r="T19280" s="288"/>
      <c r="U19280" s="287"/>
      <c r="X19280" s="289"/>
    </row>
    <row r="19281" spans="20:24">
      <c r="T19281" s="288"/>
      <c r="U19281" s="287"/>
      <c r="X19281" s="289"/>
    </row>
    <row r="19282" spans="20:24">
      <c r="T19282" s="288"/>
      <c r="U19282" s="287"/>
      <c r="X19282" s="289"/>
    </row>
    <row r="19283" spans="20:24">
      <c r="T19283" s="288"/>
      <c r="U19283" s="287"/>
      <c r="X19283" s="289"/>
    </row>
    <row r="19284" spans="20:24">
      <c r="T19284" s="288"/>
      <c r="U19284" s="287"/>
      <c r="X19284" s="289"/>
    </row>
    <row r="19285" spans="20:24">
      <c r="T19285" s="288"/>
      <c r="U19285" s="287"/>
      <c r="X19285" s="289"/>
    </row>
    <row r="19286" spans="20:24">
      <c r="T19286" s="288"/>
      <c r="U19286" s="287"/>
      <c r="X19286" s="289"/>
    </row>
    <row r="19287" spans="20:24">
      <c r="T19287" s="288"/>
      <c r="U19287" s="287"/>
      <c r="X19287" s="289"/>
    </row>
    <row r="19288" spans="20:24">
      <c r="T19288" s="288"/>
      <c r="U19288" s="287"/>
      <c r="X19288" s="289"/>
    </row>
    <row r="19289" spans="20:24">
      <c r="T19289" s="288"/>
      <c r="U19289" s="287"/>
      <c r="X19289" s="289"/>
    </row>
    <row r="19290" spans="20:24">
      <c r="T19290" s="288"/>
      <c r="U19290" s="287"/>
      <c r="X19290" s="289"/>
    </row>
    <row r="19291" spans="20:24">
      <c r="T19291" s="288"/>
      <c r="U19291" s="287"/>
      <c r="X19291" s="289"/>
    </row>
    <row r="19292" spans="20:24">
      <c r="T19292" s="288"/>
      <c r="U19292" s="287"/>
      <c r="X19292" s="289"/>
    </row>
    <row r="19293" spans="20:24">
      <c r="T19293" s="288"/>
      <c r="U19293" s="287"/>
      <c r="X19293" s="289"/>
    </row>
    <row r="19294" spans="20:24">
      <c r="T19294" s="288"/>
      <c r="U19294" s="287"/>
      <c r="X19294" s="289"/>
    </row>
    <row r="19295" spans="20:24">
      <c r="T19295" s="288"/>
      <c r="U19295" s="287"/>
      <c r="X19295" s="289"/>
    </row>
    <row r="19296" spans="20:24">
      <c r="T19296" s="288"/>
      <c r="U19296" s="287"/>
      <c r="X19296" s="289"/>
    </row>
    <row r="19297" spans="20:24">
      <c r="T19297" s="288"/>
      <c r="U19297" s="287"/>
      <c r="X19297" s="289"/>
    </row>
    <row r="19298" spans="20:24">
      <c r="T19298" s="288"/>
      <c r="U19298" s="287"/>
      <c r="X19298" s="289"/>
    </row>
    <row r="19299" spans="20:24">
      <c r="T19299" s="288"/>
      <c r="U19299" s="287"/>
      <c r="X19299" s="289"/>
    </row>
    <row r="19300" spans="20:24">
      <c r="T19300" s="288"/>
      <c r="U19300" s="287"/>
      <c r="X19300" s="289"/>
    </row>
    <row r="19301" spans="20:24">
      <c r="T19301" s="288"/>
      <c r="U19301" s="287"/>
      <c r="X19301" s="289"/>
    </row>
    <row r="19302" spans="20:24">
      <c r="T19302" s="288"/>
      <c r="U19302" s="287"/>
      <c r="X19302" s="289"/>
    </row>
    <row r="19303" spans="20:24">
      <c r="T19303" s="288"/>
      <c r="U19303" s="287"/>
      <c r="X19303" s="289"/>
    </row>
    <row r="19304" spans="20:24">
      <c r="T19304" s="288"/>
      <c r="U19304" s="287"/>
      <c r="X19304" s="289"/>
    </row>
    <row r="19305" spans="20:24">
      <c r="T19305" s="288"/>
      <c r="U19305" s="287"/>
      <c r="X19305" s="289"/>
    </row>
    <row r="19306" spans="20:24">
      <c r="T19306" s="288"/>
      <c r="U19306" s="287"/>
      <c r="X19306" s="289"/>
    </row>
    <row r="19307" spans="20:24">
      <c r="T19307" s="288"/>
      <c r="U19307" s="287"/>
      <c r="X19307" s="289"/>
    </row>
    <row r="19308" spans="20:24">
      <c r="T19308" s="288"/>
      <c r="U19308" s="287"/>
      <c r="X19308" s="289"/>
    </row>
    <row r="19309" spans="20:24">
      <c r="T19309" s="288"/>
      <c r="U19309" s="287"/>
      <c r="X19309" s="289"/>
    </row>
    <row r="19310" spans="20:24">
      <c r="T19310" s="288"/>
      <c r="U19310" s="287"/>
      <c r="X19310" s="289"/>
    </row>
    <row r="19311" spans="20:24">
      <c r="T19311" s="288"/>
      <c r="U19311" s="287"/>
      <c r="X19311" s="289"/>
    </row>
    <row r="19312" spans="20:24">
      <c r="T19312" s="288"/>
      <c r="U19312" s="287"/>
      <c r="X19312" s="289"/>
    </row>
    <row r="19313" spans="20:24">
      <c r="T19313" s="288"/>
      <c r="U19313" s="287"/>
      <c r="X19313" s="289"/>
    </row>
    <row r="19314" spans="20:24">
      <c r="T19314" s="288"/>
      <c r="U19314" s="287"/>
      <c r="X19314" s="289"/>
    </row>
    <row r="19315" spans="20:24">
      <c r="T19315" s="288"/>
      <c r="U19315" s="287"/>
      <c r="X19315" s="289"/>
    </row>
    <row r="19316" spans="20:24">
      <c r="T19316" s="288"/>
      <c r="U19316" s="287"/>
      <c r="X19316" s="289"/>
    </row>
    <row r="19317" spans="20:24">
      <c r="T19317" s="288"/>
      <c r="U19317" s="287"/>
      <c r="X19317" s="289"/>
    </row>
    <row r="19318" spans="20:24">
      <c r="T19318" s="288"/>
      <c r="U19318" s="287"/>
      <c r="X19318" s="289"/>
    </row>
    <row r="19319" spans="20:24">
      <c r="T19319" s="288"/>
      <c r="U19319" s="287"/>
      <c r="X19319" s="289"/>
    </row>
    <row r="19320" spans="20:24">
      <c r="T19320" s="288"/>
      <c r="U19320" s="287"/>
      <c r="X19320" s="289"/>
    </row>
    <row r="19321" spans="20:24">
      <c r="T19321" s="288"/>
      <c r="U19321" s="287"/>
      <c r="X19321" s="289"/>
    </row>
    <row r="19322" spans="20:24">
      <c r="T19322" s="288"/>
      <c r="U19322" s="287"/>
      <c r="X19322" s="289"/>
    </row>
    <row r="19323" spans="20:24">
      <c r="T19323" s="288"/>
      <c r="U19323" s="287"/>
      <c r="X19323" s="289"/>
    </row>
    <row r="19324" spans="20:24">
      <c r="T19324" s="288"/>
      <c r="U19324" s="287"/>
      <c r="X19324" s="289"/>
    </row>
    <row r="19325" spans="20:24">
      <c r="T19325" s="288"/>
      <c r="U19325" s="287"/>
      <c r="X19325" s="289"/>
    </row>
    <row r="19326" spans="20:24">
      <c r="T19326" s="288"/>
      <c r="U19326" s="287"/>
      <c r="X19326" s="289"/>
    </row>
    <row r="19327" spans="20:24">
      <c r="T19327" s="288"/>
      <c r="U19327" s="287"/>
      <c r="X19327" s="289"/>
    </row>
    <row r="19328" spans="20:24">
      <c r="T19328" s="288"/>
      <c r="U19328" s="287"/>
      <c r="X19328" s="289"/>
    </row>
    <row r="19329" spans="20:24">
      <c r="T19329" s="288"/>
      <c r="U19329" s="287"/>
      <c r="X19329" s="289"/>
    </row>
    <row r="19330" spans="20:24">
      <c r="T19330" s="288"/>
      <c r="U19330" s="287"/>
      <c r="X19330" s="289"/>
    </row>
    <row r="19331" spans="20:24">
      <c r="T19331" s="288"/>
      <c r="U19331" s="287"/>
      <c r="X19331" s="289"/>
    </row>
    <row r="19332" spans="20:24">
      <c r="T19332" s="288"/>
      <c r="U19332" s="287"/>
      <c r="X19332" s="289"/>
    </row>
    <row r="19333" spans="20:24">
      <c r="T19333" s="288"/>
      <c r="U19333" s="287"/>
      <c r="X19333" s="289"/>
    </row>
    <row r="19334" spans="20:24">
      <c r="T19334" s="288"/>
      <c r="U19334" s="287"/>
      <c r="X19334" s="289"/>
    </row>
    <row r="19335" spans="20:24">
      <c r="T19335" s="288"/>
      <c r="U19335" s="287"/>
      <c r="X19335" s="289"/>
    </row>
    <row r="19336" spans="20:24">
      <c r="T19336" s="288"/>
      <c r="U19336" s="287"/>
      <c r="X19336" s="289"/>
    </row>
    <row r="19337" spans="20:24">
      <c r="T19337" s="288"/>
      <c r="U19337" s="287"/>
      <c r="X19337" s="289"/>
    </row>
    <row r="19338" spans="20:24">
      <c r="T19338" s="288"/>
      <c r="U19338" s="287"/>
      <c r="X19338" s="289"/>
    </row>
    <row r="19339" spans="20:24">
      <c r="T19339" s="288"/>
      <c r="U19339" s="287"/>
      <c r="X19339" s="289"/>
    </row>
    <row r="19340" spans="20:24">
      <c r="T19340" s="288"/>
      <c r="U19340" s="287"/>
      <c r="X19340" s="289"/>
    </row>
    <row r="19341" spans="20:24">
      <c r="T19341" s="288"/>
      <c r="U19341" s="287"/>
      <c r="X19341" s="289"/>
    </row>
    <row r="19342" spans="20:24">
      <c r="T19342" s="288"/>
      <c r="U19342" s="287"/>
      <c r="X19342" s="289"/>
    </row>
    <row r="19343" spans="20:24">
      <c r="T19343" s="288"/>
      <c r="U19343" s="287"/>
      <c r="X19343" s="289"/>
    </row>
    <row r="19344" spans="20:24">
      <c r="T19344" s="288"/>
      <c r="U19344" s="287"/>
      <c r="X19344" s="289"/>
    </row>
    <row r="19345" spans="20:24">
      <c r="T19345" s="288"/>
      <c r="U19345" s="287"/>
      <c r="X19345" s="289"/>
    </row>
    <row r="19346" spans="20:24">
      <c r="T19346" s="288"/>
      <c r="U19346" s="287"/>
      <c r="X19346" s="289"/>
    </row>
    <row r="19347" spans="20:24">
      <c r="T19347" s="288"/>
      <c r="U19347" s="287"/>
      <c r="X19347" s="289"/>
    </row>
    <row r="19348" spans="20:24">
      <c r="T19348" s="288"/>
      <c r="U19348" s="287"/>
      <c r="X19348" s="289"/>
    </row>
    <row r="19349" spans="20:24">
      <c r="T19349" s="288"/>
      <c r="U19349" s="287"/>
      <c r="X19349" s="289"/>
    </row>
    <row r="19350" spans="20:24">
      <c r="T19350" s="288"/>
      <c r="U19350" s="287"/>
      <c r="X19350" s="289"/>
    </row>
    <row r="19351" spans="20:24">
      <c r="T19351" s="288"/>
      <c r="U19351" s="287"/>
      <c r="X19351" s="289"/>
    </row>
    <row r="19352" spans="20:24">
      <c r="T19352" s="288"/>
      <c r="U19352" s="287"/>
      <c r="X19352" s="289"/>
    </row>
    <row r="19353" spans="20:24">
      <c r="T19353" s="288"/>
      <c r="U19353" s="287"/>
      <c r="X19353" s="289"/>
    </row>
    <row r="19354" spans="20:24">
      <c r="T19354" s="288"/>
      <c r="U19354" s="287"/>
      <c r="X19354" s="289"/>
    </row>
    <row r="19355" spans="20:24">
      <c r="T19355" s="288"/>
      <c r="U19355" s="287"/>
      <c r="X19355" s="289"/>
    </row>
    <row r="19356" spans="20:24">
      <c r="T19356" s="288"/>
      <c r="U19356" s="287"/>
      <c r="X19356" s="289"/>
    </row>
    <row r="19357" spans="20:24">
      <c r="T19357" s="288"/>
      <c r="U19357" s="287"/>
      <c r="X19357" s="289"/>
    </row>
    <row r="19358" spans="20:24">
      <c r="T19358" s="288"/>
      <c r="U19358" s="287"/>
      <c r="X19358" s="289"/>
    </row>
    <row r="19359" spans="20:24">
      <c r="T19359" s="288"/>
      <c r="U19359" s="287"/>
      <c r="X19359" s="289"/>
    </row>
    <row r="19360" spans="20:24">
      <c r="T19360" s="288"/>
      <c r="U19360" s="287"/>
      <c r="X19360" s="289"/>
    </row>
    <row r="19361" spans="20:24">
      <c r="T19361" s="288"/>
      <c r="U19361" s="287"/>
      <c r="X19361" s="289"/>
    </row>
    <row r="19362" spans="20:24">
      <c r="T19362" s="288"/>
      <c r="U19362" s="287"/>
      <c r="X19362" s="289"/>
    </row>
    <row r="19363" spans="20:24">
      <c r="T19363" s="288"/>
      <c r="U19363" s="287"/>
      <c r="X19363" s="289"/>
    </row>
    <row r="19364" spans="20:24">
      <c r="T19364" s="288"/>
      <c r="U19364" s="287"/>
      <c r="X19364" s="289"/>
    </row>
    <row r="19365" spans="20:24">
      <c r="T19365" s="288"/>
      <c r="U19365" s="287"/>
      <c r="X19365" s="289"/>
    </row>
    <row r="19366" spans="20:24">
      <c r="T19366" s="288"/>
      <c r="U19366" s="287"/>
      <c r="X19366" s="289"/>
    </row>
    <row r="19367" spans="20:24">
      <c r="T19367" s="288"/>
      <c r="U19367" s="287"/>
      <c r="X19367" s="289"/>
    </row>
    <row r="19368" spans="20:24">
      <c r="T19368" s="288"/>
      <c r="U19368" s="287"/>
      <c r="X19368" s="289"/>
    </row>
    <row r="19369" spans="20:24">
      <c r="T19369" s="288"/>
      <c r="U19369" s="287"/>
      <c r="X19369" s="289"/>
    </row>
    <row r="19370" spans="20:24">
      <c r="T19370" s="288"/>
      <c r="U19370" s="287"/>
      <c r="X19370" s="289"/>
    </row>
    <row r="19371" spans="20:24">
      <c r="T19371" s="288"/>
      <c r="U19371" s="287"/>
      <c r="X19371" s="289"/>
    </row>
    <row r="19372" spans="20:24">
      <c r="T19372" s="288"/>
      <c r="U19372" s="287"/>
      <c r="X19372" s="289"/>
    </row>
    <row r="19373" spans="20:24">
      <c r="T19373" s="288"/>
      <c r="U19373" s="287"/>
      <c r="X19373" s="289"/>
    </row>
    <row r="19374" spans="20:24">
      <c r="T19374" s="288"/>
      <c r="U19374" s="287"/>
      <c r="X19374" s="289"/>
    </row>
    <row r="19375" spans="20:24">
      <c r="T19375" s="288"/>
      <c r="U19375" s="287"/>
      <c r="X19375" s="289"/>
    </row>
    <row r="19376" spans="20:24">
      <c r="T19376" s="288"/>
      <c r="U19376" s="287"/>
      <c r="X19376" s="289"/>
    </row>
    <row r="19377" spans="20:24">
      <c r="T19377" s="288"/>
      <c r="U19377" s="287"/>
      <c r="X19377" s="289"/>
    </row>
    <row r="19378" spans="20:24">
      <c r="T19378" s="288"/>
      <c r="U19378" s="287"/>
      <c r="X19378" s="289"/>
    </row>
    <row r="19379" spans="20:24">
      <c r="T19379" s="288"/>
      <c r="U19379" s="287"/>
      <c r="X19379" s="289"/>
    </row>
    <row r="19380" spans="20:24">
      <c r="T19380" s="288"/>
      <c r="U19380" s="287"/>
      <c r="X19380" s="289"/>
    </row>
    <row r="19381" spans="20:24">
      <c r="T19381" s="288"/>
      <c r="U19381" s="287"/>
      <c r="X19381" s="289"/>
    </row>
    <row r="19382" spans="20:24">
      <c r="T19382" s="288"/>
      <c r="U19382" s="287"/>
      <c r="X19382" s="289"/>
    </row>
    <row r="19383" spans="20:24">
      <c r="T19383" s="288"/>
      <c r="U19383" s="287"/>
      <c r="X19383" s="289"/>
    </row>
    <row r="19384" spans="20:24">
      <c r="T19384" s="288"/>
      <c r="U19384" s="287"/>
      <c r="X19384" s="289"/>
    </row>
    <row r="19385" spans="20:24">
      <c r="T19385" s="288"/>
      <c r="U19385" s="287"/>
      <c r="X19385" s="289"/>
    </row>
    <row r="19386" spans="20:24">
      <c r="T19386" s="288"/>
      <c r="U19386" s="287"/>
      <c r="X19386" s="289"/>
    </row>
    <row r="19387" spans="20:24">
      <c r="T19387" s="288"/>
      <c r="U19387" s="287"/>
      <c r="X19387" s="289"/>
    </row>
    <row r="19388" spans="20:24">
      <c r="T19388" s="288"/>
      <c r="U19388" s="287"/>
      <c r="X19388" s="289"/>
    </row>
    <row r="19389" spans="20:24">
      <c r="T19389" s="288"/>
      <c r="U19389" s="287"/>
      <c r="X19389" s="289"/>
    </row>
    <row r="19390" spans="20:24">
      <c r="T19390" s="288"/>
      <c r="U19390" s="287"/>
      <c r="X19390" s="289"/>
    </row>
    <row r="19391" spans="20:24">
      <c r="T19391" s="288"/>
      <c r="U19391" s="287"/>
      <c r="X19391" s="289"/>
    </row>
    <row r="19392" spans="20:24">
      <c r="T19392" s="288"/>
      <c r="U19392" s="287"/>
      <c r="X19392" s="289"/>
    </row>
    <row r="19393" spans="20:24">
      <c r="T19393" s="288"/>
      <c r="U19393" s="287"/>
      <c r="X19393" s="289"/>
    </row>
    <row r="19394" spans="20:24">
      <c r="T19394" s="288"/>
      <c r="U19394" s="287"/>
      <c r="X19394" s="289"/>
    </row>
    <row r="19395" spans="20:24">
      <c r="T19395" s="288"/>
      <c r="U19395" s="287"/>
      <c r="X19395" s="289"/>
    </row>
    <row r="19396" spans="20:24">
      <c r="T19396" s="288"/>
      <c r="U19396" s="287"/>
      <c r="X19396" s="289"/>
    </row>
    <row r="19397" spans="20:24">
      <c r="T19397" s="288"/>
      <c r="U19397" s="287"/>
      <c r="X19397" s="289"/>
    </row>
    <row r="19398" spans="20:24">
      <c r="T19398" s="288"/>
      <c r="U19398" s="287"/>
      <c r="X19398" s="289"/>
    </row>
    <row r="19399" spans="20:24">
      <c r="T19399" s="288"/>
      <c r="U19399" s="287"/>
      <c r="X19399" s="289"/>
    </row>
    <row r="19400" spans="20:24">
      <c r="T19400" s="288"/>
      <c r="U19400" s="287"/>
      <c r="X19400" s="289"/>
    </row>
    <row r="19401" spans="20:24">
      <c r="T19401" s="288"/>
      <c r="U19401" s="287"/>
      <c r="X19401" s="289"/>
    </row>
    <row r="19402" spans="20:24">
      <c r="T19402" s="288"/>
      <c r="U19402" s="287"/>
      <c r="X19402" s="289"/>
    </row>
    <row r="19403" spans="20:24">
      <c r="T19403" s="288"/>
      <c r="U19403" s="287"/>
      <c r="X19403" s="289"/>
    </row>
    <row r="19404" spans="20:24">
      <c r="T19404" s="288"/>
      <c r="U19404" s="287"/>
      <c r="X19404" s="289"/>
    </row>
    <row r="19405" spans="20:24">
      <c r="T19405" s="288"/>
      <c r="U19405" s="287"/>
      <c r="X19405" s="289"/>
    </row>
    <row r="19406" spans="20:24">
      <c r="T19406" s="288"/>
      <c r="U19406" s="287"/>
      <c r="X19406" s="289"/>
    </row>
    <row r="19407" spans="20:24">
      <c r="T19407" s="288"/>
      <c r="U19407" s="287"/>
      <c r="X19407" s="289"/>
    </row>
    <row r="19408" spans="20:24">
      <c r="T19408" s="288"/>
      <c r="U19408" s="287"/>
      <c r="X19408" s="289"/>
    </row>
    <row r="19409" spans="20:24">
      <c r="T19409" s="288"/>
      <c r="U19409" s="287"/>
      <c r="X19409" s="289"/>
    </row>
    <row r="19410" spans="20:24">
      <c r="T19410" s="288"/>
      <c r="U19410" s="287"/>
      <c r="X19410" s="289"/>
    </row>
    <row r="19411" spans="20:24">
      <c r="T19411" s="288"/>
      <c r="U19411" s="287"/>
      <c r="X19411" s="289"/>
    </row>
    <row r="19412" spans="20:24">
      <c r="T19412" s="288"/>
      <c r="U19412" s="287"/>
      <c r="X19412" s="289"/>
    </row>
    <row r="19413" spans="20:24">
      <c r="T19413" s="288"/>
      <c r="U19413" s="287"/>
      <c r="X19413" s="289"/>
    </row>
    <row r="19414" spans="20:24">
      <c r="T19414" s="288"/>
      <c r="U19414" s="287"/>
      <c r="X19414" s="289"/>
    </row>
    <row r="19415" spans="20:24">
      <c r="T19415" s="288"/>
      <c r="U19415" s="287"/>
      <c r="X19415" s="289"/>
    </row>
    <row r="19416" spans="20:24">
      <c r="T19416" s="288"/>
      <c r="U19416" s="287"/>
      <c r="X19416" s="289"/>
    </row>
    <row r="19417" spans="20:24">
      <c r="T19417" s="288"/>
      <c r="U19417" s="287"/>
      <c r="X19417" s="289"/>
    </row>
    <row r="19418" spans="20:24">
      <c r="T19418" s="288"/>
      <c r="U19418" s="287"/>
      <c r="X19418" s="289"/>
    </row>
    <row r="19419" spans="20:24">
      <c r="T19419" s="288"/>
      <c r="U19419" s="287"/>
      <c r="X19419" s="289"/>
    </row>
    <row r="19420" spans="20:24">
      <c r="T19420" s="288"/>
      <c r="U19420" s="287"/>
      <c r="X19420" s="289"/>
    </row>
    <row r="19421" spans="20:24">
      <c r="T19421" s="288"/>
      <c r="U19421" s="287"/>
      <c r="X19421" s="289"/>
    </row>
    <row r="19422" spans="20:24">
      <c r="T19422" s="288"/>
      <c r="U19422" s="287"/>
      <c r="X19422" s="289"/>
    </row>
    <row r="19423" spans="20:24">
      <c r="T19423" s="288"/>
      <c r="U19423" s="287"/>
      <c r="X19423" s="289"/>
    </row>
    <row r="19424" spans="20:24">
      <c r="T19424" s="288"/>
      <c r="U19424" s="287"/>
      <c r="X19424" s="289"/>
    </row>
    <row r="19425" spans="20:24">
      <c r="T19425" s="288"/>
      <c r="U19425" s="287"/>
      <c r="X19425" s="289"/>
    </row>
    <row r="19426" spans="20:24">
      <c r="T19426" s="288"/>
      <c r="U19426" s="287"/>
      <c r="X19426" s="289"/>
    </row>
    <row r="19427" spans="20:24">
      <c r="T19427" s="288"/>
      <c r="U19427" s="287"/>
      <c r="X19427" s="289"/>
    </row>
    <row r="19428" spans="20:24">
      <c r="T19428" s="288"/>
      <c r="U19428" s="287"/>
      <c r="X19428" s="289"/>
    </row>
    <row r="19429" spans="20:24">
      <c r="T19429" s="288"/>
      <c r="U19429" s="287"/>
      <c r="X19429" s="289"/>
    </row>
    <row r="19430" spans="20:24">
      <c r="T19430" s="288"/>
      <c r="U19430" s="287"/>
      <c r="X19430" s="289"/>
    </row>
    <row r="19431" spans="20:24">
      <c r="T19431" s="288"/>
      <c r="U19431" s="287"/>
      <c r="X19431" s="289"/>
    </row>
    <row r="19432" spans="20:24">
      <c r="T19432" s="288"/>
      <c r="U19432" s="287"/>
      <c r="X19432" s="289"/>
    </row>
    <row r="19433" spans="20:24">
      <c r="T19433" s="288"/>
      <c r="U19433" s="287"/>
      <c r="X19433" s="289"/>
    </row>
    <row r="19434" spans="20:24">
      <c r="T19434" s="288"/>
      <c r="U19434" s="287"/>
      <c r="X19434" s="289"/>
    </row>
    <row r="19435" spans="20:24">
      <c r="T19435" s="288"/>
      <c r="U19435" s="287"/>
      <c r="X19435" s="289"/>
    </row>
    <row r="19436" spans="20:24">
      <c r="T19436" s="288"/>
      <c r="U19436" s="287"/>
      <c r="X19436" s="289"/>
    </row>
    <row r="19437" spans="20:24">
      <c r="T19437" s="288"/>
      <c r="U19437" s="287"/>
      <c r="X19437" s="289"/>
    </row>
    <row r="19438" spans="20:24">
      <c r="T19438" s="288"/>
      <c r="U19438" s="287"/>
      <c r="X19438" s="289"/>
    </row>
    <row r="19439" spans="20:24">
      <c r="T19439" s="288"/>
      <c r="U19439" s="287"/>
      <c r="X19439" s="289"/>
    </row>
    <row r="19440" spans="20:24">
      <c r="T19440" s="288"/>
      <c r="U19440" s="287"/>
      <c r="X19440" s="289"/>
    </row>
    <row r="19441" spans="20:24">
      <c r="T19441" s="288"/>
      <c r="U19441" s="287"/>
      <c r="X19441" s="289"/>
    </row>
    <row r="19442" spans="20:24">
      <c r="T19442" s="288"/>
      <c r="U19442" s="287"/>
      <c r="X19442" s="289"/>
    </row>
    <row r="19443" spans="20:24">
      <c r="T19443" s="288"/>
      <c r="U19443" s="287"/>
      <c r="X19443" s="289"/>
    </row>
    <row r="19444" spans="20:24">
      <c r="T19444" s="288"/>
      <c r="U19444" s="287"/>
      <c r="X19444" s="289"/>
    </row>
    <row r="19445" spans="20:24">
      <c r="T19445" s="288"/>
      <c r="U19445" s="287"/>
      <c r="X19445" s="289"/>
    </row>
    <row r="19446" spans="20:24">
      <c r="T19446" s="288"/>
      <c r="U19446" s="287"/>
      <c r="X19446" s="289"/>
    </row>
    <row r="19447" spans="20:24">
      <c r="T19447" s="288"/>
      <c r="U19447" s="287"/>
      <c r="X19447" s="289"/>
    </row>
    <row r="19448" spans="20:24">
      <c r="T19448" s="288"/>
      <c r="U19448" s="287"/>
      <c r="X19448" s="289"/>
    </row>
    <row r="19449" spans="20:24">
      <c r="T19449" s="288"/>
      <c r="U19449" s="287"/>
      <c r="X19449" s="289"/>
    </row>
    <row r="19450" spans="20:24">
      <c r="T19450" s="288"/>
      <c r="U19450" s="287"/>
      <c r="X19450" s="289"/>
    </row>
    <row r="19451" spans="20:24">
      <c r="T19451" s="288"/>
      <c r="U19451" s="287"/>
      <c r="X19451" s="289"/>
    </row>
    <row r="19452" spans="20:24">
      <c r="T19452" s="288"/>
      <c r="U19452" s="287"/>
      <c r="X19452" s="289"/>
    </row>
    <row r="19453" spans="20:24">
      <c r="T19453" s="288"/>
      <c r="U19453" s="287"/>
      <c r="X19453" s="289"/>
    </row>
    <row r="19454" spans="20:24">
      <c r="T19454" s="288"/>
      <c r="U19454" s="287"/>
      <c r="X19454" s="289"/>
    </row>
    <row r="19455" spans="20:24">
      <c r="T19455" s="288"/>
      <c r="U19455" s="287"/>
      <c r="X19455" s="289"/>
    </row>
    <row r="19456" spans="20:24">
      <c r="T19456" s="288"/>
      <c r="U19456" s="287"/>
      <c r="X19456" s="289"/>
    </row>
    <row r="19457" spans="20:24">
      <c r="T19457" s="288"/>
      <c r="U19457" s="287"/>
      <c r="X19457" s="289"/>
    </row>
    <row r="19458" spans="20:24">
      <c r="T19458" s="288"/>
      <c r="U19458" s="287"/>
      <c r="X19458" s="289"/>
    </row>
    <row r="19459" spans="20:24">
      <c r="T19459" s="288"/>
      <c r="U19459" s="287"/>
      <c r="X19459" s="289"/>
    </row>
    <row r="19460" spans="20:24">
      <c r="T19460" s="288"/>
      <c r="U19460" s="287"/>
      <c r="X19460" s="289"/>
    </row>
    <row r="19461" spans="20:24">
      <c r="T19461" s="288"/>
      <c r="U19461" s="287"/>
      <c r="X19461" s="289"/>
    </row>
    <row r="19462" spans="20:24">
      <c r="T19462" s="288"/>
      <c r="U19462" s="287"/>
      <c r="X19462" s="289"/>
    </row>
    <row r="19463" spans="20:24">
      <c r="T19463" s="288"/>
      <c r="U19463" s="287"/>
      <c r="X19463" s="289"/>
    </row>
    <row r="19464" spans="20:24">
      <c r="T19464" s="288"/>
      <c r="U19464" s="287"/>
      <c r="X19464" s="289"/>
    </row>
    <row r="19465" spans="20:24">
      <c r="T19465" s="288"/>
      <c r="U19465" s="287"/>
      <c r="X19465" s="289"/>
    </row>
    <row r="19466" spans="20:24">
      <c r="T19466" s="288"/>
      <c r="U19466" s="287"/>
      <c r="X19466" s="289"/>
    </row>
    <row r="19467" spans="20:24">
      <c r="T19467" s="288"/>
      <c r="U19467" s="287"/>
      <c r="X19467" s="289"/>
    </row>
    <row r="19468" spans="20:24">
      <c r="T19468" s="288"/>
      <c r="U19468" s="287"/>
      <c r="X19468" s="289"/>
    </row>
    <row r="19469" spans="20:24">
      <c r="T19469" s="288"/>
      <c r="U19469" s="287"/>
      <c r="X19469" s="289"/>
    </row>
    <row r="19470" spans="20:24">
      <c r="T19470" s="288"/>
      <c r="U19470" s="287"/>
      <c r="X19470" s="289"/>
    </row>
    <row r="19471" spans="20:24">
      <c r="T19471" s="288"/>
      <c r="U19471" s="287"/>
      <c r="X19471" s="289"/>
    </row>
    <row r="19472" spans="20:24">
      <c r="T19472" s="288"/>
      <c r="U19472" s="287"/>
      <c r="X19472" s="289"/>
    </row>
    <row r="19473" spans="20:24">
      <c r="T19473" s="288"/>
      <c r="U19473" s="287"/>
      <c r="X19473" s="289"/>
    </row>
    <row r="19474" spans="20:24">
      <c r="T19474" s="288"/>
      <c r="U19474" s="287"/>
      <c r="X19474" s="289"/>
    </row>
    <row r="19475" spans="20:24">
      <c r="T19475" s="288"/>
      <c r="U19475" s="287"/>
      <c r="X19475" s="289"/>
    </row>
    <row r="19476" spans="20:24">
      <c r="T19476" s="288"/>
      <c r="U19476" s="287"/>
      <c r="X19476" s="289"/>
    </row>
    <row r="19477" spans="20:24">
      <c r="T19477" s="288"/>
      <c r="U19477" s="287"/>
      <c r="X19477" s="289"/>
    </row>
    <row r="19478" spans="20:24">
      <c r="T19478" s="288"/>
      <c r="U19478" s="287"/>
      <c r="X19478" s="289"/>
    </row>
    <row r="19479" spans="20:24">
      <c r="T19479" s="288"/>
      <c r="U19479" s="287"/>
      <c r="X19479" s="289"/>
    </row>
    <row r="19480" spans="20:24">
      <c r="T19480" s="288"/>
      <c r="U19480" s="287"/>
      <c r="X19480" s="289"/>
    </row>
    <row r="19481" spans="20:24">
      <c r="T19481" s="288"/>
      <c r="U19481" s="287"/>
      <c r="X19481" s="289"/>
    </row>
    <row r="19482" spans="20:24">
      <c r="T19482" s="288"/>
      <c r="U19482" s="287"/>
      <c r="X19482" s="289"/>
    </row>
    <row r="19483" spans="20:24">
      <c r="T19483" s="288"/>
      <c r="U19483" s="287"/>
      <c r="X19483" s="289"/>
    </row>
    <row r="19484" spans="20:24">
      <c r="T19484" s="288"/>
      <c r="U19484" s="287"/>
      <c r="X19484" s="289"/>
    </row>
    <row r="19485" spans="20:24">
      <c r="T19485" s="288"/>
      <c r="U19485" s="287"/>
      <c r="X19485" s="289"/>
    </row>
    <row r="19486" spans="20:24">
      <c r="T19486" s="288"/>
      <c r="U19486" s="287"/>
      <c r="X19486" s="289"/>
    </row>
    <row r="19487" spans="20:24">
      <c r="T19487" s="288"/>
      <c r="U19487" s="287"/>
      <c r="X19487" s="289"/>
    </row>
    <row r="19488" spans="20:24">
      <c r="T19488" s="288"/>
      <c r="U19488" s="287"/>
      <c r="X19488" s="289"/>
    </row>
    <row r="19489" spans="20:24">
      <c r="T19489" s="288"/>
      <c r="U19489" s="287"/>
      <c r="X19489" s="289"/>
    </row>
    <row r="19490" spans="20:24">
      <c r="T19490" s="288"/>
      <c r="U19490" s="287"/>
      <c r="X19490" s="289"/>
    </row>
    <row r="19491" spans="20:24">
      <c r="T19491" s="288"/>
      <c r="U19491" s="287"/>
      <c r="X19491" s="289"/>
    </row>
    <row r="19492" spans="20:24">
      <c r="T19492" s="288"/>
      <c r="U19492" s="287"/>
      <c r="X19492" s="289"/>
    </row>
    <row r="19493" spans="20:24">
      <c r="T19493" s="288"/>
      <c r="U19493" s="287"/>
      <c r="X19493" s="289"/>
    </row>
    <row r="19494" spans="20:24">
      <c r="T19494" s="288"/>
      <c r="U19494" s="287"/>
      <c r="X19494" s="289"/>
    </row>
    <row r="19495" spans="20:24">
      <c r="T19495" s="288"/>
      <c r="U19495" s="287"/>
      <c r="X19495" s="289"/>
    </row>
    <row r="19496" spans="20:24">
      <c r="T19496" s="288"/>
      <c r="U19496" s="287"/>
      <c r="X19496" s="289"/>
    </row>
    <row r="19497" spans="20:24">
      <c r="T19497" s="288"/>
      <c r="U19497" s="287"/>
      <c r="X19497" s="289"/>
    </row>
    <row r="19498" spans="20:24">
      <c r="T19498" s="288"/>
      <c r="U19498" s="287"/>
      <c r="X19498" s="289"/>
    </row>
    <row r="19499" spans="20:24">
      <c r="T19499" s="288"/>
      <c r="U19499" s="287"/>
      <c r="X19499" s="289"/>
    </row>
    <row r="19500" spans="20:24">
      <c r="T19500" s="288"/>
      <c r="U19500" s="287"/>
      <c r="X19500" s="289"/>
    </row>
    <row r="19501" spans="20:24">
      <c r="T19501" s="288"/>
      <c r="U19501" s="287"/>
      <c r="X19501" s="289"/>
    </row>
    <row r="19502" spans="20:24">
      <c r="T19502" s="288"/>
      <c r="U19502" s="287"/>
      <c r="X19502" s="289"/>
    </row>
    <row r="19503" spans="20:24">
      <c r="T19503" s="288"/>
      <c r="U19503" s="287"/>
      <c r="X19503" s="289"/>
    </row>
    <row r="19504" spans="20:24">
      <c r="T19504" s="288"/>
      <c r="U19504" s="287"/>
      <c r="X19504" s="289"/>
    </row>
    <row r="19505" spans="20:24">
      <c r="T19505" s="288"/>
      <c r="U19505" s="287"/>
      <c r="X19505" s="289"/>
    </row>
    <row r="19506" spans="20:24">
      <c r="T19506" s="288"/>
      <c r="U19506" s="287"/>
      <c r="X19506" s="289"/>
    </row>
    <row r="19507" spans="20:24">
      <c r="T19507" s="288"/>
      <c r="U19507" s="287"/>
      <c r="X19507" s="289"/>
    </row>
    <row r="19508" spans="20:24">
      <c r="T19508" s="288"/>
      <c r="U19508" s="287"/>
      <c r="X19508" s="289"/>
    </row>
    <row r="19509" spans="20:24">
      <c r="T19509" s="288"/>
      <c r="U19509" s="287"/>
      <c r="X19509" s="289"/>
    </row>
    <row r="19510" spans="20:24">
      <c r="T19510" s="288"/>
      <c r="U19510" s="287"/>
      <c r="X19510" s="289"/>
    </row>
    <row r="19511" spans="20:24">
      <c r="T19511" s="288"/>
      <c r="U19511" s="287"/>
      <c r="X19511" s="289"/>
    </row>
    <row r="19512" spans="20:24">
      <c r="T19512" s="288"/>
      <c r="U19512" s="287"/>
      <c r="X19512" s="289"/>
    </row>
    <row r="19513" spans="20:24">
      <c r="T19513" s="288"/>
      <c r="U19513" s="287"/>
      <c r="X19513" s="289"/>
    </row>
    <row r="19514" spans="20:24">
      <c r="T19514" s="288"/>
      <c r="U19514" s="287"/>
      <c r="X19514" s="289"/>
    </row>
    <row r="19515" spans="20:24">
      <c r="T19515" s="288"/>
      <c r="U19515" s="287"/>
      <c r="X19515" s="289"/>
    </row>
    <row r="19516" spans="20:24">
      <c r="T19516" s="288"/>
      <c r="U19516" s="287"/>
      <c r="X19516" s="289"/>
    </row>
    <row r="19517" spans="20:24">
      <c r="T19517" s="288"/>
      <c r="U19517" s="287"/>
      <c r="X19517" s="289"/>
    </row>
    <row r="19518" spans="20:24">
      <c r="T19518" s="288"/>
      <c r="U19518" s="287"/>
      <c r="X19518" s="289"/>
    </row>
    <row r="19519" spans="20:24">
      <c r="T19519" s="288"/>
      <c r="U19519" s="287"/>
      <c r="X19519" s="289"/>
    </row>
    <row r="19520" spans="20:24">
      <c r="T19520" s="288"/>
      <c r="U19520" s="287"/>
      <c r="X19520" s="289"/>
    </row>
    <row r="19521" spans="20:24">
      <c r="T19521" s="288"/>
      <c r="U19521" s="287"/>
      <c r="X19521" s="289"/>
    </row>
    <row r="19522" spans="20:24">
      <c r="T19522" s="288"/>
      <c r="U19522" s="287"/>
      <c r="X19522" s="289"/>
    </row>
    <row r="19523" spans="20:24">
      <c r="T19523" s="288"/>
      <c r="U19523" s="287"/>
      <c r="X19523" s="289"/>
    </row>
    <row r="19524" spans="20:24">
      <c r="T19524" s="288"/>
      <c r="U19524" s="287"/>
      <c r="X19524" s="289"/>
    </row>
    <row r="19525" spans="20:24">
      <c r="T19525" s="288"/>
      <c r="U19525" s="287"/>
      <c r="X19525" s="289"/>
    </row>
    <row r="19526" spans="20:24">
      <c r="T19526" s="288"/>
      <c r="U19526" s="287"/>
      <c r="X19526" s="289"/>
    </row>
    <row r="19527" spans="20:24">
      <c r="T19527" s="288"/>
      <c r="U19527" s="287"/>
      <c r="X19527" s="289"/>
    </row>
    <row r="19528" spans="20:24">
      <c r="T19528" s="288"/>
      <c r="U19528" s="287"/>
      <c r="X19528" s="289"/>
    </row>
    <row r="19529" spans="20:24">
      <c r="T19529" s="288"/>
      <c r="U19529" s="287"/>
      <c r="X19529" s="289"/>
    </row>
    <row r="19530" spans="20:24">
      <c r="T19530" s="288"/>
      <c r="U19530" s="287"/>
      <c r="X19530" s="289"/>
    </row>
    <row r="19531" spans="20:24">
      <c r="T19531" s="288"/>
      <c r="U19531" s="287"/>
      <c r="X19531" s="289"/>
    </row>
    <row r="19532" spans="20:24">
      <c r="T19532" s="288"/>
      <c r="U19532" s="287"/>
      <c r="X19532" s="289"/>
    </row>
    <row r="19533" spans="20:24">
      <c r="T19533" s="288"/>
      <c r="U19533" s="287"/>
      <c r="X19533" s="289"/>
    </row>
    <row r="19534" spans="20:24">
      <c r="T19534" s="288"/>
      <c r="U19534" s="287"/>
      <c r="X19534" s="289"/>
    </row>
    <row r="19535" spans="20:24">
      <c r="T19535" s="288"/>
      <c r="U19535" s="287"/>
      <c r="X19535" s="289"/>
    </row>
    <row r="19536" spans="20:24">
      <c r="T19536" s="288"/>
      <c r="U19536" s="287"/>
      <c r="X19536" s="289"/>
    </row>
    <row r="19537" spans="20:24">
      <c r="T19537" s="288"/>
      <c r="U19537" s="287"/>
      <c r="X19537" s="289"/>
    </row>
    <row r="19538" spans="20:24">
      <c r="T19538" s="288"/>
      <c r="U19538" s="287"/>
      <c r="X19538" s="289"/>
    </row>
    <row r="19539" spans="20:24">
      <c r="T19539" s="288"/>
      <c r="U19539" s="287"/>
      <c r="X19539" s="289"/>
    </row>
    <row r="19540" spans="20:24">
      <c r="T19540" s="288"/>
      <c r="U19540" s="287"/>
      <c r="X19540" s="289"/>
    </row>
    <row r="19541" spans="20:24">
      <c r="T19541" s="288"/>
      <c r="U19541" s="287"/>
      <c r="X19541" s="289"/>
    </row>
    <row r="19542" spans="20:24">
      <c r="T19542" s="288"/>
      <c r="U19542" s="287"/>
      <c r="X19542" s="289"/>
    </row>
    <row r="19543" spans="20:24">
      <c r="T19543" s="288"/>
      <c r="U19543" s="287"/>
      <c r="X19543" s="289"/>
    </row>
    <row r="19544" spans="20:24">
      <c r="T19544" s="288"/>
      <c r="U19544" s="287"/>
      <c r="X19544" s="289"/>
    </row>
    <row r="19545" spans="20:24">
      <c r="T19545" s="288"/>
      <c r="U19545" s="287"/>
      <c r="X19545" s="289"/>
    </row>
    <row r="19546" spans="20:24">
      <c r="T19546" s="288"/>
      <c r="U19546" s="287"/>
      <c r="X19546" s="289"/>
    </row>
    <row r="19547" spans="20:24">
      <c r="T19547" s="288"/>
      <c r="U19547" s="287"/>
      <c r="X19547" s="289"/>
    </row>
    <row r="19548" spans="20:24">
      <c r="T19548" s="288"/>
      <c r="U19548" s="287"/>
      <c r="X19548" s="289"/>
    </row>
    <row r="19549" spans="20:24">
      <c r="T19549" s="288"/>
      <c r="U19549" s="287"/>
      <c r="X19549" s="289"/>
    </row>
    <row r="19550" spans="20:24">
      <c r="T19550" s="288"/>
      <c r="U19550" s="287"/>
      <c r="X19550" s="289"/>
    </row>
    <row r="19551" spans="20:24">
      <c r="T19551" s="288"/>
      <c r="U19551" s="287"/>
      <c r="X19551" s="289"/>
    </row>
    <row r="19552" spans="20:24">
      <c r="T19552" s="288"/>
      <c r="U19552" s="287"/>
      <c r="X19552" s="289"/>
    </row>
    <row r="19553" spans="20:24">
      <c r="T19553" s="288"/>
      <c r="U19553" s="287"/>
      <c r="X19553" s="289"/>
    </row>
    <row r="19554" spans="20:24">
      <c r="T19554" s="288"/>
      <c r="U19554" s="287"/>
      <c r="X19554" s="289"/>
    </row>
    <row r="19555" spans="20:24">
      <c r="T19555" s="288"/>
      <c r="U19555" s="287"/>
      <c r="X19555" s="289"/>
    </row>
    <row r="19556" spans="20:24">
      <c r="T19556" s="288"/>
      <c r="U19556" s="287"/>
      <c r="X19556" s="289"/>
    </row>
    <row r="19557" spans="20:24">
      <c r="T19557" s="288"/>
      <c r="U19557" s="287"/>
      <c r="X19557" s="289"/>
    </row>
    <row r="19558" spans="20:24">
      <c r="T19558" s="288"/>
      <c r="U19558" s="287"/>
      <c r="X19558" s="289"/>
    </row>
    <row r="19559" spans="20:24">
      <c r="T19559" s="288"/>
      <c r="U19559" s="287"/>
      <c r="X19559" s="289"/>
    </row>
    <row r="19560" spans="20:24">
      <c r="T19560" s="288"/>
      <c r="U19560" s="287"/>
      <c r="X19560" s="289"/>
    </row>
    <row r="19561" spans="20:24">
      <c r="T19561" s="288"/>
      <c r="U19561" s="287"/>
      <c r="X19561" s="289"/>
    </row>
    <row r="19562" spans="20:24">
      <c r="T19562" s="288"/>
      <c r="U19562" s="287"/>
      <c r="X19562" s="289"/>
    </row>
    <row r="19563" spans="20:24">
      <c r="T19563" s="288"/>
      <c r="U19563" s="287"/>
      <c r="X19563" s="289"/>
    </row>
    <row r="19564" spans="20:24">
      <c r="T19564" s="288"/>
      <c r="U19564" s="287"/>
      <c r="X19564" s="289"/>
    </row>
    <row r="19565" spans="20:24">
      <c r="T19565" s="288"/>
      <c r="U19565" s="287"/>
      <c r="X19565" s="289"/>
    </row>
    <row r="19566" spans="20:24">
      <c r="T19566" s="288"/>
      <c r="U19566" s="287"/>
      <c r="X19566" s="289"/>
    </row>
    <row r="19567" spans="20:24">
      <c r="T19567" s="288"/>
      <c r="U19567" s="287"/>
      <c r="X19567" s="289"/>
    </row>
    <row r="19568" spans="20:24">
      <c r="T19568" s="288"/>
      <c r="U19568" s="287"/>
      <c r="X19568" s="289"/>
    </row>
    <row r="19569" spans="20:24">
      <c r="T19569" s="288"/>
      <c r="U19569" s="287"/>
      <c r="X19569" s="289"/>
    </row>
    <row r="19570" spans="20:24">
      <c r="T19570" s="288"/>
      <c r="U19570" s="287"/>
      <c r="X19570" s="289"/>
    </row>
    <row r="19571" spans="20:24">
      <c r="T19571" s="288"/>
      <c r="U19571" s="287"/>
      <c r="X19571" s="289"/>
    </row>
    <row r="19572" spans="20:24">
      <c r="T19572" s="288"/>
      <c r="U19572" s="287"/>
      <c r="X19572" s="289"/>
    </row>
    <row r="19573" spans="20:24">
      <c r="T19573" s="288"/>
      <c r="U19573" s="287"/>
      <c r="X19573" s="289"/>
    </row>
    <row r="19574" spans="20:24">
      <c r="T19574" s="288"/>
      <c r="U19574" s="287"/>
      <c r="X19574" s="289"/>
    </row>
    <row r="19575" spans="20:24">
      <c r="T19575" s="288"/>
      <c r="U19575" s="287"/>
      <c r="X19575" s="289"/>
    </row>
    <row r="19576" spans="20:24">
      <c r="T19576" s="288"/>
      <c r="U19576" s="287"/>
      <c r="X19576" s="289"/>
    </row>
    <row r="19577" spans="20:24">
      <c r="T19577" s="288"/>
      <c r="U19577" s="287"/>
      <c r="X19577" s="289"/>
    </row>
    <row r="19578" spans="20:24">
      <c r="T19578" s="288"/>
      <c r="U19578" s="287"/>
      <c r="X19578" s="289"/>
    </row>
    <row r="19579" spans="20:24">
      <c r="T19579" s="288"/>
      <c r="U19579" s="287"/>
      <c r="X19579" s="289"/>
    </row>
    <row r="19580" spans="20:24">
      <c r="T19580" s="288"/>
      <c r="U19580" s="287"/>
      <c r="X19580" s="289"/>
    </row>
    <row r="19581" spans="20:24">
      <c r="T19581" s="288"/>
      <c r="U19581" s="287"/>
      <c r="X19581" s="289"/>
    </row>
    <row r="19582" spans="20:24">
      <c r="T19582" s="288"/>
      <c r="U19582" s="287"/>
      <c r="X19582" s="289"/>
    </row>
    <row r="19583" spans="20:24">
      <c r="T19583" s="288"/>
      <c r="U19583" s="287"/>
      <c r="X19583" s="289"/>
    </row>
    <row r="19584" spans="20:24">
      <c r="T19584" s="288"/>
      <c r="U19584" s="287"/>
      <c r="X19584" s="289"/>
    </row>
    <row r="19585" spans="20:24">
      <c r="T19585" s="288"/>
      <c r="U19585" s="287"/>
      <c r="X19585" s="289"/>
    </row>
    <row r="19586" spans="20:24">
      <c r="T19586" s="288"/>
      <c r="U19586" s="287"/>
      <c r="X19586" s="289"/>
    </row>
    <row r="19587" spans="20:24">
      <c r="T19587" s="288"/>
      <c r="U19587" s="287"/>
      <c r="X19587" s="289"/>
    </row>
    <row r="19588" spans="20:24">
      <c r="T19588" s="288"/>
      <c r="U19588" s="287"/>
      <c r="X19588" s="289"/>
    </row>
    <row r="19589" spans="20:24">
      <c r="T19589" s="288"/>
      <c r="U19589" s="287"/>
      <c r="X19589" s="289"/>
    </row>
    <row r="19590" spans="20:24">
      <c r="T19590" s="288"/>
      <c r="U19590" s="287"/>
      <c r="X19590" s="289"/>
    </row>
    <row r="19591" spans="20:24">
      <c r="T19591" s="288"/>
      <c r="U19591" s="287"/>
      <c r="X19591" s="289"/>
    </row>
    <row r="19592" spans="20:24">
      <c r="T19592" s="288"/>
      <c r="U19592" s="287"/>
      <c r="X19592" s="289"/>
    </row>
    <row r="19593" spans="20:24">
      <c r="T19593" s="288"/>
      <c r="U19593" s="287"/>
      <c r="X19593" s="289"/>
    </row>
    <row r="19594" spans="20:24">
      <c r="T19594" s="288"/>
      <c r="U19594" s="287"/>
      <c r="X19594" s="289"/>
    </row>
    <row r="19595" spans="20:24">
      <c r="T19595" s="288"/>
      <c r="U19595" s="287"/>
      <c r="X19595" s="289"/>
    </row>
    <row r="19596" spans="20:24">
      <c r="T19596" s="288"/>
      <c r="U19596" s="287"/>
      <c r="X19596" s="289"/>
    </row>
    <row r="19597" spans="20:24">
      <c r="T19597" s="288"/>
      <c r="U19597" s="287"/>
      <c r="X19597" s="289"/>
    </row>
    <row r="19598" spans="20:24">
      <c r="T19598" s="288"/>
      <c r="U19598" s="287"/>
      <c r="X19598" s="289"/>
    </row>
    <row r="19599" spans="20:24">
      <c r="T19599" s="288"/>
      <c r="U19599" s="287"/>
      <c r="X19599" s="289"/>
    </row>
    <row r="19600" spans="20:24">
      <c r="T19600" s="288"/>
      <c r="U19600" s="287"/>
      <c r="X19600" s="289"/>
    </row>
    <row r="19601" spans="20:24">
      <c r="T19601" s="288"/>
      <c r="U19601" s="287"/>
      <c r="X19601" s="289"/>
    </row>
    <row r="19602" spans="20:24">
      <c r="T19602" s="288"/>
      <c r="U19602" s="287"/>
      <c r="X19602" s="289"/>
    </row>
    <row r="19603" spans="20:24">
      <c r="T19603" s="288"/>
      <c r="U19603" s="287"/>
      <c r="X19603" s="289"/>
    </row>
    <row r="19604" spans="20:24">
      <c r="T19604" s="288"/>
      <c r="U19604" s="287"/>
      <c r="X19604" s="289"/>
    </row>
    <row r="19605" spans="20:24">
      <c r="T19605" s="288"/>
      <c r="U19605" s="287"/>
      <c r="X19605" s="289"/>
    </row>
    <row r="19606" spans="20:24">
      <c r="T19606" s="288"/>
      <c r="U19606" s="287"/>
      <c r="X19606" s="289"/>
    </row>
    <row r="19607" spans="20:24">
      <c r="T19607" s="288"/>
      <c r="U19607" s="287"/>
      <c r="X19607" s="289"/>
    </row>
    <row r="19608" spans="20:24">
      <c r="T19608" s="288"/>
      <c r="U19608" s="287"/>
      <c r="X19608" s="289"/>
    </row>
    <row r="19609" spans="20:24">
      <c r="T19609" s="288"/>
      <c r="U19609" s="287"/>
      <c r="X19609" s="289"/>
    </row>
    <row r="19610" spans="20:24">
      <c r="T19610" s="288"/>
      <c r="U19610" s="287"/>
      <c r="X19610" s="289"/>
    </row>
    <row r="19611" spans="20:24">
      <c r="T19611" s="288"/>
      <c r="U19611" s="287"/>
      <c r="X19611" s="289"/>
    </row>
    <row r="19612" spans="20:24">
      <c r="T19612" s="288"/>
      <c r="U19612" s="287"/>
      <c r="X19612" s="289"/>
    </row>
    <row r="19613" spans="20:24">
      <c r="T19613" s="288"/>
      <c r="U19613" s="287"/>
      <c r="X19613" s="289"/>
    </row>
    <row r="19614" spans="20:24">
      <c r="T19614" s="288"/>
      <c r="U19614" s="287"/>
      <c r="X19614" s="289"/>
    </row>
    <row r="19615" spans="20:24">
      <c r="T19615" s="288"/>
      <c r="U19615" s="287"/>
      <c r="X19615" s="289"/>
    </row>
    <row r="19616" spans="20:24">
      <c r="T19616" s="288"/>
      <c r="U19616" s="287"/>
      <c r="X19616" s="289"/>
    </row>
    <row r="19617" spans="20:24">
      <c r="T19617" s="288"/>
      <c r="U19617" s="287"/>
      <c r="X19617" s="289"/>
    </row>
    <row r="19618" spans="20:24">
      <c r="T19618" s="288"/>
      <c r="U19618" s="287"/>
      <c r="X19618" s="289"/>
    </row>
    <row r="19619" spans="20:24">
      <c r="T19619" s="288"/>
      <c r="U19619" s="287"/>
      <c r="X19619" s="289"/>
    </row>
    <row r="19620" spans="20:24">
      <c r="T19620" s="288"/>
      <c r="U19620" s="287"/>
      <c r="X19620" s="289"/>
    </row>
    <row r="19621" spans="20:24">
      <c r="T19621" s="288"/>
      <c r="U19621" s="287"/>
      <c r="X19621" s="289"/>
    </row>
    <row r="19622" spans="20:24">
      <c r="T19622" s="288"/>
      <c r="U19622" s="287"/>
      <c r="X19622" s="289"/>
    </row>
    <row r="19623" spans="20:24">
      <c r="T19623" s="288"/>
      <c r="U19623" s="287"/>
      <c r="X19623" s="289"/>
    </row>
    <row r="19624" spans="20:24">
      <c r="T19624" s="288"/>
      <c r="U19624" s="287"/>
      <c r="X19624" s="289"/>
    </row>
    <row r="19625" spans="20:24">
      <c r="T19625" s="288"/>
      <c r="U19625" s="287"/>
      <c r="X19625" s="289"/>
    </row>
    <row r="19626" spans="20:24">
      <c r="T19626" s="288"/>
      <c r="U19626" s="287"/>
      <c r="X19626" s="289"/>
    </row>
    <row r="19627" spans="20:24">
      <c r="T19627" s="288"/>
      <c r="U19627" s="287"/>
      <c r="X19627" s="289"/>
    </row>
    <row r="19628" spans="20:24">
      <c r="T19628" s="288"/>
      <c r="U19628" s="287"/>
      <c r="X19628" s="289"/>
    </row>
    <row r="19629" spans="20:24">
      <c r="T19629" s="288"/>
      <c r="U19629" s="287"/>
      <c r="X19629" s="289"/>
    </row>
    <row r="19630" spans="20:24">
      <c r="T19630" s="288"/>
      <c r="U19630" s="287"/>
      <c r="X19630" s="289"/>
    </row>
    <row r="19631" spans="20:24">
      <c r="T19631" s="288"/>
      <c r="U19631" s="287"/>
      <c r="X19631" s="289"/>
    </row>
    <row r="19632" spans="20:24">
      <c r="T19632" s="288"/>
      <c r="U19632" s="287"/>
      <c r="X19632" s="289"/>
    </row>
    <row r="19633" spans="20:24">
      <c r="T19633" s="288"/>
      <c r="U19633" s="287"/>
      <c r="X19633" s="289"/>
    </row>
    <row r="19634" spans="20:24">
      <c r="T19634" s="288"/>
      <c r="U19634" s="287"/>
      <c r="X19634" s="289"/>
    </row>
    <row r="19635" spans="20:24">
      <c r="T19635" s="288"/>
      <c r="U19635" s="287"/>
      <c r="X19635" s="289"/>
    </row>
    <row r="19636" spans="20:24">
      <c r="T19636" s="288"/>
      <c r="U19636" s="287"/>
      <c r="X19636" s="289"/>
    </row>
    <row r="19637" spans="20:24">
      <c r="T19637" s="288"/>
      <c r="U19637" s="287"/>
      <c r="X19637" s="289"/>
    </row>
    <row r="19638" spans="20:24">
      <c r="T19638" s="288"/>
      <c r="U19638" s="287"/>
      <c r="X19638" s="289"/>
    </row>
    <row r="19639" spans="20:24">
      <c r="T19639" s="288"/>
      <c r="U19639" s="287"/>
      <c r="X19639" s="289"/>
    </row>
    <row r="19640" spans="20:24">
      <c r="T19640" s="288"/>
      <c r="U19640" s="287"/>
      <c r="X19640" s="289"/>
    </row>
    <row r="19641" spans="20:24">
      <c r="T19641" s="288"/>
      <c r="U19641" s="287"/>
      <c r="X19641" s="289"/>
    </row>
    <row r="19642" spans="20:24">
      <c r="T19642" s="288"/>
      <c r="U19642" s="287"/>
      <c r="X19642" s="289"/>
    </row>
    <row r="19643" spans="20:24">
      <c r="T19643" s="288"/>
      <c r="U19643" s="287"/>
      <c r="X19643" s="289"/>
    </row>
    <row r="19644" spans="20:24">
      <c r="T19644" s="288"/>
      <c r="U19644" s="287"/>
      <c r="X19644" s="289"/>
    </row>
    <row r="19645" spans="20:24">
      <c r="T19645" s="288"/>
      <c r="U19645" s="287"/>
      <c r="X19645" s="289"/>
    </row>
    <row r="19646" spans="20:24">
      <c r="T19646" s="288"/>
      <c r="U19646" s="287"/>
      <c r="X19646" s="289"/>
    </row>
    <row r="19647" spans="20:24">
      <c r="T19647" s="288"/>
      <c r="U19647" s="287"/>
      <c r="X19647" s="289"/>
    </row>
    <row r="19648" spans="20:24">
      <c r="T19648" s="288"/>
      <c r="U19648" s="287"/>
      <c r="X19648" s="289"/>
    </row>
    <row r="19649" spans="20:24">
      <c r="T19649" s="288"/>
      <c r="U19649" s="287"/>
      <c r="X19649" s="289"/>
    </row>
    <row r="19650" spans="20:24">
      <c r="T19650" s="288"/>
      <c r="U19650" s="287"/>
      <c r="X19650" s="289"/>
    </row>
    <row r="19651" spans="20:24">
      <c r="T19651" s="288"/>
      <c r="U19651" s="287"/>
      <c r="X19651" s="289"/>
    </row>
    <row r="19652" spans="20:24">
      <c r="T19652" s="288"/>
      <c r="U19652" s="287"/>
      <c r="X19652" s="289"/>
    </row>
    <row r="19653" spans="20:24">
      <c r="T19653" s="288"/>
      <c r="U19653" s="287"/>
      <c r="X19653" s="289"/>
    </row>
    <row r="19654" spans="20:24">
      <c r="T19654" s="288"/>
      <c r="U19654" s="287"/>
      <c r="X19654" s="289"/>
    </row>
    <row r="19655" spans="20:24">
      <c r="T19655" s="288"/>
      <c r="U19655" s="287"/>
      <c r="X19655" s="289"/>
    </row>
    <row r="19656" spans="20:24">
      <c r="T19656" s="288"/>
      <c r="U19656" s="287"/>
      <c r="X19656" s="289"/>
    </row>
    <row r="19657" spans="20:24">
      <c r="T19657" s="288"/>
      <c r="U19657" s="287"/>
      <c r="X19657" s="289"/>
    </row>
    <row r="19658" spans="20:24">
      <c r="T19658" s="288"/>
      <c r="U19658" s="287"/>
      <c r="X19658" s="289"/>
    </row>
    <row r="19659" spans="20:24">
      <c r="T19659" s="288"/>
      <c r="U19659" s="287"/>
      <c r="X19659" s="289"/>
    </row>
    <row r="19660" spans="20:24">
      <c r="T19660" s="288"/>
      <c r="U19660" s="287"/>
      <c r="X19660" s="289"/>
    </row>
    <row r="19661" spans="20:24">
      <c r="T19661" s="288"/>
      <c r="U19661" s="287"/>
      <c r="X19661" s="289"/>
    </row>
    <row r="19662" spans="20:24">
      <c r="T19662" s="288"/>
      <c r="U19662" s="287"/>
      <c r="X19662" s="289"/>
    </row>
    <row r="19663" spans="20:24">
      <c r="T19663" s="288"/>
      <c r="U19663" s="287"/>
      <c r="X19663" s="289"/>
    </row>
    <row r="19664" spans="20:24">
      <c r="T19664" s="288"/>
      <c r="U19664" s="287"/>
      <c r="X19664" s="289"/>
    </row>
    <row r="19665" spans="20:24">
      <c r="T19665" s="288"/>
      <c r="U19665" s="287"/>
      <c r="X19665" s="289"/>
    </row>
    <row r="19666" spans="20:24">
      <c r="T19666" s="288"/>
      <c r="U19666" s="287"/>
      <c r="X19666" s="289"/>
    </row>
    <row r="19667" spans="20:24">
      <c r="T19667" s="288"/>
      <c r="U19667" s="287"/>
      <c r="X19667" s="289"/>
    </row>
    <row r="19668" spans="20:24">
      <c r="T19668" s="288"/>
      <c r="U19668" s="287"/>
      <c r="X19668" s="289"/>
    </row>
    <row r="19669" spans="20:24">
      <c r="T19669" s="288"/>
      <c r="U19669" s="287"/>
      <c r="X19669" s="289"/>
    </row>
    <row r="19670" spans="20:24">
      <c r="T19670" s="288"/>
      <c r="U19670" s="287"/>
      <c r="X19670" s="289"/>
    </row>
    <row r="19671" spans="20:24">
      <c r="T19671" s="288"/>
      <c r="U19671" s="287"/>
      <c r="X19671" s="289"/>
    </row>
    <row r="19672" spans="20:24">
      <c r="T19672" s="288"/>
      <c r="U19672" s="287"/>
      <c r="X19672" s="289"/>
    </row>
    <row r="19673" spans="20:24">
      <c r="T19673" s="288"/>
      <c r="U19673" s="287"/>
      <c r="X19673" s="289"/>
    </row>
    <row r="19674" spans="20:24">
      <c r="T19674" s="288"/>
      <c r="U19674" s="287"/>
      <c r="X19674" s="289"/>
    </row>
    <row r="19675" spans="20:24">
      <c r="T19675" s="288"/>
      <c r="U19675" s="287"/>
      <c r="X19675" s="289"/>
    </row>
    <row r="19676" spans="20:24">
      <c r="T19676" s="288"/>
      <c r="U19676" s="287"/>
      <c r="X19676" s="289"/>
    </row>
    <row r="19677" spans="20:24">
      <c r="T19677" s="288"/>
      <c r="U19677" s="287"/>
      <c r="X19677" s="289"/>
    </row>
    <row r="19678" spans="20:24">
      <c r="T19678" s="288"/>
      <c r="U19678" s="287"/>
      <c r="X19678" s="289"/>
    </row>
    <row r="19679" spans="20:24">
      <c r="T19679" s="288"/>
      <c r="U19679" s="287"/>
      <c r="X19679" s="289"/>
    </row>
    <row r="19680" spans="20:24">
      <c r="T19680" s="288"/>
      <c r="U19680" s="287"/>
      <c r="X19680" s="289"/>
    </row>
    <row r="19681" spans="20:24">
      <c r="T19681" s="288"/>
      <c r="U19681" s="287"/>
      <c r="X19681" s="289"/>
    </row>
    <row r="19682" spans="20:24">
      <c r="T19682" s="288"/>
      <c r="U19682" s="287"/>
      <c r="X19682" s="289"/>
    </row>
    <row r="19683" spans="20:24">
      <c r="T19683" s="288"/>
      <c r="U19683" s="287"/>
      <c r="X19683" s="289"/>
    </row>
    <row r="19684" spans="20:24">
      <c r="T19684" s="288"/>
      <c r="U19684" s="287"/>
      <c r="X19684" s="289"/>
    </row>
    <row r="19685" spans="20:24">
      <c r="T19685" s="288"/>
      <c r="U19685" s="287"/>
      <c r="X19685" s="289"/>
    </row>
    <row r="19686" spans="20:24">
      <c r="T19686" s="288"/>
      <c r="U19686" s="287"/>
      <c r="X19686" s="289"/>
    </row>
    <row r="19687" spans="20:24">
      <c r="T19687" s="288"/>
      <c r="U19687" s="287"/>
      <c r="X19687" s="289"/>
    </row>
    <row r="19688" spans="20:24">
      <c r="T19688" s="288"/>
      <c r="U19688" s="287"/>
      <c r="X19688" s="289"/>
    </row>
    <row r="19689" spans="20:24">
      <c r="T19689" s="288"/>
      <c r="U19689" s="287"/>
      <c r="X19689" s="289"/>
    </row>
    <row r="19690" spans="20:24">
      <c r="T19690" s="288"/>
      <c r="U19690" s="287"/>
      <c r="X19690" s="289"/>
    </row>
    <row r="19691" spans="20:24">
      <c r="T19691" s="288"/>
      <c r="U19691" s="287"/>
      <c r="X19691" s="289"/>
    </row>
    <row r="19692" spans="20:24">
      <c r="T19692" s="288"/>
      <c r="U19692" s="287"/>
      <c r="X19692" s="289"/>
    </row>
    <row r="19693" spans="20:24">
      <c r="T19693" s="288"/>
      <c r="U19693" s="287"/>
      <c r="X19693" s="289"/>
    </row>
    <row r="19694" spans="20:24">
      <c r="T19694" s="288"/>
      <c r="U19694" s="287"/>
      <c r="X19694" s="289"/>
    </row>
    <row r="19695" spans="20:24">
      <c r="T19695" s="288"/>
      <c r="U19695" s="287"/>
      <c r="X19695" s="289"/>
    </row>
    <row r="19696" spans="20:24">
      <c r="T19696" s="288"/>
      <c r="U19696" s="287"/>
      <c r="X19696" s="289"/>
    </row>
    <row r="19697" spans="20:24">
      <c r="T19697" s="288"/>
      <c r="U19697" s="287"/>
      <c r="X19697" s="289"/>
    </row>
    <row r="19698" spans="20:24">
      <c r="T19698" s="288"/>
      <c r="U19698" s="287"/>
      <c r="X19698" s="289"/>
    </row>
    <row r="19699" spans="20:24">
      <c r="T19699" s="288"/>
      <c r="U19699" s="287"/>
      <c r="X19699" s="289"/>
    </row>
    <row r="19700" spans="20:24">
      <c r="T19700" s="288"/>
      <c r="U19700" s="287"/>
      <c r="X19700" s="289"/>
    </row>
    <row r="19701" spans="20:24">
      <c r="T19701" s="288"/>
      <c r="U19701" s="287"/>
      <c r="X19701" s="289"/>
    </row>
    <row r="19702" spans="20:24">
      <c r="T19702" s="288"/>
      <c r="U19702" s="287"/>
      <c r="X19702" s="289"/>
    </row>
    <row r="19703" spans="20:24">
      <c r="T19703" s="288"/>
      <c r="U19703" s="287"/>
      <c r="X19703" s="289"/>
    </row>
    <row r="19704" spans="20:24">
      <c r="T19704" s="288"/>
      <c r="U19704" s="287"/>
      <c r="X19704" s="289"/>
    </row>
    <row r="19705" spans="20:24">
      <c r="T19705" s="288"/>
      <c r="U19705" s="287"/>
      <c r="X19705" s="289"/>
    </row>
    <row r="19706" spans="20:24">
      <c r="T19706" s="288"/>
      <c r="U19706" s="287"/>
      <c r="X19706" s="289"/>
    </row>
    <row r="19707" spans="20:24">
      <c r="T19707" s="288"/>
      <c r="U19707" s="287"/>
      <c r="X19707" s="289"/>
    </row>
    <row r="19708" spans="20:24">
      <c r="T19708" s="288"/>
      <c r="U19708" s="287"/>
      <c r="X19708" s="289"/>
    </row>
    <row r="19709" spans="20:24">
      <c r="T19709" s="288"/>
      <c r="U19709" s="287"/>
      <c r="X19709" s="289"/>
    </row>
    <row r="19710" spans="20:24">
      <c r="T19710" s="288"/>
      <c r="U19710" s="287"/>
      <c r="X19710" s="289"/>
    </row>
    <row r="19711" spans="20:24">
      <c r="T19711" s="288"/>
      <c r="U19711" s="287"/>
      <c r="X19711" s="289"/>
    </row>
    <row r="19712" spans="20:24">
      <c r="T19712" s="288"/>
      <c r="U19712" s="287"/>
      <c r="X19712" s="289"/>
    </row>
    <row r="19713" spans="20:24">
      <c r="T19713" s="288"/>
      <c r="U19713" s="287"/>
      <c r="X19713" s="289"/>
    </row>
    <row r="19714" spans="20:24">
      <c r="T19714" s="288"/>
      <c r="U19714" s="287"/>
      <c r="X19714" s="289"/>
    </row>
    <row r="19715" spans="20:24">
      <c r="T19715" s="288"/>
      <c r="U19715" s="287"/>
      <c r="X19715" s="289"/>
    </row>
    <row r="19716" spans="20:24">
      <c r="T19716" s="288"/>
      <c r="U19716" s="287"/>
      <c r="X19716" s="289"/>
    </row>
    <row r="19717" spans="20:24">
      <c r="T19717" s="288"/>
      <c r="U19717" s="287"/>
      <c r="X19717" s="289"/>
    </row>
    <row r="19718" spans="20:24">
      <c r="T19718" s="288"/>
      <c r="U19718" s="287"/>
      <c r="X19718" s="289"/>
    </row>
    <row r="19719" spans="20:24">
      <c r="T19719" s="288"/>
      <c r="U19719" s="287"/>
      <c r="X19719" s="289"/>
    </row>
    <row r="19720" spans="20:24">
      <c r="T19720" s="288"/>
      <c r="U19720" s="287"/>
      <c r="X19720" s="289"/>
    </row>
    <row r="19721" spans="20:24">
      <c r="T19721" s="288"/>
      <c r="U19721" s="287"/>
      <c r="X19721" s="289"/>
    </row>
    <row r="19722" spans="20:24">
      <c r="T19722" s="288"/>
      <c r="U19722" s="287"/>
      <c r="X19722" s="289"/>
    </row>
    <row r="19723" spans="20:24">
      <c r="T19723" s="288"/>
      <c r="U19723" s="287"/>
      <c r="X19723" s="289"/>
    </row>
    <row r="19724" spans="20:24">
      <c r="T19724" s="288"/>
      <c r="U19724" s="287"/>
      <c r="X19724" s="289"/>
    </row>
    <row r="19725" spans="20:24">
      <c r="T19725" s="288"/>
      <c r="U19725" s="287"/>
      <c r="X19725" s="289"/>
    </row>
    <row r="19726" spans="20:24">
      <c r="T19726" s="288"/>
      <c r="U19726" s="287"/>
      <c r="X19726" s="289"/>
    </row>
    <row r="19727" spans="20:24">
      <c r="T19727" s="288"/>
      <c r="U19727" s="287"/>
      <c r="X19727" s="289"/>
    </row>
    <row r="19728" spans="20:24">
      <c r="T19728" s="288"/>
      <c r="U19728" s="287"/>
      <c r="X19728" s="289"/>
    </row>
    <row r="19729" spans="20:24">
      <c r="T19729" s="288"/>
      <c r="U19729" s="287"/>
      <c r="X19729" s="289"/>
    </row>
    <row r="19730" spans="20:24">
      <c r="T19730" s="288"/>
      <c r="U19730" s="287"/>
      <c r="X19730" s="289"/>
    </row>
    <row r="19731" spans="20:24">
      <c r="T19731" s="288"/>
      <c r="U19731" s="287"/>
      <c r="X19731" s="289"/>
    </row>
    <row r="19732" spans="20:24">
      <c r="T19732" s="288"/>
      <c r="U19732" s="287"/>
      <c r="X19732" s="289"/>
    </row>
    <row r="19733" spans="20:24">
      <c r="T19733" s="288"/>
      <c r="U19733" s="287"/>
      <c r="X19733" s="289"/>
    </row>
    <row r="19734" spans="20:24">
      <c r="T19734" s="288"/>
      <c r="U19734" s="287"/>
      <c r="X19734" s="289"/>
    </row>
    <row r="19735" spans="20:24">
      <c r="T19735" s="288"/>
      <c r="U19735" s="287"/>
      <c r="X19735" s="289"/>
    </row>
    <row r="19736" spans="20:24">
      <c r="T19736" s="288"/>
      <c r="U19736" s="287"/>
      <c r="X19736" s="289"/>
    </row>
    <row r="19737" spans="20:24">
      <c r="T19737" s="288"/>
      <c r="U19737" s="287"/>
      <c r="X19737" s="289"/>
    </row>
    <row r="19738" spans="20:24">
      <c r="T19738" s="288"/>
      <c r="U19738" s="287"/>
      <c r="X19738" s="289"/>
    </row>
    <row r="19739" spans="20:24">
      <c r="T19739" s="288"/>
      <c r="U19739" s="287"/>
      <c r="X19739" s="289"/>
    </row>
    <row r="19740" spans="20:24">
      <c r="T19740" s="288"/>
      <c r="U19740" s="287"/>
      <c r="X19740" s="289"/>
    </row>
    <row r="19741" spans="20:24">
      <c r="T19741" s="288"/>
      <c r="U19741" s="287"/>
      <c r="X19741" s="289"/>
    </row>
    <row r="19742" spans="20:24">
      <c r="T19742" s="288"/>
      <c r="U19742" s="287"/>
      <c r="X19742" s="289"/>
    </row>
    <row r="19743" spans="20:24">
      <c r="T19743" s="288"/>
      <c r="U19743" s="287"/>
      <c r="X19743" s="289"/>
    </row>
    <row r="19744" spans="20:24">
      <c r="T19744" s="288"/>
      <c r="U19744" s="287"/>
      <c r="X19744" s="289"/>
    </row>
    <row r="19745" spans="20:24">
      <c r="T19745" s="288"/>
      <c r="U19745" s="287"/>
      <c r="X19745" s="289"/>
    </row>
    <row r="19746" spans="20:24">
      <c r="T19746" s="288"/>
      <c r="U19746" s="287"/>
      <c r="X19746" s="289"/>
    </row>
    <row r="19747" spans="20:24">
      <c r="T19747" s="288"/>
      <c r="U19747" s="287"/>
      <c r="X19747" s="289"/>
    </row>
    <row r="19748" spans="20:24">
      <c r="T19748" s="288"/>
      <c r="U19748" s="287"/>
      <c r="X19748" s="289"/>
    </row>
    <row r="19749" spans="20:24">
      <c r="T19749" s="288"/>
      <c r="U19749" s="287"/>
      <c r="X19749" s="289"/>
    </row>
    <row r="19750" spans="20:24">
      <c r="T19750" s="288"/>
      <c r="U19750" s="287"/>
      <c r="X19750" s="289"/>
    </row>
    <row r="19751" spans="20:24">
      <c r="T19751" s="288"/>
      <c r="U19751" s="287"/>
      <c r="X19751" s="289"/>
    </row>
    <row r="19752" spans="20:24">
      <c r="T19752" s="288"/>
      <c r="U19752" s="287"/>
      <c r="X19752" s="289"/>
    </row>
    <row r="19753" spans="20:24">
      <c r="T19753" s="288"/>
      <c r="U19753" s="287"/>
      <c r="X19753" s="289"/>
    </row>
    <row r="19754" spans="20:24">
      <c r="T19754" s="288"/>
      <c r="U19754" s="287"/>
      <c r="X19754" s="289"/>
    </row>
    <row r="19755" spans="20:24">
      <c r="T19755" s="288"/>
      <c r="U19755" s="287"/>
      <c r="X19755" s="289"/>
    </row>
    <row r="19756" spans="20:24">
      <c r="T19756" s="288"/>
      <c r="U19756" s="287"/>
      <c r="X19756" s="289"/>
    </row>
    <row r="19757" spans="20:24">
      <c r="T19757" s="288"/>
      <c r="U19757" s="287"/>
      <c r="X19757" s="289"/>
    </row>
    <row r="19758" spans="20:24">
      <c r="T19758" s="288"/>
      <c r="U19758" s="287"/>
      <c r="X19758" s="289"/>
    </row>
    <row r="19759" spans="20:24">
      <c r="T19759" s="288"/>
      <c r="U19759" s="287"/>
      <c r="X19759" s="289"/>
    </row>
    <row r="19760" spans="20:24">
      <c r="T19760" s="288"/>
      <c r="U19760" s="287"/>
      <c r="X19760" s="289"/>
    </row>
    <row r="19761" spans="20:24">
      <c r="T19761" s="288"/>
      <c r="U19761" s="287"/>
      <c r="X19761" s="289"/>
    </row>
    <row r="19762" spans="20:24">
      <c r="T19762" s="288"/>
      <c r="U19762" s="287"/>
      <c r="X19762" s="289"/>
    </row>
    <row r="19763" spans="20:24">
      <c r="T19763" s="288"/>
      <c r="U19763" s="287"/>
      <c r="X19763" s="289"/>
    </row>
    <row r="19764" spans="20:24">
      <c r="T19764" s="288"/>
      <c r="U19764" s="287"/>
      <c r="X19764" s="289"/>
    </row>
    <row r="19765" spans="20:24">
      <c r="T19765" s="288"/>
      <c r="U19765" s="287"/>
      <c r="X19765" s="289"/>
    </row>
    <row r="19766" spans="20:24">
      <c r="T19766" s="288"/>
      <c r="U19766" s="287"/>
      <c r="X19766" s="289"/>
    </row>
    <row r="19767" spans="20:24">
      <c r="T19767" s="288"/>
      <c r="U19767" s="287"/>
      <c r="X19767" s="289"/>
    </row>
    <row r="19768" spans="20:24">
      <c r="T19768" s="288"/>
      <c r="U19768" s="287"/>
      <c r="X19768" s="289"/>
    </row>
    <row r="19769" spans="20:24">
      <c r="T19769" s="288"/>
      <c r="U19769" s="287"/>
      <c r="X19769" s="289"/>
    </row>
    <row r="19770" spans="20:24">
      <c r="T19770" s="288"/>
      <c r="U19770" s="287"/>
      <c r="X19770" s="289"/>
    </row>
    <row r="19771" spans="20:24">
      <c r="T19771" s="288"/>
      <c r="U19771" s="287"/>
      <c r="X19771" s="289"/>
    </row>
    <row r="19772" spans="20:24">
      <c r="T19772" s="288"/>
      <c r="U19772" s="287"/>
      <c r="X19772" s="289"/>
    </row>
    <row r="19773" spans="20:24">
      <c r="T19773" s="288"/>
      <c r="U19773" s="287"/>
      <c r="X19773" s="289"/>
    </row>
    <row r="19774" spans="20:24">
      <c r="T19774" s="288"/>
      <c r="U19774" s="287"/>
      <c r="X19774" s="289"/>
    </row>
    <row r="19775" spans="20:24">
      <c r="T19775" s="288"/>
      <c r="U19775" s="287"/>
      <c r="X19775" s="289"/>
    </row>
    <row r="19776" spans="20:24">
      <c r="T19776" s="288"/>
      <c r="U19776" s="287"/>
      <c r="X19776" s="289"/>
    </row>
    <row r="19777" spans="20:24">
      <c r="T19777" s="288"/>
      <c r="U19777" s="287"/>
      <c r="X19777" s="289"/>
    </row>
    <row r="19778" spans="20:24">
      <c r="T19778" s="288"/>
      <c r="U19778" s="287"/>
      <c r="X19778" s="289"/>
    </row>
    <row r="19779" spans="20:24">
      <c r="T19779" s="288"/>
      <c r="U19779" s="287"/>
      <c r="X19779" s="289"/>
    </row>
    <row r="19780" spans="20:24">
      <c r="T19780" s="288"/>
      <c r="U19780" s="287"/>
      <c r="X19780" s="289"/>
    </row>
    <row r="19781" spans="20:24">
      <c r="T19781" s="288"/>
      <c r="U19781" s="287"/>
      <c r="X19781" s="289"/>
    </row>
    <row r="19782" spans="20:24">
      <c r="T19782" s="288"/>
      <c r="U19782" s="287"/>
      <c r="X19782" s="289"/>
    </row>
    <row r="19783" spans="20:24">
      <c r="T19783" s="288"/>
      <c r="U19783" s="287"/>
      <c r="X19783" s="289"/>
    </row>
    <row r="19784" spans="20:24">
      <c r="T19784" s="288"/>
      <c r="U19784" s="287"/>
      <c r="X19784" s="289"/>
    </row>
    <row r="19785" spans="20:24">
      <c r="T19785" s="288"/>
      <c r="U19785" s="287"/>
      <c r="X19785" s="289"/>
    </row>
    <row r="19786" spans="20:24">
      <c r="T19786" s="288"/>
      <c r="U19786" s="287"/>
      <c r="X19786" s="289"/>
    </row>
    <row r="19787" spans="20:24">
      <c r="T19787" s="288"/>
      <c r="U19787" s="287"/>
      <c r="X19787" s="289"/>
    </row>
    <row r="19788" spans="20:24">
      <c r="T19788" s="288"/>
      <c r="U19788" s="287"/>
      <c r="X19788" s="289"/>
    </row>
    <row r="19789" spans="20:24">
      <c r="T19789" s="288"/>
      <c r="U19789" s="287"/>
      <c r="X19789" s="289"/>
    </row>
    <row r="19790" spans="20:24">
      <c r="T19790" s="288"/>
      <c r="U19790" s="287"/>
      <c r="X19790" s="289"/>
    </row>
    <row r="19791" spans="20:24">
      <c r="T19791" s="288"/>
      <c r="U19791" s="287"/>
      <c r="X19791" s="289"/>
    </row>
    <row r="19792" spans="20:24">
      <c r="T19792" s="288"/>
      <c r="U19792" s="287"/>
      <c r="X19792" s="289"/>
    </row>
    <row r="19793" spans="20:24">
      <c r="T19793" s="288"/>
      <c r="U19793" s="287"/>
      <c r="X19793" s="289"/>
    </row>
    <row r="19794" spans="20:24">
      <c r="T19794" s="288"/>
      <c r="U19794" s="287"/>
      <c r="X19794" s="289"/>
    </row>
    <row r="19795" spans="20:24">
      <c r="T19795" s="288"/>
      <c r="U19795" s="287"/>
      <c r="X19795" s="289"/>
    </row>
    <row r="19796" spans="20:24">
      <c r="T19796" s="288"/>
      <c r="U19796" s="287"/>
      <c r="X19796" s="289"/>
    </row>
    <row r="19797" spans="20:24">
      <c r="T19797" s="288"/>
      <c r="U19797" s="287"/>
      <c r="X19797" s="289"/>
    </row>
    <row r="19798" spans="20:24">
      <c r="T19798" s="288"/>
      <c r="U19798" s="287"/>
      <c r="X19798" s="289"/>
    </row>
    <row r="19799" spans="20:24">
      <c r="T19799" s="288"/>
      <c r="U19799" s="287"/>
      <c r="X19799" s="289"/>
    </row>
    <row r="19800" spans="20:24">
      <c r="T19800" s="288"/>
      <c r="U19800" s="287"/>
      <c r="X19800" s="289"/>
    </row>
    <row r="19801" spans="20:24">
      <c r="T19801" s="288"/>
      <c r="U19801" s="287"/>
      <c r="X19801" s="289"/>
    </row>
    <row r="19802" spans="20:24">
      <c r="T19802" s="288"/>
      <c r="U19802" s="287"/>
      <c r="X19802" s="289"/>
    </row>
    <row r="19803" spans="20:24">
      <c r="T19803" s="288"/>
      <c r="U19803" s="287"/>
      <c r="X19803" s="289"/>
    </row>
    <row r="19804" spans="20:24">
      <c r="T19804" s="288"/>
      <c r="U19804" s="287"/>
      <c r="X19804" s="289"/>
    </row>
    <row r="19805" spans="20:24">
      <c r="T19805" s="288"/>
      <c r="U19805" s="287"/>
      <c r="X19805" s="289"/>
    </row>
    <row r="19806" spans="20:24">
      <c r="T19806" s="288"/>
      <c r="U19806" s="287"/>
      <c r="X19806" s="289"/>
    </row>
    <row r="19807" spans="20:24">
      <c r="T19807" s="288"/>
      <c r="U19807" s="287"/>
      <c r="X19807" s="289"/>
    </row>
    <row r="19808" spans="20:24">
      <c r="T19808" s="288"/>
      <c r="U19808" s="287"/>
      <c r="X19808" s="289"/>
    </row>
    <row r="19809" spans="20:24">
      <c r="T19809" s="288"/>
      <c r="U19809" s="287"/>
      <c r="X19809" s="289"/>
    </row>
    <row r="19810" spans="20:24">
      <c r="T19810" s="288"/>
      <c r="U19810" s="287"/>
      <c r="X19810" s="289"/>
    </row>
    <row r="19811" spans="20:24">
      <c r="T19811" s="288"/>
      <c r="U19811" s="287"/>
      <c r="X19811" s="289"/>
    </row>
    <row r="19812" spans="20:24">
      <c r="T19812" s="288"/>
      <c r="U19812" s="287"/>
      <c r="X19812" s="289"/>
    </row>
    <row r="19813" spans="20:24">
      <c r="T19813" s="288"/>
      <c r="U19813" s="287"/>
      <c r="X19813" s="289"/>
    </row>
    <row r="19814" spans="20:24">
      <c r="T19814" s="288"/>
      <c r="U19814" s="287"/>
      <c r="X19814" s="289"/>
    </row>
    <row r="19815" spans="20:24">
      <c r="T19815" s="288"/>
      <c r="U19815" s="287"/>
      <c r="X19815" s="289"/>
    </row>
    <row r="19816" spans="20:24">
      <c r="T19816" s="288"/>
      <c r="U19816" s="287"/>
      <c r="X19816" s="289"/>
    </row>
    <row r="19817" spans="20:24">
      <c r="T19817" s="288"/>
      <c r="U19817" s="287"/>
      <c r="X19817" s="289"/>
    </row>
    <row r="19818" spans="20:24">
      <c r="T19818" s="288"/>
      <c r="U19818" s="287"/>
      <c r="X19818" s="289"/>
    </row>
    <row r="19819" spans="20:24">
      <c r="T19819" s="288"/>
      <c r="U19819" s="287"/>
      <c r="X19819" s="289"/>
    </row>
    <row r="19820" spans="20:24">
      <c r="T19820" s="288"/>
      <c r="U19820" s="287"/>
      <c r="X19820" s="289"/>
    </row>
    <row r="19821" spans="20:24">
      <c r="T19821" s="288"/>
      <c r="U19821" s="287"/>
      <c r="X19821" s="289"/>
    </row>
    <row r="19822" spans="20:24">
      <c r="T19822" s="288"/>
      <c r="U19822" s="287"/>
      <c r="X19822" s="289"/>
    </row>
    <row r="19823" spans="20:24">
      <c r="T19823" s="288"/>
      <c r="U19823" s="287"/>
      <c r="X19823" s="289"/>
    </row>
    <row r="19824" spans="20:24">
      <c r="T19824" s="288"/>
      <c r="U19824" s="287"/>
      <c r="X19824" s="289"/>
    </row>
    <row r="19825" spans="20:24">
      <c r="T19825" s="288"/>
      <c r="U19825" s="287"/>
      <c r="X19825" s="289"/>
    </row>
    <row r="19826" spans="20:24">
      <c r="T19826" s="288"/>
      <c r="U19826" s="287"/>
      <c r="X19826" s="289"/>
    </row>
    <row r="19827" spans="20:24">
      <c r="T19827" s="288"/>
      <c r="U19827" s="287"/>
      <c r="X19827" s="289"/>
    </row>
    <row r="19828" spans="20:24">
      <c r="T19828" s="288"/>
      <c r="U19828" s="287"/>
      <c r="X19828" s="289"/>
    </row>
    <row r="19829" spans="20:24">
      <c r="T19829" s="288"/>
      <c r="U19829" s="287"/>
      <c r="X19829" s="289"/>
    </row>
    <row r="19830" spans="20:24">
      <c r="T19830" s="288"/>
      <c r="U19830" s="287"/>
      <c r="X19830" s="289"/>
    </row>
    <row r="19831" spans="20:24">
      <c r="T19831" s="288"/>
      <c r="U19831" s="287"/>
      <c r="X19831" s="289"/>
    </row>
    <row r="19832" spans="20:24">
      <c r="T19832" s="288"/>
      <c r="U19832" s="287"/>
      <c r="X19832" s="289"/>
    </row>
    <row r="19833" spans="20:24">
      <c r="T19833" s="288"/>
      <c r="U19833" s="287"/>
      <c r="X19833" s="289"/>
    </row>
    <row r="19834" spans="20:24">
      <c r="T19834" s="288"/>
      <c r="U19834" s="287"/>
      <c r="X19834" s="289"/>
    </row>
    <row r="19835" spans="20:24">
      <c r="T19835" s="288"/>
      <c r="U19835" s="287"/>
      <c r="X19835" s="289"/>
    </row>
    <row r="19836" spans="20:24">
      <c r="T19836" s="288"/>
      <c r="U19836" s="287"/>
      <c r="X19836" s="289"/>
    </row>
    <row r="19837" spans="20:24">
      <c r="T19837" s="288"/>
      <c r="U19837" s="287"/>
      <c r="X19837" s="289"/>
    </row>
    <row r="19838" spans="20:24">
      <c r="T19838" s="288"/>
      <c r="U19838" s="287"/>
      <c r="X19838" s="289"/>
    </row>
    <row r="19839" spans="20:24">
      <c r="T19839" s="288"/>
      <c r="U19839" s="287"/>
      <c r="X19839" s="289"/>
    </row>
    <row r="19840" spans="20:24">
      <c r="T19840" s="288"/>
      <c r="U19840" s="287"/>
      <c r="X19840" s="289"/>
    </row>
    <row r="19841" spans="20:24">
      <c r="T19841" s="288"/>
      <c r="U19841" s="287"/>
      <c r="X19841" s="289"/>
    </row>
    <row r="19842" spans="20:24">
      <c r="T19842" s="288"/>
      <c r="U19842" s="287"/>
      <c r="X19842" s="289"/>
    </row>
    <row r="19843" spans="20:24">
      <c r="T19843" s="288"/>
      <c r="U19843" s="287"/>
      <c r="X19843" s="289"/>
    </row>
    <row r="19844" spans="20:24">
      <c r="T19844" s="288"/>
      <c r="U19844" s="287"/>
      <c r="X19844" s="289"/>
    </row>
    <row r="19845" spans="20:24">
      <c r="T19845" s="288"/>
      <c r="U19845" s="287"/>
      <c r="X19845" s="289"/>
    </row>
    <row r="19846" spans="20:24">
      <c r="T19846" s="288"/>
      <c r="U19846" s="287"/>
      <c r="X19846" s="289"/>
    </row>
    <row r="19847" spans="20:24">
      <c r="T19847" s="288"/>
      <c r="U19847" s="287"/>
      <c r="X19847" s="289"/>
    </row>
    <row r="19848" spans="20:24">
      <c r="T19848" s="288"/>
      <c r="U19848" s="287"/>
      <c r="X19848" s="289"/>
    </row>
    <row r="19849" spans="20:24">
      <c r="T19849" s="288"/>
      <c r="U19849" s="287"/>
      <c r="X19849" s="289"/>
    </row>
    <row r="19850" spans="20:24">
      <c r="T19850" s="288"/>
      <c r="U19850" s="287"/>
      <c r="X19850" s="289"/>
    </row>
    <row r="19851" spans="20:24">
      <c r="T19851" s="288"/>
      <c r="U19851" s="287"/>
      <c r="X19851" s="289"/>
    </row>
    <row r="19852" spans="20:24">
      <c r="T19852" s="288"/>
      <c r="U19852" s="287"/>
      <c r="X19852" s="289"/>
    </row>
    <row r="19853" spans="20:24">
      <c r="T19853" s="288"/>
      <c r="U19853" s="287"/>
      <c r="X19853" s="289"/>
    </row>
    <row r="19854" spans="20:24">
      <c r="T19854" s="288"/>
      <c r="U19854" s="287"/>
      <c r="X19854" s="289"/>
    </row>
    <row r="19855" spans="20:24">
      <c r="T19855" s="288"/>
      <c r="U19855" s="287"/>
      <c r="X19855" s="289"/>
    </row>
    <row r="19856" spans="20:24">
      <c r="T19856" s="288"/>
      <c r="U19856" s="287"/>
      <c r="X19856" s="289"/>
    </row>
    <row r="19857" spans="20:24">
      <c r="T19857" s="288"/>
      <c r="U19857" s="287"/>
      <c r="X19857" s="289"/>
    </row>
    <row r="19858" spans="20:24">
      <c r="T19858" s="288"/>
      <c r="U19858" s="287"/>
      <c r="X19858" s="289"/>
    </row>
    <row r="19859" spans="20:24">
      <c r="T19859" s="288"/>
      <c r="U19859" s="287"/>
      <c r="X19859" s="289"/>
    </row>
    <row r="19860" spans="20:24">
      <c r="T19860" s="288"/>
      <c r="U19860" s="287"/>
      <c r="X19860" s="289"/>
    </row>
    <row r="19861" spans="20:24">
      <c r="T19861" s="288"/>
      <c r="U19861" s="287"/>
      <c r="X19861" s="289"/>
    </row>
    <row r="19862" spans="20:24">
      <c r="T19862" s="288"/>
      <c r="U19862" s="287"/>
      <c r="X19862" s="289"/>
    </row>
    <row r="19863" spans="20:24">
      <c r="T19863" s="288"/>
      <c r="U19863" s="287"/>
      <c r="X19863" s="289"/>
    </row>
    <row r="19864" spans="20:24">
      <c r="T19864" s="288"/>
      <c r="U19864" s="287"/>
      <c r="X19864" s="289"/>
    </row>
    <row r="19865" spans="20:24">
      <c r="T19865" s="288"/>
      <c r="U19865" s="287"/>
      <c r="X19865" s="289"/>
    </row>
    <row r="19866" spans="20:24">
      <c r="T19866" s="288"/>
      <c r="U19866" s="287"/>
      <c r="X19866" s="289"/>
    </row>
    <row r="19867" spans="20:24">
      <c r="T19867" s="288"/>
      <c r="U19867" s="287"/>
      <c r="X19867" s="289"/>
    </row>
    <row r="19868" spans="20:24">
      <c r="T19868" s="288"/>
      <c r="U19868" s="287"/>
      <c r="X19868" s="289"/>
    </row>
    <row r="19869" spans="20:24">
      <c r="T19869" s="288"/>
      <c r="U19869" s="287"/>
      <c r="X19869" s="289"/>
    </row>
    <row r="19870" spans="20:24">
      <c r="T19870" s="288"/>
      <c r="U19870" s="287"/>
      <c r="X19870" s="289"/>
    </row>
    <row r="19871" spans="20:24">
      <c r="T19871" s="288"/>
      <c r="U19871" s="287"/>
      <c r="X19871" s="289"/>
    </row>
    <row r="19872" spans="20:24">
      <c r="T19872" s="288"/>
      <c r="U19872" s="287"/>
      <c r="X19872" s="289"/>
    </row>
    <row r="19873" spans="20:24">
      <c r="T19873" s="288"/>
      <c r="U19873" s="287"/>
      <c r="X19873" s="289"/>
    </row>
    <row r="19874" spans="20:24">
      <c r="T19874" s="288"/>
      <c r="U19874" s="287"/>
      <c r="X19874" s="289"/>
    </row>
    <row r="19875" spans="20:24">
      <c r="T19875" s="288"/>
      <c r="U19875" s="287"/>
      <c r="X19875" s="289"/>
    </row>
    <row r="19876" spans="20:24">
      <c r="T19876" s="288"/>
      <c r="U19876" s="287"/>
      <c r="X19876" s="289"/>
    </row>
    <row r="19877" spans="20:24">
      <c r="T19877" s="288"/>
      <c r="U19877" s="287"/>
      <c r="X19877" s="289"/>
    </row>
    <row r="19878" spans="20:24">
      <c r="T19878" s="288"/>
      <c r="U19878" s="287"/>
      <c r="X19878" s="289"/>
    </row>
    <row r="19879" spans="20:24">
      <c r="T19879" s="288"/>
      <c r="U19879" s="287"/>
      <c r="X19879" s="289"/>
    </row>
    <row r="19880" spans="20:24">
      <c r="T19880" s="288"/>
      <c r="U19880" s="287"/>
      <c r="X19880" s="289"/>
    </row>
    <row r="19881" spans="20:24">
      <c r="T19881" s="288"/>
      <c r="U19881" s="287"/>
      <c r="X19881" s="289"/>
    </row>
    <row r="19882" spans="20:24">
      <c r="T19882" s="288"/>
      <c r="U19882" s="287"/>
      <c r="X19882" s="289"/>
    </row>
    <row r="19883" spans="20:24">
      <c r="T19883" s="288"/>
      <c r="U19883" s="287"/>
      <c r="X19883" s="289"/>
    </row>
    <row r="19884" spans="20:24">
      <c r="T19884" s="288"/>
      <c r="U19884" s="287"/>
      <c r="X19884" s="289"/>
    </row>
    <row r="19885" spans="20:24">
      <c r="T19885" s="288"/>
      <c r="U19885" s="287"/>
      <c r="X19885" s="289"/>
    </row>
    <row r="19886" spans="20:24">
      <c r="T19886" s="288"/>
      <c r="U19886" s="287"/>
      <c r="X19886" s="289"/>
    </row>
    <row r="19887" spans="20:24">
      <c r="T19887" s="288"/>
      <c r="U19887" s="287"/>
      <c r="X19887" s="289"/>
    </row>
    <row r="19888" spans="20:24">
      <c r="T19888" s="288"/>
      <c r="U19888" s="287"/>
      <c r="X19888" s="289"/>
    </row>
    <row r="19889" spans="20:24">
      <c r="T19889" s="288"/>
      <c r="U19889" s="287"/>
      <c r="X19889" s="289"/>
    </row>
    <row r="19890" spans="20:24">
      <c r="T19890" s="288"/>
      <c r="U19890" s="287"/>
      <c r="X19890" s="289"/>
    </row>
    <row r="19891" spans="20:24">
      <c r="T19891" s="288"/>
      <c r="U19891" s="287"/>
      <c r="X19891" s="289"/>
    </row>
    <row r="19892" spans="20:24">
      <c r="T19892" s="288"/>
      <c r="U19892" s="287"/>
      <c r="X19892" s="289"/>
    </row>
    <row r="19893" spans="20:24">
      <c r="T19893" s="288"/>
      <c r="U19893" s="287"/>
      <c r="X19893" s="289"/>
    </row>
    <row r="19894" spans="20:24">
      <c r="T19894" s="288"/>
      <c r="U19894" s="287"/>
      <c r="X19894" s="289"/>
    </row>
    <row r="19895" spans="20:24">
      <c r="T19895" s="288"/>
      <c r="U19895" s="287"/>
      <c r="X19895" s="289"/>
    </row>
    <row r="19896" spans="20:24">
      <c r="T19896" s="288"/>
      <c r="U19896" s="287"/>
      <c r="X19896" s="289"/>
    </row>
    <row r="19897" spans="20:24">
      <c r="T19897" s="288"/>
      <c r="U19897" s="287"/>
      <c r="X19897" s="289"/>
    </row>
    <row r="19898" spans="20:24">
      <c r="T19898" s="288"/>
      <c r="U19898" s="287"/>
      <c r="X19898" s="289"/>
    </row>
    <row r="19899" spans="20:24">
      <c r="T19899" s="288"/>
      <c r="U19899" s="287"/>
      <c r="X19899" s="289"/>
    </row>
    <row r="19900" spans="20:24">
      <c r="T19900" s="288"/>
      <c r="U19900" s="287"/>
      <c r="X19900" s="289"/>
    </row>
    <row r="19901" spans="20:24">
      <c r="T19901" s="288"/>
      <c r="U19901" s="287"/>
      <c r="X19901" s="289"/>
    </row>
    <row r="19902" spans="20:24">
      <c r="T19902" s="288"/>
      <c r="U19902" s="287"/>
      <c r="X19902" s="289"/>
    </row>
    <row r="19903" spans="20:24">
      <c r="T19903" s="288"/>
      <c r="U19903" s="287"/>
      <c r="X19903" s="289"/>
    </row>
    <row r="19904" spans="20:24">
      <c r="T19904" s="288"/>
      <c r="U19904" s="287"/>
      <c r="X19904" s="289"/>
    </row>
    <row r="19905" spans="20:24">
      <c r="T19905" s="288"/>
      <c r="U19905" s="287"/>
      <c r="X19905" s="289"/>
    </row>
    <row r="19906" spans="20:24">
      <c r="T19906" s="288"/>
      <c r="U19906" s="287"/>
      <c r="X19906" s="289"/>
    </row>
    <row r="19907" spans="20:24">
      <c r="T19907" s="288"/>
      <c r="U19907" s="287"/>
      <c r="X19907" s="289"/>
    </row>
    <row r="19908" spans="20:24">
      <c r="T19908" s="288"/>
      <c r="U19908" s="287"/>
      <c r="X19908" s="289"/>
    </row>
    <row r="19909" spans="20:24">
      <c r="T19909" s="288"/>
      <c r="U19909" s="287"/>
      <c r="X19909" s="289"/>
    </row>
    <row r="19910" spans="20:24">
      <c r="T19910" s="288"/>
      <c r="U19910" s="287"/>
      <c r="X19910" s="289"/>
    </row>
    <row r="19911" spans="20:24">
      <c r="T19911" s="288"/>
      <c r="U19911" s="287"/>
      <c r="X19911" s="289"/>
    </row>
    <row r="19912" spans="20:24">
      <c r="T19912" s="288"/>
      <c r="U19912" s="287"/>
      <c r="X19912" s="289"/>
    </row>
    <row r="19913" spans="20:24">
      <c r="T19913" s="288"/>
      <c r="U19913" s="287"/>
      <c r="X19913" s="289"/>
    </row>
    <row r="19914" spans="20:24">
      <c r="T19914" s="288"/>
      <c r="U19914" s="287"/>
      <c r="X19914" s="289"/>
    </row>
    <row r="19915" spans="20:24">
      <c r="T19915" s="288"/>
      <c r="U19915" s="287"/>
      <c r="X19915" s="289"/>
    </row>
    <row r="19916" spans="20:24">
      <c r="T19916" s="288"/>
      <c r="U19916" s="287"/>
      <c r="X19916" s="289"/>
    </row>
    <row r="19917" spans="20:24">
      <c r="T19917" s="288"/>
      <c r="U19917" s="287"/>
      <c r="X19917" s="289"/>
    </row>
    <row r="19918" spans="20:24">
      <c r="T19918" s="288"/>
      <c r="U19918" s="287"/>
      <c r="X19918" s="289"/>
    </row>
    <row r="19919" spans="20:24">
      <c r="T19919" s="288"/>
      <c r="U19919" s="287"/>
      <c r="X19919" s="289"/>
    </row>
    <row r="19920" spans="20:24">
      <c r="T19920" s="288"/>
      <c r="U19920" s="287"/>
      <c r="X19920" s="289"/>
    </row>
    <row r="19921" spans="20:24">
      <c r="T19921" s="288"/>
      <c r="U19921" s="287"/>
      <c r="X19921" s="289"/>
    </row>
    <row r="19922" spans="20:24">
      <c r="T19922" s="288"/>
      <c r="U19922" s="287"/>
      <c r="X19922" s="289"/>
    </row>
    <row r="19923" spans="20:24">
      <c r="T19923" s="288"/>
      <c r="U19923" s="287"/>
      <c r="X19923" s="289"/>
    </row>
    <row r="19924" spans="20:24">
      <c r="T19924" s="288"/>
      <c r="U19924" s="287"/>
      <c r="X19924" s="289"/>
    </row>
    <row r="19925" spans="20:24">
      <c r="T19925" s="288"/>
      <c r="U19925" s="287"/>
      <c r="X19925" s="289"/>
    </row>
    <row r="19926" spans="20:24">
      <c r="T19926" s="288"/>
      <c r="U19926" s="287"/>
      <c r="X19926" s="289"/>
    </row>
    <row r="19927" spans="20:24">
      <c r="T19927" s="288"/>
      <c r="U19927" s="287"/>
      <c r="X19927" s="289"/>
    </row>
    <row r="19928" spans="20:24">
      <c r="T19928" s="288"/>
      <c r="U19928" s="287"/>
      <c r="X19928" s="289"/>
    </row>
    <row r="19929" spans="20:24">
      <c r="T19929" s="288"/>
      <c r="U19929" s="287"/>
      <c r="X19929" s="289"/>
    </row>
    <row r="19930" spans="20:24">
      <c r="T19930" s="288"/>
      <c r="U19930" s="287"/>
      <c r="X19930" s="289"/>
    </row>
    <row r="19931" spans="20:24">
      <c r="T19931" s="288"/>
      <c r="U19931" s="287"/>
      <c r="X19931" s="289"/>
    </row>
    <row r="19932" spans="20:24">
      <c r="T19932" s="288"/>
      <c r="U19932" s="287"/>
      <c r="X19932" s="289"/>
    </row>
    <row r="19933" spans="20:24">
      <c r="T19933" s="288"/>
      <c r="U19933" s="287"/>
      <c r="X19933" s="289"/>
    </row>
    <row r="19934" spans="20:24">
      <c r="T19934" s="288"/>
      <c r="U19934" s="287"/>
      <c r="X19934" s="289"/>
    </row>
    <row r="19935" spans="20:24">
      <c r="T19935" s="288"/>
      <c r="U19935" s="287"/>
      <c r="X19935" s="289"/>
    </row>
    <row r="19936" spans="20:24">
      <c r="T19936" s="288"/>
      <c r="U19936" s="287"/>
      <c r="X19936" s="289"/>
    </row>
    <row r="19937" spans="20:24">
      <c r="T19937" s="288"/>
      <c r="U19937" s="287"/>
      <c r="X19937" s="289"/>
    </row>
    <row r="19938" spans="20:24">
      <c r="T19938" s="288"/>
      <c r="U19938" s="287"/>
      <c r="X19938" s="289"/>
    </row>
    <row r="19939" spans="20:24">
      <c r="T19939" s="288"/>
      <c r="U19939" s="287"/>
      <c r="X19939" s="289"/>
    </row>
    <row r="19940" spans="20:24">
      <c r="T19940" s="288"/>
      <c r="U19940" s="287"/>
      <c r="X19940" s="289"/>
    </row>
    <row r="19941" spans="20:24">
      <c r="T19941" s="288"/>
      <c r="U19941" s="287"/>
      <c r="X19941" s="289"/>
    </row>
    <row r="19942" spans="20:24">
      <c r="T19942" s="288"/>
      <c r="U19942" s="287"/>
      <c r="X19942" s="289"/>
    </row>
    <row r="19943" spans="20:24">
      <c r="T19943" s="288"/>
      <c r="U19943" s="287"/>
      <c r="X19943" s="289"/>
    </row>
    <row r="19944" spans="20:24">
      <c r="T19944" s="288"/>
      <c r="U19944" s="287"/>
      <c r="X19944" s="289"/>
    </row>
    <row r="19945" spans="20:24">
      <c r="T19945" s="288"/>
      <c r="U19945" s="287"/>
      <c r="X19945" s="289"/>
    </row>
    <row r="19946" spans="20:24">
      <c r="T19946" s="288"/>
      <c r="U19946" s="287"/>
      <c r="X19946" s="289"/>
    </row>
    <row r="19947" spans="20:24">
      <c r="T19947" s="288"/>
      <c r="U19947" s="287"/>
      <c r="X19947" s="289"/>
    </row>
    <row r="19948" spans="20:24">
      <c r="T19948" s="288"/>
      <c r="U19948" s="287"/>
      <c r="X19948" s="289"/>
    </row>
    <row r="19949" spans="20:24">
      <c r="T19949" s="288"/>
      <c r="U19949" s="287"/>
      <c r="X19949" s="289"/>
    </row>
    <row r="19950" spans="20:24">
      <c r="T19950" s="288"/>
      <c r="U19950" s="287"/>
      <c r="X19950" s="289"/>
    </row>
    <row r="19951" spans="20:24">
      <c r="T19951" s="288"/>
      <c r="U19951" s="287"/>
      <c r="X19951" s="289"/>
    </row>
    <row r="19952" spans="20:24">
      <c r="T19952" s="288"/>
      <c r="U19952" s="287"/>
      <c r="X19952" s="289"/>
    </row>
    <row r="19953" spans="20:24">
      <c r="T19953" s="288"/>
      <c r="U19953" s="287"/>
      <c r="X19953" s="289"/>
    </row>
    <row r="19954" spans="20:24">
      <c r="T19954" s="288"/>
      <c r="U19954" s="287"/>
      <c r="X19954" s="289"/>
    </row>
    <row r="19955" spans="20:24">
      <c r="T19955" s="288"/>
      <c r="U19955" s="287"/>
      <c r="X19955" s="289"/>
    </row>
    <row r="19956" spans="20:24">
      <c r="T19956" s="288"/>
      <c r="U19956" s="287"/>
      <c r="X19956" s="289"/>
    </row>
    <row r="19957" spans="20:24">
      <c r="T19957" s="288"/>
      <c r="U19957" s="287"/>
      <c r="X19957" s="289"/>
    </row>
    <row r="19958" spans="20:24">
      <c r="T19958" s="288"/>
      <c r="U19958" s="287"/>
      <c r="X19958" s="289"/>
    </row>
    <row r="19959" spans="20:24">
      <c r="T19959" s="288"/>
      <c r="U19959" s="287"/>
      <c r="X19959" s="289"/>
    </row>
    <row r="19960" spans="20:24">
      <c r="T19960" s="288"/>
      <c r="U19960" s="287"/>
      <c r="X19960" s="289"/>
    </row>
    <row r="19961" spans="20:24">
      <c r="T19961" s="288"/>
      <c r="U19961" s="287"/>
      <c r="X19961" s="289"/>
    </row>
    <row r="19962" spans="20:24">
      <c r="T19962" s="288"/>
      <c r="U19962" s="287"/>
      <c r="X19962" s="289"/>
    </row>
    <row r="19963" spans="20:24">
      <c r="T19963" s="288"/>
      <c r="U19963" s="287"/>
      <c r="X19963" s="289"/>
    </row>
    <row r="19964" spans="20:24">
      <c r="T19964" s="288"/>
      <c r="U19964" s="287"/>
      <c r="X19964" s="289"/>
    </row>
    <row r="19965" spans="20:24">
      <c r="T19965" s="288"/>
      <c r="U19965" s="287"/>
      <c r="X19965" s="289"/>
    </row>
    <row r="19966" spans="20:24">
      <c r="T19966" s="288"/>
      <c r="U19966" s="287"/>
      <c r="X19966" s="289"/>
    </row>
    <row r="19967" spans="20:24">
      <c r="T19967" s="288"/>
      <c r="U19967" s="287"/>
      <c r="X19967" s="289"/>
    </row>
    <row r="19968" spans="20:24">
      <c r="T19968" s="288"/>
      <c r="U19968" s="287"/>
      <c r="X19968" s="289"/>
    </row>
    <row r="19969" spans="20:24">
      <c r="T19969" s="288"/>
      <c r="U19969" s="287"/>
      <c r="X19969" s="289"/>
    </row>
    <row r="19970" spans="20:24">
      <c r="T19970" s="288"/>
      <c r="U19970" s="287"/>
      <c r="X19970" s="289"/>
    </row>
    <row r="19971" spans="20:24">
      <c r="T19971" s="288"/>
      <c r="U19971" s="287"/>
      <c r="X19971" s="289"/>
    </row>
    <row r="19972" spans="20:24">
      <c r="T19972" s="288"/>
      <c r="U19972" s="287"/>
      <c r="X19972" s="289"/>
    </row>
    <row r="19973" spans="20:24">
      <c r="T19973" s="288"/>
      <c r="U19973" s="287"/>
      <c r="X19973" s="289"/>
    </row>
    <row r="19974" spans="20:24">
      <c r="T19974" s="288"/>
      <c r="U19974" s="287"/>
      <c r="X19974" s="289"/>
    </row>
    <row r="19975" spans="20:24">
      <c r="T19975" s="288"/>
      <c r="U19975" s="287"/>
      <c r="X19975" s="289"/>
    </row>
    <row r="19976" spans="20:24">
      <c r="T19976" s="288"/>
      <c r="U19976" s="287"/>
      <c r="X19976" s="289"/>
    </row>
    <row r="19977" spans="20:24">
      <c r="T19977" s="288"/>
      <c r="U19977" s="287"/>
      <c r="X19977" s="289"/>
    </row>
    <row r="19978" spans="20:24">
      <c r="T19978" s="288"/>
      <c r="U19978" s="287"/>
      <c r="X19978" s="289"/>
    </row>
    <row r="19979" spans="20:24">
      <c r="T19979" s="288"/>
      <c r="U19979" s="287"/>
      <c r="X19979" s="289"/>
    </row>
    <row r="19980" spans="20:24">
      <c r="T19980" s="288"/>
      <c r="U19980" s="287"/>
      <c r="X19980" s="289"/>
    </row>
    <row r="19981" spans="20:24">
      <c r="T19981" s="288"/>
      <c r="U19981" s="287"/>
      <c r="X19981" s="289"/>
    </row>
    <row r="19982" spans="20:24">
      <c r="T19982" s="288"/>
      <c r="U19982" s="287"/>
      <c r="X19982" s="289"/>
    </row>
    <row r="19983" spans="20:24">
      <c r="T19983" s="288"/>
      <c r="U19983" s="287"/>
      <c r="X19983" s="289"/>
    </row>
    <row r="19984" spans="20:24">
      <c r="T19984" s="288"/>
      <c r="U19984" s="287"/>
      <c r="X19984" s="289"/>
    </row>
    <row r="19985" spans="20:24">
      <c r="T19985" s="288"/>
      <c r="U19985" s="287"/>
      <c r="X19985" s="289"/>
    </row>
    <row r="19986" spans="20:24">
      <c r="T19986" s="288"/>
      <c r="U19986" s="287"/>
      <c r="X19986" s="289"/>
    </row>
    <row r="19987" spans="20:24">
      <c r="T19987" s="288"/>
      <c r="U19987" s="287"/>
      <c r="X19987" s="289"/>
    </row>
    <row r="19988" spans="20:24">
      <c r="T19988" s="288"/>
      <c r="U19988" s="287"/>
      <c r="X19988" s="289"/>
    </row>
    <row r="19989" spans="20:24">
      <c r="T19989" s="288"/>
      <c r="U19989" s="287"/>
      <c r="X19989" s="289"/>
    </row>
    <row r="19990" spans="20:24">
      <c r="T19990" s="288"/>
      <c r="U19990" s="287"/>
      <c r="X19990" s="289"/>
    </row>
    <row r="19991" spans="20:24">
      <c r="T19991" s="288"/>
      <c r="U19991" s="287"/>
      <c r="X19991" s="289"/>
    </row>
    <row r="19992" spans="20:24">
      <c r="T19992" s="288"/>
      <c r="U19992" s="287"/>
      <c r="X19992" s="289"/>
    </row>
    <row r="19993" spans="20:24">
      <c r="T19993" s="288"/>
      <c r="U19993" s="287"/>
      <c r="X19993" s="289"/>
    </row>
    <row r="19994" spans="20:24">
      <c r="T19994" s="288"/>
      <c r="U19994" s="287"/>
      <c r="X19994" s="289"/>
    </row>
    <row r="19995" spans="20:24">
      <c r="T19995" s="288"/>
      <c r="U19995" s="287"/>
      <c r="X19995" s="289"/>
    </row>
    <row r="19996" spans="20:24">
      <c r="T19996" s="288"/>
      <c r="U19996" s="287"/>
      <c r="X19996" s="289"/>
    </row>
    <row r="19997" spans="20:24">
      <c r="T19997" s="288"/>
      <c r="U19997" s="287"/>
      <c r="X19997" s="289"/>
    </row>
    <row r="19998" spans="20:24">
      <c r="T19998" s="288"/>
      <c r="U19998" s="287"/>
      <c r="X19998" s="289"/>
    </row>
    <row r="19999" spans="20:24">
      <c r="T19999" s="288"/>
      <c r="U19999" s="287"/>
      <c r="X19999" s="289"/>
    </row>
    <row r="20000" spans="20:24">
      <c r="T20000" s="288"/>
      <c r="U20000" s="287"/>
      <c r="X20000" s="289"/>
    </row>
    <row r="20001" spans="20:24">
      <c r="T20001" s="288"/>
      <c r="U20001" s="287"/>
      <c r="X20001" s="289"/>
    </row>
    <row r="20002" spans="20:24">
      <c r="T20002" s="288"/>
      <c r="U20002" s="287"/>
      <c r="X20002" s="289"/>
    </row>
    <row r="20003" spans="20:24">
      <c r="T20003" s="288"/>
      <c r="U20003" s="287"/>
      <c r="X20003" s="289"/>
    </row>
    <row r="20004" spans="20:24">
      <c r="T20004" s="288"/>
      <c r="U20004" s="287"/>
      <c r="X20004" s="289"/>
    </row>
    <row r="20005" spans="20:24">
      <c r="T20005" s="288"/>
      <c r="U20005" s="287"/>
      <c r="X20005" s="289"/>
    </row>
    <row r="20006" spans="20:24">
      <c r="T20006" s="288"/>
      <c r="U20006" s="287"/>
      <c r="X20006" s="289"/>
    </row>
    <row r="20007" spans="20:24">
      <c r="T20007" s="288"/>
      <c r="U20007" s="287"/>
      <c r="X20007" s="289"/>
    </row>
    <row r="20008" spans="20:24">
      <c r="T20008" s="288"/>
      <c r="U20008" s="287"/>
      <c r="X20008" s="289"/>
    </row>
    <row r="20009" spans="20:24">
      <c r="T20009" s="288"/>
      <c r="U20009" s="287"/>
      <c r="X20009" s="289"/>
    </row>
    <row r="20010" spans="20:24">
      <c r="T20010" s="288"/>
      <c r="U20010" s="287"/>
      <c r="X20010" s="289"/>
    </row>
    <row r="20011" spans="20:24">
      <c r="T20011" s="288"/>
      <c r="U20011" s="287"/>
      <c r="X20011" s="289"/>
    </row>
    <row r="20012" spans="20:24">
      <c r="T20012" s="288"/>
      <c r="U20012" s="287"/>
      <c r="X20012" s="289"/>
    </row>
    <row r="20013" spans="20:24">
      <c r="T20013" s="288"/>
      <c r="U20013" s="287"/>
      <c r="X20013" s="289"/>
    </row>
    <row r="20014" spans="20:24">
      <c r="T20014" s="288"/>
      <c r="U20014" s="287"/>
      <c r="X20014" s="289"/>
    </row>
    <row r="20015" spans="20:24">
      <c r="T20015" s="288"/>
      <c r="U20015" s="287"/>
      <c r="X20015" s="289"/>
    </row>
    <row r="20016" spans="20:24">
      <c r="T20016" s="288"/>
      <c r="U20016" s="287"/>
      <c r="X20016" s="289"/>
    </row>
    <row r="20017" spans="20:24">
      <c r="T20017" s="288"/>
      <c r="U20017" s="287"/>
      <c r="X20017" s="289"/>
    </row>
    <row r="20018" spans="20:24">
      <c r="T20018" s="288"/>
      <c r="U20018" s="287"/>
      <c r="X20018" s="289"/>
    </row>
    <row r="20019" spans="20:24">
      <c r="T20019" s="288"/>
      <c r="U20019" s="287"/>
      <c r="X20019" s="289"/>
    </row>
    <row r="20020" spans="20:24">
      <c r="T20020" s="288"/>
      <c r="U20020" s="287"/>
      <c r="X20020" s="289"/>
    </row>
    <row r="20021" spans="20:24">
      <c r="T20021" s="288"/>
      <c r="U20021" s="287"/>
      <c r="X20021" s="289"/>
    </row>
    <row r="20022" spans="20:24">
      <c r="T20022" s="288"/>
      <c r="U20022" s="287"/>
      <c r="X20022" s="289"/>
    </row>
    <row r="20023" spans="20:24">
      <c r="T20023" s="288"/>
      <c r="U20023" s="287"/>
      <c r="X20023" s="289"/>
    </row>
    <row r="20024" spans="20:24">
      <c r="T20024" s="288"/>
      <c r="U20024" s="287"/>
      <c r="X20024" s="289"/>
    </row>
    <row r="20025" spans="20:24">
      <c r="T20025" s="288"/>
      <c r="U20025" s="287"/>
      <c r="X20025" s="289"/>
    </row>
    <row r="20026" spans="20:24">
      <c r="T20026" s="288"/>
      <c r="U20026" s="287"/>
      <c r="X20026" s="289"/>
    </row>
    <row r="20027" spans="20:24">
      <c r="T20027" s="288"/>
      <c r="U20027" s="287"/>
      <c r="X20027" s="289"/>
    </row>
    <row r="20028" spans="20:24">
      <c r="T20028" s="288"/>
      <c r="U20028" s="287"/>
      <c r="X20028" s="289"/>
    </row>
    <row r="20029" spans="20:24">
      <c r="T20029" s="288"/>
      <c r="U20029" s="287"/>
      <c r="X20029" s="289"/>
    </row>
    <row r="20030" spans="20:24">
      <c r="T20030" s="288"/>
      <c r="U20030" s="287"/>
      <c r="X20030" s="289"/>
    </row>
    <row r="20031" spans="20:24">
      <c r="T20031" s="288"/>
      <c r="U20031" s="287"/>
      <c r="X20031" s="289"/>
    </row>
    <row r="20032" spans="20:24">
      <c r="T20032" s="288"/>
      <c r="U20032" s="287"/>
      <c r="X20032" s="289"/>
    </row>
    <row r="20033" spans="20:24">
      <c r="T20033" s="288"/>
      <c r="U20033" s="287"/>
      <c r="X20033" s="289"/>
    </row>
    <row r="20034" spans="20:24">
      <c r="T20034" s="288"/>
      <c r="U20034" s="287"/>
      <c r="X20034" s="289"/>
    </row>
    <row r="20035" spans="20:24">
      <c r="T20035" s="288"/>
      <c r="U20035" s="287"/>
      <c r="X20035" s="289"/>
    </row>
    <row r="20036" spans="20:24">
      <c r="T20036" s="288"/>
      <c r="U20036" s="287"/>
      <c r="X20036" s="289"/>
    </row>
    <row r="20037" spans="20:24">
      <c r="T20037" s="288"/>
      <c r="U20037" s="287"/>
      <c r="X20037" s="289"/>
    </row>
    <row r="20038" spans="20:24">
      <c r="T20038" s="288"/>
      <c r="U20038" s="287"/>
      <c r="X20038" s="289"/>
    </row>
    <row r="20039" spans="20:24">
      <c r="T20039" s="288"/>
      <c r="U20039" s="287"/>
      <c r="X20039" s="289"/>
    </row>
    <row r="20040" spans="20:24">
      <c r="T20040" s="288"/>
      <c r="U20040" s="287"/>
      <c r="X20040" s="289"/>
    </row>
    <row r="20041" spans="20:24">
      <c r="T20041" s="288"/>
      <c r="U20041" s="287"/>
      <c r="X20041" s="289"/>
    </row>
    <row r="20042" spans="20:24">
      <c r="T20042" s="288"/>
      <c r="U20042" s="287"/>
      <c r="X20042" s="289"/>
    </row>
    <row r="20043" spans="20:24">
      <c r="T20043" s="288"/>
      <c r="U20043" s="287"/>
      <c r="X20043" s="289"/>
    </row>
    <row r="20044" spans="20:24">
      <c r="T20044" s="288"/>
      <c r="U20044" s="287"/>
      <c r="X20044" s="289"/>
    </row>
    <row r="20045" spans="20:24">
      <c r="T20045" s="288"/>
      <c r="U20045" s="287"/>
      <c r="X20045" s="289"/>
    </row>
    <row r="20046" spans="20:24">
      <c r="T20046" s="288"/>
      <c r="U20046" s="287"/>
      <c r="X20046" s="289"/>
    </row>
    <row r="20047" spans="20:24">
      <c r="T20047" s="288"/>
      <c r="U20047" s="287"/>
      <c r="X20047" s="289"/>
    </row>
    <row r="20048" spans="20:24">
      <c r="T20048" s="288"/>
      <c r="U20048" s="287"/>
      <c r="X20048" s="289"/>
    </row>
    <row r="20049" spans="20:24">
      <c r="T20049" s="288"/>
      <c r="U20049" s="287"/>
      <c r="X20049" s="289"/>
    </row>
    <row r="20050" spans="20:24">
      <c r="T20050" s="288"/>
      <c r="U20050" s="287"/>
      <c r="X20050" s="289"/>
    </row>
    <row r="20051" spans="20:24">
      <c r="T20051" s="288"/>
      <c r="U20051" s="287"/>
      <c r="X20051" s="289"/>
    </row>
    <row r="20052" spans="20:24">
      <c r="T20052" s="288"/>
      <c r="U20052" s="287"/>
      <c r="X20052" s="289"/>
    </row>
    <row r="20053" spans="20:24">
      <c r="T20053" s="288"/>
      <c r="U20053" s="287"/>
      <c r="X20053" s="289"/>
    </row>
    <row r="20054" spans="20:24">
      <c r="T20054" s="288"/>
      <c r="U20054" s="287"/>
      <c r="X20054" s="289"/>
    </row>
    <row r="20055" spans="20:24">
      <c r="T20055" s="288"/>
      <c r="U20055" s="287"/>
      <c r="X20055" s="289"/>
    </row>
    <row r="20056" spans="20:24">
      <c r="T20056" s="288"/>
      <c r="U20056" s="287"/>
      <c r="X20056" s="289"/>
    </row>
    <row r="20057" spans="20:24">
      <c r="T20057" s="288"/>
      <c r="U20057" s="287"/>
      <c r="X20057" s="289"/>
    </row>
    <row r="20058" spans="20:24">
      <c r="T20058" s="288"/>
      <c r="U20058" s="287"/>
      <c r="X20058" s="289"/>
    </row>
    <row r="20059" spans="20:24">
      <c r="T20059" s="288"/>
      <c r="U20059" s="287"/>
      <c r="X20059" s="289"/>
    </row>
    <row r="20060" spans="20:24">
      <c r="T20060" s="288"/>
      <c r="U20060" s="287"/>
      <c r="X20060" s="289"/>
    </row>
    <row r="20061" spans="20:24">
      <c r="T20061" s="288"/>
      <c r="U20061" s="287"/>
      <c r="X20061" s="289"/>
    </row>
    <row r="20062" spans="20:24">
      <c r="T20062" s="288"/>
      <c r="U20062" s="287"/>
      <c r="X20062" s="289"/>
    </row>
    <row r="20063" spans="20:24">
      <c r="T20063" s="288"/>
      <c r="U20063" s="287"/>
      <c r="X20063" s="289"/>
    </row>
    <row r="20064" spans="20:24">
      <c r="T20064" s="288"/>
      <c r="U20064" s="287"/>
      <c r="X20064" s="289"/>
    </row>
    <row r="20065" spans="20:24">
      <c r="T20065" s="288"/>
      <c r="U20065" s="287"/>
      <c r="X20065" s="289"/>
    </row>
    <row r="20066" spans="20:24">
      <c r="T20066" s="288"/>
      <c r="U20066" s="287"/>
      <c r="X20066" s="289"/>
    </row>
    <row r="20067" spans="20:24">
      <c r="T20067" s="288"/>
      <c r="U20067" s="287"/>
      <c r="X20067" s="289"/>
    </row>
    <row r="20068" spans="20:24">
      <c r="T20068" s="288"/>
      <c r="U20068" s="287"/>
      <c r="X20068" s="289"/>
    </row>
    <row r="20069" spans="20:24">
      <c r="T20069" s="288"/>
      <c r="U20069" s="287"/>
      <c r="X20069" s="289"/>
    </row>
    <row r="20070" spans="20:24">
      <c r="T20070" s="288"/>
      <c r="U20070" s="287"/>
      <c r="X20070" s="289"/>
    </row>
    <row r="20071" spans="20:24">
      <c r="T20071" s="288"/>
      <c r="U20071" s="287"/>
      <c r="X20071" s="289"/>
    </row>
    <row r="20072" spans="20:24">
      <c r="T20072" s="288"/>
      <c r="U20072" s="287"/>
      <c r="X20072" s="289"/>
    </row>
    <row r="20073" spans="20:24">
      <c r="T20073" s="288"/>
      <c r="U20073" s="287"/>
      <c r="X20073" s="289"/>
    </row>
    <row r="20074" spans="20:24">
      <c r="T20074" s="288"/>
      <c r="U20074" s="287"/>
      <c r="X20074" s="289"/>
    </row>
    <row r="20075" spans="20:24">
      <c r="T20075" s="288"/>
      <c r="U20075" s="287"/>
      <c r="X20075" s="289"/>
    </row>
    <row r="20076" spans="20:24">
      <c r="T20076" s="288"/>
      <c r="U20076" s="287"/>
      <c r="X20076" s="289"/>
    </row>
    <row r="20077" spans="20:24">
      <c r="T20077" s="288"/>
      <c r="U20077" s="287"/>
      <c r="X20077" s="289"/>
    </row>
    <row r="20078" spans="20:24">
      <c r="T20078" s="288"/>
      <c r="U20078" s="287"/>
      <c r="X20078" s="289"/>
    </row>
    <row r="20079" spans="20:24">
      <c r="T20079" s="288"/>
      <c r="U20079" s="287"/>
      <c r="X20079" s="289"/>
    </row>
    <row r="20080" spans="20:24">
      <c r="T20080" s="288"/>
      <c r="U20080" s="287"/>
      <c r="X20080" s="289"/>
    </row>
    <row r="20081" spans="20:24">
      <c r="T20081" s="288"/>
      <c r="U20081" s="287"/>
      <c r="X20081" s="289"/>
    </row>
    <row r="20082" spans="20:24">
      <c r="T20082" s="288"/>
      <c r="U20082" s="287"/>
      <c r="X20082" s="289"/>
    </row>
    <row r="20083" spans="20:24">
      <c r="T20083" s="288"/>
      <c r="U20083" s="287"/>
      <c r="X20083" s="289"/>
    </row>
    <row r="20084" spans="20:24">
      <c r="T20084" s="288"/>
      <c r="U20084" s="287"/>
      <c r="X20084" s="289"/>
    </row>
    <row r="20085" spans="20:24">
      <c r="T20085" s="288"/>
      <c r="U20085" s="287"/>
      <c r="X20085" s="289"/>
    </row>
    <row r="20086" spans="20:24">
      <c r="T20086" s="288"/>
      <c r="U20086" s="287"/>
      <c r="X20086" s="289"/>
    </row>
    <row r="20087" spans="20:24">
      <c r="T20087" s="288"/>
      <c r="U20087" s="287"/>
      <c r="X20087" s="289"/>
    </row>
    <row r="20088" spans="20:24">
      <c r="T20088" s="288"/>
      <c r="U20088" s="287"/>
      <c r="X20088" s="289"/>
    </row>
    <row r="20089" spans="20:24">
      <c r="T20089" s="288"/>
      <c r="U20089" s="287"/>
      <c r="X20089" s="289"/>
    </row>
    <row r="20090" spans="20:24">
      <c r="T20090" s="288"/>
      <c r="U20090" s="287"/>
      <c r="X20090" s="289"/>
    </row>
    <row r="20091" spans="20:24">
      <c r="T20091" s="288"/>
      <c r="U20091" s="287"/>
      <c r="X20091" s="289"/>
    </row>
    <row r="20092" spans="20:24">
      <c r="T20092" s="288"/>
      <c r="U20092" s="287"/>
      <c r="X20092" s="289"/>
    </row>
    <row r="20093" spans="20:24">
      <c r="T20093" s="288"/>
      <c r="U20093" s="287"/>
      <c r="X20093" s="289"/>
    </row>
    <row r="20094" spans="20:24">
      <c r="T20094" s="288"/>
      <c r="U20094" s="287"/>
      <c r="X20094" s="289"/>
    </row>
    <row r="20095" spans="20:24">
      <c r="T20095" s="288"/>
      <c r="U20095" s="287"/>
      <c r="X20095" s="289"/>
    </row>
    <row r="20096" spans="20:24">
      <c r="T20096" s="288"/>
      <c r="U20096" s="287"/>
      <c r="X20096" s="289"/>
    </row>
    <row r="20097" spans="20:24">
      <c r="T20097" s="288"/>
      <c r="U20097" s="287"/>
      <c r="X20097" s="289"/>
    </row>
    <row r="20098" spans="20:24">
      <c r="T20098" s="288"/>
      <c r="U20098" s="287"/>
      <c r="X20098" s="289"/>
    </row>
    <row r="20099" spans="20:24">
      <c r="T20099" s="288"/>
      <c r="U20099" s="287"/>
      <c r="X20099" s="289"/>
    </row>
    <row r="20100" spans="20:24">
      <c r="T20100" s="288"/>
      <c r="U20100" s="287"/>
      <c r="X20100" s="289"/>
    </row>
    <row r="20101" spans="20:24">
      <c r="T20101" s="288"/>
      <c r="U20101" s="287"/>
      <c r="X20101" s="289"/>
    </row>
    <row r="20102" spans="20:24">
      <c r="T20102" s="288"/>
      <c r="U20102" s="287"/>
      <c r="X20102" s="289"/>
    </row>
    <row r="20103" spans="20:24">
      <c r="T20103" s="288"/>
      <c r="U20103" s="287"/>
      <c r="X20103" s="289"/>
    </row>
    <row r="20104" spans="20:24">
      <c r="T20104" s="288"/>
      <c r="U20104" s="287"/>
      <c r="X20104" s="289"/>
    </row>
    <row r="20105" spans="20:24">
      <c r="T20105" s="288"/>
      <c r="U20105" s="287"/>
      <c r="X20105" s="289"/>
    </row>
    <row r="20106" spans="20:24">
      <c r="T20106" s="288"/>
      <c r="U20106" s="287"/>
      <c r="X20106" s="289"/>
    </row>
    <row r="20107" spans="20:24">
      <c r="T20107" s="288"/>
      <c r="U20107" s="287"/>
      <c r="X20107" s="289"/>
    </row>
    <row r="20108" spans="20:24">
      <c r="T20108" s="288"/>
      <c r="U20108" s="287"/>
      <c r="X20108" s="289"/>
    </row>
    <row r="20109" spans="20:24">
      <c r="T20109" s="288"/>
      <c r="U20109" s="287"/>
      <c r="X20109" s="289"/>
    </row>
    <row r="20110" spans="20:24">
      <c r="T20110" s="288"/>
      <c r="U20110" s="287"/>
      <c r="X20110" s="289"/>
    </row>
    <row r="20111" spans="20:24">
      <c r="T20111" s="288"/>
      <c r="U20111" s="287"/>
      <c r="X20111" s="289"/>
    </row>
    <row r="20112" spans="20:24">
      <c r="T20112" s="288"/>
      <c r="U20112" s="287"/>
      <c r="X20112" s="289"/>
    </row>
    <row r="20113" spans="20:24">
      <c r="T20113" s="288"/>
      <c r="U20113" s="287"/>
      <c r="X20113" s="289"/>
    </row>
    <row r="20114" spans="20:24">
      <c r="T20114" s="288"/>
      <c r="U20114" s="287"/>
      <c r="X20114" s="289"/>
    </row>
    <row r="20115" spans="20:24">
      <c r="T20115" s="288"/>
      <c r="U20115" s="287"/>
      <c r="X20115" s="289"/>
    </row>
    <row r="20116" spans="20:24">
      <c r="T20116" s="288"/>
      <c r="U20116" s="287"/>
      <c r="X20116" s="289"/>
    </row>
    <row r="20117" spans="20:24">
      <c r="T20117" s="288"/>
      <c r="U20117" s="287"/>
      <c r="X20117" s="289"/>
    </row>
    <row r="20118" spans="20:24">
      <c r="T20118" s="288"/>
      <c r="U20118" s="287"/>
      <c r="X20118" s="289"/>
    </row>
    <row r="20119" spans="20:24">
      <c r="T20119" s="288"/>
      <c r="U20119" s="287"/>
      <c r="X20119" s="289"/>
    </row>
    <row r="20120" spans="20:24">
      <c r="T20120" s="288"/>
      <c r="U20120" s="287"/>
      <c r="X20120" s="289"/>
    </row>
    <row r="20121" spans="20:24">
      <c r="T20121" s="288"/>
      <c r="U20121" s="287"/>
      <c r="X20121" s="289"/>
    </row>
    <row r="20122" spans="20:24">
      <c r="T20122" s="288"/>
      <c r="U20122" s="287"/>
      <c r="X20122" s="289"/>
    </row>
    <row r="20123" spans="20:24">
      <c r="T20123" s="288"/>
      <c r="U20123" s="287"/>
      <c r="X20123" s="289"/>
    </row>
    <row r="20124" spans="20:24">
      <c r="T20124" s="288"/>
      <c r="U20124" s="287"/>
      <c r="X20124" s="289"/>
    </row>
    <row r="20125" spans="20:24">
      <c r="T20125" s="288"/>
      <c r="U20125" s="287"/>
      <c r="X20125" s="289"/>
    </row>
    <row r="20126" spans="20:24">
      <c r="T20126" s="288"/>
      <c r="U20126" s="287"/>
      <c r="X20126" s="289"/>
    </row>
    <row r="20127" spans="20:24">
      <c r="T20127" s="288"/>
      <c r="U20127" s="287"/>
      <c r="X20127" s="289"/>
    </row>
    <row r="20128" spans="20:24">
      <c r="T20128" s="288"/>
      <c r="U20128" s="287"/>
      <c r="X20128" s="289"/>
    </row>
    <row r="20129" spans="20:24">
      <c r="T20129" s="288"/>
      <c r="U20129" s="287"/>
      <c r="X20129" s="289"/>
    </row>
    <row r="20130" spans="20:24">
      <c r="T20130" s="288"/>
      <c r="U20130" s="287"/>
      <c r="X20130" s="289"/>
    </row>
    <row r="20131" spans="20:24">
      <c r="T20131" s="288"/>
      <c r="U20131" s="287"/>
      <c r="X20131" s="289"/>
    </row>
    <row r="20132" spans="20:24">
      <c r="T20132" s="288"/>
      <c r="U20132" s="287"/>
      <c r="X20132" s="289"/>
    </row>
    <row r="20133" spans="20:24">
      <c r="T20133" s="288"/>
      <c r="U20133" s="287"/>
      <c r="X20133" s="289"/>
    </row>
    <row r="20134" spans="20:24">
      <c r="T20134" s="288"/>
      <c r="U20134" s="287"/>
      <c r="X20134" s="289"/>
    </row>
    <row r="20135" spans="20:24">
      <c r="T20135" s="288"/>
      <c r="U20135" s="287"/>
      <c r="X20135" s="289"/>
    </row>
    <row r="20136" spans="20:24">
      <c r="T20136" s="288"/>
      <c r="U20136" s="287"/>
      <c r="X20136" s="289"/>
    </row>
    <row r="20137" spans="20:24">
      <c r="T20137" s="288"/>
      <c r="U20137" s="287"/>
      <c r="X20137" s="289"/>
    </row>
    <row r="20138" spans="20:24">
      <c r="T20138" s="288"/>
      <c r="U20138" s="287"/>
      <c r="X20138" s="289"/>
    </row>
    <row r="20139" spans="20:24">
      <c r="T20139" s="288"/>
      <c r="U20139" s="287"/>
      <c r="X20139" s="289"/>
    </row>
    <row r="20140" spans="20:24">
      <c r="T20140" s="288"/>
      <c r="U20140" s="287"/>
      <c r="X20140" s="289"/>
    </row>
    <row r="20141" spans="20:24">
      <c r="T20141" s="288"/>
      <c r="U20141" s="287"/>
      <c r="X20141" s="289"/>
    </row>
    <row r="20142" spans="20:24">
      <c r="T20142" s="288"/>
      <c r="U20142" s="287"/>
      <c r="X20142" s="289"/>
    </row>
    <row r="20143" spans="20:24">
      <c r="T20143" s="288"/>
      <c r="U20143" s="287"/>
      <c r="X20143" s="289"/>
    </row>
    <row r="20144" spans="20:24">
      <c r="T20144" s="288"/>
      <c r="U20144" s="287"/>
      <c r="X20144" s="289"/>
    </row>
    <row r="20145" spans="20:24">
      <c r="T20145" s="288"/>
      <c r="U20145" s="287"/>
      <c r="X20145" s="289"/>
    </row>
    <row r="20146" spans="20:24">
      <c r="T20146" s="288"/>
      <c r="U20146" s="287"/>
      <c r="X20146" s="289"/>
    </row>
    <row r="20147" spans="20:24">
      <c r="T20147" s="288"/>
      <c r="U20147" s="287"/>
      <c r="X20147" s="289"/>
    </row>
    <row r="20148" spans="20:24">
      <c r="T20148" s="288"/>
      <c r="U20148" s="287"/>
      <c r="X20148" s="289"/>
    </row>
    <row r="20149" spans="20:24">
      <c r="T20149" s="288"/>
      <c r="U20149" s="287"/>
      <c r="X20149" s="289"/>
    </row>
    <row r="20150" spans="20:24">
      <c r="T20150" s="288"/>
      <c r="U20150" s="287"/>
      <c r="X20150" s="289"/>
    </row>
    <row r="20151" spans="20:24">
      <c r="T20151" s="288"/>
      <c r="U20151" s="287"/>
      <c r="X20151" s="289"/>
    </row>
    <row r="20152" spans="20:24">
      <c r="T20152" s="288"/>
      <c r="U20152" s="287"/>
      <c r="X20152" s="289"/>
    </row>
    <row r="20153" spans="20:24">
      <c r="T20153" s="288"/>
      <c r="U20153" s="287"/>
      <c r="X20153" s="289"/>
    </row>
    <row r="20154" spans="20:24">
      <c r="T20154" s="288"/>
      <c r="U20154" s="287"/>
      <c r="X20154" s="289"/>
    </row>
    <row r="20155" spans="20:24">
      <c r="T20155" s="288"/>
      <c r="U20155" s="287"/>
      <c r="X20155" s="289"/>
    </row>
    <row r="20156" spans="20:24">
      <c r="T20156" s="288"/>
      <c r="U20156" s="287"/>
      <c r="X20156" s="289"/>
    </row>
    <row r="20157" spans="20:24">
      <c r="T20157" s="288"/>
      <c r="U20157" s="287"/>
      <c r="X20157" s="289"/>
    </row>
    <row r="20158" spans="20:24">
      <c r="T20158" s="288"/>
      <c r="U20158" s="287"/>
      <c r="X20158" s="289"/>
    </row>
    <row r="20159" spans="20:24">
      <c r="T20159" s="288"/>
      <c r="U20159" s="287"/>
      <c r="X20159" s="289"/>
    </row>
    <row r="20160" spans="20:24">
      <c r="T20160" s="288"/>
      <c r="U20160" s="287"/>
      <c r="X20160" s="289"/>
    </row>
    <row r="20161" spans="20:24">
      <c r="T20161" s="288"/>
      <c r="U20161" s="287"/>
      <c r="X20161" s="289"/>
    </row>
    <row r="20162" spans="20:24">
      <c r="T20162" s="288"/>
      <c r="U20162" s="287"/>
      <c r="X20162" s="289"/>
    </row>
    <row r="20163" spans="20:24">
      <c r="T20163" s="288"/>
      <c r="U20163" s="287"/>
      <c r="X20163" s="289"/>
    </row>
    <row r="20164" spans="20:24">
      <c r="T20164" s="288"/>
      <c r="U20164" s="287"/>
      <c r="X20164" s="289"/>
    </row>
    <row r="20165" spans="20:24">
      <c r="T20165" s="288"/>
      <c r="U20165" s="287"/>
      <c r="X20165" s="289"/>
    </row>
    <row r="20166" spans="20:24">
      <c r="T20166" s="288"/>
      <c r="U20166" s="287"/>
      <c r="X20166" s="289"/>
    </row>
    <row r="20167" spans="20:24">
      <c r="T20167" s="288"/>
      <c r="U20167" s="287"/>
      <c r="X20167" s="289"/>
    </row>
    <row r="20168" spans="20:24">
      <c r="T20168" s="288"/>
      <c r="U20168" s="287"/>
      <c r="X20168" s="289"/>
    </row>
    <row r="20169" spans="20:24">
      <c r="T20169" s="288"/>
      <c r="U20169" s="287"/>
      <c r="X20169" s="289"/>
    </row>
    <row r="20170" spans="20:24">
      <c r="T20170" s="288"/>
      <c r="U20170" s="287"/>
      <c r="X20170" s="289"/>
    </row>
    <row r="20171" spans="20:24">
      <c r="T20171" s="288"/>
      <c r="U20171" s="287"/>
      <c r="X20171" s="289"/>
    </row>
    <row r="20172" spans="20:24">
      <c r="T20172" s="288"/>
      <c r="U20172" s="287"/>
      <c r="X20172" s="289"/>
    </row>
    <row r="20173" spans="20:24">
      <c r="T20173" s="288"/>
      <c r="U20173" s="287"/>
      <c r="X20173" s="289"/>
    </row>
    <row r="20174" spans="20:24">
      <c r="T20174" s="288"/>
      <c r="U20174" s="287"/>
      <c r="X20174" s="289"/>
    </row>
    <row r="20175" spans="20:24">
      <c r="T20175" s="288"/>
      <c r="U20175" s="287"/>
      <c r="X20175" s="289"/>
    </row>
    <row r="20176" spans="20:24">
      <c r="T20176" s="288"/>
      <c r="U20176" s="287"/>
      <c r="X20176" s="289"/>
    </row>
    <row r="20177" spans="20:24">
      <c r="T20177" s="288"/>
      <c r="U20177" s="287"/>
      <c r="X20177" s="289"/>
    </row>
    <row r="20178" spans="20:24">
      <c r="T20178" s="288"/>
      <c r="U20178" s="287"/>
      <c r="X20178" s="289"/>
    </row>
    <row r="20179" spans="20:24">
      <c r="T20179" s="288"/>
      <c r="U20179" s="287"/>
      <c r="X20179" s="289"/>
    </row>
    <row r="20180" spans="20:24">
      <c r="T20180" s="288"/>
      <c r="U20180" s="287"/>
      <c r="X20180" s="289"/>
    </row>
    <row r="20181" spans="20:24">
      <c r="T20181" s="288"/>
      <c r="U20181" s="287"/>
      <c r="X20181" s="289"/>
    </row>
    <row r="20182" spans="20:24">
      <c r="T20182" s="288"/>
      <c r="U20182" s="287"/>
      <c r="X20182" s="289"/>
    </row>
    <row r="20183" spans="20:24">
      <c r="T20183" s="288"/>
      <c r="U20183" s="287"/>
      <c r="X20183" s="289"/>
    </row>
    <row r="20184" spans="20:24">
      <c r="T20184" s="288"/>
      <c r="U20184" s="287"/>
      <c r="X20184" s="289"/>
    </row>
    <row r="20185" spans="20:24">
      <c r="T20185" s="288"/>
      <c r="U20185" s="287"/>
      <c r="X20185" s="289"/>
    </row>
    <row r="20186" spans="20:24">
      <c r="T20186" s="288"/>
      <c r="U20186" s="287"/>
      <c r="X20186" s="289"/>
    </row>
    <row r="20187" spans="20:24">
      <c r="T20187" s="288"/>
      <c r="U20187" s="287"/>
      <c r="X20187" s="289"/>
    </row>
    <row r="20188" spans="20:24">
      <c r="T20188" s="288"/>
      <c r="U20188" s="287"/>
      <c r="X20188" s="289"/>
    </row>
    <row r="20189" spans="20:24">
      <c r="T20189" s="288"/>
      <c r="U20189" s="287"/>
      <c r="X20189" s="289"/>
    </row>
    <row r="20190" spans="20:24">
      <c r="T20190" s="288"/>
      <c r="U20190" s="287"/>
      <c r="X20190" s="289"/>
    </row>
    <row r="20191" spans="20:24">
      <c r="T20191" s="288"/>
      <c r="U20191" s="287"/>
      <c r="X20191" s="289"/>
    </row>
    <row r="20192" spans="20:24">
      <c r="T20192" s="288"/>
      <c r="U20192" s="287"/>
      <c r="X20192" s="289"/>
    </row>
    <row r="20193" spans="20:24">
      <c r="T20193" s="288"/>
      <c r="U20193" s="287"/>
      <c r="X20193" s="289"/>
    </row>
    <row r="20194" spans="20:24">
      <c r="T20194" s="288"/>
      <c r="U20194" s="287"/>
      <c r="X20194" s="289"/>
    </row>
    <row r="20195" spans="20:24">
      <c r="T20195" s="288"/>
      <c r="U20195" s="287"/>
      <c r="X20195" s="289"/>
    </row>
    <row r="20196" spans="20:24">
      <c r="T20196" s="288"/>
      <c r="U20196" s="287"/>
      <c r="X20196" s="289"/>
    </row>
    <row r="20197" spans="20:24">
      <c r="T20197" s="288"/>
      <c r="U20197" s="287"/>
      <c r="X20197" s="289"/>
    </row>
    <row r="20198" spans="20:24">
      <c r="T20198" s="288"/>
      <c r="U20198" s="287"/>
      <c r="X20198" s="289"/>
    </row>
    <row r="20199" spans="20:24">
      <c r="T20199" s="288"/>
      <c r="U20199" s="287"/>
      <c r="X20199" s="289"/>
    </row>
    <row r="20200" spans="20:24">
      <c r="T20200" s="288"/>
      <c r="U20200" s="287"/>
      <c r="X20200" s="289"/>
    </row>
    <row r="20201" spans="20:24">
      <c r="T20201" s="288"/>
      <c r="U20201" s="287"/>
      <c r="X20201" s="289"/>
    </row>
    <row r="20202" spans="20:24">
      <c r="T20202" s="288"/>
      <c r="U20202" s="287"/>
      <c r="X20202" s="289"/>
    </row>
    <row r="20203" spans="20:24">
      <c r="T20203" s="288"/>
      <c r="U20203" s="287"/>
      <c r="X20203" s="289"/>
    </row>
    <row r="20204" spans="20:24">
      <c r="T20204" s="288"/>
      <c r="U20204" s="287"/>
      <c r="X20204" s="289"/>
    </row>
    <row r="20205" spans="20:24">
      <c r="T20205" s="288"/>
      <c r="U20205" s="287"/>
      <c r="X20205" s="289"/>
    </row>
    <row r="20206" spans="20:24">
      <c r="T20206" s="288"/>
      <c r="U20206" s="287"/>
      <c r="X20206" s="289"/>
    </row>
    <row r="20207" spans="20:24">
      <c r="T20207" s="288"/>
      <c r="U20207" s="287"/>
      <c r="X20207" s="289"/>
    </row>
    <row r="20208" spans="20:24">
      <c r="T20208" s="288"/>
      <c r="U20208" s="287"/>
      <c r="X20208" s="289"/>
    </row>
    <row r="20209" spans="20:24">
      <c r="T20209" s="288"/>
      <c r="U20209" s="287"/>
      <c r="X20209" s="289"/>
    </row>
    <row r="20210" spans="20:24">
      <c r="T20210" s="288"/>
      <c r="U20210" s="287"/>
      <c r="X20210" s="289"/>
    </row>
    <row r="20211" spans="20:24">
      <c r="T20211" s="288"/>
      <c r="U20211" s="287"/>
      <c r="X20211" s="289"/>
    </row>
    <row r="20212" spans="20:24">
      <c r="T20212" s="288"/>
      <c r="U20212" s="287"/>
      <c r="X20212" s="289"/>
    </row>
    <row r="20213" spans="20:24">
      <c r="T20213" s="288"/>
      <c r="U20213" s="287"/>
      <c r="X20213" s="289"/>
    </row>
    <row r="20214" spans="20:24">
      <c r="T20214" s="288"/>
      <c r="U20214" s="287"/>
      <c r="X20214" s="289"/>
    </row>
    <row r="20215" spans="20:24">
      <c r="T20215" s="288"/>
      <c r="U20215" s="287"/>
      <c r="X20215" s="289"/>
    </row>
    <row r="20216" spans="20:24">
      <c r="T20216" s="288"/>
      <c r="U20216" s="287"/>
      <c r="X20216" s="289"/>
    </row>
    <row r="20217" spans="20:24">
      <c r="T20217" s="288"/>
      <c r="U20217" s="287"/>
      <c r="X20217" s="289"/>
    </row>
    <row r="20218" spans="20:24">
      <c r="T20218" s="288"/>
      <c r="U20218" s="287"/>
      <c r="X20218" s="289"/>
    </row>
    <row r="20219" spans="20:24">
      <c r="T20219" s="288"/>
      <c r="U20219" s="287"/>
      <c r="X20219" s="289"/>
    </row>
    <row r="20220" spans="20:24">
      <c r="T20220" s="288"/>
      <c r="U20220" s="287"/>
      <c r="X20220" s="289"/>
    </row>
    <row r="20221" spans="20:24">
      <c r="T20221" s="288"/>
      <c r="U20221" s="287"/>
      <c r="X20221" s="289"/>
    </row>
    <row r="20222" spans="20:24">
      <c r="T20222" s="288"/>
      <c r="U20222" s="287"/>
      <c r="X20222" s="289"/>
    </row>
    <row r="20223" spans="20:24">
      <c r="T20223" s="288"/>
      <c r="U20223" s="287"/>
      <c r="X20223" s="289"/>
    </row>
    <row r="20224" spans="20:24">
      <c r="T20224" s="288"/>
      <c r="U20224" s="287"/>
      <c r="X20224" s="289"/>
    </row>
    <row r="20225" spans="20:24">
      <c r="T20225" s="288"/>
      <c r="U20225" s="287"/>
      <c r="X20225" s="289"/>
    </row>
    <row r="20226" spans="20:24">
      <c r="T20226" s="288"/>
      <c r="U20226" s="287"/>
      <c r="X20226" s="289"/>
    </row>
    <row r="20227" spans="20:24">
      <c r="T20227" s="288"/>
      <c r="U20227" s="287"/>
      <c r="X20227" s="289"/>
    </row>
    <row r="20228" spans="20:24">
      <c r="T20228" s="288"/>
      <c r="U20228" s="287"/>
      <c r="X20228" s="289"/>
    </row>
    <row r="20229" spans="20:24">
      <c r="T20229" s="288"/>
      <c r="U20229" s="287"/>
      <c r="X20229" s="289"/>
    </row>
    <row r="20230" spans="20:24">
      <c r="T20230" s="288"/>
      <c r="U20230" s="287"/>
      <c r="X20230" s="289"/>
    </row>
    <row r="20231" spans="20:24">
      <c r="T20231" s="288"/>
      <c r="U20231" s="287"/>
      <c r="X20231" s="289"/>
    </row>
    <row r="20232" spans="20:24">
      <c r="T20232" s="288"/>
      <c r="U20232" s="287"/>
      <c r="X20232" s="289"/>
    </row>
    <row r="20233" spans="20:24">
      <c r="T20233" s="288"/>
      <c r="U20233" s="287"/>
      <c r="X20233" s="289"/>
    </row>
    <row r="20234" spans="20:24">
      <c r="T20234" s="288"/>
      <c r="U20234" s="287"/>
      <c r="X20234" s="289"/>
    </row>
    <row r="20235" spans="20:24">
      <c r="T20235" s="288"/>
      <c r="U20235" s="287"/>
      <c r="X20235" s="289"/>
    </row>
    <row r="20236" spans="20:24">
      <c r="T20236" s="288"/>
      <c r="U20236" s="287"/>
      <c r="X20236" s="289"/>
    </row>
    <row r="20237" spans="20:24">
      <c r="T20237" s="288"/>
      <c r="U20237" s="287"/>
      <c r="X20237" s="289"/>
    </row>
    <row r="20238" spans="20:24">
      <c r="T20238" s="288"/>
      <c r="U20238" s="287"/>
      <c r="X20238" s="289"/>
    </row>
    <row r="20239" spans="20:24">
      <c r="T20239" s="288"/>
      <c r="U20239" s="287"/>
      <c r="X20239" s="289"/>
    </row>
    <row r="20240" spans="20:24">
      <c r="T20240" s="288"/>
      <c r="U20240" s="287"/>
      <c r="X20240" s="289"/>
    </row>
    <row r="20241" spans="20:24">
      <c r="T20241" s="288"/>
      <c r="U20241" s="287"/>
      <c r="X20241" s="289"/>
    </row>
    <row r="20242" spans="20:24">
      <c r="T20242" s="288"/>
      <c r="U20242" s="287"/>
      <c r="X20242" s="289"/>
    </row>
    <row r="20243" spans="20:24">
      <c r="T20243" s="288"/>
      <c r="U20243" s="287"/>
      <c r="X20243" s="289"/>
    </row>
    <row r="20244" spans="20:24">
      <c r="T20244" s="288"/>
      <c r="U20244" s="287"/>
      <c r="X20244" s="289"/>
    </row>
    <row r="20245" spans="20:24">
      <c r="T20245" s="288"/>
      <c r="U20245" s="287"/>
      <c r="X20245" s="289"/>
    </row>
    <row r="20246" spans="20:24">
      <c r="T20246" s="288"/>
      <c r="U20246" s="287"/>
      <c r="X20246" s="289"/>
    </row>
    <row r="20247" spans="20:24">
      <c r="T20247" s="288"/>
      <c r="U20247" s="287"/>
      <c r="X20247" s="289"/>
    </row>
    <row r="20248" spans="20:24">
      <c r="T20248" s="288"/>
      <c r="U20248" s="287"/>
      <c r="X20248" s="289"/>
    </row>
    <row r="20249" spans="20:24">
      <c r="T20249" s="288"/>
      <c r="U20249" s="287"/>
      <c r="X20249" s="289"/>
    </row>
    <row r="20250" spans="20:24">
      <c r="T20250" s="288"/>
      <c r="U20250" s="287"/>
      <c r="X20250" s="289"/>
    </row>
    <row r="20251" spans="20:24">
      <c r="T20251" s="288"/>
      <c r="U20251" s="287"/>
      <c r="X20251" s="289"/>
    </row>
    <row r="20252" spans="20:24">
      <c r="T20252" s="288"/>
      <c r="U20252" s="287"/>
      <c r="X20252" s="289"/>
    </row>
    <row r="20253" spans="20:24">
      <c r="T20253" s="288"/>
      <c r="U20253" s="287"/>
      <c r="X20253" s="289"/>
    </row>
    <row r="20254" spans="20:24">
      <c r="T20254" s="288"/>
      <c r="U20254" s="287"/>
      <c r="X20254" s="289"/>
    </row>
    <row r="20255" spans="20:24">
      <c r="T20255" s="288"/>
      <c r="U20255" s="287"/>
      <c r="X20255" s="289"/>
    </row>
    <row r="20256" spans="20:24">
      <c r="T20256" s="288"/>
      <c r="U20256" s="287"/>
      <c r="X20256" s="289"/>
    </row>
    <row r="20257" spans="20:24">
      <c r="T20257" s="288"/>
      <c r="U20257" s="287"/>
      <c r="X20257" s="289"/>
    </row>
    <row r="20258" spans="20:24">
      <c r="T20258" s="288"/>
      <c r="U20258" s="287"/>
      <c r="X20258" s="289"/>
    </row>
    <row r="20259" spans="20:24">
      <c r="T20259" s="288"/>
      <c r="U20259" s="287"/>
      <c r="X20259" s="289"/>
    </row>
    <row r="20260" spans="20:24">
      <c r="T20260" s="288"/>
      <c r="U20260" s="287"/>
      <c r="X20260" s="289"/>
    </row>
    <row r="20261" spans="20:24">
      <c r="T20261" s="288"/>
      <c r="U20261" s="287"/>
      <c r="X20261" s="289"/>
    </row>
    <row r="20262" spans="20:24">
      <c r="T20262" s="288"/>
      <c r="U20262" s="287"/>
      <c r="X20262" s="289"/>
    </row>
    <row r="20263" spans="20:24">
      <c r="T20263" s="288"/>
      <c r="U20263" s="287"/>
      <c r="X20263" s="289"/>
    </row>
    <row r="20264" spans="20:24">
      <c r="T20264" s="288"/>
      <c r="U20264" s="287"/>
      <c r="X20264" s="289"/>
    </row>
    <row r="20265" spans="20:24">
      <c r="T20265" s="288"/>
      <c r="U20265" s="287"/>
      <c r="X20265" s="289"/>
    </row>
    <row r="20266" spans="20:24">
      <c r="T20266" s="288"/>
      <c r="U20266" s="287"/>
      <c r="X20266" s="289"/>
    </row>
    <row r="20267" spans="20:24">
      <c r="T20267" s="288"/>
      <c r="U20267" s="287"/>
      <c r="X20267" s="289"/>
    </row>
    <row r="20268" spans="20:24">
      <c r="T20268" s="288"/>
      <c r="U20268" s="287"/>
      <c r="X20268" s="289"/>
    </row>
    <row r="20269" spans="20:24">
      <c r="T20269" s="288"/>
      <c r="U20269" s="287"/>
      <c r="X20269" s="289"/>
    </row>
    <row r="20270" spans="20:24">
      <c r="T20270" s="288"/>
      <c r="U20270" s="287"/>
      <c r="X20270" s="289"/>
    </row>
    <row r="20271" spans="20:24">
      <c r="T20271" s="288"/>
      <c r="U20271" s="287"/>
      <c r="X20271" s="289"/>
    </row>
    <row r="20272" spans="20:24">
      <c r="T20272" s="288"/>
      <c r="U20272" s="287"/>
      <c r="X20272" s="289"/>
    </row>
    <row r="20273" spans="20:24">
      <c r="T20273" s="288"/>
      <c r="U20273" s="287"/>
      <c r="X20273" s="289"/>
    </row>
    <row r="20274" spans="20:24">
      <c r="T20274" s="288"/>
      <c r="U20274" s="287"/>
      <c r="X20274" s="289"/>
    </row>
    <row r="20275" spans="20:24">
      <c r="T20275" s="288"/>
      <c r="U20275" s="287"/>
      <c r="X20275" s="289"/>
    </row>
    <row r="20276" spans="20:24">
      <c r="T20276" s="288"/>
      <c r="U20276" s="287"/>
      <c r="X20276" s="289"/>
    </row>
    <row r="20277" spans="20:24">
      <c r="T20277" s="288"/>
      <c r="U20277" s="287"/>
      <c r="X20277" s="289"/>
    </row>
    <row r="20278" spans="20:24">
      <c r="T20278" s="288"/>
      <c r="U20278" s="287"/>
      <c r="X20278" s="289"/>
    </row>
    <row r="20279" spans="20:24">
      <c r="T20279" s="288"/>
      <c r="U20279" s="287"/>
      <c r="X20279" s="289"/>
    </row>
    <row r="20280" spans="20:24">
      <c r="T20280" s="288"/>
      <c r="U20280" s="287"/>
      <c r="X20280" s="289"/>
    </row>
    <row r="20281" spans="20:24">
      <c r="T20281" s="288"/>
      <c r="U20281" s="287"/>
      <c r="X20281" s="289"/>
    </row>
    <row r="20282" spans="20:24">
      <c r="T20282" s="288"/>
      <c r="U20282" s="287"/>
      <c r="X20282" s="289"/>
    </row>
    <row r="20283" spans="20:24">
      <c r="T20283" s="288"/>
      <c r="U20283" s="287"/>
      <c r="X20283" s="289"/>
    </row>
    <row r="20284" spans="20:24">
      <c r="T20284" s="288"/>
      <c r="U20284" s="287"/>
      <c r="X20284" s="289"/>
    </row>
    <row r="20285" spans="20:24">
      <c r="T20285" s="288"/>
      <c r="U20285" s="287"/>
      <c r="X20285" s="289"/>
    </row>
    <row r="20286" spans="20:24">
      <c r="T20286" s="288"/>
      <c r="U20286" s="287"/>
      <c r="X20286" s="289"/>
    </row>
    <row r="20287" spans="20:24">
      <c r="T20287" s="288"/>
      <c r="U20287" s="287"/>
      <c r="X20287" s="289"/>
    </row>
    <row r="20288" spans="20:24">
      <c r="T20288" s="288"/>
      <c r="U20288" s="287"/>
      <c r="X20288" s="289"/>
    </row>
    <row r="20289" spans="20:24">
      <c r="T20289" s="288"/>
      <c r="U20289" s="287"/>
      <c r="X20289" s="289"/>
    </row>
    <row r="20290" spans="20:24">
      <c r="T20290" s="288"/>
      <c r="U20290" s="287"/>
      <c r="X20290" s="289"/>
    </row>
    <row r="20291" spans="20:24">
      <c r="T20291" s="288"/>
      <c r="U20291" s="287"/>
      <c r="X20291" s="289"/>
    </row>
    <row r="20292" spans="20:24">
      <c r="T20292" s="288"/>
      <c r="U20292" s="287"/>
      <c r="X20292" s="289"/>
    </row>
    <row r="20293" spans="20:24">
      <c r="T20293" s="288"/>
      <c r="U20293" s="287"/>
      <c r="X20293" s="289"/>
    </row>
    <row r="20294" spans="20:24">
      <c r="T20294" s="288"/>
      <c r="U20294" s="287"/>
      <c r="X20294" s="289"/>
    </row>
    <row r="20295" spans="20:24">
      <c r="T20295" s="288"/>
      <c r="U20295" s="287"/>
      <c r="X20295" s="289"/>
    </row>
    <row r="20296" spans="20:24">
      <c r="T20296" s="288"/>
      <c r="U20296" s="287"/>
      <c r="X20296" s="289"/>
    </row>
    <row r="20297" spans="20:24">
      <c r="T20297" s="288"/>
      <c r="U20297" s="287"/>
      <c r="X20297" s="289"/>
    </row>
    <row r="20298" spans="20:24">
      <c r="T20298" s="288"/>
      <c r="U20298" s="287"/>
      <c r="X20298" s="289"/>
    </row>
    <row r="20299" spans="20:24">
      <c r="T20299" s="288"/>
      <c r="U20299" s="287"/>
      <c r="X20299" s="289"/>
    </row>
    <row r="20300" spans="20:24">
      <c r="T20300" s="288"/>
      <c r="U20300" s="287"/>
      <c r="X20300" s="289"/>
    </row>
    <row r="20301" spans="20:24">
      <c r="T20301" s="288"/>
      <c r="U20301" s="287"/>
      <c r="X20301" s="289"/>
    </row>
    <row r="20302" spans="20:24">
      <c r="T20302" s="288"/>
      <c r="U20302" s="287"/>
      <c r="X20302" s="289"/>
    </row>
    <row r="20303" spans="20:24">
      <c r="T20303" s="288"/>
      <c r="U20303" s="287"/>
      <c r="X20303" s="289"/>
    </row>
    <row r="20304" spans="20:24">
      <c r="T20304" s="288"/>
      <c r="U20304" s="287"/>
      <c r="X20304" s="289"/>
    </row>
    <row r="20305" spans="20:24">
      <c r="T20305" s="288"/>
      <c r="U20305" s="287"/>
      <c r="X20305" s="289"/>
    </row>
    <row r="20306" spans="20:24">
      <c r="T20306" s="288"/>
      <c r="U20306" s="287"/>
      <c r="X20306" s="289"/>
    </row>
    <row r="20307" spans="20:24">
      <c r="T20307" s="288"/>
      <c r="U20307" s="287"/>
      <c r="X20307" s="289"/>
    </row>
    <row r="20308" spans="20:24">
      <c r="T20308" s="288"/>
      <c r="U20308" s="287"/>
      <c r="X20308" s="289"/>
    </row>
    <row r="20309" spans="20:24">
      <c r="T20309" s="288"/>
      <c r="U20309" s="287"/>
      <c r="X20309" s="289"/>
    </row>
    <row r="20310" spans="20:24">
      <c r="T20310" s="288"/>
      <c r="U20310" s="287"/>
      <c r="X20310" s="289"/>
    </row>
    <row r="20311" spans="20:24">
      <c r="T20311" s="288"/>
      <c r="U20311" s="287"/>
      <c r="X20311" s="289"/>
    </row>
    <row r="20312" spans="20:24">
      <c r="T20312" s="288"/>
      <c r="U20312" s="287"/>
      <c r="X20312" s="289"/>
    </row>
    <row r="20313" spans="20:24">
      <c r="T20313" s="288"/>
      <c r="U20313" s="287"/>
      <c r="X20313" s="289"/>
    </row>
    <row r="20314" spans="20:24">
      <c r="T20314" s="288"/>
      <c r="U20314" s="287"/>
      <c r="X20314" s="289"/>
    </row>
    <row r="20315" spans="20:24">
      <c r="T20315" s="288"/>
      <c r="U20315" s="287"/>
      <c r="X20315" s="289"/>
    </row>
    <row r="20316" spans="20:24">
      <c r="T20316" s="288"/>
      <c r="U20316" s="287"/>
      <c r="X20316" s="289"/>
    </row>
    <row r="20317" spans="20:24">
      <c r="T20317" s="288"/>
      <c r="U20317" s="287"/>
      <c r="X20317" s="289"/>
    </row>
    <row r="20318" spans="20:24">
      <c r="T20318" s="288"/>
      <c r="U20318" s="287"/>
      <c r="X20318" s="289"/>
    </row>
    <row r="20319" spans="20:24">
      <c r="T20319" s="288"/>
      <c r="U20319" s="287"/>
      <c r="X20319" s="289"/>
    </row>
    <row r="20320" spans="20:24">
      <c r="T20320" s="288"/>
      <c r="U20320" s="287"/>
      <c r="X20320" s="289"/>
    </row>
    <row r="20321" spans="20:24">
      <c r="T20321" s="288"/>
      <c r="U20321" s="287"/>
      <c r="X20321" s="289"/>
    </row>
    <row r="20322" spans="20:24">
      <c r="T20322" s="288"/>
      <c r="U20322" s="287"/>
      <c r="X20322" s="289"/>
    </row>
    <row r="20323" spans="20:24">
      <c r="T20323" s="288"/>
      <c r="U20323" s="287"/>
      <c r="X20323" s="289"/>
    </row>
    <row r="20324" spans="20:24">
      <c r="T20324" s="288"/>
      <c r="U20324" s="287"/>
      <c r="X20324" s="289"/>
    </row>
    <row r="20325" spans="20:24">
      <c r="T20325" s="288"/>
      <c r="U20325" s="287"/>
      <c r="X20325" s="289"/>
    </row>
    <row r="20326" spans="20:24">
      <c r="T20326" s="288"/>
      <c r="U20326" s="287"/>
      <c r="X20326" s="289"/>
    </row>
    <row r="20327" spans="20:24">
      <c r="T20327" s="288"/>
      <c r="U20327" s="287"/>
      <c r="X20327" s="289"/>
    </row>
    <row r="20328" spans="20:24">
      <c r="T20328" s="288"/>
      <c r="U20328" s="287"/>
      <c r="X20328" s="289"/>
    </row>
    <row r="20329" spans="20:24">
      <c r="T20329" s="288"/>
      <c r="U20329" s="287"/>
      <c r="X20329" s="289"/>
    </row>
    <row r="20330" spans="20:24">
      <c r="T20330" s="288"/>
      <c r="U20330" s="287"/>
      <c r="X20330" s="289"/>
    </row>
    <row r="20331" spans="20:24">
      <c r="T20331" s="288"/>
      <c r="U20331" s="287"/>
      <c r="X20331" s="289"/>
    </row>
    <row r="20332" spans="20:24">
      <c r="T20332" s="288"/>
      <c r="U20332" s="287"/>
      <c r="X20332" s="289"/>
    </row>
    <row r="20333" spans="20:24">
      <c r="T20333" s="288"/>
      <c r="U20333" s="287"/>
      <c r="X20333" s="289"/>
    </row>
    <row r="20334" spans="20:24">
      <c r="T20334" s="288"/>
      <c r="U20334" s="287"/>
      <c r="X20334" s="289"/>
    </row>
    <row r="20335" spans="20:24">
      <c r="T20335" s="288"/>
      <c r="U20335" s="287"/>
      <c r="X20335" s="289"/>
    </row>
    <row r="20336" spans="20:24">
      <c r="T20336" s="288"/>
      <c r="U20336" s="287"/>
      <c r="X20336" s="289"/>
    </row>
    <row r="20337" spans="20:24">
      <c r="T20337" s="288"/>
      <c r="U20337" s="287"/>
      <c r="X20337" s="289"/>
    </row>
    <row r="20338" spans="20:24">
      <c r="T20338" s="288"/>
      <c r="U20338" s="287"/>
      <c r="X20338" s="289"/>
    </row>
    <row r="20339" spans="20:24">
      <c r="T20339" s="288"/>
      <c r="U20339" s="287"/>
      <c r="X20339" s="289"/>
    </row>
    <row r="20340" spans="20:24">
      <c r="T20340" s="288"/>
      <c r="U20340" s="287"/>
      <c r="X20340" s="289"/>
    </row>
    <row r="20341" spans="20:24">
      <c r="T20341" s="288"/>
      <c r="U20341" s="287"/>
      <c r="X20341" s="289"/>
    </row>
    <row r="20342" spans="20:24">
      <c r="T20342" s="288"/>
      <c r="U20342" s="287"/>
      <c r="X20342" s="289"/>
    </row>
    <row r="20343" spans="20:24">
      <c r="T20343" s="288"/>
      <c r="U20343" s="287"/>
      <c r="X20343" s="289"/>
    </row>
    <row r="20344" spans="20:24">
      <c r="T20344" s="288"/>
      <c r="U20344" s="287"/>
      <c r="X20344" s="289"/>
    </row>
    <row r="20345" spans="20:24">
      <c r="T20345" s="288"/>
      <c r="U20345" s="287"/>
      <c r="X20345" s="289"/>
    </row>
    <row r="20346" spans="20:24">
      <c r="T20346" s="288"/>
      <c r="U20346" s="287"/>
      <c r="X20346" s="289"/>
    </row>
    <row r="20347" spans="20:24">
      <c r="T20347" s="288"/>
      <c r="U20347" s="287"/>
      <c r="X20347" s="289"/>
    </row>
    <row r="20348" spans="20:24">
      <c r="T20348" s="288"/>
      <c r="U20348" s="287"/>
      <c r="X20348" s="289"/>
    </row>
    <row r="20349" spans="20:24">
      <c r="T20349" s="288"/>
      <c r="U20349" s="287"/>
      <c r="X20349" s="289"/>
    </row>
    <row r="20350" spans="20:24">
      <c r="T20350" s="288"/>
      <c r="U20350" s="287"/>
      <c r="X20350" s="289"/>
    </row>
    <row r="20351" spans="20:24">
      <c r="T20351" s="288"/>
      <c r="U20351" s="287"/>
      <c r="X20351" s="289"/>
    </row>
    <row r="20352" spans="20:24">
      <c r="T20352" s="288"/>
      <c r="U20352" s="287"/>
      <c r="X20352" s="289"/>
    </row>
    <row r="20353" spans="20:24">
      <c r="T20353" s="288"/>
      <c r="U20353" s="287"/>
      <c r="X20353" s="289"/>
    </row>
    <row r="20354" spans="20:24">
      <c r="T20354" s="288"/>
      <c r="U20354" s="287"/>
      <c r="X20354" s="289"/>
    </row>
    <row r="20355" spans="20:24">
      <c r="T20355" s="288"/>
      <c r="U20355" s="287"/>
      <c r="X20355" s="289"/>
    </row>
    <row r="20356" spans="20:24">
      <c r="T20356" s="288"/>
      <c r="U20356" s="287"/>
      <c r="X20356" s="289"/>
    </row>
    <row r="20357" spans="20:24">
      <c r="T20357" s="288"/>
      <c r="U20357" s="287"/>
      <c r="X20357" s="289"/>
    </row>
    <row r="20358" spans="20:24">
      <c r="T20358" s="288"/>
      <c r="U20358" s="287"/>
      <c r="X20358" s="289"/>
    </row>
    <row r="20359" spans="20:24">
      <c r="T20359" s="288"/>
      <c r="U20359" s="287"/>
      <c r="X20359" s="289"/>
    </row>
    <row r="20360" spans="20:24">
      <c r="T20360" s="288"/>
      <c r="U20360" s="287"/>
      <c r="X20360" s="289"/>
    </row>
    <row r="20361" spans="20:24">
      <c r="T20361" s="288"/>
      <c r="U20361" s="287"/>
      <c r="X20361" s="289"/>
    </row>
    <row r="20362" spans="20:24">
      <c r="T20362" s="288"/>
      <c r="U20362" s="287"/>
      <c r="X20362" s="289"/>
    </row>
    <row r="20363" spans="20:24">
      <c r="T20363" s="288"/>
      <c r="U20363" s="287"/>
      <c r="X20363" s="289"/>
    </row>
    <row r="20364" spans="20:24">
      <c r="T20364" s="288"/>
      <c r="U20364" s="287"/>
      <c r="X20364" s="289"/>
    </row>
    <row r="20365" spans="20:24">
      <c r="T20365" s="288"/>
      <c r="U20365" s="287"/>
      <c r="X20365" s="289"/>
    </row>
    <row r="20366" spans="20:24">
      <c r="T20366" s="288"/>
      <c r="U20366" s="287"/>
      <c r="X20366" s="289"/>
    </row>
    <row r="20367" spans="20:24">
      <c r="T20367" s="288"/>
      <c r="U20367" s="287"/>
      <c r="X20367" s="289"/>
    </row>
    <row r="20368" spans="20:24">
      <c r="T20368" s="288"/>
      <c r="U20368" s="287"/>
      <c r="X20368" s="289"/>
    </row>
    <row r="20369" spans="20:24">
      <c r="T20369" s="288"/>
      <c r="U20369" s="287"/>
      <c r="X20369" s="289"/>
    </row>
    <row r="20370" spans="20:24">
      <c r="T20370" s="288"/>
      <c r="U20370" s="287"/>
      <c r="X20370" s="289"/>
    </row>
    <row r="20371" spans="20:24">
      <c r="T20371" s="288"/>
      <c r="U20371" s="287"/>
      <c r="X20371" s="289"/>
    </row>
    <row r="20372" spans="20:24">
      <c r="T20372" s="288"/>
      <c r="U20372" s="287"/>
      <c r="X20372" s="289"/>
    </row>
    <row r="20373" spans="20:24">
      <c r="T20373" s="288"/>
      <c r="U20373" s="287"/>
      <c r="X20373" s="289"/>
    </row>
    <row r="20374" spans="20:24">
      <c r="T20374" s="288"/>
      <c r="U20374" s="287"/>
      <c r="X20374" s="289"/>
    </row>
    <row r="20375" spans="20:24">
      <c r="T20375" s="288"/>
      <c r="U20375" s="287"/>
      <c r="X20375" s="289"/>
    </row>
    <row r="20376" spans="20:24">
      <c r="T20376" s="288"/>
      <c r="U20376" s="287"/>
      <c r="X20376" s="289"/>
    </row>
    <row r="20377" spans="20:24">
      <c r="T20377" s="288"/>
      <c r="U20377" s="287"/>
      <c r="X20377" s="289"/>
    </row>
    <row r="20378" spans="20:24">
      <c r="T20378" s="288"/>
      <c r="U20378" s="287"/>
      <c r="X20378" s="289"/>
    </row>
    <row r="20379" spans="20:24">
      <c r="T20379" s="288"/>
      <c r="U20379" s="287"/>
      <c r="X20379" s="289"/>
    </row>
    <row r="20380" spans="20:24">
      <c r="T20380" s="288"/>
      <c r="U20380" s="287"/>
      <c r="X20380" s="289"/>
    </row>
    <row r="20381" spans="20:24">
      <c r="T20381" s="288"/>
      <c r="U20381" s="287"/>
      <c r="X20381" s="289"/>
    </row>
    <row r="20382" spans="20:24">
      <c r="T20382" s="288"/>
      <c r="U20382" s="287"/>
      <c r="X20382" s="289"/>
    </row>
    <row r="20383" spans="20:24">
      <c r="T20383" s="288"/>
      <c r="U20383" s="287"/>
      <c r="X20383" s="289"/>
    </row>
    <row r="20384" spans="20:24">
      <c r="T20384" s="288"/>
      <c r="U20384" s="287"/>
      <c r="X20384" s="289"/>
    </row>
    <row r="20385" spans="20:24">
      <c r="T20385" s="288"/>
      <c r="U20385" s="287"/>
      <c r="X20385" s="289"/>
    </row>
    <row r="20386" spans="20:24">
      <c r="T20386" s="288"/>
      <c r="U20386" s="287"/>
      <c r="X20386" s="289"/>
    </row>
    <row r="20387" spans="20:24">
      <c r="T20387" s="288"/>
      <c r="U20387" s="287"/>
      <c r="X20387" s="289"/>
    </row>
    <row r="20388" spans="20:24">
      <c r="T20388" s="288"/>
      <c r="U20388" s="287"/>
      <c r="X20388" s="289"/>
    </row>
    <row r="20389" spans="20:24">
      <c r="T20389" s="288"/>
      <c r="U20389" s="287"/>
      <c r="X20389" s="289"/>
    </row>
    <row r="20390" spans="20:24">
      <c r="T20390" s="288"/>
      <c r="U20390" s="287"/>
      <c r="X20390" s="289"/>
    </row>
    <row r="20391" spans="20:24">
      <c r="T20391" s="288"/>
      <c r="U20391" s="287"/>
      <c r="X20391" s="289"/>
    </row>
    <row r="20392" spans="20:24">
      <c r="T20392" s="288"/>
      <c r="U20392" s="287"/>
      <c r="X20392" s="289"/>
    </row>
    <row r="20393" spans="20:24">
      <c r="T20393" s="288"/>
      <c r="U20393" s="287"/>
      <c r="X20393" s="289"/>
    </row>
    <row r="20394" spans="20:24">
      <c r="T20394" s="288"/>
      <c r="U20394" s="287"/>
      <c r="X20394" s="289"/>
    </row>
    <row r="20395" spans="20:24">
      <c r="T20395" s="288"/>
      <c r="U20395" s="287"/>
      <c r="X20395" s="289"/>
    </row>
    <row r="20396" spans="20:24">
      <c r="T20396" s="288"/>
      <c r="U20396" s="287"/>
      <c r="X20396" s="289"/>
    </row>
    <row r="20397" spans="20:24">
      <c r="T20397" s="288"/>
      <c r="U20397" s="287"/>
      <c r="X20397" s="289"/>
    </row>
    <row r="20398" spans="20:24">
      <c r="T20398" s="288"/>
      <c r="U20398" s="287"/>
      <c r="X20398" s="289"/>
    </row>
    <row r="20399" spans="20:24">
      <c r="T20399" s="288"/>
      <c r="U20399" s="287"/>
      <c r="X20399" s="289"/>
    </row>
    <row r="20400" spans="20:24">
      <c r="T20400" s="288"/>
      <c r="U20400" s="287"/>
      <c r="X20400" s="289"/>
    </row>
    <row r="20401" spans="20:24">
      <c r="T20401" s="288"/>
      <c r="U20401" s="287"/>
      <c r="X20401" s="289"/>
    </row>
    <row r="20402" spans="20:24">
      <c r="T20402" s="288"/>
      <c r="U20402" s="287"/>
      <c r="X20402" s="289"/>
    </row>
    <row r="20403" spans="20:24">
      <c r="T20403" s="288"/>
      <c r="U20403" s="287"/>
      <c r="X20403" s="289"/>
    </row>
    <row r="20404" spans="20:24">
      <c r="T20404" s="288"/>
      <c r="U20404" s="287"/>
      <c r="X20404" s="289"/>
    </row>
    <row r="20405" spans="20:24">
      <c r="T20405" s="288"/>
      <c r="U20405" s="287"/>
      <c r="X20405" s="289"/>
    </row>
    <row r="20406" spans="20:24">
      <c r="T20406" s="288"/>
      <c r="U20406" s="287"/>
      <c r="X20406" s="289"/>
    </row>
    <row r="20407" spans="20:24">
      <c r="T20407" s="288"/>
      <c r="U20407" s="287"/>
      <c r="X20407" s="289"/>
    </row>
    <row r="20408" spans="20:24">
      <c r="T20408" s="288"/>
      <c r="U20408" s="287"/>
      <c r="X20408" s="289"/>
    </row>
    <row r="20409" spans="20:24">
      <c r="T20409" s="288"/>
      <c r="U20409" s="287"/>
      <c r="X20409" s="289"/>
    </row>
    <row r="20410" spans="20:24">
      <c r="T20410" s="288"/>
      <c r="U20410" s="287"/>
      <c r="X20410" s="289"/>
    </row>
    <row r="20411" spans="20:24">
      <c r="T20411" s="288"/>
      <c r="U20411" s="287"/>
      <c r="X20411" s="289"/>
    </row>
    <row r="20412" spans="20:24">
      <c r="T20412" s="288"/>
      <c r="U20412" s="287"/>
      <c r="X20412" s="289"/>
    </row>
    <row r="20413" spans="20:24">
      <c r="T20413" s="288"/>
      <c r="U20413" s="287"/>
      <c r="X20413" s="289"/>
    </row>
    <row r="20414" spans="20:24">
      <c r="T20414" s="288"/>
      <c r="U20414" s="287"/>
      <c r="X20414" s="289"/>
    </row>
    <row r="20415" spans="20:24">
      <c r="T20415" s="288"/>
      <c r="U20415" s="287"/>
      <c r="X20415" s="289"/>
    </row>
    <row r="20416" spans="20:24">
      <c r="T20416" s="288"/>
      <c r="U20416" s="287"/>
      <c r="X20416" s="289"/>
    </row>
    <row r="20417" spans="20:24">
      <c r="T20417" s="288"/>
      <c r="U20417" s="287"/>
      <c r="X20417" s="289"/>
    </row>
    <row r="20418" spans="20:24">
      <c r="T20418" s="288"/>
      <c r="U20418" s="287"/>
      <c r="X20418" s="289"/>
    </row>
    <row r="20419" spans="20:24">
      <c r="T20419" s="288"/>
      <c r="U20419" s="287"/>
      <c r="X20419" s="289"/>
    </row>
    <row r="20420" spans="20:24">
      <c r="T20420" s="288"/>
      <c r="U20420" s="287"/>
      <c r="X20420" s="289"/>
    </row>
    <row r="20421" spans="20:24">
      <c r="T20421" s="288"/>
      <c r="U20421" s="287"/>
      <c r="X20421" s="289"/>
    </row>
    <row r="20422" spans="20:24">
      <c r="T20422" s="288"/>
      <c r="U20422" s="287"/>
      <c r="X20422" s="289"/>
    </row>
    <row r="20423" spans="20:24">
      <c r="T20423" s="288"/>
      <c r="U20423" s="287"/>
      <c r="X20423" s="289"/>
    </row>
    <row r="20424" spans="20:24">
      <c r="T20424" s="288"/>
      <c r="U20424" s="287"/>
      <c r="X20424" s="289"/>
    </row>
    <row r="20425" spans="20:24">
      <c r="T20425" s="288"/>
      <c r="U20425" s="287"/>
      <c r="X20425" s="289"/>
    </row>
    <row r="20426" spans="20:24">
      <c r="T20426" s="288"/>
      <c r="U20426" s="287"/>
      <c r="X20426" s="289"/>
    </row>
    <row r="20427" spans="20:24">
      <c r="T20427" s="288"/>
      <c r="U20427" s="287"/>
      <c r="X20427" s="289"/>
    </row>
    <row r="20428" spans="20:24">
      <c r="T20428" s="288"/>
      <c r="U20428" s="287"/>
      <c r="X20428" s="289"/>
    </row>
    <row r="20429" spans="20:24">
      <c r="T20429" s="288"/>
      <c r="U20429" s="287"/>
      <c r="X20429" s="289"/>
    </row>
    <row r="20430" spans="20:24">
      <c r="T20430" s="288"/>
      <c r="U20430" s="287"/>
      <c r="X20430" s="289"/>
    </row>
    <row r="20431" spans="20:24">
      <c r="T20431" s="288"/>
      <c r="U20431" s="287"/>
      <c r="X20431" s="289"/>
    </row>
    <row r="20432" spans="20:24">
      <c r="T20432" s="288"/>
      <c r="U20432" s="287"/>
      <c r="X20432" s="289"/>
    </row>
    <row r="20433" spans="20:24">
      <c r="T20433" s="288"/>
      <c r="U20433" s="287"/>
      <c r="X20433" s="289"/>
    </row>
    <row r="20434" spans="20:24">
      <c r="T20434" s="288"/>
      <c r="U20434" s="287"/>
      <c r="X20434" s="289"/>
    </row>
    <row r="20435" spans="20:24">
      <c r="T20435" s="288"/>
      <c r="U20435" s="287"/>
      <c r="X20435" s="289"/>
    </row>
    <row r="20436" spans="20:24">
      <c r="T20436" s="288"/>
      <c r="U20436" s="287"/>
      <c r="X20436" s="289"/>
    </row>
    <row r="20437" spans="20:24">
      <c r="T20437" s="288"/>
      <c r="U20437" s="287"/>
      <c r="X20437" s="289"/>
    </row>
    <row r="20438" spans="20:24">
      <c r="T20438" s="288"/>
      <c r="U20438" s="287"/>
      <c r="X20438" s="289"/>
    </row>
    <row r="20439" spans="20:24">
      <c r="T20439" s="288"/>
      <c r="U20439" s="287"/>
      <c r="X20439" s="289"/>
    </row>
    <row r="20440" spans="20:24">
      <c r="T20440" s="288"/>
      <c r="U20440" s="287"/>
      <c r="X20440" s="289"/>
    </row>
    <row r="20441" spans="20:24">
      <c r="T20441" s="288"/>
      <c r="U20441" s="287"/>
      <c r="X20441" s="289"/>
    </row>
    <row r="20442" spans="20:24">
      <c r="T20442" s="288"/>
      <c r="U20442" s="287"/>
      <c r="X20442" s="289"/>
    </row>
    <row r="20443" spans="20:24">
      <c r="T20443" s="288"/>
      <c r="U20443" s="287"/>
      <c r="X20443" s="289"/>
    </row>
    <row r="20444" spans="20:24">
      <c r="T20444" s="288"/>
      <c r="U20444" s="287"/>
      <c r="X20444" s="289"/>
    </row>
    <row r="20445" spans="20:24">
      <c r="T20445" s="288"/>
      <c r="U20445" s="287"/>
      <c r="X20445" s="289"/>
    </row>
    <row r="20446" spans="20:24">
      <c r="T20446" s="288"/>
      <c r="U20446" s="287"/>
      <c r="X20446" s="289"/>
    </row>
    <row r="20447" spans="20:24">
      <c r="T20447" s="288"/>
      <c r="U20447" s="287"/>
      <c r="X20447" s="289"/>
    </row>
    <row r="20448" spans="20:24">
      <c r="T20448" s="288"/>
      <c r="U20448" s="287"/>
      <c r="X20448" s="289"/>
    </row>
    <row r="20449" spans="20:24">
      <c r="T20449" s="288"/>
      <c r="U20449" s="287"/>
      <c r="X20449" s="289"/>
    </row>
    <row r="20450" spans="20:24">
      <c r="T20450" s="288"/>
      <c r="U20450" s="287"/>
      <c r="X20450" s="289"/>
    </row>
    <row r="20451" spans="20:24">
      <c r="T20451" s="288"/>
      <c r="U20451" s="287"/>
      <c r="X20451" s="289"/>
    </row>
    <row r="20452" spans="20:24">
      <c r="T20452" s="288"/>
      <c r="U20452" s="287"/>
      <c r="X20452" s="289"/>
    </row>
    <row r="20453" spans="20:24">
      <c r="T20453" s="288"/>
      <c r="U20453" s="287"/>
      <c r="X20453" s="289"/>
    </row>
    <row r="20454" spans="20:24">
      <c r="T20454" s="288"/>
      <c r="U20454" s="287"/>
      <c r="X20454" s="289"/>
    </row>
    <row r="20455" spans="20:24">
      <c r="T20455" s="288"/>
      <c r="U20455" s="287"/>
      <c r="X20455" s="289"/>
    </row>
    <row r="20456" spans="20:24">
      <c r="T20456" s="288"/>
      <c r="U20456" s="287"/>
      <c r="X20456" s="289"/>
    </row>
    <row r="20457" spans="20:24">
      <c r="T20457" s="288"/>
      <c r="U20457" s="287"/>
      <c r="X20457" s="289"/>
    </row>
    <row r="20458" spans="20:24">
      <c r="T20458" s="288"/>
      <c r="U20458" s="287"/>
      <c r="X20458" s="289"/>
    </row>
    <row r="20459" spans="20:24">
      <c r="T20459" s="288"/>
      <c r="U20459" s="287"/>
      <c r="X20459" s="289"/>
    </row>
    <row r="20460" spans="20:24">
      <c r="T20460" s="288"/>
      <c r="U20460" s="287"/>
      <c r="X20460" s="289"/>
    </row>
    <row r="20461" spans="20:24">
      <c r="T20461" s="288"/>
      <c r="U20461" s="287"/>
      <c r="X20461" s="289"/>
    </row>
    <row r="20462" spans="20:24">
      <c r="T20462" s="288"/>
      <c r="U20462" s="287"/>
      <c r="X20462" s="289"/>
    </row>
    <row r="20463" spans="20:24">
      <c r="T20463" s="288"/>
      <c r="U20463" s="287"/>
      <c r="X20463" s="289"/>
    </row>
    <row r="20464" spans="20:24">
      <c r="T20464" s="288"/>
      <c r="U20464" s="287"/>
      <c r="X20464" s="289"/>
    </row>
    <row r="20465" spans="20:24">
      <c r="T20465" s="288"/>
      <c r="U20465" s="287"/>
      <c r="X20465" s="289"/>
    </row>
    <row r="20466" spans="20:24">
      <c r="T20466" s="288"/>
      <c r="U20466" s="287"/>
      <c r="X20466" s="289"/>
    </row>
    <row r="20467" spans="20:24">
      <c r="T20467" s="288"/>
      <c r="U20467" s="287"/>
      <c r="X20467" s="289"/>
    </row>
    <row r="20468" spans="20:24">
      <c r="T20468" s="288"/>
      <c r="U20468" s="287"/>
      <c r="X20468" s="289"/>
    </row>
    <row r="20469" spans="20:24">
      <c r="T20469" s="288"/>
      <c r="U20469" s="287"/>
      <c r="X20469" s="289"/>
    </row>
    <row r="20470" spans="20:24">
      <c r="T20470" s="288"/>
      <c r="U20470" s="287"/>
      <c r="X20470" s="289"/>
    </row>
    <row r="20471" spans="20:24">
      <c r="T20471" s="288"/>
      <c r="U20471" s="287"/>
      <c r="X20471" s="289"/>
    </row>
    <row r="20472" spans="20:24">
      <c r="T20472" s="288"/>
      <c r="U20472" s="287"/>
      <c r="X20472" s="289"/>
    </row>
    <row r="20473" spans="20:24">
      <c r="T20473" s="288"/>
      <c r="U20473" s="287"/>
      <c r="X20473" s="289"/>
    </row>
    <row r="20474" spans="20:24">
      <c r="T20474" s="288"/>
      <c r="U20474" s="287"/>
      <c r="X20474" s="289"/>
    </row>
    <row r="20475" spans="20:24">
      <c r="T20475" s="288"/>
      <c r="U20475" s="287"/>
      <c r="X20475" s="289"/>
    </row>
    <row r="20476" spans="20:24">
      <c r="T20476" s="288"/>
      <c r="U20476" s="287"/>
      <c r="X20476" s="289"/>
    </row>
    <row r="20477" spans="20:24">
      <c r="T20477" s="288"/>
      <c r="U20477" s="287"/>
      <c r="X20477" s="289"/>
    </row>
    <row r="20478" spans="20:24">
      <c r="T20478" s="288"/>
      <c r="U20478" s="287"/>
      <c r="X20478" s="289"/>
    </row>
    <row r="20479" spans="20:24">
      <c r="T20479" s="288"/>
      <c r="U20479" s="287"/>
      <c r="X20479" s="289"/>
    </row>
    <row r="20480" spans="20:24">
      <c r="T20480" s="288"/>
      <c r="U20480" s="287"/>
      <c r="X20480" s="289"/>
    </row>
    <row r="20481" spans="20:24">
      <c r="T20481" s="288"/>
      <c r="U20481" s="287"/>
      <c r="X20481" s="289"/>
    </row>
    <row r="20482" spans="20:24">
      <c r="T20482" s="288"/>
      <c r="U20482" s="287"/>
      <c r="X20482" s="289"/>
    </row>
    <row r="20483" spans="20:24">
      <c r="T20483" s="288"/>
      <c r="U20483" s="287"/>
      <c r="X20483" s="289"/>
    </row>
    <row r="20484" spans="20:24">
      <c r="T20484" s="288"/>
      <c r="U20484" s="287"/>
      <c r="X20484" s="289"/>
    </row>
    <row r="20485" spans="20:24">
      <c r="T20485" s="288"/>
      <c r="U20485" s="287"/>
      <c r="X20485" s="289"/>
    </row>
    <row r="20486" spans="20:24">
      <c r="T20486" s="288"/>
      <c r="U20486" s="287"/>
      <c r="X20486" s="289"/>
    </row>
    <row r="20487" spans="20:24">
      <c r="T20487" s="288"/>
      <c r="U20487" s="287"/>
      <c r="X20487" s="289"/>
    </row>
    <row r="20488" spans="20:24">
      <c r="T20488" s="288"/>
      <c r="U20488" s="287"/>
      <c r="X20488" s="289"/>
    </row>
    <row r="20489" spans="20:24">
      <c r="T20489" s="288"/>
      <c r="U20489" s="287"/>
      <c r="X20489" s="289"/>
    </row>
    <row r="20490" spans="20:24">
      <c r="T20490" s="288"/>
      <c r="U20490" s="287"/>
      <c r="X20490" s="289"/>
    </row>
    <row r="20491" spans="20:24">
      <c r="T20491" s="288"/>
      <c r="U20491" s="287"/>
      <c r="X20491" s="289"/>
    </row>
    <row r="20492" spans="20:24">
      <c r="T20492" s="288"/>
      <c r="U20492" s="287"/>
      <c r="X20492" s="289"/>
    </row>
    <row r="20493" spans="20:24">
      <c r="T20493" s="288"/>
      <c r="U20493" s="287"/>
      <c r="X20493" s="289"/>
    </row>
    <row r="20494" spans="20:24">
      <c r="T20494" s="288"/>
      <c r="U20494" s="287"/>
      <c r="X20494" s="289"/>
    </row>
    <row r="20495" spans="20:24">
      <c r="T20495" s="288"/>
      <c r="U20495" s="287"/>
      <c r="X20495" s="289"/>
    </row>
    <row r="20496" spans="20:24">
      <c r="T20496" s="288"/>
      <c r="U20496" s="287"/>
      <c r="X20496" s="289"/>
    </row>
    <row r="20497" spans="20:24">
      <c r="T20497" s="288"/>
      <c r="U20497" s="287"/>
      <c r="X20497" s="289"/>
    </row>
    <row r="20498" spans="20:24">
      <c r="T20498" s="288"/>
      <c r="U20498" s="287"/>
      <c r="X20498" s="289"/>
    </row>
    <row r="20499" spans="20:24">
      <c r="T20499" s="288"/>
      <c r="U20499" s="287"/>
      <c r="X20499" s="289"/>
    </row>
    <row r="20500" spans="20:24">
      <c r="T20500" s="288"/>
      <c r="U20500" s="287"/>
      <c r="X20500" s="289"/>
    </row>
    <row r="20501" spans="20:24">
      <c r="T20501" s="288"/>
      <c r="U20501" s="287"/>
      <c r="X20501" s="289"/>
    </row>
    <row r="20502" spans="20:24">
      <c r="T20502" s="288"/>
      <c r="U20502" s="287"/>
      <c r="X20502" s="289"/>
    </row>
    <row r="20503" spans="20:24">
      <c r="T20503" s="288"/>
      <c r="U20503" s="287"/>
      <c r="X20503" s="289"/>
    </row>
    <row r="20504" spans="20:24">
      <c r="T20504" s="288"/>
      <c r="U20504" s="287"/>
      <c r="X20504" s="289"/>
    </row>
    <row r="20505" spans="20:24">
      <c r="T20505" s="288"/>
      <c r="U20505" s="287"/>
      <c r="X20505" s="289"/>
    </row>
    <row r="20506" spans="20:24">
      <c r="T20506" s="288"/>
      <c r="U20506" s="287"/>
      <c r="X20506" s="289"/>
    </row>
    <row r="20507" spans="20:24">
      <c r="T20507" s="288"/>
      <c r="U20507" s="287"/>
      <c r="X20507" s="289"/>
    </row>
    <row r="20508" spans="20:24">
      <c r="T20508" s="288"/>
      <c r="U20508" s="287"/>
      <c r="X20508" s="289"/>
    </row>
    <row r="20509" spans="20:24">
      <c r="T20509" s="288"/>
      <c r="U20509" s="287"/>
      <c r="X20509" s="289"/>
    </row>
    <row r="20510" spans="20:24">
      <c r="T20510" s="288"/>
      <c r="U20510" s="287"/>
      <c r="X20510" s="289"/>
    </row>
    <row r="20511" spans="20:24">
      <c r="T20511" s="288"/>
      <c r="U20511" s="287"/>
      <c r="X20511" s="289"/>
    </row>
    <row r="20512" spans="20:24">
      <c r="T20512" s="288"/>
      <c r="U20512" s="287"/>
      <c r="X20512" s="289"/>
    </row>
    <row r="20513" spans="20:24">
      <c r="T20513" s="288"/>
      <c r="U20513" s="287"/>
      <c r="X20513" s="289"/>
    </row>
    <row r="20514" spans="20:24">
      <c r="T20514" s="288"/>
      <c r="U20514" s="287"/>
      <c r="X20514" s="289"/>
    </row>
    <row r="20515" spans="20:24">
      <c r="T20515" s="288"/>
      <c r="U20515" s="287"/>
      <c r="X20515" s="289"/>
    </row>
    <row r="20516" spans="20:24">
      <c r="T20516" s="288"/>
      <c r="U20516" s="287"/>
      <c r="X20516" s="289"/>
    </row>
    <row r="20517" spans="20:24">
      <c r="T20517" s="288"/>
      <c r="U20517" s="287"/>
      <c r="X20517" s="289"/>
    </row>
    <row r="20518" spans="20:24">
      <c r="T20518" s="288"/>
      <c r="U20518" s="287"/>
      <c r="X20518" s="289"/>
    </row>
    <row r="20519" spans="20:24">
      <c r="T20519" s="288"/>
      <c r="U20519" s="287"/>
      <c r="X20519" s="289"/>
    </row>
    <row r="20520" spans="20:24">
      <c r="T20520" s="288"/>
      <c r="U20520" s="287"/>
      <c r="X20520" s="289"/>
    </row>
    <row r="20521" spans="20:24">
      <c r="T20521" s="288"/>
      <c r="U20521" s="287"/>
      <c r="X20521" s="289"/>
    </row>
    <row r="20522" spans="20:24">
      <c r="T20522" s="288"/>
      <c r="U20522" s="287"/>
      <c r="X20522" s="289"/>
    </row>
    <row r="20523" spans="20:24">
      <c r="T20523" s="288"/>
      <c r="U20523" s="287"/>
      <c r="X20523" s="289"/>
    </row>
    <row r="20524" spans="20:24">
      <c r="T20524" s="288"/>
      <c r="U20524" s="287"/>
      <c r="X20524" s="289"/>
    </row>
    <row r="20525" spans="20:24">
      <c r="T20525" s="288"/>
      <c r="U20525" s="287"/>
      <c r="X20525" s="289"/>
    </row>
    <row r="20526" spans="20:24">
      <c r="T20526" s="288"/>
      <c r="U20526" s="287"/>
      <c r="X20526" s="289"/>
    </row>
    <row r="20527" spans="20:24">
      <c r="T20527" s="288"/>
      <c r="U20527" s="287"/>
      <c r="X20527" s="289"/>
    </row>
    <row r="20528" spans="20:24">
      <c r="T20528" s="288"/>
      <c r="U20528" s="287"/>
      <c r="X20528" s="289"/>
    </row>
    <row r="20529" spans="20:24">
      <c r="T20529" s="288"/>
      <c r="U20529" s="287"/>
      <c r="X20529" s="289"/>
    </row>
    <row r="20530" spans="20:24">
      <c r="T20530" s="288"/>
      <c r="U20530" s="287"/>
      <c r="X20530" s="289"/>
    </row>
    <row r="20531" spans="20:24">
      <c r="T20531" s="288"/>
      <c r="U20531" s="287"/>
      <c r="X20531" s="289"/>
    </row>
    <row r="20532" spans="20:24">
      <c r="T20532" s="288"/>
      <c r="U20532" s="287"/>
      <c r="X20532" s="289"/>
    </row>
    <row r="20533" spans="20:24">
      <c r="T20533" s="288"/>
      <c r="U20533" s="287"/>
      <c r="X20533" s="289"/>
    </row>
    <row r="20534" spans="20:24">
      <c r="T20534" s="288"/>
      <c r="U20534" s="287"/>
      <c r="X20534" s="289"/>
    </row>
    <row r="20535" spans="20:24">
      <c r="T20535" s="288"/>
      <c r="U20535" s="287"/>
      <c r="X20535" s="289"/>
    </row>
    <row r="20536" spans="20:24">
      <c r="T20536" s="288"/>
      <c r="U20536" s="287"/>
      <c r="X20536" s="289"/>
    </row>
    <row r="20537" spans="20:24">
      <c r="T20537" s="288"/>
      <c r="U20537" s="287"/>
      <c r="X20537" s="289"/>
    </row>
    <row r="20538" spans="20:24">
      <c r="T20538" s="288"/>
      <c r="U20538" s="287"/>
      <c r="X20538" s="289"/>
    </row>
    <row r="20539" spans="20:24">
      <c r="T20539" s="288"/>
      <c r="U20539" s="287"/>
      <c r="X20539" s="289"/>
    </row>
    <row r="20540" spans="20:24">
      <c r="T20540" s="288"/>
      <c r="U20540" s="287"/>
      <c r="X20540" s="289"/>
    </row>
    <row r="20541" spans="20:24">
      <c r="T20541" s="288"/>
      <c r="U20541" s="287"/>
      <c r="X20541" s="289"/>
    </row>
    <row r="20542" spans="20:24">
      <c r="T20542" s="288"/>
      <c r="U20542" s="287"/>
      <c r="X20542" s="289"/>
    </row>
    <row r="20543" spans="20:24">
      <c r="T20543" s="288"/>
      <c r="U20543" s="287"/>
      <c r="X20543" s="289"/>
    </row>
    <row r="20544" spans="20:24">
      <c r="T20544" s="288"/>
      <c r="U20544" s="287"/>
      <c r="X20544" s="289"/>
    </row>
    <row r="20545" spans="20:24">
      <c r="T20545" s="288"/>
      <c r="U20545" s="287"/>
      <c r="X20545" s="289"/>
    </row>
    <row r="20546" spans="20:24">
      <c r="T20546" s="288"/>
      <c r="U20546" s="287"/>
      <c r="X20546" s="289"/>
    </row>
    <row r="20547" spans="20:24">
      <c r="T20547" s="288"/>
      <c r="U20547" s="287"/>
      <c r="X20547" s="289"/>
    </row>
    <row r="20548" spans="20:24">
      <c r="T20548" s="288"/>
      <c r="U20548" s="287"/>
      <c r="X20548" s="289"/>
    </row>
    <row r="20549" spans="20:24">
      <c r="T20549" s="288"/>
      <c r="U20549" s="287"/>
      <c r="X20549" s="289"/>
    </row>
    <row r="20550" spans="20:24">
      <c r="T20550" s="288"/>
      <c r="U20550" s="287"/>
      <c r="X20550" s="289"/>
    </row>
    <row r="20551" spans="20:24">
      <c r="T20551" s="288"/>
      <c r="U20551" s="287"/>
      <c r="X20551" s="289"/>
    </row>
    <row r="20552" spans="20:24">
      <c r="T20552" s="288"/>
      <c r="U20552" s="287"/>
      <c r="X20552" s="289"/>
    </row>
    <row r="20553" spans="20:24">
      <c r="T20553" s="288"/>
      <c r="U20553" s="287"/>
      <c r="X20553" s="289"/>
    </row>
    <row r="20554" spans="20:24">
      <c r="T20554" s="288"/>
      <c r="U20554" s="287"/>
      <c r="X20554" s="289"/>
    </row>
    <row r="20555" spans="20:24">
      <c r="T20555" s="288"/>
      <c r="U20555" s="287"/>
      <c r="X20555" s="289"/>
    </row>
    <row r="20556" spans="20:24">
      <c r="T20556" s="288"/>
      <c r="U20556" s="287"/>
      <c r="X20556" s="289"/>
    </row>
    <row r="20557" spans="20:24">
      <c r="T20557" s="288"/>
      <c r="U20557" s="287"/>
      <c r="X20557" s="289"/>
    </row>
    <row r="20558" spans="20:24">
      <c r="T20558" s="288"/>
      <c r="U20558" s="287"/>
      <c r="X20558" s="289"/>
    </row>
    <row r="20559" spans="20:24">
      <c r="T20559" s="288"/>
      <c r="U20559" s="287"/>
      <c r="X20559" s="289"/>
    </row>
    <row r="20560" spans="20:24">
      <c r="T20560" s="288"/>
      <c r="U20560" s="287"/>
      <c r="X20560" s="289"/>
    </row>
    <row r="20561" spans="20:24">
      <c r="T20561" s="288"/>
      <c r="U20561" s="287"/>
      <c r="X20561" s="289"/>
    </row>
    <row r="20562" spans="20:24">
      <c r="T20562" s="288"/>
      <c r="U20562" s="287"/>
      <c r="X20562" s="289"/>
    </row>
    <row r="20563" spans="20:24">
      <c r="T20563" s="288"/>
      <c r="U20563" s="287"/>
      <c r="X20563" s="289"/>
    </row>
    <row r="20564" spans="20:24">
      <c r="T20564" s="288"/>
      <c r="U20564" s="287"/>
      <c r="X20564" s="289"/>
    </row>
    <row r="20565" spans="20:24">
      <c r="T20565" s="288"/>
      <c r="U20565" s="287"/>
      <c r="X20565" s="289"/>
    </row>
    <row r="20566" spans="20:24">
      <c r="T20566" s="288"/>
      <c r="U20566" s="287"/>
      <c r="X20566" s="289"/>
    </row>
    <row r="20567" spans="20:24">
      <c r="T20567" s="288"/>
      <c r="U20567" s="287"/>
      <c r="X20567" s="289"/>
    </row>
    <row r="20568" spans="20:24">
      <c r="T20568" s="288"/>
      <c r="U20568" s="287"/>
      <c r="X20568" s="289"/>
    </row>
    <row r="20569" spans="20:24">
      <c r="T20569" s="288"/>
      <c r="U20569" s="287"/>
      <c r="X20569" s="289"/>
    </row>
    <row r="20570" spans="20:24">
      <c r="T20570" s="288"/>
      <c r="U20570" s="287"/>
      <c r="X20570" s="289"/>
    </row>
    <row r="20571" spans="20:24">
      <c r="T20571" s="288"/>
      <c r="U20571" s="287"/>
      <c r="X20571" s="289"/>
    </row>
    <row r="20572" spans="20:24">
      <c r="T20572" s="288"/>
      <c r="U20572" s="287"/>
      <c r="X20572" s="289"/>
    </row>
    <row r="20573" spans="20:24">
      <c r="T20573" s="288"/>
      <c r="U20573" s="287"/>
      <c r="X20573" s="289"/>
    </row>
    <row r="20574" spans="20:24">
      <c r="T20574" s="288"/>
      <c r="U20574" s="287"/>
      <c r="X20574" s="289"/>
    </row>
    <row r="20575" spans="20:24">
      <c r="T20575" s="288"/>
      <c r="U20575" s="287"/>
      <c r="X20575" s="289"/>
    </row>
    <row r="20576" spans="20:24">
      <c r="T20576" s="288"/>
      <c r="U20576" s="287"/>
      <c r="X20576" s="289"/>
    </row>
    <row r="20577" spans="20:24">
      <c r="T20577" s="288"/>
      <c r="U20577" s="287"/>
      <c r="X20577" s="289"/>
    </row>
    <row r="20578" spans="20:24">
      <c r="T20578" s="288"/>
      <c r="U20578" s="287"/>
      <c r="X20578" s="289"/>
    </row>
    <row r="20579" spans="20:24">
      <c r="T20579" s="288"/>
      <c r="U20579" s="287"/>
      <c r="X20579" s="289"/>
    </row>
    <row r="20580" spans="20:24">
      <c r="T20580" s="288"/>
      <c r="U20580" s="287"/>
      <c r="X20580" s="289"/>
    </row>
    <row r="20581" spans="20:24">
      <c r="T20581" s="288"/>
      <c r="U20581" s="287"/>
      <c r="X20581" s="289"/>
    </row>
    <row r="20582" spans="20:24">
      <c r="T20582" s="288"/>
      <c r="U20582" s="287"/>
      <c r="X20582" s="289"/>
    </row>
    <row r="20583" spans="20:24">
      <c r="T20583" s="288"/>
      <c r="U20583" s="287"/>
      <c r="X20583" s="289"/>
    </row>
    <row r="20584" spans="20:24">
      <c r="T20584" s="288"/>
      <c r="U20584" s="287"/>
      <c r="X20584" s="289"/>
    </row>
    <row r="20585" spans="20:24">
      <c r="T20585" s="288"/>
      <c r="U20585" s="287"/>
      <c r="X20585" s="289"/>
    </row>
    <row r="20586" spans="20:24">
      <c r="T20586" s="288"/>
      <c r="U20586" s="287"/>
      <c r="X20586" s="289"/>
    </row>
    <row r="20587" spans="20:24">
      <c r="T20587" s="288"/>
      <c r="U20587" s="287"/>
      <c r="X20587" s="289"/>
    </row>
    <row r="20588" spans="20:24">
      <c r="T20588" s="288"/>
      <c r="U20588" s="287"/>
      <c r="X20588" s="289"/>
    </row>
    <row r="20589" spans="20:24">
      <c r="T20589" s="288"/>
      <c r="U20589" s="287"/>
      <c r="X20589" s="289"/>
    </row>
    <row r="20590" spans="20:24">
      <c r="T20590" s="288"/>
      <c r="U20590" s="287"/>
      <c r="X20590" s="289"/>
    </row>
    <row r="20591" spans="20:24">
      <c r="T20591" s="288"/>
      <c r="U20591" s="287"/>
      <c r="X20591" s="289"/>
    </row>
    <row r="20592" spans="20:24">
      <c r="T20592" s="288"/>
      <c r="U20592" s="287"/>
      <c r="X20592" s="289"/>
    </row>
    <row r="20593" spans="20:24">
      <c r="T20593" s="288"/>
      <c r="U20593" s="287"/>
      <c r="X20593" s="289"/>
    </row>
    <row r="20594" spans="20:24">
      <c r="T20594" s="288"/>
      <c r="U20594" s="287"/>
      <c r="X20594" s="289"/>
    </row>
    <row r="20595" spans="20:24">
      <c r="T20595" s="288"/>
      <c r="U20595" s="287"/>
      <c r="X20595" s="289"/>
    </row>
    <row r="20596" spans="20:24">
      <c r="T20596" s="288"/>
      <c r="U20596" s="287"/>
      <c r="X20596" s="289"/>
    </row>
    <row r="20597" spans="20:24">
      <c r="T20597" s="288"/>
      <c r="U20597" s="287"/>
      <c r="X20597" s="289"/>
    </row>
    <row r="20598" spans="20:24">
      <c r="T20598" s="288"/>
      <c r="U20598" s="287"/>
      <c r="X20598" s="289"/>
    </row>
    <row r="20599" spans="20:24">
      <c r="T20599" s="288"/>
      <c r="U20599" s="287"/>
      <c r="X20599" s="289"/>
    </row>
    <row r="20600" spans="20:24">
      <c r="T20600" s="288"/>
      <c r="U20600" s="287"/>
      <c r="X20600" s="289"/>
    </row>
    <row r="20601" spans="20:24">
      <c r="T20601" s="288"/>
      <c r="U20601" s="287"/>
      <c r="X20601" s="289"/>
    </row>
    <row r="20602" spans="20:24">
      <c r="T20602" s="288"/>
      <c r="U20602" s="287"/>
      <c r="X20602" s="289"/>
    </row>
    <row r="20603" spans="20:24">
      <c r="T20603" s="288"/>
      <c r="U20603" s="287"/>
      <c r="X20603" s="289"/>
    </row>
    <row r="20604" spans="20:24">
      <c r="T20604" s="288"/>
      <c r="U20604" s="287"/>
      <c r="X20604" s="289"/>
    </row>
    <row r="20605" spans="20:24">
      <c r="T20605" s="288"/>
      <c r="U20605" s="287"/>
      <c r="X20605" s="289"/>
    </row>
    <row r="20606" spans="20:24">
      <c r="T20606" s="288"/>
      <c r="U20606" s="287"/>
      <c r="X20606" s="289"/>
    </row>
    <row r="20607" spans="20:24">
      <c r="T20607" s="288"/>
      <c r="U20607" s="287"/>
      <c r="X20607" s="289"/>
    </row>
    <row r="20608" spans="20:24">
      <c r="T20608" s="288"/>
      <c r="U20608" s="287"/>
      <c r="X20608" s="289"/>
    </row>
    <row r="20609" spans="20:24">
      <c r="T20609" s="288"/>
      <c r="U20609" s="287"/>
      <c r="X20609" s="289"/>
    </row>
    <row r="20610" spans="20:24">
      <c r="T20610" s="288"/>
      <c r="U20610" s="287"/>
      <c r="X20610" s="289"/>
    </row>
    <row r="20611" spans="20:24">
      <c r="T20611" s="288"/>
      <c r="U20611" s="287"/>
      <c r="X20611" s="289"/>
    </row>
    <row r="20612" spans="20:24">
      <c r="T20612" s="288"/>
      <c r="U20612" s="287"/>
      <c r="X20612" s="289"/>
    </row>
    <row r="20613" spans="20:24">
      <c r="T20613" s="288"/>
      <c r="U20613" s="287"/>
      <c r="X20613" s="289"/>
    </row>
    <row r="20614" spans="20:24">
      <c r="T20614" s="288"/>
      <c r="U20614" s="287"/>
      <c r="X20614" s="289"/>
    </row>
    <row r="20615" spans="20:24">
      <c r="T20615" s="288"/>
      <c r="U20615" s="287"/>
      <c r="X20615" s="289"/>
    </row>
    <row r="20616" spans="20:24">
      <c r="T20616" s="288"/>
      <c r="U20616" s="287"/>
      <c r="X20616" s="289"/>
    </row>
    <row r="20617" spans="20:24">
      <c r="T20617" s="288"/>
      <c r="U20617" s="287"/>
      <c r="X20617" s="289"/>
    </row>
    <row r="20618" spans="20:24">
      <c r="T20618" s="288"/>
      <c r="U20618" s="287"/>
      <c r="X20618" s="289"/>
    </row>
    <row r="20619" spans="20:24">
      <c r="T20619" s="288"/>
      <c r="U20619" s="287"/>
      <c r="X20619" s="289"/>
    </row>
    <row r="20620" spans="20:24">
      <c r="T20620" s="288"/>
      <c r="U20620" s="287"/>
      <c r="X20620" s="289"/>
    </row>
    <row r="20621" spans="20:24">
      <c r="T20621" s="288"/>
      <c r="U20621" s="287"/>
      <c r="X20621" s="289"/>
    </row>
    <row r="20622" spans="20:24">
      <c r="T20622" s="288"/>
      <c r="U20622" s="287"/>
      <c r="X20622" s="289"/>
    </row>
    <row r="20623" spans="20:24">
      <c r="T20623" s="288"/>
      <c r="U20623" s="287"/>
      <c r="X20623" s="289"/>
    </row>
    <row r="20624" spans="20:24">
      <c r="T20624" s="288"/>
      <c r="U20624" s="287"/>
      <c r="X20624" s="289"/>
    </row>
    <row r="20625" spans="20:24">
      <c r="T20625" s="288"/>
      <c r="U20625" s="287"/>
      <c r="X20625" s="289"/>
    </row>
    <row r="20626" spans="20:24">
      <c r="T20626" s="288"/>
      <c r="U20626" s="287"/>
      <c r="X20626" s="289"/>
    </row>
    <row r="20627" spans="20:24">
      <c r="T20627" s="288"/>
      <c r="U20627" s="287"/>
      <c r="X20627" s="289"/>
    </row>
    <row r="20628" spans="20:24">
      <c r="T20628" s="288"/>
      <c r="U20628" s="287"/>
      <c r="X20628" s="289"/>
    </row>
    <row r="20629" spans="20:24">
      <c r="T20629" s="288"/>
      <c r="U20629" s="287"/>
      <c r="X20629" s="289"/>
    </row>
    <row r="20630" spans="20:24">
      <c r="T20630" s="288"/>
      <c r="U20630" s="287"/>
      <c r="X20630" s="289"/>
    </row>
    <row r="20631" spans="20:24">
      <c r="T20631" s="288"/>
      <c r="U20631" s="287"/>
      <c r="X20631" s="289"/>
    </row>
    <row r="20632" spans="20:24">
      <c r="T20632" s="288"/>
      <c r="U20632" s="287"/>
      <c r="X20632" s="289"/>
    </row>
    <row r="20633" spans="20:24">
      <c r="T20633" s="288"/>
      <c r="U20633" s="287"/>
      <c r="X20633" s="289"/>
    </row>
    <row r="20634" spans="20:24">
      <c r="T20634" s="288"/>
      <c r="U20634" s="287"/>
      <c r="X20634" s="289"/>
    </row>
    <row r="20635" spans="20:24">
      <c r="T20635" s="288"/>
      <c r="U20635" s="287"/>
      <c r="X20635" s="289"/>
    </row>
    <row r="20636" spans="20:24">
      <c r="T20636" s="288"/>
      <c r="U20636" s="287"/>
      <c r="X20636" s="289"/>
    </row>
    <row r="20637" spans="20:24">
      <c r="T20637" s="288"/>
      <c r="U20637" s="287"/>
      <c r="X20637" s="289"/>
    </row>
    <row r="20638" spans="20:24">
      <c r="T20638" s="288"/>
      <c r="U20638" s="287"/>
      <c r="X20638" s="289"/>
    </row>
    <row r="20639" spans="20:24">
      <c r="T20639" s="288"/>
      <c r="U20639" s="287"/>
      <c r="X20639" s="289"/>
    </row>
    <row r="20640" spans="20:24">
      <c r="T20640" s="288"/>
      <c r="U20640" s="287"/>
      <c r="X20640" s="289"/>
    </row>
    <row r="20641" spans="20:24">
      <c r="T20641" s="288"/>
      <c r="U20641" s="287"/>
      <c r="X20641" s="289"/>
    </row>
    <row r="20642" spans="20:24">
      <c r="T20642" s="288"/>
      <c r="U20642" s="287"/>
      <c r="X20642" s="289"/>
    </row>
    <row r="20643" spans="20:24">
      <c r="T20643" s="288"/>
      <c r="U20643" s="287"/>
      <c r="X20643" s="289"/>
    </row>
    <row r="20644" spans="20:24">
      <c r="T20644" s="288"/>
      <c r="U20644" s="287"/>
      <c r="X20644" s="289"/>
    </row>
    <row r="20645" spans="20:24">
      <c r="T20645" s="288"/>
      <c r="U20645" s="287"/>
      <c r="X20645" s="289"/>
    </row>
    <row r="20646" spans="20:24">
      <c r="T20646" s="288"/>
      <c r="U20646" s="287"/>
      <c r="X20646" s="289"/>
    </row>
    <row r="20647" spans="20:24">
      <c r="T20647" s="288"/>
      <c r="U20647" s="287"/>
      <c r="X20647" s="289"/>
    </row>
    <row r="20648" spans="20:24">
      <c r="T20648" s="288"/>
      <c r="U20648" s="287"/>
      <c r="X20648" s="289"/>
    </row>
    <row r="20649" spans="20:24">
      <c r="T20649" s="288"/>
      <c r="U20649" s="287"/>
      <c r="X20649" s="289"/>
    </row>
    <row r="20650" spans="20:24">
      <c r="T20650" s="288"/>
      <c r="U20650" s="287"/>
      <c r="X20650" s="289"/>
    </row>
    <row r="20651" spans="20:24">
      <c r="T20651" s="288"/>
      <c r="U20651" s="287"/>
      <c r="X20651" s="289"/>
    </row>
    <row r="20652" spans="20:24">
      <c r="T20652" s="288"/>
      <c r="U20652" s="287"/>
      <c r="X20652" s="289"/>
    </row>
    <row r="20653" spans="20:24">
      <c r="T20653" s="288"/>
      <c r="U20653" s="287"/>
      <c r="X20653" s="289"/>
    </row>
    <row r="20654" spans="20:24">
      <c r="T20654" s="288"/>
      <c r="U20654" s="287"/>
      <c r="X20654" s="289"/>
    </row>
    <row r="20655" spans="20:24">
      <c r="T20655" s="288"/>
      <c r="U20655" s="287"/>
      <c r="X20655" s="289"/>
    </row>
    <row r="20656" spans="20:24">
      <c r="T20656" s="288"/>
      <c r="U20656" s="287"/>
      <c r="X20656" s="289"/>
    </row>
    <row r="20657" spans="20:24">
      <c r="T20657" s="288"/>
      <c r="U20657" s="287"/>
      <c r="X20657" s="289"/>
    </row>
    <row r="20658" spans="20:24">
      <c r="T20658" s="288"/>
      <c r="U20658" s="287"/>
      <c r="X20658" s="289"/>
    </row>
    <row r="20659" spans="20:24">
      <c r="T20659" s="288"/>
      <c r="U20659" s="287"/>
      <c r="X20659" s="289"/>
    </row>
    <row r="20660" spans="20:24">
      <c r="T20660" s="288"/>
      <c r="U20660" s="287"/>
      <c r="X20660" s="289"/>
    </row>
    <row r="20661" spans="20:24">
      <c r="T20661" s="288"/>
      <c r="U20661" s="287"/>
      <c r="X20661" s="289"/>
    </row>
    <row r="20662" spans="20:24">
      <c r="T20662" s="288"/>
      <c r="U20662" s="287"/>
      <c r="X20662" s="289"/>
    </row>
    <row r="20663" spans="20:24">
      <c r="T20663" s="288"/>
      <c r="U20663" s="287"/>
      <c r="X20663" s="289"/>
    </row>
    <row r="20664" spans="20:24">
      <c r="T20664" s="288"/>
      <c r="U20664" s="287"/>
      <c r="X20664" s="289"/>
    </row>
    <row r="20665" spans="20:24">
      <c r="T20665" s="288"/>
      <c r="U20665" s="287"/>
      <c r="X20665" s="289"/>
    </row>
    <row r="20666" spans="20:24">
      <c r="T20666" s="288"/>
      <c r="U20666" s="287"/>
      <c r="X20666" s="289"/>
    </row>
    <row r="20667" spans="20:24">
      <c r="T20667" s="288"/>
      <c r="U20667" s="287"/>
      <c r="X20667" s="289"/>
    </row>
    <row r="20668" spans="20:24">
      <c r="T20668" s="288"/>
      <c r="U20668" s="287"/>
      <c r="X20668" s="289"/>
    </row>
    <row r="20669" spans="20:24">
      <c r="T20669" s="288"/>
      <c r="U20669" s="287"/>
      <c r="X20669" s="289"/>
    </row>
    <row r="20670" spans="20:24">
      <c r="T20670" s="288"/>
      <c r="U20670" s="287"/>
      <c r="X20670" s="289"/>
    </row>
    <row r="20671" spans="20:24">
      <c r="T20671" s="288"/>
      <c r="U20671" s="287"/>
      <c r="X20671" s="289"/>
    </row>
    <row r="20672" spans="20:24">
      <c r="T20672" s="288"/>
      <c r="U20672" s="287"/>
      <c r="X20672" s="289"/>
    </row>
    <row r="20673" spans="20:24">
      <c r="T20673" s="288"/>
      <c r="U20673" s="287"/>
      <c r="X20673" s="289"/>
    </row>
    <row r="20674" spans="20:24">
      <c r="T20674" s="288"/>
      <c r="U20674" s="287"/>
      <c r="X20674" s="289"/>
    </row>
    <row r="20675" spans="20:24">
      <c r="T20675" s="288"/>
      <c r="U20675" s="287"/>
      <c r="X20675" s="289"/>
    </row>
    <row r="20676" spans="20:24">
      <c r="T20676" s="288"/>
      <c r="U20676" s="287"/>
      <c r="X20676" s="289"/>
    </row>
    <row r="20677" spans="20:24">
      <c r="T20677" s="288"/>
      <c r="U20677" s="287"/>
      <c r="X20677" s="289"/>
    </row>
    <row r="20678" spans="20:24">
      <c r="T20678" s="288"/>
      <c r="U20678" s="287"/>
      <c r="X20678" s="289"/>
    </row>
    <row r="20679" spans="20:24">
      <c r="T20679" s="288"/>
      <c r="U20679" s="287"/>
      <c r="X20679" s="289"/>
    </row>
    <row r="20680" spans="20:24">
      <c r="T20680" s="288"/>
      <c r="U20680" s="287"/>
      <c r="X20680" s="289"/>
    </row>
    <row r="20681" spans="20:24">
      <c r="T20681" s="288"/>
      <c r="U20681" s="287"/>
      <c r="X20681" s="289"/>
    </row>
    <row r="20682" spans="20:24">
      <c r="T20682" s="288"/>
      <c r="U20682" s="287"/>
      <c r="X20682" s="289"/>
    </row>
    <row r="20683" spans="20:24">
      <c r="T20683" s="288"/>
      <c r="U20683" s="287"/>
      <c r="X20683" s="289"/>
    </row>
    <row r="20684" spans="20:24">
      <c r="T20684" s="288"/>
      <c r="U20684" s="287"/>
      <c r="X20684" s="289"/>
    </row>
    <row r="20685" spans="20:24">
      <c r="T20685" s="288"/>
      <c r="U20685" s="287"/>
      <c r="X20685" s="289"/>
    </row>
    <row r="20686" spans="20:24">
      <c r="T20686" s="288"/>
      <c r="U20686" s="287"/>
      <c r="X20686" s="289"/>
    </row>
    <row r="20687" spans="20:24">
      <c r="T20687" s="288"/>
      <c r="U20687" s="287"/>
      <c r="X20687" s="289"/>
    </row>
    <row r="20688" spans="20:24">
      <c r="T20688" s="288"/>
      <c r="U20688" s="287"/>
      <c r="X20688" s="289"/>
    </row>
    <row r="20689" spans="20:24">
      <c r="T20689" s="288"/>
      <c r="U20689" s="287"/>
      <c r="X20689" s="289"/>
    </row>
    <row r="20690" spans="20:24">
      <c r="T20690" s="288"/>
      <c r="U20690" s="287"/>
      <c r="X20690" s="289"/>
    </row>
    <row r="20691" spans="20:24">
      <c r="T20691" s="288"/>
      <c r="U20691" s="287"/>
      <c r="X20691" s="289"/>
    </row>
    <row r="20692" spans="20:24">
      <c r="T20692" s="288"/>
      <c r="U20692" s="287"/>
      <c r="X20692" s="289"/>
    </row>
    <row r="20693" spans="20:24">
      <c r="T20693" s="288"/>
      <c r="U20693" s="287"/>
      <c r="X20693" s="289"/>
    </row>
    <row r="20694" spans="20:24">
      <c r="T20694" s="288"/>
      <c r="U20694" s="287"/>
      <c r="X20694" s="289"/>
    </row>
    <row r="20695" spans="20:24">
      <c r="T20695" s="288"/>
      <c r="U20695" s="287"/>
      <c r="X20695" s="289"/>
    </row>
    <row r="20696" spans="20:24">
      <c r="T20696" s="288"/>
      <c r="U20696" s="287"/>
      <c r="X20696" s="289"/>
    </row>
    <row r="20697" spans="20:24">
      <c r="T20697" s="288"/>
      <c r="U20697" s="287"/>
      <c r="X20697" s="289"/>
    </row>
    <row r="20698" spans="20:24">
      <c r="T20698" s="288"/>
      <c r="U20698" s="287"/>
      <c r="X20698" s="289"/>
    </row>
    <row r="20699" spans="20:24">
      <c r="T20699" s="288"/>
      <c r="U20699" s="287"/>
      <c r="X20699" s="289"/>
    </row>
    <row r="20700" spans="20:24">
      <c r="T20700" s="288"/>
      <c r="U20700" s="287"/>
      <c r="X20700" s="289"/>
    </row>
    <row r="20701" spans="20:24">
      <c r="T20701" s="288"/>
      <c r="U20701" s="287"/>
      <c r="X20701" s="289"/>
    </row>
    <row r="20702" spans="20:24">
      <c r="T20702" s="288"/>
      <c r="U20702" s="287"/>
      <c r="X20702" s="289"/>
    </row>
    <row r="20703" spans="20:24">
      <c r="T20703" s="288"/>
      <c r="U20703" s="287"/>
      <c r="X20703" s="289"/>
    </row>
    <row r="20704" spans="20:24">
      <c r="T20704" s="288"/>
      <c r="U20704" s="287"/>
      <c r="X20704" s="289"/>
    </row>
    <row r="20705" spans="20:24">
      <c r="T20705" s="288"/>
      <c r="U20705" s="287"/>
      <c r="X20705" s="289"/>
    </row>
    <row r="20706" spans="20:24">
      <c r="T20706" s="288"/>
      <c r="U20706" s="287"/>
      <c r="X20706" s="289"/>
    </row>
    <row r="20707" spans="20:24">
      <c r="T20707" s="288"/>
      <c r="U20707" s="287"/>
      <c r="X20707" s="289"/>
    </row>
    <row r="20708" spans="20:24">
      <c r="T20708" s="288"/>
      <c r="U20708" s="287"/>
      <c r="X20708" s="289"/>
    </row>
    <row r="20709" spans="20:24">
      <c r="T20709" s="288"/>
      <c r="U20709" s="287"/>
      <c r="X20709" s="289"/>
    </row>
    <row r="20710" spans="20:24">
      <c r="T20710" s="288"/>
      <c r="U20710" s="287"/>
      <c r="X20710" s="289"/>
    </row>
    <row r="20711" spans="20:24">
      <c r="T20711" s="288"/>
      <c r="U20711" s="287"/>
      <c r="X20711" s="289"/>
    </row>
    <row r="20712" spans="20:24">
      <c r="T20712" s="288"/>
      <c r="U20712" s="287"/>
      <c r="X20712" s="289"/>
    </row>
    <row r="20713" spans="20:24">
      <c r="T20713" s="288"/>
      <c r="U20713" s="287"/>
      <c r="X20713" s="289"/>
    </row>
    <row r="20714" spans="20:24">
      <c r="T20714" s="288"/>
      <c r="U20714" s="287"/>
      <c r="X20714" s="289"/>
    </row>
    <row r="20715" spans="20:24">
      <c r="T20715" s="288"/>
      <c r="U20715" s="287"/>
      <c r="X20715" s="289"/>
    </row>
    <row r="20716" spans="20:24">
      <c r="T20716" s="288"/>
      <c r="U20716" s="287"/>
      <c r="X20716" s="289"/>
    </row>
    <row r="20717" spans="20:24">
      <c r="T20717" s="288"/>
      <c r="U20717" s="287"/>
      <c r="X20717" s="289"/>
    </row>
    <row r="20718" spans="20:24">
      <c r="T20718" s="288"/>
      <c r="U20718" s="287"/>
      <c r="X20718" s="289"/>
    </row>
    <row r="20719" spans="20:24">
      <c r="T20719" s="288"/>
      <c r="U20719" s="287"/>
      <c r="X20719" s="289"/>
    </row>
    <row r="20720" spans="20:24">
      <c r="T20720" s="288"/>
      <c r="U20720" s="287"/>
      <c r="X20720" s="289"/>
    </row>
    <row r="20721" spans="20:24">
      <c r="T20721" s="288"/>
      <c r="U20721" s="287"/>
      <c r="X20721" s="289"/>
    </row>
    <row r="20722" spans="20:24">
      <c r="T20722" s="288"/>
      <c r="U20722" s="287"/>
      <c r="X20722" s="289"/>
    </row>
    <row r="20723" spans="20:24">
      <c r="T20723" s="288"/>
      <c r="U20723" s="287"/>
      <c r="X20723" s="289"/>
    </row>
    <row r="20724" spans="20:24">
      <c r="T20724" s="288"/>
      <c r="U20724" s="287"/>
      <c r="X20724" s="289"/>
    </row>
    <row r="20725" spans="20:24">
      <c r="T20725" s="288"/>
      <c r="U20725" s="287"/>
      <c r="X20725" s="289"/>
    </row>
    <row r="20726" spans="20:24">
      <c r="T20726" s="288"/>
      <c r="U20726" s="287"/>
      <c r="X20726" s="289"/>
    </row>
    <row r="20727" spans="20:24">
      <c r="T20727" s="288"/>
      <c r="U20727" s="287"/>
      <c r="X20727" s="289"/>
    </row>
    <row r="20728" spans="20:24">
      <c r="T20728" s="288"/>
      <c r="U20728" s="287"/>
      <c r="X20728" s="289"/>
    </row>
    <row r="20729" spans="20:24">
      <c r="T20729" s="288"/>
      <c r="U20729" s="287"/>
      <c r="X20729" s="289"/>
    </row>
    <row r="20730" spans="20:24">
      <c r="T20730" s="288"/>
      <c r="U20730" s="287"/>
      <c r="X20730" s="289"/>
    </row>
    <row r="20731" spans="20:24">
      <c r="T20731" s="288"/>
      <c r="U20731" s="287"/>
      <c r="X20731" s="289"/>
    </row>
    <row r="20732" spans="20:24">
      <c r="T20732" s="288"/>
      <c r="U20732" s="287"/>
      <c r="X20732" s="289"/>
    </row>
    <row r="20733" spans="20:24">
      <c r="T20733" s="288"/>
      <c r="U20733" s="287"/>
      <c r="X20733" s="289"/>
    </row>
    <row r="20734" spans="20:24">
      <c r="T20734" s="288"/>
      <c r="U20734" s="287"/>
      <c r="X20734" s="289"/>
    </row>
    <row r="20735" spans="20:24">
      <c r="T20735" s="288"/>
      <c r="U20735" s="287"/>
      <c r="X20735" s="289"/>
    </row>
    <row r="20736" spans="20:24">
      <c r="T20736" s="288"/>
      <c r="U20736" s="287"/>
      <c r="X20736" s="289"/>
    </row>
    <row r="20737" spans="20:24">
      <c r="T20737" s="288"/>
      <c r="U20737" s="287"/>
      <c r="X20737" s="289"/>
    </row>
    <row r="20738" spans="20:24">
      <c r="T20738" s="288"/>
      <c r="U20738" s="287"/>
      <c r="X20738" s="289"/>
    </row>
    <row r="20739" spans="20:24">
      <c r="T20739" s="288"/>
      <c r="U20739" s="287"/>
      <c r="X20739" s="289"/>
    </row>
    <row r="20740" spans="20:24">
      <c r="T20740" s="288"/>
      <c r="U20740" s="287"/>
      <c r="X20740" s="289"/>
    </row>
    <row r="20741" spans="20:24">
      <c r="T20741" s="288"/>
      <c r="U20741" s="287"/>
      <c r="X20741" s="289"/>
    </row>
    <row r="20742" spans="20:24">
      <c r="T20742" s="288"/>
      <c r="U20742" s="287"/>
      <c r="X20742" s="289"/>
    </row>
    <row r="20743" spans="20:24">
      <c r="T20743" s="288"/>
      <c r="U20743" s="287"/>
      <c r="X20743" s="289"/>
    </row>
    <row r="20744" spans="20:24">
      <c r="T20744" s="288"/>
      <c r="U20744" s="287"/>
      <c r="X20744" s="289"/>
    </row>
    <row r="20745" spans="20:24">
      <c r="T20745" s="288"/>
      <c r="U20745" s="287"/>
      <c r="X20745" s="289"/>
    </row>
    <row r="20746" spans="20:24">
      <c r="T20746" s="288"/>
      <c r="U20746" s="287"/>
      <c r="X20746" s="289"/>
    </row>
    <row r="20747" spans="20:24">
      <c r="T20747" s="288"/>
      <c r="U20747" s="287"/>
      <c r="X20747" s="289"/>
    </row>
    <row r="20748" spans="20:24">
      <c r="T20748" s="288"/>
      <c r="U20748" s="287"/>
      <c r="X20748" s="289"/>
    </row>
    <row r="20749" spans="20:24">
      <c r="T20749" s="288"/>
      <c r="U20749" s="287"/>
      <c r="X20749" s="289"/>
    </row>
    <row r="20750" spans="20:24">
      <c r="T20750" s="288"/>
      <c r="U20750" s="287"/>
      <c r="X20750" s="289"/>
    </row>
    <row r="20751" spans="20:24">
      <c r="T20751" s="288"/>
      <c r="U20751" s="287"/>
      <c r="X20751" s="289"/>
    </row>
    <row r="20752" spans="20:24">
      <c r="T20752" s="288"/>
      <c r="U20752" s="287"/>
      <c r="X20752" s="289"/>
    </row>
    <row r="20753" spans="20:24">
      <c r="T20753" s="288"/>
      <c r="U20753" s="287"/>
      <c r="X20753" s="289"/>
    </row>
    <row r="20754" spans="20:24">
      <c r="T20754" s="288"/>
      <c r="U20754" s="287"/>
      <c r="X20754" s="289"/>
    </row>
    <row r="20755" spans="20:24">
      <c r="T20755" s="288"/>
      <c r="U20755" s="287"/>
      <c r="X20755" s="289"/>
    </row>
    <row r="20756" spans="20:24">
      <c r="T20756" s="288"/>
      <c r="U20756" s="287"/>
      <c r="X20756" s="289"/>
    </row>
    <row r="20757" spans="20:24">
      <c r="T20757" s="288"/>
      <c r="U20757" s="287"/>
      <c r="X20757" s="289"/>
    </row>
    <row r="20758" spans="20:24">
      <c r="T20758" s="288"/>
      <c r="U20758" s="287"/>
      <c r="X20758" s="289"/>
    </row>
    <row r="20759" spans="20:24">
      <c r="T20759" s="288"/>
      <c r="U20759" s="287"/>
      <c r="X20759" s="289"/>
    </row>
    <row r="20760" spans="20:24">
      <c r="T20760" s="288"/>
      <c r="U20760" s="287"/>
      <c r="X20760" s="289"/>
    </row>
    <row r="20761" spans="20:24">
      <c r="T20761" s="288"/>
      <c r="U20761" s="287"/>
      <c r="X20761" s="289"/>
    </row>
    <row r="20762" spans="20:24">
      <c r="T20762" s="288"/>
      <c r="U20762" s="287"/>
      <c r="X20762" s="289"/>
    </row>
    <row r="20763" spans="20:24">
      <c r="T20763" s="288"/>
      <c r="U20763" s="287"/>
      <c r="X20763" s="289"/>
    </row>
    <row r="20764" spans="20:24">
      <c r="T20764" s="288"/>
      <c r="U20764" s="287"/>
      <c r="X20764" s="289"/>
    </row>
    <row r="20765" spans="20:24">
      <c r="T20765" s="288"/>
      <c r="U20765" s="287"/>
      <c r="X20765" s="289"/>
    </row>
    <row r="20766" spans="20:24">
      <c r="T20766" s="288"/>
      <c r="U20766" s="287"/>
      <c r="X20766" s="289"/>
    </row>
    <row r="20767" spans="20:24">
      <c r="T20767" s="288"/>
      <c r="U20767" s="287"/>
      <c r="X20767" s="289"/>
    </row>
    <row r="20768" spans="20:24">
      <c r="T20768" s="288"/>
      <c r="U20768" s="287"/>
      <c r="X20768" s="289"/>
    </row>
    <row r="20769" spans="20:24">
      <c r="T20769" s="288"/>
      <c r="U20769" s="287"/>
      <c r="X20769" s="289"/>
    </row>
    <row r="20770" spans="20:24">
      <c r="T20770" s="288"/>
      <c r="U20770" s="287"/>
      <c r="X20770" s="289"/>
    </row>
    <row r="20771" spans="20:24">
      <c r="T20771" s="288"/>
      <c r="U20771" s="287"/>
      <c r="X20771" s="289"/>
    </row>
    <row r="20772" spans="20:24">
      <c r="T20772" s="288"/>
      <c r="U20772" s="287"/>
      <c r="X20772" s="289"/>
    </row>
    <row r="20773" spans="20:24">
      <c r="T20773" s="288"/>
      <c r="U20773" s="287"/>
      <c r="X20773" s="289"/>
    </row>
    <row r="20774" spans="20:24">
      <c r="T20774" s="288"/>
      <c r="U20774" s="287"/>
      <c r="X20774" s="289"/>
    </row>
    <row r="20775" spans="20:24">
      <c r="T20775" s="288"/>
      <c r="U20775" s="287"/>
      <c r="X20775" s="289"/>
    </row>
    <row r="20776" spans="20:24">
      <c r="T20776" s="288"/>
      <c r="U20776" s="287"/>
      <c r="X20776" s="289"/>
    </row>
    <row r="20777" spans="20:24">
      <c r="T20777" s="288"/>
      <c r="U20777" s="287"/>
      <c r="X20777" s="289"/>
    </row>
    <row r="20778" spans="20:24">
      <c r="T20778" s="288"/>
      <c r="U20778" s="287"/>
      <c r="X20778" s="289"/>
    </row>
    <row r="20779" spans="20:24">
      <c r="T20779" s="288"/>
      <c r="U20779" s="287"/>
      <c r="X20779" s="289"/>
    </row>
    <row r="20780" spans="20:24">
      <c r="T20780" s="288"/>
      <c r="U20780" s="287"/>
      <c r="X20780" s="289"/>
    </row>
    <row r="20781" spans="20:24">
      <c r="T20781" s="288"/>
      <c r="U20781" s="287"/>
      <c r="X20781" s="289"/>
    </row>
    <row r="20782" spans="20:24">
      <c r="T20782" s="288"/>
      <c r="U20782" s="287"/>
      <c r="X20782" s="289"/>
    </row>
    <row r="20783" spans="20:24">
      <c r="T20783" s="288"/>
      <c r="U20783" s="287"/>
      <c r="X20783" s="289"/>
    </row>
    <row r="20784" spans="20:24">
      <c r="T20784" s="288"/>
      <c r="U20784" s="287"/>
      <c r="X20784" s="289"/>
    </row>
    <row r="20785" spans="20:24">
      <c r="T20785" s="288"/>
      <c r="U20785" s="287"/>
      <c r="X20785" s="289"/>
    </row>
    <row r="20786" spans="20:24">
      <c r="T20786" s="288"/>
      <c r="U20786" s="287"/>
      <c r="X20786" s="289"/>
    </row>
    <row r="20787" spans="20:24">
      <c r="T20787" s="288"/>
      <c r="U20787" s="287"/>
      <c r="X20787" s="289"/>
    </row>
    <row r="20788" spans="20:24">
      <c r="T20788" s="288"/>
      <c r="U20788" s="287"/>
      <c r="X20788" s="289"/>
    </row>
    <row r="20789" spans="20:24">
      <c r="T20789" s="288"/>
      <c r="U20789" s="287"/>
      <c r="X20789" s="289"/>
    </row>
    <row r="20790" spans="20:24">
      <c r="T20790" s="288"/>
      <c r="U20790" s="287"/>
      <c r="X20790" s="289"/>
    </row>
    <row r="20791" spans="20:24">
      <c r="T20791" s="288"/>
      <c r="U20791" s="287"/>
      <c r="X20791" s="289"/>
    </row>
    <row r="20792" spans="20:24">
      <c r="T20792" s="288"/>
      <c r="U20792" s="287"/>
      <c r="X20792" s="289"/>
    </row>
    <row r="20793" spans="20:24">
      <c r="T20793" s="288"/>
      <c r="U20793" s="287"/>
      <c r="X20793" s="289"/>
    </row>
    <row r="20794" spans="20:24">
      <c r="T20794" s="288"/>
      <c r="U20794" s="287"/>
      <c r="X20794" s="289"/>
    </row>
    <row r="20795" spans="20:24">
      <c r="T20795" s="288"/>
      <c r="U20795" s="287"/>
      <c r="X20795" s="289"/>
    </row>
    <row r="20796" spans="20:24">
      <c r="T20796" s="288"/>
      <c r="U20796" s="287"/>
      <c r="X20796" s="289"/>
    </row>
    <row r="20797" spans="20:24">
      <c r="T20797" s="288"/>
      <c r="U20797" s="287"/>
      <c r="X20797" s="289"/>
    </row>
    <row r="20798" spans="20:24">
      <c r="T20798" s="288"/>
      <c r="U20798" s="287"/>
      <c r="X20798" s="289"/>
    </row>
    <row r="20799" spans="20:24">
      <c r="T20799" s="288"/>
      <c r="U20799" s="287"/>
      <c r="X20799" s="289"/>
    </row>
    <row r="20800" spans="20:24">
      <c r="T20800" s="288"/>
      <c r="U20800" s="287"/>
      <c r="X20800" s="289"/>
    </row>
    <row r="20801" spans="20:24">
      <c r="T20801" s="288"/>
      <c r="U20801" s="287"/>
      <c r="X20801" s="289"/>
    </row>
    <row r="20802" spans="20:24">
      <c r="T20802" s="288"/>
      <c r="U20802" s="287"/>
      <c r="X20802" s="289"/>
    </row>
    <row r="20803" spans="20:24">
      <c r="T20803" s="288"/>
      <c r="U20803" s="287"/>
      <c r="X20803" s="289"/>
    </row>
    <row r="20804" spans="20:24">
      <c r="T20804" s="288"/>
      <c r="U20804" s="287"/>
      <c r="X20804" s="289"/>
    </row>
    <row r="20805" spans="20:24">
      <c r="T20805" s="288"/>
      <c r="U20805" s="287"/>
      <c r="X20805" s="289"/>
    </row>
    <row r="20806" spans="20:24">
      <c r="T20806" s="288"/>
      <c r="U20806" s="287"/>
      <c r="X20806" s="289"/>
    </row>
    <row r="20807" spans="20:24">
      <c r="T20807" s="288"/>
      <c r="U20807" s="287"/>
      <c r="X20807" s="289"/>
    </row>
    <row r="20808" spans="20:24">
      <c r="T20808" s="288"/>
      <c r="U20808" s="287"/>
      <c r="X20808" s="289"/>
    </row>
    <row r="20809" spans="20:24">
      <c r="T20809" s="288"/>
      <c r="U20809" s="287"/>
      <c r="X20809" s="289"/>
    </row>
    <row r="20810" spans="20:24">
      <c r="T20810" s="288"/>
      <c r="U20810" s="287"/>
      <c r="X20810" s="289"/>
    </row>
    <row r="20811" spans="20:24">
      <c r="T20811" s="288"/>
      <c r="U20811" s="287"/>
      <c r="X20811" s="289"/>
    </row>
    <row r="20812" spans="20:24">
      <c r="T20812" s="288"/>
      <c r="U20812" s="287"/>
      <c r="X20812" s="289"/>
    </row>
    <row r="20813" spans="20:24">
      <c r="T20813" s="288"/>
      <c r="U20813" s="287"/>
      <c r="X20813" s="289"/>
    </row>
    <row r="20814" spans="20:24">
      <c r="T20814" s="288"/>
      <c r="U20814" s="287"/>
      <c r="X20814" s="289"/>
    </row>
    <row r="20815" spans="20:24">
      <c r="T20815" s="288"/>
      <c r="U20815" s="287"/>
      <c r="X20815" s="289"/>
    </row>
    <row r="20816" spans="20:24">
      <c r="T20816" s="288"/>
      <c r="U20816" s="287"/>
      <c r="X20816" s="289"/>
    </row>
    <row r="20817" spans="20:24">
      <c r="T20817" s="288"/>
      <c r="U20817" s="287"/>
      <c r="X20817" s="289"/>
    </row>
    <row r="20818" spans="20:24">
      <c r="T20818" s="288"/>
      <c r="U20818" s="287"/>
      <c r="X20818" s="289"/>
    </row>
    <row r="20819" spans="20:24">
      <c r="T20819" s="288"/>
      <c r="U20819" s="287"/>
      <c r="X20819" s="289"/>
    </row>
    <row r="20820" spans="20:24">
      <c r="T20820" s="288"/>
      <c r="U20820" s="287"/>
      <c r="X20820" s="289"/>
    </row>
    <row r="20821" spans="20:24">
      <c r="T20821" s="288"/>
      <c r="U20821" s="287"/>
      <c r="X20821" s="289"/>
    </row>
    <row r="20822" spans="20:24">
      <c r="T20822" s="288"/>
      <c r="U20822" s="287"/>
      <c r="X20822" s="289"/>
    </row>
    <row r="20823" spans="20:24">
      <c r="T20823" s="288"/>
      <c r="U20823" s="287"/>
      <c r="X20823" s="289"/>
    </row>
    <row r="20824" spans="20:24">
      <c r="T20824" s="288"/>
      <c r="U20824" s="287"/>
      <c r="X20824" s="289"/>
    </row>
    <row r="20825" spans="20:24">
      <c r="T20825" s="288"/>
      <c r="U20825" s="287"/>
      <c r="X20825" s="289"/>
    </row>
    <row r="20826" spans="20:24">
      <c r="T20826" s="288"/>
      <c r="U20826" s="287"/>
      <c r="X20826" s="289"/>
    </row>
    <row r="20827" spans="20:24">
      <c r="T20827" s="288"/>
      <c r="U20827" s="287"/>
      <c r="X20827" s="289"/>
    </row>
    <row r="20828" spans="20:24">
      <c r="T20828" s="288"/>
      <c r="U20828" s="287"/>
      <c r="X20828" s="289"/>
    </row>
    <row r="20829" spans="20:24">
      <c r="T20829" s="288"/>
      <c r="U20829" s="287"/>
      <c r="X20829" s="289"/>
    </row>
    <row r="20830" spans="20:24">
      <c r="T20830" s="288"/>
      <c r="U20830" s="287"/>
      <c r="X20830" s="289"/>
    </row>
    <row r="20831" spans="20:24">
      <c r="T20831" s="288"/>
      <c r="U20831" s="287"/>
      <c r="X20831" s="289"/>
    </row>
    <row r="20832" spans="20:24">
      <c r="T20832" s="288"/>
      <c r="U20832" s="287"/>
      <c r="X20832" s="289"/>
    </row>
    <row r="20833" spans="20:24">
      <c r="T20833" s="288"/>
      <c r="U20833" s="287"/>
      <c r="X20833" s="289"/>
    </row>
    <row r="20834" spans="20:24">
      <c r="T20834" s="288"/>
      <c r="U20834" s="287"/>
      <c r="X20834" s="289"/>
    </row>
    <row r="20835" spans="20:24">
      <c r="T20835" s="288"/>
      <c r="U20835" s="287"/>
      <c r="X20835" s="289"/>
    </row>
    <row r="20836" spans="20:24">
      <c r="T20836" s="288"/>
      <c r="U20836" s="287"/>
      <c r="X20836" s="289"/>
    </row>
    <row r="20837" spans="20:24">
      <c r="T20837" s="288"/>
      <c r="U20837" s="287"/>
      <c r="X20837" s="289"/>
    </row>
    <row r="20838" spans="20:24">
      <c r="T20838" s="288"/>
      <c r="U20838" s="287"/>
      <c r="X20838" s="289"/>
    </row>
    <row r="20839" spans="20:24">
      <c r="T20839" s="288"/>
      <c r="U20839" s="287"/>
      <c r="X20839" s="289"/>
    </row>
    <row r="20840" spans="20:24">
      <c r="T20840" s="288"/>
      <c r="U20840" s="287"/>
      <c r="X20840" s="289"/>
    </row>
    <row r="20841" spans="20:24">
      <c r="T20841" s="288"/>
      <c r="U20841" s="287"/>
      <c r="X20841" s="289"/>
    </row>
    <row r="20842" spans="20:24">
      <c r="T20842" s="288"/>
      <c r="U20842" s="287"/>
      <c r="X20842" s="289"/>
    </row>
    <row r="20843" spans="20:24">
      <c r="T20843" s="288"/>
      <c r="U20843" s="287"/>
      <c r="X20843" s="289"/>
    </row>
    <row r="20844" spans="20:24">
      <c r="T20844" s="288"/>
      <c r="U20844" s="287"/>
      <c r="X20844" s="289"/>
    </row>
    <row r="20845" spans="20:24">
      <c r="T20845" s="288"/>
      <c r="U20845" s="287"/>
      <c r="X20845" s="289"/>
    </row>
    <row r="20846" spans="20:24">
      <c r="T20846" s="288"/>
      <c r="U20846" s="287"/>
      <c r="X20846" s="289"/>
    </row>
    <row r="20847" spans="20:24">
      <c r="T20847" s="288"/>
      <c r="U20847" s="287"/>
      <c r="X20847" s="289"/>
    </row>
    <row r="20848" spans="20:24">
      <c r="T20848" s="288"/>
      <c r="U20848" s="287"/>
      <c r="X20848" s="289"/>
    </row>
    <row r="20849" spans="20:24">
      <c r="T20849" s="288"/>
      <c r="U20849" s="287"/>
      <c r="X20849" s="289"/>
    </row>
    <row r="20850" spans="20:24">
      <c r="T20850" s="288"/>
      <c r="U20850" s="287"/>
      <c r="X20850" s="289"/>
    </row>
    <row r="20851" spans="20:24">
      <c r="T20851" s="288"/>
      <c r="U20851" s="287"/>
      <c r="X20851" s="289"/>
    </row>
    <row r="20852" spans="20:24">
      <c r="T20852" s="288"/>
      <c r="U20852" s="287"/>
      <c r="X20852" s="289"/>
    </row>
    <row r="20853" spans="20:24">
      <c r="T20853" s="288"/>
      <c r="U20853" s="287"/>
      <c r="X20853" s="289"/>
    </row>
    <row r="20854" spans="20:24">
      <c r="T20854" s="288"/>
      <c r="U20854" s="287"/>
      <c r="X20854" s="289"/>
    </row>
    <row r="20855" spans="20:24">
      <c r="T20855" s="288"/>
      <c r="U20855" s="287"/>
      <c r="X20855" s="289"/>
    </row>
    <row r="20856" spans="20:24">
      <c r="T20856" s="288"/>
      <c r="U20856" s="287"/>
      <c r="X20856" s="289"/>
    </row>
    <row r="20857" spans="20:24">
      <c r="T20857" s="288"/>
      <c r="U20857" s="287"/>
      <c r="X20857" s="289"/>
    </row>
    <row r="20858" spans="20:24">
      <c r="T20858" s="288"/>
      <c r="U20858" s="287"/>
      <c r="X20858" s="289"/>
    </row>
    <row r="20859" spans="20:24">
      <c r="T20859" s="288"/>
      <c r="U20859" s="287"/>
      <c r="X20859" s="289"/>
    </row>
    <row r="20860" spans="20:24">
      <c r="T20860" s="288"/>
      <c r="U20860" s="287"/>
      <c r="X20860" s="289"/>
    </row>
    <row r="20861" spans="20:24">
      <c r="T20861" s="288"/>
      <c r="U20861" s="287"/>
      <c r="X20861" s="289"/>
    </row>
    <row r="20862" spans="20:24">
      <c r="T20862" s="288"/>
      <c r="U20862" s="287"/>
      <c r="X20862" s="289"/>
    </row>
    <row r="20863" spans="20:24">
      <c r="T20863" s="288"/>
      <c r="U20863" s="287"/>
      <c r="X20863" s="289"/>
    </row>
    <row r="20864" spans="20:24">
      <c r="T20864" s="288"/>
      <c r="U20864" s="287"/>
      <c r="X20864" s="289"/>
    </row>
    <row r="20865" spans="20:24">
      <c r="T20865" s="288"/>
      <c r="U20865" s="287"/>
      <c r="X20865" s="289"/>
    </row>
    <row r="20866" spans="20:24">
      <c r="T20866" s="288"/>
      <c r="U20866" s="287"/>
      <c r="X20866" s="289"/>
    </row>
    <row r="20867" spans="20:24">
      <c r="T20867" s="288"/>
      <c r="U20867" s="287"/>
      <c r="X20867" s="289"/>
    </row>
    <row r="20868" spans="20:24">
      <c r="T20868" s="288"/>
      <c r="U20868" s="287"/>
      <c r="X20868" s="289"/>
    </row>
    <row r="20869" spans="20:24">
      <c r="T20869" s="288"/>
      <c r="U20869" s="287"/>
      <c r="X20869" s="289"/>
    </row>
    <row r="20870" spans="20:24">
      <c r="T20870" s="288"/>
      <c r="U20870" s="287"/>
      <c r="X20870" s="289"/>
    </row>
    <row r="20871" spans="20:24">
      <c r="T20871" s="288"/>
      <c r="U20871" s="287"/>
      <c r="X20871" s="289"/>
    </row>
    <row r="20872" spans="20:24">
      <c r="T20872" s="288"/>
      <c r="U20872" s="287"/>
      <c r="X20872" s="289"/>
    </row>
    <row r="20873" spans="20:24">
      <c r="T20873" s="288"/>
      <c r="U20873" s="287"/>
      <c r="X20873" s="289"/>
    </row>
    <row r="20874" spans="20:24">
      <c r="T20874" s="288"/>
      <c r="U20874" s="287"/>
      <c r="X20874" s="289"/>
    </row>
    <row r="20875" spans="20:24">
      <c r="T20875" s="288"/>
      <c r="U20875" s="287"/>
      <c r="X20875" s="289"/>
    </row>
    <row r="20876" spans="20:24">
      <c r="T20876" s="288"/>
      <c r="U20876" s="287"/>
      <c r="X20876" s="289"/>
    </row>
    <row r="20877" spans="20:24">
      <c r="T20877" s="288"/>
      <c r="U20877" s="287"/>
      <c r="X20877" s="289"/>
    </row>
    <row r="20878" spans="20:24">
      <c r="T20878" s="288"/>
      <c r="U20878" s="287"/>
      <c r="X20878" s="289"/>
    </row>
    <row r="20879" spans="20:24">
      <c r="T20879" s="288"/>
      <c r="U20879" s="287"/>
      <c r="X20879" s="289"/>
    </row>
    <row r="20880" spans="20:24">
      <c r="T20880" s="288"/>
      <c r="U20880" s="287"/>
      <c r="X20880" s="289"/>
    </row>
    <row r="20881" spans="20:24">
      <c r="T20881" s="288"/>
      <c r="U20881" s="287"/>
      <c r="X20881" s="289"/>
    </row>
    <row r="20882" spans="20:24">
      <c r="T20882" s="288"/>
      <c r="U20882" s="287"/>
      <c r="X20882" s="289"/>
    </row>
    <row r="20883" spans="20:24">
      <c r="T20883" s="288"/>
      <c r="U20883" s="287"/>
      <c r="X20883" s="289"/>
    </row>
    <row r="20884" spans="20:24">
      <c r="T20884" s="288"/>
      <c r="U20884" s="287"/>
      <c r="X20884" s="289"/>
    </row>
    <row r="20885" spans="20:24">
      <c r="T20885" s="288"/>
      <c r="U20885" s="287"/>
      <c r="X20885" s="289"/>
    </row>
    <row r="20886" spans="20:24">
      <c r="T20886" s="288"/>
      <c r="U20886" s="287"/>
      <c r="X20886" s="289"/>
    </row>
    <row r="20887" spans="20:24">
      <c r="T20887" s="288"/>
      <c r="U20887" s="287"/>
      <c r="X20887" s="289"/>
    </row>
    <row r="20888" spans="20:24">
      <c r="T20888" s="288"/>
      <c r="U20888" s="287"/>
      <c r="X20888" s="289"/>
    </row>
    <row r="20889" spans="20:24">
      <c r="T20889" s="288"/>
      <c r="U20889" s="287"/>
      <c r="X20889" s="289"/>
    </row>
    <row r="20890" spans="20:24">
      <c r="T20890" s="288"/>
      <c r="U20890" s="287"/>
      <c r="X20890" s="289"/>
    </row>
    <row r="20891" spans="20:24">
      <c r="T20891" s="288"/>
      <c r="U20891" s="287"/>
      <c r="X20891" s="289"/>
    </row>
    <row r="20892" spans="20:24">
      <c r="T20892" s="288"/>
      <c r="U20892" s="287"/>
      <c r="X20892" s="289"/>
    </row>
    <row r="20893" spans="20:24">
      <c r="T20893" s="288"/>
      <c r="U20893" s="287"/>
      <c r="X20893" s="289"/>
    </row>
    <row r="20894" spans="20:24">
      <c r="T20894" s="288"/>
      <c r="U20894" s="287"/>
      <c r="X20894" s="289"/>
    </row>
    <row r="20895" spans="20:24">
      <c r="T20895" s="288"/>
      <c r="U20895" s="287"/>
      <c r="X20895" s="289"/>
    </row>
    <row r="20896" spans="20:24">
      <c r="T20896" s="288"/>
      <c r="U20896" s="287"/>
      <c r="X20896" s="289"/>
    </row>
    <row r="20897" spans="20:24">
      <c r="T20897" s="288"/>
      <c r="U20897" s="287"/>
      <c r="X20897" s="289"/>
    </row>
    <row r="20898" spans="20:24">
      <c r="T20898" s="288"/>
      <c r="U20898" s="287"/>
      <c r="X20898" s="289"/>
    </row>
    <row r="20899" spans="20:24">
      <c r="T20899" s="288"/>
      <c r="U20899" s="287"/>
      <c r="X20899" s="289"/>
    </row>
    <row r="20900" spans="20:24">
      <c r="T20900" s="288"/>
      <c r="U20900" s="287"/>
      <c r="X20900" s="289"/>
    </row>
    <row r="20901" spans="20:24">
      <c r="T20901" s="288"/>
      <c r="U20901" s="287"/>
      <c r="X20901" s="289"/>
    </row>
    <row r="20902" spans="20:24">
      <c r="T20902" s="288"/>
      <c r="U20902" s="287"/>
      <c r="X20902" s="289"/>
    </row>
    <row r="20903" spans="20:24">
      <c r="T20903" s="288"/>
      <c r="U20903" s="287"/>
      <c r="X20903" s="289"/>
    </row>
    <row r="20904" spans="20:24">
      <c r="T20904" s="288"/>
      <c r="U20904" s="287"/>
      <c r="X20904" s="289"/>
    </row>
    <row r="20905" spans="20:24">
      <c r="T20905" s="288"/>
      <c r="U20905" s="287"/>
      <c r="X20905" s="289"/>
    </row>
    <row r="20906" spans="20:24">
      <c r="T20906" s="288"/>
      <c r="U20906" s="287"/>
      <c r="X20906" s="289"/>
    </row>
    <row r="20907" spans="20:24">
      <c r="T20907" s="288"/>
      <c r="U20907" s="287"/>
      <c r="X20907" s="289"/>
    </row>
    <row r="20908" spans="20:24">
      <c r="T20908" s="288"/>
      <c r="U20908" s="287"/>
      <c r="X20908" s="289"/>
    </row>
    <row r="20909" spans="20:24">
      <c r="T20909" s="288"/>
      <c r="U20909" s="287"/>
      <c r="X20909" s="289"/>
    </row>
    <row r="20910" spans="20:24">
      <c r="T20910" s="288"/>
      <c r="U20910" s="287"/>
      <c r="X20910" s="289"/>
    </row>
    <row r="20911" spans="20:24">
      <c r="T20911" s="288"/>
      <c r="U20911" s="287"/>
      <c r="X20911" s="289"/>
    </row>
    <row r="20912" spans="20:24">
      <c r="T20912" s="288"/>
      <c r="U20912" s="287"/>
      <c r="X20912" s="289"/>
    </row>
    <row r="20913" spans="20:24">
      <c r="T20913" s="288"/>
      <c r="U20913" s="287"/>
      <c r="X20913" s="289"/>
    </row>
    <row r="20914" spans="20:24">
      <c r="T20914" s="288"/>
      <c r="U20914" s="287"/>
      <c r="X20914" s="289"/>
    </row>
    <row r="20915" spans="20:24">
      <c r="T20915" s="288"/>
      <c r="U20915" s="287"/>
      <c r="X20915" s="289"/>
    </row>
    <row r="20916" spans="20:24">
      <c r="T20916" s="288"/>
      <c r="U20916" s="287"/>
      <c r="X20916" s="289"/>
    </row>
    <row r="20917" spans="20:24">
      <c r="T20917" s="288"/>
      <c r="U20917" s="287"/>
      <c r="X20917" s="289"/>
    </row>
    <row r="20918" spans="20:24">
      <c r="T20918" s="288"/>
      <c r="U20918" s="287"/>
      <c r="X20918" s="289"/>
    </row>
    <row r="20919" spans="20:24">
      <c r="T20919" s="288"/>
      <c r="U20919" s="287"/>
      <c r="X20919" s="289"/>
    </row>
    <row r="20920" spans="20:24">
      <c r="T20920" s="288"/>
      <c r="U20920" s="287"/>
      <c r="X20920" s="289"/>
    </row>
    <row r="20921" spans="20:24">
      <c r="T20921" s="288"/>
      <c r="U20921" s="287"/>
      <c r="X20921" s="289"/>
    </row>
    <row r="20922" spans="20:24">
      <c r="T20922" s="288"/>
      <c r="U20922" s="287"/>
      <c r="X20922" s="289"/>
    </row>
    <row r="20923" spans="20:24">
      <c r="T20923" s="288"/>
      <c r="U20923" s="287"/>
      <c r="X20923" s="289"/>
    </row>
    <row r="20924" spans="20:24">
      <c r="T20924" s="288"/>
      <c r="U20924" s="287"/>
      <c r="X20924" s="289"/>
    </row>
    <row r="20925" spans="20:24">
      <c r="T20925" s="288"/>
      <c r="U20925" s="287"/>
      <c r="X20925" s="289"/>
    </row>
    <row r="20926" spans="20:24">
      <c r="T20926" s="288"/>
      <c r="U20926" s="287"/>
      <c r="X20926" s="289"/>
    </row>
    <row r="20927" spans="20:24">
      <c r="T20927" s="288"/>
      <c r="U20927" s="287"/>
      <c r="X20927" s="289"/>
    </row>
    <row r="20928" spans="20:24">
      <c r="T20928" s="288"/>
      <c r="U20928" s="287"/>
      <c r="X20928" s="289"/>
    </row>
    <row r="20929" spans="20:24">
      <c r="T20929" s="288"/>
      <c r="U20929" s="287"/>
      <c r="X20929" s="289"/>
    </row>
    <row r="20930" spans="20:24">
      <c r="T20930" s="288"/>
      <c r="U20930" s="287"/>
      <c r="X20930" s="289"/>
    </row>
    <row r="20931" spans="20:24">
      <c r="T20931" s="288"/>
      <c r="U20931" s="287"/>
      <c r="X20931" s="289"/>
    </row>
    <row r="20932" spans="20:24">
      <c r="T20932" s="288"/>
      <c r="U20932" s="287"/>
      <c r="X20932" s="289"/>
    </row>
    <row r="20933" spans="20:24">
      <c r="T20933" s="288"/>
      <c r="U20933" s="287"/>
      <c r="X20933" s="289"/>
    </row>
    <row r="20934" spans="20:24">
      <c r="T20934" s="288"/>
      <c r="U20934" s="287"/>
      <c r="X20934" s="289"/>
    </row>
    <row r="20935" spans="20:24">
      <c r="T20935" s="288"/>
      <c r="U20935" s="287"/>
      <c r="X20935" s="289"/>
    </row>
    <row r="20936" spans="20:24">
      <c r="T20936" s="288"/>
      <c r="U20936" s="287"/>
      <c r="X20936" s="289"/>
    </row>
    <row r="20937" spans="20:24">
      <c r="T20937" s="288"/>
      <c r="U20937" s="287"/>
      <c r="X20937" s="289"/>
    </row>
    <row r="20938" spans="20:24">
      <c r="T20938" s="288"/>
      <c r="U20938" s="287"/>
      <c r="X20938" s="289"/>
    </row>
    <row r="20939" spans="20:24">
      <c r="T20939" s="288"/>
      <c r="U20939" s="287"/>
      <c r="X20939" s="289"/>
    </row>
    <row r="20940" spans="20:24">
      <c r="T20940" s="288"/>
      <c r="U20940" s="287"/>
      <c r="X20940" s="289"/>
    </row>
    <row r="20941" spans="20:24">
      <c r="T20941" s="288"/>
      <c r="U20941" s="287"/>
      <c r="X20941" s="289"/>
    </row>
    <row r="20942" spans="20:24">
      <c r="T20942" s="288"/>
      <c r="U20942" s="287"/>
      <c r="X20942" s="289"/>
    </row>
    <row r="20943" spans="20:24">
      <c r="T20943" s="288"/>
      <c r="U20943" s="287"/>
      <c r="X20943" s="289"/>
    </row>
    <row r="20944" spans="20:24">
      <c r="T20944" s="288"/>
      <c r="U20944" s="287"/>
      <c r="X20944" s="289"/>
    </row>
    <row r="20945" spans="20:24">
      <c r="T20945" s="288"/>
      <c r="U20945" s="287"/>
      <c r="X20945" s="289"/>
    </row>
    <row r="20946" spans="20:24">
      <c r="T20946" s="288"/>
      <c r="U20946" s="287"/>
      <c r="X20946" s="289"/>
    </row>
    <row r="20947" spans="20:24">
      <c r="T20947" s="288"/>
      <c r="U20947" s="287"/>
      <c r="X20947" s="289"/>
    </row>
    <row r="20948" spans="20:24">
      <c r="T20948" s="288"/>
      <c r="U20948" s="287"/>
      <c r="X20948" s="289"/>
    </row>
    <row r="20949" spans="20:24">
      <c r="T20949" s="288"/>
      <c r="U20949" s="287"/>
      <c r="X20949" s="289"/>
    </row>
    <row r="20950" spans="20:24">
      <c r="T20950" s="288"/>
      <c r="U20950" s="287"/>
      <c r="X20950" s="289"/>
    </row>
    <row r="20951" spans="20:24">
      <c r="T20951" s="288"/>
      <c r="U20951" s="287"/>
      <c r="X20951" s="289"/>
    </row>
    <row r="20952" spans="20:24">
      <c r="T20952" s="288"/>
      <c r="U20952" s="287"/>
      <c r="X20952" s="289"/>
    </row>
    <row r="20953" spans="20:24">
      <c r="T20953" s="288"/>
      <c r="U20953" s="287"/>
      <c r="X20953" s="289"/>
    </row>
    <row r="20954" spans="20:24">
      <c r="T20954" s="288"/>
      <c r="U20954" s="287"/>
      <c r="X20954" s="289"/>
    </row>
    <row r="20955" spans="20:24">
      <c r="T20955" s="288"/>
      <c r="U20955" s="287"/>
      <c r="X20955" s="289"/>
    </row>
    <row r="20956" spans="20:24">
      <c r="T20956" s="288"/>
      <c r="U20956" s="287"/>
      <c r="X20956" s="289"/>
    </row>
    <row r="20957" spans="20:24">
      <c r="T20957" s="288"/>
      <c r="U20957" s="287"/>
      <c r="X20957" s="289"/>
    </row>
    <row r="20958" spans="20:24">
      <c r="T20958" s="288"/>
      <c r="U20958" s="287"/>
      <c r="X20958" s="289"/>
    </row>
    <row r="20959" spans="20:24">
      <c r="T20959" s="288"/>
      <c r="U20959" s="287"/>
      <c r="X20959" s="289"/>
    </row>
    <row r="20960" spans="20:24">
      <c r="T20960" s="288"/>
      <c r="U20960" s="287"/>
      <c r="X20960" s="289"/>
    </row>
    <row r="20961" spans="20:24">
      <c r="T20961" s="288"/>
      <c r="U20961" s="287"/>
      <c r="X20961" s="289"/>
    </row>
    <row r="20962" spans="20:24">
      <c r="T20962" s="288"/>
      <c r="U20962" s="287"/>
      <c r="X20962" s="289"/>
    </row>
    <row r="20963" spans="20:24">
      <c r="T20963" s="288"/>
      <c r="U20963" s="287"/>
      <c r="X20963" s="289"/>
    </row>
    <row r="20964" spans="20:24">
      <c r="T20964" s="288"/>
      <c r="U20964" s="287"/>
      <c r="X20964" s="289"/>
    </row>
    <row r="20965" spans="20:24">
      <c r="T20965" s="288"/>
      <c r="U20965" s="287"/>
      <c r="X20965" s="289"/>
    </row>
    <row r="20966" spans="20:24">
      <c r="T20966" s="288"/>
      <c r="U20966" s="287"/>
      <c r="X20966" s="289"/>
    </row>
    <row r="20967" spans="20:24">
      <c r="T20967" s="288"/>
      <c r="U20967" s="287"/>
      <c r="X20967" s="289"/>
    </row>
    <row r="20968" spans="20:24">
      <c r="T20968" s="288"/>
      <c r="U20968" s="287"/>
      <c r="X20968" s="289"/>
    </row>
    <row r="20969" spans="20:24">
      <c r="T20969" s="288"/>
      <c r="U20969" s="287"/>
      <c r="X20969" s="289"/>
    </row>
    <row r="20970" spans="20:24">
      <c r="T20970" s="288"/>
      <c r="U20970" s="287"/>
      <c r="X20970" s="289"/>
    </row>
    <row r="20971" spans="20:24">
      <c r="T20971" s="288"/>
      <c r="U20971" s="287"/>
      <c r="X20971" s="289"/>
    </row>
    <row r="20972" spans="20:24">
      <c r="T20972" s="288"/>
      <c r="U20972" s="287"/>
      <c r="X20972" s="289"/>
    </row>
    <row r="20973" spans="20:24">
      <c r="T20973" s="288"/>
      <c r="U20973" s="287"/>
      <c r="X20973" s="289"/>
    </row>
    <row r="20974" spans="20:24">
      <c r="T20974" s="288"/>
      <c r="U20974" s="287"/>
      <c r="X20974" s="289"/>
    </row>
    <row r="20975" spans="20:24">
      <c r="T20975" s="288"/>
      <c r="U20975" s="287"/>
      <c r="X20975" s="289"/>
    </row>
    <row r="20976" spans="20:24">
      <c r="T20976" s="288"/>
      <c r="U20976" s="287"/>
      <c r="X20976" s="289"/>
    </row>
    <row r="20977" spans="20:24">
      <c r="T20977" s="288"/>
      <c r="U20977" s="287"/>
      <c r="X20977" s="289"/>
    </row>
    <row r="20978" spans="20:24">
      <c r="T20978" s="288"/>
      <c r="U20978" s="287"/>
      <c r="X20978" s="289"/>
    </row>
    <row r="20979" spans="20:24">
      <c r="T20979" s="288"/>
      <c r="U20979" s="287"/>
      <c r="X20979" s="289"/>
    </row>
    <row r="20980" spans="20:24">
      <c r="T20980" s="288"/>
      <c r="U20980" s="287"/>
      <c r="X20980" s="289"/>
    </row>
    <row r="20981" spans="20:24">
      <c r="T20981" s="288"/>
      <c r="U20981" s="287"/>
      <c r="X20981" s="289"/>
    </row>
    <row r="20982" spans="20:24">
      <c r="T20982" s="288"/>
      <c r="U20982" s="287"/>
      <c r="X20982" s="289"/>
    </row>
    <row r="20983" spans="20:24">
      <c r="T20983" s="288"/>
      <c r="U20983" s="287"/>
      <c r="X20983" s="289"/>
    </row>
    <row r="20984" spans="20:24">
      <c r="T20984" s="288"/>
      <c r="U20984" s="287"/>
      <c r="X20984" s="289"/>
    </row>
    <row r="20985" spans="20:24">
      <c r="T20985" s="288"/>
      <c r="U20985" s="287"/>
      <c r="X20985" s="289"/>
    </row>
    <row r="20986" spans="20:24">
      <c r="T20986" s="288"/>
      <c r="U20986" s="287"/>
      <c r="X20986" s="289"/>
    </row>
    <row r="20987" spans="20:24">
      <c r="T20987" s="288"/>
      <c r="U20987" s="287"/>
      <c r="X20987" s="289"/>
    </row>
    <row r="20988" spans="20:24">
      <c r="T20988" s="288"/>
      <c r="U20988" s="287"/>
      <c r="X20988" s="289"/>
    </row>
    <row r="20989" spans="20:24">
      <c r="T20989" s="288"/>
      <c r="U20989" s="287"/>
      <c r="X20989" s="289"/>
    </row>
    <row r="20990" spans="20:24">
      <c r="T20990" s="288"/>
      <c r="U20990" s="287"/>
      <c r="X20990" s="289"/>
    </row>
    <row r="20991" spans="20:24">
      <c r="T20991" s="288"/>
      <c r="U20991" s="287"/>
      <c r="X20991" s="289"/>
    </row>
    <row r="20992" spans="20:24">
      <c r="T20992" s="288"/>
      <c r="U20992" s="287"/>
      <c r="X20992" s="289"/>
    </row>
    <row r="20993" spans="20:24">
      <c r="T20993" s="288"/>
      <c r="U20993" s="287"/>
      <c r="X20993" s="289"/>
    </row>
    <row r="20994" spans="20:24">
      <c r="T20994" s="288"/>
      <c r="U20994" s="287"/>
      <c r="X20994" s="289"/>
    </row>
    <row r="20995" spans="20:24">
      <c r="T20995" s="288"/>
      <c r="U20995" s="287"/>
      <c r="X20995" s="289"/>
    </row>
    <row r="20996" spans="20:24">
      <c r="T20996" s="288"/>
      <c r="U20996" s="287"/>
      <c r="X20996" s="289"/>
    </row>
    <row r="20997" spans="20:24">
      <c r="T20997" s="288"/>
      <c r="U20997" s="287"/>
      <c r="X20997" s="289"/>
    </row>
    <row r="20998" spans="20:24">
      <c r="T20998" s="288"/>
      <c r="U20998" s="287"/>
      <c r="X20998" s="289"/>
    </row>
    <row r="20999" spans="20:24">
      <c r="T20999" s="288"/>
      <c r="U20999" s="287"/>
      <c r="X20999" s="289"/>
    </row>
    <row r="21000" spans="20:24">
      <c r="T21000" s="288"/>
      <c r="U21000" s="287"/>
      <c r="X21000" s="289"/>
    </row>
    <row r="21001" spans="20:24">
      <c r="T21001" s="288"/>
      <c r="U21001" s="287"/>
      <c r="X21001" s="289"/>
    </row>
    <row r="21002" spans="20:24">
      <c r="T21002" s="288"/>
      <c r="U21002" s="287"/>
      <c r="X21002" s="289"/>
    </row>
    <row r="21003" spans="20:24">
      <c r="T21003" s="288"/>
      <c r="U21003" s="287"/>
      <c r="X21003" s="289"/>
    </row>
    <row r="21004" spans="20:24">
      <c r="T21004" s="288"/>
      <c r="U21004" s="287"/>
      <c r="X21004" s="289"/>
    </row>
    <row r="21005" spans="20:24">
      <c r="T21005" s="288"/>
      <c r="U21005" s="287"/>
      <c r="X21005" s="289"/>
    </row>
    <row r="21006" spans="20:24">
      <c r="T21006" s="288"/>
      <c r="U21006" s="287"/>
      <c r="X21006" s="289"/>
    </row>
    <row r="21007" spans="20:24">
      <c r="T21007" s="288"/>
      <c r="U21007" s="287"/>
      <c r="X21007" s="289"/>
    </row>
    <row r="21008" spans="20:24">
      <c r="T21008" s="288"/>
      <c r="U21008" s="287"/>
      <c r="X21008" s="289"/>
    </row>
    <row r="21009" spans="20:24">
      <c r="T21009" s="288"/>
      <c r="U21009" s="287"/>
      <c r="X21009" s="289"/>
    </row>
    <row r="21010" spans="20:24">
      <c r="T21010" s="288"/>
      <c r="U21010" s="287"/>
      <c r="X21010" s="289"/>
    </row>
    <row r="21011" spans="20:24">
      <c r="T21011" s="288"/>
      <c r="U21011" s="287"/>
      <c r="X21011" s="289"/>
    </row>
    <row r="21012" spans="20:24">
      <c r="T21012" s="288"/>
      <c r="U21012" s="287"/>
      <c r="X21012" s="289"/>
    </row>
    <row r="21013" spans="20:24">
      <c r="T21013" s="288"/>
      <c r="U21013" s="287"/>
      <c r="X21013" s="289"/>
    </row>
    <row r="21014" spans="20:24">
      <c r="T21014" s="288"/>
      <c r="U21014" s="287"/>
      <c r="X21014" s="289"/>
    </row>
    <row r="21015" spans="20:24">
      <c r="T21015" s="288"/>
      <c r="U21015" s="287"/>
      <c r="X21015" s="289"/>
    </row>
    <row r="21016" spans="20:24">
      <c r="T21016" s="288"/>
      <c r="U21016" s="287"/>
      <c r="X21016" s="289"/>
    </row>
    <row r="21017" spans="20:24">
      <c r="T21017" s="288"/>
      <c r="U21017" s="287"/>
      <c r="X21017" s="289"/>
    </row>
    <row r="21018" spans="20:24">
      <c r="T21018" s="288"/>
      <c r="U21018" s="287"/>
      <c r="X21018" s="289"/>
    </row>
    <row r="21019" spans="20:24">
      <c r="T21019" s="288"/>
      <c r="U21019" s="287"/>
      <c r="X21019" s="289"/>
    </row>
    <row r="21020" spans="20:24">
      <c r="T21020" s="288"/>
      <c r="U21020" s="287"/>
      <c r="X21020" s="289"/>
    </row>
    <row r="21021" spans="20:24">
      <c r="T21021" s="288"/>
      <c r="U21021" s="287"/>
      <c r="X21021" s="289"/>
    </row>
    <row r="21022" spans="20:24">
      <c r="T21022" s="288"/>
      <c r="U21022" s="287"/>
      <c r="X21022" s="289"/>
    </row>
    <row r="21023" spans="20:24">
      <c r="T21023" s="288"/>
      <c r="U21023" s="287"/>
      <c r="X21023" s="289"/>
    </row>
    <row r="21024" spans="20:24">
      <c r="T21024" s="288"/>
      <c r="U21024" s="287"/>
      <c r="X21024" s="289"/>
    </row>
    <row r="21025" spans="20:24">
      <c r="T21025" s="288"/>
      <c r="U21025" s="287"/>
      <c r="X21025" s="289"/>
    </row>
    <row r="21026" spans="20:24">
      <c r="T21026" s="288"/>
      <c r="U21026" s="287"/>
      <c r="X21026" s="289"/>
    </row>
    <row r="21027" spans="20:24">
      <c r="T21027" s="288"/>
      <c r="U21027" s="287"/>
      <c r="X21027" s="289"/>
    </row>
    <row r="21028" spans="20:24">
      <c r="T21028" s="288"/>
      <c r="U21028" s="287"/>
      <c r="X21028" s="289"/>
    </row>
    <row r="21029" spans="20:24">
      <c r="T21029" s="288"/>
      <c r="U21029" s="287"/>
      <c r="X21029" s="289"/>
    </row>
    <row r="21030" spans="20:24">
      <c r="T21030" s="288"/>
      <c r="U21030" s="287"/>
      <c r="X21030" s="289"/>
    </row>
    <row r="21031" spans="20:24">
      <c r="T21031" s="288"/>
      <c r="U21031" s="287"/>
      <c r="X21031" s="289"/>
    </row>
    <row r="21032" spans="20:24">
      <c r="T21032" s="288"/>
      <c r="U21032" s="287"/>
      <c r="X21032" s="289"/>
    </row>
    <row r="21033" spans="20:24">
      <c r="T21033" s="288"/>
      <c r="U21033" s="287"/>
      <c r="X21033" s="289"/>
    </row>
    <row r="21034" spans="20:24">
      <c r="T21034" s="288"/>
      <c r="U21034" s="287"/>
      <c r="X21034" s="289"/>
    </row>
    <row r="21035" spans="20:24">
      <c r="T21035" s="288"/>
      <c r="U21035" s="287"/>
      <c r="X21035" s="289"/>
    </row>
    <row r="21036" spans="20:24">
      <c r="T21036" s="288"/>
      <c r="U21036" s="287"/>
      <c r="X21036" s="289"/>
    </row>
    <row r="21037" spans="20:24">
      <c r="T21037" s="288"/>
      <c r="U21037" s="287"/>
      <c r="X21037" s="289"/>
    </row>
    <row r="21038" spans="20:24">
      <c r="T21038" s="288"/>
      <c r="U21038" s="287"/>
      <c r="X21038" s="289"/>
    </row>
    <row r="21039" spans="20:24">
      <c r="T21039" s="288"/>
      <c r="U21039" s="287"/>
      <c r="X21039" s="289"/>
    </row>
    <row r="21040" spans="20:24">
      <c r="T21040" s="288"/>
      <c r="U21040" s="287"/>
      <c r="X21040" s="289"/>
    </row>
    <row r="21041" spans="20:24">
      <c r="T21041" s="288"/>
      <c r="U21041" s="287"/>
      <c r="X21041" s="289"/>
    </row>
    <row r="21042" spans="20:24">
      <c r="T21042" s="288"/>
      <c r="U21042" s="287"/>
      <c r="X21042" s="289"/>
    </row>
    <row r="21043" spans="20:24">
      <c r="T21043" s="288"/>
      <c r="U21043" s="287"/>
      <c r="X21043" s="289"/>
    </row>
    <row r="21044" spans="20:24">
      <c r="T21044" s="288"/>
      <c r="U21044" s="287"/>
      <c r="X21044" s="289"/>
    </row>
    <row r="21045" spans="20:24">
      <c r="T21045" s="288"/>
      <c r="U21045" s="287"/>
      <c r="X21045" s="289"/>
    </row>
    <row r="21046" spans="20:24">
      <c r="T21046" s="288"/>
      <c r="U21046" s="287"/>
      <c r="X21046" s="289"/>
    </row>
    <row r="21047" spans="20:24">
      <c r="T21047" s="288"/>
      <c r="U21047" s="287"/>
      <c r="X21047" s="289"/>
    </row>
    <row r="21048" spans="20:24">
      <c r="T21048" s="288"/>
      <c r="U21048" s="287"/>
      <c r="X21048" s="289"/>
    </row>
    <row r="21049" spans="20:24">
      <c r="T21049" s="288"/>
      <c r="U21049" s="287"/>
      <c r="X21049" s="289"/>
    </row>
    <row r="21050" spans="20:24">
      <c r="T21050" s="288"/>
      <c r="U21050" s="287"/>
      <c r="X21050" s="289"/>
    </row>
    <row r="21051" spans="20:24">
      <c r="T21051" s="288"/>
      <c r="U21051" s="287"/>
      <c r="X21051" s="289"/>
    </row>
    <row r="21052" spans="20:24">
      <c r="T21052" s="288"/>
      <c r="U21052" s="287"/>
      <c r="X21052" s="289"/>
    </row>
    <row r="21053" spans="20:24">
      <c r="T21053" s="288"/>
      <c r="U21053" s="287"/>
      <c r="X21053" s="289"/>
    </row>
    <row r="21054" spans="20:24">
      <c r="T21054" s="288"/>
      <c r="U21054" s="287"/>
      <c r="X21054" s="289"/>
    </row>
    <row r="21055" spans="20:24">
      <c r="T21055" s="288"/>
      <c r="U21055" s="287"/>
      <c r="X21055" s="289"/>
    </row>
    <row r="21056" spans="20:24">
      <c r="T21056" s="288"/>
      <c r="U21056" s="287"/>
      <c r="X21056" s="289"/>
    </row>
    <row r="21057" spans="20:24">
      <c r="T21057" s="288"/>
      <c r="U21057" s="287"/>
      <c r="X21057" s="289"/>
    </row>
    <row r="21058" spans="20:24">
      <c r="T21058" s="288"/>
      <c r="U21058" s="287"/>
      <c r="X21058" s="289"/>
    </row>
    <row r="21059" spans="20:24">
      <c r="T21059" s="288"/>
      <c r="U21059" s="287"/>
      <c r="X21059" s="289"/>
    </row>
    <row r="21060" spans="20:24">
      <c r="T21060" s="288"/>
      <c r="U21060" s="287"/>
      <c r="X21060" s="289"/>
    </row>
    <row r="21061" spans="20:24">
      <c r="T21061" s="288"/>
      <c r="U21061" s="287"/>
      <c r="X21061" s="289"/>
    </row>
    <row r="21062" spans="20:24">
      <c r="T21062" s="288"/>
      <c r="U21062" s="287"/>
      <c r="X21062" s="289"/>
    </row>
    <row r="21063" spans="20:24">
      <c r="T21063" s="288"/>
      <c r="U21063" s="287"/>
      <c r="X21063" s="289"/>
    </row>
    <row r="21064" spans="20:24">
      <c r="T21064" s="288"/>
      <c r="U21064" s="287"/>
      <c r="X21064" s="289"/>
    </row>
    <row r="21065" spans="20:24">
      <c r="T21065" s="288"/>
      <c r="U21065" s="287"/>
      <c r="X21065" s="289"/>
    </row>
    <row r="21066" spans="20:24">
      <c r="T21066" s="288"/>
      <c r="U21066" s="287"/>
      <c r="X21066" s="289"/>
    </row>
    <row r="21067" spans="20:24">
      <c r="T21067" s="288"/>
      <c r="U21067" s="287"/>
      <c r="X21067" s="289"/>
    </row>
    <row r="21068" spans="20:24">
      <c r="T21068" s="288"/>
      <c r="U21068" s="287"/>
      <c r="X21068" s="289"/>
    </row>
    <row r="21069" spans="20:24">
      <c r="T21069" s="288"/>
      <c r="U21069" s="287"/>
      <c r="X21069" s="289"/>
    </row>
    <row r="21070" spans="20:24">
      <c r="T21070" s="288"/>
      <c r="U21070" s="287"/>
      <c r="X21070" s="289"/>
    </row>
    <row r="21071" spans="20:24">
      <c r="T21071" s="288"/>
      <c r="U21071" s="287"/>
      <c r="X21071" s="289"/>
    </row>
    <row r="21072" spans="20:24">
      <c r="T21072" s="288"/>
      <c r="U21072" s="287"/>
      <c r="X21072" s="289"/>
    </row>
    <row r="21073" spans="20:24">
      <c r="T21073" s="288"/>
      <c r="U21073" s="287"/>
      <c r="X21073" s="289"/>
    </row>
    <row r="21074" spans="20:24">
      <c r="T21074" s="288"/>
      <c r="U21074" s="287"/>
      <c r="X21074" s="289"/>
    </row>
    <row r="21075" spans="20:24">
      <c r="T21075" s="288"/>
      <c r="U21075" s="287"/>
      <c r="X21075" s="289"/>
    </row>
    <row r="21076" spans="20:24">
      <c r="T21076" s="288"/>
      <c r="U21076" s="287"/>
      <c r="X21076" s="289"/>
    </row>
    <row r="21077" spans="20:24">
      <c r="T21077" s="288"/>
      <c r="U21077" s="287"/>
      <c r="X21077" s="289"/>
    </row>
    <row r="21078" spans="20:24">
      <c r="T21078" s="288"/>
      <c r="U21078" s="287"/>
      <c r="X21078" s="289"/>
    </row>
    <row r="21079" spans="20:24">
      <c r="T21079" s="288"/>
      <c r="U21079" s="287"/>
      <c r="X21079" s="289"/>
    </row>
    <row r="21080" spans="20:24">
      <c r="T21080" s="288"/>
      <c r="U21080" s="287"/>
      <c r="X21080" s="289"/>
    </row>
    <row r="21081" spans="20:24">
      <c r="T21081" s="288"/>
      <c r="U21081" s="287"/>
      <c r="X21081" s="289"/>
    </row>
    <row r="21082" spans="20:24">
      <c r="T21082" s="288"/>
      <c r="U21082" s="287"/>
      <c r="X21082" s="289"/>
    </row>
    <row r="21083" spans="20:24">
      <c r="T21083" s="288"/>
      <c r="U21083" s="287"/>
      <c r="X21083" s="289"/>
    </row>
    <row r="21084" spans="20:24">
      <c r="T21084" s="288"/>
      <c r="U21084" s="287"/>
      <c r="X21084" s="289"/>
    </row>
    <row r="21085" spans="20:24">
      <c r="T21085" s="288"/>
      <c r="U21085" s="287"/>
      <c r="X21085" s="289"/>
    </row>
    <row r="21086" spans="20:24">
      <c r="T21086" s="288"/>
      <c r="U21086" s="287"/>
      <c r="X21086" s="289"/>
    </row>
    <row r="21087" spans="20:24">
      <c r="T21087" s="288"/>
      <c r="U21087" s="287"/>
      <c r="X21087" s="289"/>
    </row>
    <row r="21088" spans="20:24">
      <c r="T21088" s="288"/>
      <c r="U21088" s="287"/>
      <c r="X21088" s="289"/>
    </row>
    <row r="21089" spans="20:24">
      <c r="T21089" s="288"/>
      <c r="U21089" s="287"/>
      <c r="X21089" s="289"/>
    </row>
    <row r="21090" spans="20:24">
      <c r="T21090" s="288"/>
      <c r="U21090" s="287"/>
      <c r="X21090" s="289"/>
    </row>
    <row r="21091" spans="20:24">
      <c r="T21091" s="288"/>
      <c r="U21091" s="287"/>
      <c r="X21091" s="289"/>
    </row>
    <row r="21092" spans="20:24">
      <c r="T21092" s="288"/>
      <c r="U21092" s="287"/>
      <c r="X21092" s="289"/>
    </row>
    <row r="21093" spans="20:24">
      <c r="T21093" s="288"/>
      <c r="U21093" s="287"/>
      <c r="X21093" s="289"/>
    </row>
    <row r="21094" spans="20:24">
      <c r="T21094" s="288"/>
      <c r="U21094" s="287"/>
      <c r="X21094" s="289"/>
    </row>
    <row r="21095" spans="20:24">
      <c r="T21095" s="288"/>
      <c r="U21095" s="287"/>
      <c r="X21095" s="289"/>
    </row>
    <row r="21096" spans="20:24">
      <c r="T21096" s="288"/>
      <c r="U21096" s="287"/>
      <c r="X21096" s="289"/>
    </row>
    <row r="21097" spans="20:24">
      <c r="T21097" s="288"/>
      <c r="U21097" s="287"/>
      <c r="X21097" s="289"/>
    </row>
    <row r="21098" spans="20:24">
      <c r="T21098" s="288"/>
      <c r="U21098" s="287"/>
      <c r="X21098" s="289"/>
    </row>
    <row r="21099" spans="20:24">
      <c r="T21099" s="288"/>
      <c r="U21099" s="287"/>
      <c r="X21099" s="289"/>
    </row>
    <row r="21100" spans="20:24">
      <c r="T21100" s="288"/>
      <c r="U21100" s="287"/>
      <c r="X21100" s="289"/>
    </row>
    <row r="21101" spans="20:24">
      <c r="T21101" s="288"/>
      <c r="U21101" s="287"/>
      <c r="X21101" s="289"/>
    </row>
    <row r="21102" spans="20:24">
      <c r="T21102" s="288"/>
      <c r="U21102" s="287"/>
      <c r="X21102" s="289"/>
    </row>
    <row r="21103" spans="20:24">
      <c r="T21103" s="288"/>
      <c r="U21103" s="287"/>
      <c r="X21103" s="289"/>
    </row>
    <row r="21104" spans="20:24">
      <c r="T21104" s="288"/>
      <c r="U21104" s="287"/>
      <c r="X21104" s="289"/>
    </row>
    <row r="21105" spans="20:24">
      <c r="T21105" s="288"/>
      <c r="U21105" s="287"/>
      <c r="X21105" s="289"/>
    </row>
    <row r="21106" spans="20:24">
      <c r="T21106" s="288"/>
      <c r="U21106" s="287"/>
      <c r="X21106" s="289"/>
    </row>
    <row r="21107" spans="20:24">
      <c r="T21107" s="288"/>
      <c r="U21107" s="287"/>
      <c r="X21107" s="289"/>
    </row>
    <row r="21108" spans="20:24">
      <c r="T21108" s="288"/>
      <c r="U21108" s="287"/>
      <c r="X21108" s="289"/>
    </row>
    <row r="21109" spans="20:24">
      <c r="T21109" s="288"/>
      <c r="U21109" s="287"/>
      <c r="X21109" s="289"/>
    </row>
    <row r="21110" spans="20:24">
      <c r="T21110" s="288"/>
      <c r="U21110" s="287"/>
      <c r="X21110" s="289"/>
    </row>
    <row r="21111" spans="20:24">
      <c r="T21111" s="288"/>
      <c r="U21111" s="287"/>
      <c r="X21111" s="289"/>
    </row>
    <row r="21112" spans="20:24">
      <c r="T21112" s="288"/>
      <c r="U21112" s="287"/>
      <c r="X21112" s="289"/>
    </row>
    <row r="21113" spans="20:24">
      <c r="T21113" s="288"/>
      <c r="U21113" s="287"/>
      <c r="X21113" s="289"/>
    </row>
    <row r="21114" spans="20:24">
      <c r="T21114" s="288"/>
      <c r="U21114" s="287"/>
      <c r="X21114" s="289"/>
    </row>
    <row r="21115" spans="20:24">
      <c r="T21115" s="288"/>
      <c r="U21115" s="287"/>
      <c r="X21115" s="289"/>
    </row>
    <row r="21116" spans="20:24">
      <c r="T21116" s="288"/>
      <c r="U21116" s="287"/>
      <c r="X21116" s="289"/>
    </row>
    <row r="21117" spans="20:24">
      <c r="T21117" s="288"/>
      <c r="U21117" s="287"/>
      <c r="X21117" s="289"/>
    </row>
    <row r="21118" spans="20:24">
      <c r="T21118" s="288"/>
      <c r="U21118" s="287"/>
      <c r="X21118" s="289"/>
    </row>
    <row r="21119" spans="20:24">
      <c r="T21119" s="288"/>
      <c r="U21119" s="287"/>
      <c r="X21119" s="289"/>
    </row>
    <row r="21120" spans="20:24">
      <c r="T21120" s="288"/>
      <c r="U21120" s="287"/>
      <c r="X21120" s="289"/>
    </row>
    <row r="21121" spans="20:24">
      <c r="T21121" s="288"/>
      <c r="U21121" s="287"/>
      <c r="X21121" s="289"/>
    </row>
    <row r="21122" spans="20:24">
      <c r="T21122" s="288"/>
      <c r="U21122" s="287"/>
      <c r="X21122" s="289"/>
    </row>
    <row r="21123" spans="20:24">
      <c r="T21123" s="288"/>
      <c r="U21123" s="287"/>
      <c r="X21123" s="289"/>
    </row>
    <row r="21124" spans="20:24">
      <c r="T21124" s="288"/>
      <c r="U21124" s="287"/>
      <c r="X21124" s="289"/>
    </row>
    <row r="21125" spans="20:24">
      <c r="T21125" s="288"/>
      <c r="U21125" s="287"/>
      <c r="X21125" s="289"/>
    </row>
    <row r="21126" spans="20:24">
      <c r="T21126" s="288"/>
      <c r="U21126" s="287"/>
      <c r="X21126" s="289"/>
    </row>
    <row r="21127" spans="20:24">
      <c r="T21127" s="288"/>
      <c r="U21127" s="287"/>
      <c r="X21127" s="289"/>
    </row>
    <row r="21128" spans="20:24">
      <c r="T21128" s="288"/>
      <c r="U21128" s="287"/>
      <c r="X21128" s="289"/>
    </row>
    <row r="21129" spans="20:24">
      <c r="T21129" s="288"/>
      <c r="U21129" s="287"/>
      <c r="X21129" s="289"/>
    </row>
    <row r="21130" spans="20:24">
      <c r="T21130" s="288"/>
      <c r="U21130" s="287"/>
      <c r="X21130" s="289"/>
    </row>
    <row r="21131" spans="20:24">
      <c r="T21131" s="288"/>
      <c r="U21131" s="287"/>
      <c r="X21131" s="289"/>
    </row>
    <row r="21132" spans="20:24">
      <c r="T21132" s="288"/>
      <c r="U21132" s="287"/>
      <c r="X21132" s="289"/>
    </row>
    <row r="21133" spans="20:24">
      <c r="T21133" s="288"/>
      <c r="U21133" s="287"/>
      <c r="X21133" s="289"/>
    </row>
    <row r="21134" spans="20:24">
      <c r="T21134" s="288"/>
      <c r="U21134" s="287"/>
      <c r="X21134" s="289"/>
    </row>
    <row r="21135" spans="20:24">
      <c r="T21135" s="288"/>
      <c r="U21135" s="287"/>
      <c r="X21135" s="289"/>
    </row>
    <row r="21136" spans="20:24">
      <c r="T21136" s="288"/>
      <c r="U21136" s="287"/>
      <c r="X21136" s="289"/>
    </row>
    <row r="21137" spans="20:24">
      <c r="T21137" s="288"/>
      <c r="U21137" s="287"/>
      <c r="X21137" s="289"/>
    </row>
    <row r="21138" spans="20:24">
      <c r="T21138" s="288"/>
      <c r="U21138" s="287"/>
      <c r="X21138" s="289"/>
    </row>
    <row r="21139" spans="20:24">
      <c r="T21139" s="288"/>
      <c r="U21139" s="287"/>
      <c r="X21139" s="289"/>
    </row>
    <row r="21140" spans="20:24">
      <c r="T21140" s="288"/>
      <c r="U21140" s="287"/>
      <c r="X21140" s="289"/>
    </row>
    <row r="21141" spans="20:24">
      <c r="T21141" s="288"/>
      <c r="U21141" s="287"/>
      <c r="X21141" s="289"/>
    </row>
    <row r="21142" spans="20:24">
      <c r="T21142" s="288"/>
      <c r="U21142" s="287"/>
      <c r="X21142" s="289"/>
    </row>
    <row r="21143" spans="20:24">
      <c r="T21143" s="288"/>
      <c r="U21143" s="287"/>
      <c r="X21143" s="289"/>
    </row>
    <row r="21144" spans="20:24">
      <c r="T21144" s="288"/>
      <c r="U21144" s="287"/>
      <c r="X21144" s="289"/>
    </row>
    <row r="21145" spans="20:24">
      <c r="T21145" s="288"/>
      <c r="U21145" s="287"/>
      <c r="X21145" s="289"/>
    </row>
    <row r="21146" spans="20:24">
      <c r="T21146" s="288"/>
      <c r="U21146" s="287"/>
      <c r="X21146" s="289"/>
    </row>
    <row r="21147" spans="20:24">
      <c r="T21147" s="288"/>
      <c r="U21147" s="287"/>
      <c r="X21147" s="289"/>
    </row>
    <row r="21148" spans="20:24">
      <c r="T21148" s="288"/>
      <c r="U21148" s="287"/>
      <c r="X21148" s="289"/>
    </row>
    <row r="21149" spans="20:24">
      <c r="T21149" s="288"/>
      <c r="U21149" s="287"/>
      <c r="X21149" s="289"/>
    </row>
    <row r="21150" spans="20:24">
      <c r="T21150" s="288"/>
      <c r="U21150" s="287"/>
      <c r="X21150" s="289"/>
    </row>
    <row r="21151" spans="20:24">
      <c r="T21151" s="288"/>
      <c r="U21151" s="287"/>
      <c r="X21151" s="289"/>
    </row>
    <row r="21152" spans="20:24">
      <c r="T21152" s="288"/>
      <c r="U21152" s="287"/>
      <c r="X21152" s="289"/>
    </row>
    <row r="21153" spans="20:24">
      <c r="T21153" s="288"/>
      <c r="U21153" s="287"/>
      <c r="X21153" s="289"/>
    </row>
    <row r="21154" spans="20:24">
      <c r="T21154" s="288"/>
      <c r="U21154" s="287"/>
      <c r="X21154" s="289"/>
    </row>
    <row r="21155" spans="20:24">
      <c r="T21155" s="288"/>
      <c r="U21155" s="287"/>
      <c r="X21155" s="289"/>
    </row>
    <row r="21156" spans="20:24">
      <c r="T21156" s="288"/>
      <c r="U21156" s="287"/>
      <c r="X21156" s="289"/>
    </row>
    <row r="21157" spans="20:24">
      <c r="T21157" s="288"/>
      <c r="U21157" s="287"/>
      <c r="X21157" s="289"/>
    </row>
    <row r="21158" spans="20:24">
      <c r="T21158" s="288"/>
      <c r="U21158" s="287"/>
      <c r="X21158" s="289"/>
    </row>
    <row r="21159" spans="20:24">
      <c r="T21159" s="288"/>
      <c r="U21159" s="287"/>
      <c r="X21159" s="289"/>
    </row>
    <row r="21160" spans="20:24">
      <c r="T21160" s="288"/>
      <c r="U21160" s="287"/>
      <c r="X21160" s="289"/>
    </row>
    <row r="21161" spans="20:24">
      <c r="T21161" s="288"/>
      <c r="U21161" s="287"/>
      <c r="X21161" s="289"/>
    </row>
    <row r="21162" spans="20:24">
      <c r="T21162" s="288"/>
      <c r="U21162" s="287"/>
      <c r="X21162" s="289"/>
    </row>
    <row r="21163" spans="20:24">
      <c r="T21163" s="288"/>
      <c r="U21163" s="287"/>
      <c r="X21163" s="289"/>
    </row>
    <row r="21164" spans="20:24">
      <c r="T21164" s="288"/>
      <c r="U21164" s="287"/>
      <c r="X21164" s="289"/>
    </row>
    <row r="21165" spans="20:24">
      <c r="T21165" s="288"/>
      <c r="U21165" s="287"/>
      <c r="X21165" s="289"/>
    </row>
    <row r="21166" spans="20:24">
      <c r="T21166" s="288"/>
      <c r="U21166" s="287"/>
      <c r="X21166" s="289"/>
    </row>
    <row r="21167" spans="20:24">
      <c r="T21167" s="288"/>
      <c r="U21167" s="287"/>
      <c r="X21167" s="289"/>
    </row>
    <row r="21168" spans="20:24">
      <c r="T21168" s="288"/>
      <c r="U21168" s="287"/>
      <c r="X21168" s="289"/>
    </row>
    <row r="21169" spans="20:24">
      <c r="T21169" s="288"/>
      <c r="U21169" s="287"/>
      <c r="X21169" s="289"/>
    </row>
    <row r="21170" spans="20:24">
      <c r="T21170" s="288"/>
      <c r="U21170" s="287"/>
      <c r="X21170" s="289"/>
    </row>
    <row r="21171" spans="20:24">
      <c r="T21171" s="288"/>
      <c r="U21171" s="287"/>
      <c r="X21171" s="289"/>
    </row>
    <row r="21172" spans="20:24">
      <c r="T21172" s="288"/>
      <c r="U21172" s="287"/>
      <c r="X21172" s="289"/>
    </row>
    <row r="21173" spans="20:24">
      <c r="T21173" s="288"/>
      <c r="U21173" s="287"/>
      <c r="X21173" s="289"/>
    </row>
    <row r="21174" spans="20:24">
      <c r="T21174" s="288"/>
      <c r="U21174" s="287"/>
      <c r="X21174" s="289"/>
    </row>
    <row r="21175" spans="20:24">
      <c r="T21175" s="288"/>
      <c r="U21175" s="287"/>
      <c r="X21175" s="289"/>
    </row>
    <row r="21176" spans="20:24">
      <c r="T21176" s="288"/>
      <c r="U21176" s="287"/>
      <c r="X21176" s="289"/>
    </row>
    <row r="21177" spans="20:24">
      <c r="T21177" s="288"/>
      <c r="U21177" s="287"/>
      <c r="X21177" s="289"/>
    </row>
    <row r="21178" spans="20:24">
      <c r="T21178" s="288"/>
      <c r="U21178" s="287"/>
      <c r="X21178" s="289"/>
    </row>
    <row r="21179" spans="20:24">
      <c r="T21179" s="288"/>
      <c r="U21179" s="287"/>
      <c r="X21179" s="289"/>
    </row>
    <row r="21180" spans="20:24">
      <c r="T21180" s="288"/>
      <c r="U21180" s="287"/>
      <c r="X21180" s="289"/>
    </row>
    <row r="21181" spans="20:24">
      <c r="T21181" s="288"/>
      <c r="U21181" s="287"/>
      <c r="X21181" s="289"/>
    </row>
    <row r="21182" spans="20:24">
      <c r="T21182" s="288"/>
      <c r="U21182" s="287"/>
      <c r="X21182" s="289"/>
    </row>
    <row r="21183" spans="20:24">
      <c r="T21183" s="288"/>
      <c r="U21183" s="287"/>
      <c r="X21183" s="289"/>
    </row>
    <row r="21184" spans="20:24">
      <c r="T21184" s="288"/>
      <c r="U21184" s="287"/>
      <c r="X21184" s="289"/>
    </row>
    <row r="21185" spans="20:24">
      <c r="T21185" s="288"/>
      <c r="U21185" s="287"/>
      <c r="X21185" s="289"/>
    </row>
    <row r="21186" spans="20:24">
      <c r="T21186" s="288"/>
      <c r="U21186" s="287"/>
      <c r="X21186" s="289"/>
    </row>
    <row r="21187" spans="20:24">
      <c r="T21187" s="288"/>
      <c r="U21187" s="287"/>
      <c r="X21187" s="289"/>
    </row>
    <row r="21188" spans="20:24">
      <c r="T21188" s="288"/>
      <c r="U21188" s="287"/>
      <c r="X21188" s="289"/>
    </row>
    <row r="21189" spans="20:24">
      <c r="T21189" s="288"/>
      <c r="U21189" s="287"/>
      <c r="X21189" s="289"/>
    </row>
    <row r="21190" spans="20:24">
      <c r="T21190" s="288"/>
      <c r="U21190" s="287"/>
      <c r="X21190" s="289"/>
    </row>
    <row r="21191" spans="20:24">
      <c r="T21191" s="288"/>
      <c r="U21191" s="287"/>
      <c r="X21191" s="289"/>
    </row>
    <row r="21192" spans="20:24">
      <c r="T21192" s="288"/>
      <c r="U21192" s="287"/>
      <c r="X21192" s="289"/>
    </row>
    <row r="21193" spans="20:24">
      <c r="T21193" s="288"/>
      <c r="U21193" s="287"/>
      <c r="X21193" s="289"/>
    </row>
    <row r="21194" spans="20:24">
      <c r="T21194" s="288"/>
      <c r="U21194" s="287"/>
      <c r="X21194" s="289"/>
    </row>
    <row r="21195" spans="20:24">
      <c r="T21195" s="288"/>
      <c r="U21195" s="287"/>
      <c r="X21195" s="289"/>
    </row>
    <row r="21196" spans="20:24">
      <c r="T21196" s="288"/>
      <c r="U21196" s="287"/>
      <c r="X21196" s="289"/>
    </row>
    <row r="21197" spans="20:24">
      <c r="T21197" s="288"/>
      <c r="U21197" s="287"/>
      <c r="X21197" s="289"/>
    </row>
    <row r="21198" spans="20:24">
      <c r="T21198" s="288"/>
      <c r="U21198" s="287"/>
      <c r="X21198" s="289"/>
    </row>
    <row r="21199" spans="20:24">
      <c r="T21199" s="288"/>
      <c r="U21199" s="287"/>
      <c r="X21199" s="289"/>
    </row>
    <row r="21200" spans="20:24">
      <c r="T21200" s="288"/>
      <c r="U21200" s="287"/>
      <c r="X21200" s="289"/>
    </row>
    <row r="21201" spans="20:24">
      <c r="T21201" s="288"/>
      <c r="U21201" s="287"/>
      <c r="X21201" s="289"/>
    </row>
    <row r="21202" spans="20:24">
      <c r="T21202" s="288"/>
      <c r="U21202" s="287"/>
      <c r="X21202" s="289"/>
    </row>
    <row r="21203" spans="20:24">
      <c r="T21203" s="288"/>
      <c r="U21203" s="287"/>
      <c r="X21203" s="289"/>
    </row>
    <row r="21204" spans="20:24">
      <c r="T21204" s="288"/>
      <c r="U21204" s="287"/>
      <c r="X21204" s="289"/>
    </row>
    <row r="21205" spans="20:24">
      <c r="T21205" s="288"/>
      <c r="U21205" s="287"/>
      <c r="X21205" s="289"/>
    </row>
    <row r="21206" spans="20:24">
      <c r="T21206" s="288"/>
      <c r="U21206" s="287"/>
      <c r="X21206" s="289"/>
    </row>
    <row r="21207" spans="20:24">
      <c r="T21207" s="288"/>
      <c r="U21207" s="287"/>
      <c r="X21207" s="289"/>
    </row>
    <row r="21208" spans="20:24">
      <c r="T21208" s="288"/>
      <c r="U21208" s="287"/>
      <c r="X21208" s="289"/>
    </row>
    <row r="21209" spans="20:24">
      <c r="T21209" s="288"/>
      <c r="U21209" s="287"/>
      <c r="X21209" s="289"/>
    </row>
    <row r="21210" spans="20:24">
      <c r="T21210" s="288"/>
      <c r="U21210" s="287"/>
      <c r="X21210" s="289"/>
    </row>
    <row r="21211" spans="20:24">
      <c r="T21211" s="288"/>
      <c r="U21211" s="287"/>
      <c r="X21211" s="289"/>
    </row>
    <row r="21212" spans="20:24">
      <c r="T21212" s="288"/>
      <c r="U21212" s="287"/>
      <c r="X21212" s="289"/>
    </row>
    <row r="21213" spans="20:24">
      <c r="T21213" s="288"/>
      <c r="U21213" s="287"/>
      <c r="X21213" s="289"/>
    </row>
    <row r="21214" spans="20:24">
      <c r="T21214" s="288"/>
      <c r="U21214" s="287"/>
      <c r="X21214" s="289"/>
    </row>
    <row r="21215" spans="20:24">
      <c r="T21215" s="288"/>
      <c r="U21215" s="287"/>
      <c r="X21215" s="289"/>
    </row>
    <row r="21216" spans="20:24">
      <c r="T21216" s="288"/>
      <c r="U21216" s="287"/>
      <c r="X21216" s="289"/>
    </row>
    <row r="21217" spans="20:24">
      <c r="T21217" s="288"/>
      <c r="U21217" s="287"/>
      <c r="X21217" s="289"/>
    </row>
    <row r="21218" spans="20:24">
      <c r="T21218" s="288"/>
      <c r="U21218" s="287"/>
      <c r="X21218" s="289"/>
    </row>
    <row r="21219" spans="20:24">
      <c r="T21219" s="288"/>
      <c r="U21219" s="287"/>
      <c r="X21219" s="289"/>
    </row>
    <row r="21220" spans="20:24">
      <c r="T21220" s="288"/>
      <c r="U21220" s="287"/>
      <c r="X21220" s="289"/>
    </row>
    <row r="21221" spans="20:24">
      <c r="T21221" s="288"/>
      <c r="U21221" s="287"/>
      <c r="X21221" s="289"/>
    </row>
    <row r="21222" spans="20:24">
      <c r="T21222" s="288"/>
      <c r="U21222" s="287"/>
      <c r="X21222" s="289"/>
    </row>
    <row r="21223" spans="20:24">
      <c r="T21223" s="288"/>
      <c r="U21223" s="287"/>
      <c r="X21223" s="289"/>
    </row>
    <row r="21224" spans="20:24">
      <c r="T21224" s="288"/>
      <c r="U21224" s="287"/>
      <c r="X21224" s="289"/>
    </row>
    <row r="21225" spans="20:24">
      <c r="T21225" s="288"/>
      <c r="U21225" s="287"/>
      <c r="X21225" s="289"/>
    </row>
    <row r="21226" spans="20:24">
      <c r="T21226" s="288"/>
      <c r="U21226" s="287"/>
      <c r="X21226" s="289"/>
    </row>
    <row r="21227" spans="20:24">
      <c r="T21227" s="288"/>
      <c r="U21227" s="287"/>
      <c r="X21227" s="289"/>
    </row>
    <row r="21228" spans="20:24">
      <c r="T21228" s="288"/>
      <c r="U21228" s="287"/>
      <c r="X21228" s="289"/>
    </row>
    <row r="21229" spans="20:24">
      <c r="T21229" s="288"/>
      <c r="U21229" s="287"/>
      <c r="X21229" s="289"/>
    </row>
    <row r="21230" spans="20:24">
      <c r="T21230" s="288"/>
      <c r="U21230" s="287"/>
      <c r="X21230" s="289"/>
    </row>
    <row r="21231" spans="20:24">
      <c r="T21231" s="288"/>
      <c r="U21231" s="287"/>
      <c r="X21231" s="289"/>
    </row>
    <row r="21232" spans="20:24">
      <c r="T21232" s="288"/>
      <c r="U21232" s="287"/>
      <c r="X21232" s="289"/>
    </row>
    <row r="21233" spans="20:24">
      <c r="T21233" s="288"/>
      <c r="U21233" s="287"/>
      <c r="X21233" s="289"/>
    </row>
    <row r="21234" spans="20:24">
      <c r="T21234" s="288"/>
      <c r="U21234" s="287"/>
      <c r="X21234" s="289"/>
    </row>
    <row r="21235" spans="20:24">
      <c r="T21235" s="288"/>
      <c r="U21235" s="287"/>
      <c r="X21235" s="289"/>
    </row>
    <row r="21236" spans="20:24">
      <c r="T21236" s="288"/>
      <c r="U21236" s="287"/>
      <c r="X21236" s="289"/>
    </row>
    <row r="21237" spans="20:24">
      <c r="T21237" s="288"/>
      <c r="U21237" s="287"/>
      <c r="X21237" s="289"/>
    </row>
    <row r="21238" spans="20:24">
      <c r="T21238" s="288"/>
      <c r="U21238" s="287"/>
      <c r="X21238" s="289"/>
    </row>
    <row r="21239" spans="20:24">
      <c r="T21239" s="288"/>
      <c r="U21239" s="287"/>
      <c r="X21239" s="289"/>
    </row>
    <row r="21240" spans="20:24">
      <c r="T21240" s="288"/>
      <c r="U21240" s="287"/>
      <c r="X21240" s="289"/>
    </row>
    <row r="21241" spans="20:24">
      <c r="T21241" s="288"/>
      <c r="U21241" s="287"/>
      <c r="X21241" s="289"/>
    </row>
    <row r="21242" spans="20:24">
      <c r="T21242" s="288"/>
      <c r="U21242" s="287"/>
      <c r="X21242" s="289"/>
    </row>
    <row r="21243" spans="20:24">
      <c r="T21243" s="288"/>
      <c r="U21243" s="287"/>
      <c r="X21243" s="289"/>
    </row>
    <row r="21244" spans="20:24">
      <c r="T21244" s="288"/>
      <c r="U21244" s="287"/>
      <c r="X21244" s="289"/>
    </row>
    <row r="21245" spans="20:24">
      <c r="T21245" s="288"/>
      <c r="U21245" s="287"/>
      <c r="X21245" s="289"/>
    </row>
    <row r="21246" spans="20:24">
      <c r="T21246" s="288"/>
      <c r="U21246" s="287"/>
      <c r="X21246" s="289"/>
    </row>
    <row r="21247" spans="20:24">
      <c r="T21247" s="288"/>
      <c r="U21247" s="287"/>
      <c r="X21247" s="289"/>
    </row>
    <row r="21248" spans="20:24">
      <c r="T21248" s="288"/>
      <c r="U21248" s="287"/>
      <c r="X21248" s="289"/>
    </row>
    <row r="21249" spans="20:24">
      <c r="T21249" s="288"/>
      <c r="U21249" s="287"/>
      <c r="X21249" s="289"/>
    </row>
    <row r="21250" spans="20:24">
      <c r="T21250" s="288"/>
      <c r="U21250" s="287"/>
      <c r="X21250" s="289"/>
    </row>
    <row r="21251" spans="20:24">
      <c r="T21251" s="288"/>
      <c r="U21251" s="287"/>
      <c r="X21251" s="289"/>
    </row>
    <row r="21252" spans="20:24">
      <c r="T21252" s="288"/>
      <c r="U21252" s="287"/>
      <c r="X21252" s="289"/>
    </row>
    <row r="21253" spans="20:24">
      <c r="T21253" s="288"/>
      <c r="U21253" s="287"/>
      <c r="X21253" s="289"/>
    </row>
    <row r="21254" spans="20:24">
      <c r="T21254" s="288"/>
      <c r="U21254" s="287"/>
      <c r="X21254" s="289"/>
    </row>
    <row r="21255" spans="20:24">
      <c r="T21255" s="288"/>
      <c r="U21255" s="287"/>
      <c r="X21255" s="289"/>
    </row>
    <row r="21256" spans="20:24">
      <c r="T21256" s="288"/>
      <c r="U21256" s="287"/>
      <c r="X21256" s="289"/>
    </row>
    <row r="21257" spans="20:24">
      <c r="T21257" s="288"/>
      <c r="U21257" s="287"/>
      <c r="X21257" s="289"/>
    </row>
    <row r="21258" spans="20:24">
      <c r="T21258" s="288"/>
      <c r="U21258" s="287"/>
      <c r="X21258" s="289"/>
    </row>
    <row r="21259" spans="20:24">
      <c r="T21259" s="288"/>
      <c r="U21259" s="287"/>
      <c r="X21259" s="289"/>
    </row>
    <row r="21260" spans="20:24">
      <c r="T21260" s="288"/>
      <c r="U21260" s="287"/>
      <c r="X21260" s="289"/>
    </row>
    <row r="21261" spans="20:24">
      <c r="T21261" s="288"/>
      <c r="U21261" s="287"/>
      <c r="X21261" s="289"/>
    </row>
    <row r="21262" spans="20:24">
      <c r="T21262" s="288"/>
      <c r="U21262" s="287"/>
      <c r="X21262" s="289"/>
    </row>
    <row r="21263" spans="20:24">
      <c r="T21263" s="288"/>
      <c r="U21263" s="287"/>
      <c r="X21263" s="289"/>
    </row>
    <row r="21264" spans="20:24">
      <c r="T21264" s="288"/>
      <c r="U21264" s="287"/>
      <c r="X21264" s="289"/>
    </row>
    <row r="21265" spans="20:24">
      <c r="T21265" s="288"/>
      <c r="U21265" s="287"/>
      <c r="X21265" s="289"/>
    </row>
    <row r="21266" spans="20:24">
      <c r="T21266" s="288"/>
      <c r="U21266" s="287"/>
      <c r="X21266" s="289"/>
    </row>
    <row r="21267" spans="20:24">
      <c r="T21267" s="288"/>
      <c r="U21267" s="287"/>
      <c r="X21267" s="289"/>
    </row>
    <row r="21268" spans="20:24">
      <c r="T21268" s="288"/>
      <c r="U21268" s="287"/>
      <c r="X21268" s="289"/>
    </row>
    <row r="21269" spans="20:24">
      <c r="T21269" s="288"/>
      <c r="U21269" s="287"/>
      <c r="X21269" s="289"/>
    </row>
    <row r="21270" spans="20:24">
      <c r="T21270" s="288"/>
      <c r="U21270" s="287"/>
      <c r="X21270" s="289"/>
    </row>
    <row r="21271" spans="20:24">
      <c r="T21271" s="288"/>
      <c r="U21271" s="287"/>
      <c r="X21271" s="289"/>
    </row>
    <row r="21272" spans="20:24">
      <c r="T21272" s="288"/>
      <c r="U21272" s="287"/>
      <c r="X21272" s="289"/>
    </row>
    <row r="21273" spans="20:24">
      <c r="T21273" s="288"/>
      <c r="U21273" s="287"/>
      <c r="X21273" s="289"/>
    </row>
    <row r="21274" spans="20:24">
      <c r="T21274" s="288"/>
      <c r="U21274" s="287"/>
      <c r="X21274" s="289"/>
    </row>
    <row r="21275" spans="20:24">
      <c r="T21275" s="288"/>
      <c r="U21275" s="287"/>
      <c r="X21275" s="289"/>
    </row>
    <row r="21276" spans="20:24">
      <c r="T21276" s="288"/>
      <c r="U21276" s="287"/>
      <c r="X21276" s="289"/>
    </row>
    <row r="21277" spans="20:24">
      <c r="T21277" s="288"/>
      <c r="U21277" s="287"/>
      <c r="X21277" s="289"/>
    </row>
    <row r="21278" spans="20:24">
      <c r="T21278" s="288"/>
      <c r="U21278" s="287"/>
      <c r="X21278" s="289"/>
    </row>
    <row r="21279" spans="20:24">
      <c r="T21279" s="288"/>
      <c r="U21279" s="287"/>
      <c r="X21279" s="289"/>
    </row>
    <row r="21280" spans="20:24">
      <c r="T21280" s="288"/>
      <c r="U21280" s="287"/>
      <c r="X21280" s="289"/>
    </row>
    <row r="21281" spans="20:24">
      <c r="T21281" s="288"/>
      <c r="U21281" s="287"/>
      <c r="X21281" s="289"/>
    </row>
    <row r="21282" spans="20:24">
      <c r="T21282" s="288"/>
      <c r="U21282" s="287"/>
      <c r="X21282" s="289"/>
    </row>
    <row r="21283" spans="20:24">
      <c r="T21283" s="288"/>
      <c r="U21283" s="287"/>
      <c r="X21283" s="289"/>
    </row>
    <row r="21284" spans="20:24">
      <c r="T21284" s="288"/>
      <c r="U21284" s="287"/>
      <c r="X21284" s="289"/>
    </row>
    <row r="21285" spans="20:24">
      <c r="T21285" s="288"/>
      <c r="U21285" s="287"/>
      <c r="X21285" s="289"/>
    </row>
    <row r="21286" spans="20:24">
      <c r="T21286" s="288"/>
      <c r="U21286" s="287"/>
      <c r="X21286" s="289"/>
    </row>
    <row r="21287" spans="20:24">
      <c r="T21287" s="288"/>
      <c r="U21287" s="287"/>
      <c r="X21287" s="289"/>
    </row>
    <row r="21288" spans="20:24">
      <c r="T21288" s="288"/>
      <c r="U21288" s="287"/>
      <c r="X21288" s="289"/>
    </row>
    <row r="21289" spans="20:24">
      <c r="T21289" s="288"/>
      <c r="U21289" s="287"/>
      <c r="X21289" s="289"/>
    </row>
    <row r="21290" spans="20:24">
      <c r="T21290" s="288"/>
      <c r="U21290" s="287"/>
      <c r="X21290" s="289"/>
    </row>
    <row r="21291" spans="20:24">
      <c r="T21291" s="288"/>
      <c r="U21291" s="287"/>
      <c r="X21291" s="289"/>
    </row>
    <row r="21292" spans="20:24">
      <c r="T21292" s="288"/>
      <c r="U21292" s="287"/>
      <c r="X21292" s="289"/>
    </row>
    <row r="21293" spans="20:24">
      <c r="T21293" s="288"/>
      <c r="U21293" s="287"/>
      <c r="X21293" s="289"/>
    </row>
    <row r="21294" spans="20:24">
      <c r="T21294" s="288"/>
      <c r="U21294" s="287"/>
      <c r="X21294" s="289"/>
    </row>
    <row r="21295" spans="20:24">
      <c r="T21295" s="288"/>
      <c r="U21295" s="287"/>
      <c r="X21295" s="289"/>
    </row>
    <row r="21296" spans="20:24">
      <c r="T21296" s="288"/>
      <c r="U21296" s="287"/>
      <c r="X21296" s="289"/>
    </row>
    <row r="21297" spans="20:24">
      <c r="T21297" s="288"/>
      <c r="U21297" s="287"/>
      <c r="X21297" s="289"/>
    </row>
    <row r="21298" spans="20:24">
      <c r="T21298" s="288"/>
      <c r="U21298" s="287"/>
      <c r="X21298" s="289"/>
    </row>
    <row r="21299" spans="20:24">
      <c r="T21299" s="288"/>
      <c r="U21299" s="287"/>
      <c r="X21299" s="289"/>
    </row>
    <row r="21300" spans="20:24">
      <c r="T21300" s="288"/>
      <c r="U21300" s="287"/>
      <c r="X21300" s="289"/>
    </row>
    <row r="21301" spans="20:24">
      <c r="T21301" s="288"/>
      <c r="U21301" s="287"/>
      <c r="X21301" s="289"/>
    </row>
    <row r="21302" spans="20:24">
      <c r="T21302" s="288"/>
      <c r="U21302" s="287"/>
      <c r="X21302" s="289"/>
    </row>
    <row r="21303" spans="20:24">
      <c r="T21303" s="288"/>
      <c r="U21303" s="287"/>
      <c r="X21303" s="289"/>
    </row>
    <row r="21304" spans="20:24">
      <c r="T21304" s="288"/>
      <c r="U21304" s="287"/>
      <c r="X21304" s="289"/>
    </row>
    <row r="21305" spans="20:24">
      <c r="T21305" s="288"/>
      <c r="U21305" s="287"/>
      <c r="X21305" s="289"/>
    </row>
    <row r="21306" spans="20:24">
      <c r="T21306" s="288"/>
      <c r="U21306" s="287"/>
      <c r="X21306" s="289"/>
    </row>
    <row r="21307" spans="20:24">
      <c r="T21307" s="288"/>
      <c r="U21307" s="287"/>
      <c r="X21307" s="289"/>
    </row>
    <row r="21308" spans="20:24">
      <c r="T21308" s="288"/>
      <c r="U21308" s="287"/>
      <c r="X21308" s="289"/>
    </row>
    <row r="21309" spans="20:24">
      <c r="T21309" s="288"/>
      <c r="U21309" s="287"/>
      <c r="X21309" s="289"/>
    </row>
    <row r="21310" spans="20:24">
      <c r="T21310" s="288"/>
      <c r="U21310" s="287"/>
      <c r="X21310" s="289"/>
    </row>
    <row r="21311" spans="20:24">
      <c r="T21311" s="288"/>
      <c r="U21311" s="287"/>
      <c r="X21311" s="289"/>
    </row>
    <row r="21312" spans="20:24">
      <c r="T21312" s="288"/>
      <c r="U21312" s="287"/>
      <c r="X21312" s="289"/>
    </row>
    <row r="21313" spans="20:24">
      <c r="T21313" s="288"/>
      <c r="U21313" s="287"/>
      <c r="X21313" s="289"/>
    </row>
    <row r="21314" spans="20:24">
      <c r="T21314" s="288"/>
      <c r="U21314" s="287"/>
      <c r="X21314" s="289"/>
    </row>
    <row r="21315" spans="20:24">
      <c r="T21315" s="288"/>
      <c r="U21315" s="287"/>
      <c r="X21315" s="289"/>
    </row>
    <row r="21316" spans="20:24">
      <c r="T21316" s="288"/>
      <c r="U21316" s="287"/>
      <c r="X21316" s="289"/>
    </row>
    <row r="21317" spans="20:24">
      <c r="T21317" s="288"/>
      <c r="U21317" s="287"/>
      <c r="X21317" s="289"/>
    </row>
    <row r="21318" spans="20:24">
      <c r="T21318" s="288"/>
      <c r="U21318" s="287"/>
      <c r="X21318" s="289"/>
    </row>
    <row r="21319" spans="20:24">
      <c r="T21319" s="288"/>
      <c r="U21319" s="287"/>
      <c r="X21319" s="289"/>
    </row>
    <row r="21320" spans="20:24">
      <c r="T21320" s="288"/>
      <c r="U21320" s="287"/>
      <c r="X21320" s="289"/>
    </row>
    <row r="21321" spans="20:24">
      <c r="T21321" s="288"/>
      <c r="U21321" s="287"/>
      <c r="X21321" s="289"/>
    </row>
    <row r="21322" spans="20:24">
      <c r="T21322" s="288"/>
      <c r="U21322" s="287"/>
      <c r="X21322" s="289"/>
    </row>
    <row r="21323" spans="20:24">
      <c r="T21323" s="288"/>
      <c r="U21323" s="287"/>
      <c r="X21323" s="289"/>
    </row>
    <row r="21324" spans="20:24">
      <c r="T21324" s="288"/>
      <c r="U21324" s="287"/>
      <c r="X21324" s="289"/>
    </row>
    <row r="21325" spans="20:24">
      <c r="T21325" s="288"/>
      <c r="U21325" s="287"/>
      <c r="X21325" s="289"/>
    </row>
    <row r="21326" spans="20:24">
      <c r="T21326" s="288"/>
      <c r="U21326" s="287"/>
      <c r="X21326" s="289"/>
    </row>
    <row r="21327" spans="20:24">
      <c r="T21327" s="288"/>
      <c r="U21327" s="287"/>
      <c r="X21327" s="289"/>
    </row>
    <row r="21328" spans="20:24">
      <c r="T21328" s="288"/>
      <c r="U21328" s="287"/>
      <c r="X21328" s="289"/>
    </row>
    <row r="21329" spans="20:24">
      <c r="T21329" s="288"/>
      <c r="U21329" s="287"/>
      <c r="X21329" s="289"/>
    </row>
    <row r="21330" spans="20:24">
      <c r="T21330" s="288"/>
      <c r="U21330" s="287"/>
      <c r="X21330" s="289"/>
    </row>
    <row r="21331" spans="20:24">
      <c r="T21331" s="288"/>
      <c r="U21331" s="287"/>
      <c r="X21331" s="289"/>
    </row>
    <row r="21332" spans="20:24">
      <c r="T21332" s="288"/>
      <c r="U21332" s="287"/>
      <c r="X21332" s="289"/>
    </row>
    <row r="21333" spans="20:24">
      <c r="T21333" s="288"/>
      <c r="U21333" s="287"/>
      <c r="X21333" s="289"/>
    </row>
    <row r="21334" spans="20:24">
      <c r="T21334" s="288"/>
      <c r="U21334" s="287"/>
      <c r="X21334" s="289"/>
    </row>
    <row r="21335" spans="20:24">
      <c r="T21335" s="288"/>
      <c r="U21335" s="287"/>
      <c r="X21335" s="289"/>
    </row>
    <row r="21336" spans="20:24">
      <c r="T21336" s="288"/>
      <c r="U21336" s="287"/>
      <c r="X21336" s="289"/>
    </row>
    <row r="21337" spans="20:24">
      <c r="T21337" s="288"/>
      <c r="U21337" s="287"/>
      <c r="X21337" s="289"/>
    </row>
    <row r="21338" spans="20:24">
      <c r="T21338" s="288"/>
      <c r="U21338" s="287"/>
      <c r="X21338" s="289"/>
    </row>
    <row r="21339" spans="20:24">
      <c r="T21339" s="288"/>
      <c r="U21339" s="287"/>
      <c r="X21339" s="289"/>
    </row>
    <row r="21340" spans="20:24">
      <c r="T21340" s="288"/>
      <c r="U21340" s="287"/>
      <c r="X21340" s="289"/>
    </row>
    <row r="21341" spans="20:24">
      <c r="T21341" s="288"/>
      <c r="U21341" s="287"/>
      <c r="X21341" s="289"/>
    </row>
    <row r="21342" spans="20:24">
      <c r="T21342" s="288"/>
      <c r="U21342" s="287"/>
      <c r="X21342" s="289"/>
    </row>
    <row r="21343" spans="20:24">
      <c r="T21343" s="288"/>
      <c r="U21343" s="287"/>
      <c r="X21343" s="289"/>
    </row>
    <row r="21344" spans="20:24">
      <c r="T21344" s="288"/>
      <c r="U21344" s="287"/>
      <c r="X21344" s="289"/>
    </row>
    <row r="21345" spans="20:24">
      <c r="T21345" s="288"/>
      <c r="U21345" s="287"/>
      <c r="X21345" s="289"/>
    </row>
    <row r="21346" spans="20:24">
      <c r="T21346" s="288"/>
      <c r="U21346" s="287"/>
      <c r="X21346" s="289"/>
    </row>
    <row r="21347" spans="20:24">
      <c r="T21347" s="288"/>
      <c r="U21347" s="287"/>
      <c r="X21347" s="289"/>
    </row>
    <row r="21348" spans="20:24">
      <c r="T21348" s="288"/>
      <c r="U21348" s="287"/>
      <c r="X21348" s="289"/>
    </row>
    <row r="21349" spans="20:24">
      <c r="T21349" s="288"/>
      <c r="U21349" s="287"/>
      <c r="X21349" s="289"/>
    </row>
    <row r="21350" spans="20:24">
      <c r="T21350" s="288"/>
      <c r="U21350" s="287"/>
      <c r="X21350" s="289"/>
    </row>
    <row r="21351" spans="20:24">
      <c r="T21351" s="288"/>
      <c r="U21351" s="287"/>
      <c r="X21351" s="289"/>
    </row>
    <row r="21352" spans="20:24">
      <c r="T21352" s="288"/>
      <c r="U21352" s="287"/>
      <c r="X21352" s="289"/>
    </row>
    <row r="21353" spans="20:24">
      <c r="T21353" s="288"/>
      <c r="U21353" s="287"/>
      <c r="X21353" s="289"/>
    </row>
    <row r="21354" spans="20:24">
      <c r="T21354" s="288"/>
      <c r="U21354" s="287"/>
      <c r="X21354" s="289"/>
    </row>
    <row r="21355" spans="20:24">
      <c r="T21355" s="288"/>
      <c r="U21355" s="287"/>
      <c r="X21355" s="289"/>
    </row>
    <row r="21356" spans="20:24">
      <c r="T21356" s="288"/>
      <c r="U21356" s="287"/>
      <c r="X21356" s="289"/>
    </row>
    <row r="21357" spans="20:24">
      <c r="T21357" s="288"/>
      <c r="U21357" s="287"/>
      <c r="X21357" s="289"/>
    </row>
    <row r="21358" spans="20:24">
      <c r="T21358" s="288"/>
      <c r="U21358" s="287"/>
      <c r="X21358" s="289"/>
    </row>
    <row r="21359" spans="20:24">
      <c r="T21359" s="288"/>
      <c r="U21359" s="287"/>
      <c r="X21359" s="289"/>
    </row>
    <row r="21360" spans="20:24">
      <c r="T21360" s="288"/>
      <c r="U21360" s="287"/>
      <c r="X21360" s="289"/>
    </row>
    <row r="21361" spans="20:24">
      <c r="T21361" s="288"/>
      <c r="U21361" s="287"/>
      <c r="X21361" s="289"/>
    </row>
    <row r="21362" spans="20:24">
      <c r="T21362" s="288"/>
      <c r="U21362" s="287"/>
      <c r="X21362" s="289"/>
    </row>
    <row r="21363" spans="20:24">
      <c r="T21363" s="288"/>
      <c r="U21363" s="287"/>
      <c r="X21363" s="289"/>
    </row>
    <row r="21364" spans="20:24">
      <c r="T21364" s="288"/>
      <c r="U21364" s="287"/>
      <c r="X21364" s="289"/>
    </row>
    <row r="21365" spans="20:24">
      <c r="T21365" s="288"/>
      <c r="U21365" s="287"/>
      <c r="X21365" s="289"/>
    </row>
    <row r="21366" spans="20:24">
      <c r="T21366" s="288"/>
      <c r="U21366" s="287"/>
      <c r="X21366" s="289"/>
    </row>
    <row r="21367" spans="20:24">
      <c r="T21367" s="288"/>
      <c r="U21367" s="287"/>
      <c r="X21367" s="289"/>
    </row>
    <row r="21368" spans="20:24">
      <c r="T21368" s="288"/>
      <c r="U21368" s="287"/>
      <c r="X21368" s="289"/>
    </row>
    <row r="21369" spans="20:24">
      <c r="T21369" s="288"/>
      <c r="U21369" s="287"/>
      <c r="X21369" s="289"/>
    </row>
    <row r="21370" spans="20:24">
      <c r="T21370" s="288"/>
      <c r="U21370" s="287"/>
      <c r="X21370" s="289"/>
    </row>
    <row r="21371" spans="20:24">
      <c r="T21371" s="288"/>
      <c r="U21371" s="287"/>
      <c r="X21371" s="289"/>
    </row>
    <row r="21372" spans="20:24">
      <c r="T21372" s="288"/>
      <c r="U21372" s="287"/>
      <c r="X21372" s="289"/>
    </row>
    <row r="21373" spans="20:24">
      <c r="T21373" s="288"/>
      <c r="U21373" s="287"/>
      <c r="X21373" s="289"/>
    </row>
    <row r="21374" spans="20:24">
      <c r="T21374" s="288"/>
      <c r="U21374" s="287"/>
      <c r="X21374" s="289"/>
    </row>
    <row r="21375" spans="20:24">
      <c r="T21375" s="288"/>
      <c r="U21375" s="287"/>
      <c r="X21375" s="289"/>
    </row>
    <row r="21376" spans="20:24">
      <c r="T21376" s="288"/>
      <c r="U21376" s="287"/>
      <c r="X21376" s="289"/>
    </row>
    <row r="21377" spans="20:24">
      <c r="T21377" s="288"/>
      <c r="U21377" s="287"/>
      <c r="X21377" s="289"/>
    </row>
    <row r="21378" spans="20:24">
      <c r="T21378" s="288"/>
      <c r="U21378" s="287"/>
      <c r="X21378" s="289"/>
    </row>
    <row r="21379" spans="20:24">
      <c r="T21379" s="288"/>
      <c r="U21379" s="287"/>
      <c r="X21379" s="289"/>
    </row>
    <row r="21380" spans="20:24">
      <c r="T21380" s="288"/>
      <c r="U21380" s="287"/>
      <c r="X21380" s="289"/>
    </row>
    <row r="21381" spans="20:24">
      <c r="T21381" s="288"/>
      <c r="U21381" s="287"/>
      <c r="X21381" s="289"/>
    </row>
    <row r="21382" spans="20:24">
      <c r="T21382" s="288"/>
      <c r="U21382" s="287"/>
      <c r="X21382" s="289"/>
    </row>
    <row r="21383" spans="20:24">
      <c r="T21383" s="288"/>
      <c r="U21383" s="287"/>
      <c r="X21383" s="289"/>
    </row>
    <row r="21384" spans="20:24">
      <c r="T21384" s="288"/>
      <c r="U21384" s="287"/>
      <c r="X21384" s="289"/>
    </row>
    <row r="21385" spans="20:24">
      <c r="T21385" s="288"/>
      <c r="U21385" s="287"/>
      <c r="X21385" s="289"/>
    </row>
    <row r="21386" spans="20:24">
      <c r="T21386" s="288"/>
      <c r="U21386" s="287"/>
      <c r="X21386" s="289"/>
    </row>
    <row r="21387" spans="20:24">
      <c r="T21387" s="288"/>
      <c r="U21387" s="287"/>
      <c r="X21387" s="289"/>
    </row>
    <row r="21388" spans="20:24">
      <c r="T21388" s="288"/>
      <c r="U21388" s="287"/>
      <c r="X21388" s="289"/>
    </row>
    <row r="21389" spans="20:24">
      <c r="T21389" s="288"/>
      <c r="U21389" s="287"/>
      <c r="X21389" s="289"/>
    </row>
    <row r="21390" spans="20:24">
      <c r="T21390" s="288"/>
      <c r="U21390" s="287"/>
      <c r="X21390" s="289"/>
    </row>
    <row r="21391" spans="20:24">
      <c r="T21391" s="288"/>
      <c r="U21391" s="287"/>
      <c r="X21391" s="289"/>
    </row>
    <row r="21392" spans="20:24">
      <c r="T21392" s="288"/>
      <c r="U21392" s="287"/>
      <c r="X21392" s="289"/>
    </row>
    <row r="21393" spans="20:24">
      <c r="T21393" s="288"/>
      <c r="U21393" s="287"/>
      <c r="X21393" s="289"/>
    </row>
    <row r="21394" spans="20:24">
      <c r="T21394" s="288"/>
      <c r="U21394" s="287"/>
      <c r="X21394" s="289"/>
    </row>
    <row r="21395" spans="20:24">
      <c r="T21395" s="288"/>
      <c r="U21395" s="287"/>
      <c r="X21395" s="289"/>
    </row>
    <row r="21396" spans="20:24">
      <c r="T21396" s="288"/>
      <c r="U21396" s="287"/>
      <c r="X21396" s="289"/>
    </row>
    <row r="21397" spans="20:24">
      <c r="T21397" s="288"/>
      <c r="U21397" s="287"/>
      <c r="X21397" s="289"/>
    </row>
    <row r="21398" spans="20:24">
      <c r="T21398" s="288"/>
      <c r="U21398" s="287"/>
      <c r="X21398" s="289"/>
    </row>
    <row r="21399" spans="20:24">
      <c r="T21399" s="288"/>
      <c r="U21399" s="287"/>
      <c r="X21399" s="289"/>
    </row>
    <row r="21400" spans="20:24">
      <c r="T21400" s="288"/>
      <c r="U21400" s="287"/>
      <c r="X21400" s="289"/>
    </row>
    <row r="21401" spans="20:24">
      <c r="T21401" s="288"/>
      <c r="U21401" s="287"/>
      <c r="X21401" s="289"/>
    </row>
    <row r="21402" spans="20:24">
      <c r="T21402" s="288"/>
      <c r="U21402" s="287"/>
      <c r="X21402" s="289"/>
    </row>
    <row r="21403" spans="20:24">
      <c r="T21403" s="288"/>
      <c r="U21403" s="287"/>
      <c r="X21403" s="289"/>
    </row>
    <row r="21404" spans="20:24">
      <c r="T21404" s="288"/>
      <c r="U21404" s="287"/>
      <c r="X21404" s="289"/>
    </row>
    <row r="21405" spans="20:24">
      <c r="T21405" s="288"/>
      <c r="U21405" s="287"/>
      <c r="X21405" s="289"/>
    </row>
    <row r="21406" spans="20:24">
      <c r="T21406" s="288"/>
      <c r="U21406" s="287"/>
      <c r="X21406" s="289"/>
    </row>
    <row r="21407" spans="20:24">
      <c r="T21407" s="288"/>
      <c r="U21407" s="287"/>
      <c r="X21407" s="289"/>
    </row>
    <row r="21408" spans="20:24">
      <c r="T21408" s="288"/>
      <c r="U21408" s="287"/>
      <c r="X21408" s="289"/>
    </row>
    <row r="21409" spans="20:24">
      <c r="T21409" s="288"/>
      <c r="U21409" s="287"/>
      <c r="X21409" s="289"/>
    </row>
    <row r="21410" spans="20:24">
      <c r="T21410" s="288"/>
      <c r="U21410" s="287"/>
      <c r="X21410" s="289"/>
    </row>
    <row r="21411" spans="20:24">
      <c r="T21411" s="288"/>
      <c r="U21411" s="287"/>
      <c r="X21411" s="289"/>
    </row>
    <row r="21412" spans="20:24">
      <c r="T21412" s="288"/>
      <c r="U21412" s="287"/>
      <c r="X21412" s="289"/>
    </row>
    <row r="21413" spans="20:24">
      <c r="T21413" s="288"/>
      <c r="U21413" s="287"/>
      <c r="X21413" s="289"/>
    </row>
    <row r="21414" spans="20:24">
      <c r="T21414" s="288"/>
      <c r="U21414" s="287"/>
      <c r="X21414" s="289"/>
    </row>
    <row r="21415" spans="20:24">
      <c r="T21415" s="288"/>
      <c r="U21415" s="287"/>
      <c r="X21415" s="289"/>
    </row>
    <row r="21416" spans="20:24">
      <c r="T21416" s="288"/>
      <c r="U21416" s="287"/>
      <c r="X21416" s="289"/>
    </row>
    <row r="21417" spans="20:24">
      <c r="T21417" s="288"/>
      <c r="U21417" s="287"/>
      <c r="X21417" s="289"/>
    </row>
    <row r="21418" spans="20:24">
      <c r="T21418" s="288"/>
      <c r="U21418" s="287"/>
      <c r="X21418" s="289"/>
    </row>
    <row r="21419" spans="20:24">
      <c r="T21419" s="288"/>
      <c r="U21419" s="287"/>
      <c r="X21419" s="289"/>
    </row>
    <row r="21420" spans="20:24">
      <c r="T21420" s="288"/>
      <c r="U21420" s="287"/>
      <c r="X21420" s="289"/>
    </row>
    <row r="21421" spans="20:24">
      <c r="T21421" s="288"/>
      <c r="U21421" s="287"/>
      <c r="X21421" s="289"/>
    </row>
    <row r="21422" spans="20:24">
      <c r="T21422" s="288"/>
      <c r="U21422" s="287"/>
      <c r="X21422" s="289"/>
    </row>
    <row r="21423" spans="20:24">
      <c r="T21423" s="288"/>
      <c r="U21423" s="287"/>
      <c r="X21423" s="289"/>
    </row>
    <row r="21424" spans="20:24">
      <c r="T21424" s="288"/>
      <c r="U21424" s="287"/>
      <c r="X21424" s="289"/>
    </row>
    <row r="21425" spans="20:24">
      <c r="T21425" s="288"/>
      <c r="U21425" s="287"/>
      <c r="X21425" s="289"/>
    </row>
    <row r="21426" spans="20:24">
      <c r="T21426" s="288"/>
      <c r="U21426" s="287"/>
      <c r="X21426" s="289"/>
    </row>
    <row r="21427" spans="20:24">
      <c r="T21427" s="288"/>
      <c r="U21427" s="287"/>
      <c r="X21427" s="289"/>
    </row>
    <row r="21428" spans="20:24">
      <c r="T21428" s="288"/>
      <c r="U21428" s="287"/>
      <c r="X21428" s="289"/>
    </row>
    <row r="21429" spans="20:24">
      <c r="T21429" s="288"/>
      <c r="U21429" s="287"/>
      <c r="X21429" s="289"/>
    </row>
    <row r="21430" spans="20:24">
      <c r="T21430" s="288"/>
      <c r="U21430" s="287"/>
      <c r="X21430" s="289"/>
    </row>
    <row r="21431" spans="20:24">
      <c r="T21431" s="288"/>
      <c r="U21431" s="287"/>
      <c r="X21431" s="289"/>
    </row>
    <row r="21432" spans="20:24">
      <c r="T21432" s="288"/>
      <c r="U21432" s="287"/>
      <c r="X21432" s="289"/>
    </row>
    <row r="21433" spans="20:24">
      <c r="T21433" s="288"/>
      <c r="U21433" s="287"/>
      <c r="X21433" s="289"/>
    </row>
    <row r="21434" spans="20:24">
      <c r="T21434" s="288"/>
      <c r="U21434" s="287"/>
      <c r="X21434" s="289"/>
    </row>
    <row r="21435" spans="20:24">
      <c r="T21435" s="288"/>
      <c r="U21435" s="287"/>
      <c r="X21435" s="289"/>
    </row>
    <row r="21436" spans="20:24">
      <c r="T21436" s="288"/>
      <c r="U21436" s="287"/>
      <c r="X21436" s="289"/>
    </row>
    <row r="21437" spans="20:24">
      <c r="T21437" s="288"/>
      <c r="U21437" s="287"/>
      <c r="X21437" s="289"/>
    </row>
    <row r="21438" spans="20:24">
      <c r="T21438" s="288"/>
      <c r="U21438" s="287"/>
      <c r="X21438" s="289"/>
    </row>
    <row r="21439" spans="20:24">
      <c r="T21439" s="288"/>
      <c r="U21439" s="287"/>
      <c r="X21439" s="289"/>
    </row>
    <row r="21440" spans="20:24">
      <c r="T21440" s="288"/>
      <c r="U21440" s="287"/>
      <c r="X21440" s="289"/>
    </row>
    <row r="21441" spans="20:24">
      <c r="T21441" s="288"/>
      <c r="U21441" s="287"/>
      <c r="X21441" s="289"/>
    </row>
    <row r="21442" spans="20:24">
      <c r="T21442" s="288"/>
      <c r="U21442" s="287"/>
      <c r="X21442" s="289"/>
    </row>
    <row r="21443" spans="20:24">
      <c r="T21443" s="288"/>
      <c r="U21443" s="287"/>
      <c r="X21443" s="289"/>
    </row>
    <row r="21444" spans="20:24">
      <c r="T21444" s="288"/>
      <c r="U21444" s="287"/>
      <c r="X21444" s="289"/>
    </row>
    <row r="21445" spans="20:24">
      <c r="T21445" s="288"/>
      <c r="U21445" s="287"/>
      <c r="X21445" s="289"/>
    </row>
    <row r="21446" spans="20:24">
      <c r="T21446" s="288"/>
      <c r="U21446" s="287"/>
      <c r="X21446" s="289"/>
    </row>
    <row r="21447" spans="20:24">
      <c r="T21447" s="288"/>
      <c r="U21447" s="287"/>
      <c r="X21447" s="289"/>
    </row>
    <row r="21448" spans="20:24">
      <c r="T21448" s="288"/>
      <c r="U21448" s="287"/>
      <c r="X21448" s="289"/>
    </row>
    <row r="21449" spans="20:24">
      <c r="T21449" s="288"/>
      <c r="U21449" s="287"/>
      <c r="X21449" s="289"/>
    </row>
    <row r="21450" spans="20:24">
      <c r="T21450" s="288"/>
      <c r="U21450" s="287"/>
      <c r="X21450" s="289"/>
    </row>
    <row r="21451" spans="20:24">
      <c r="T21451" s="288"/>
      <c r="U21451" s="287"/>
      <c r="X21451" s="289"/>
    </row>
    <row r="21452" spans="20:24">
      <c r="T21452" s="288"/>
      <c r="U21452" s="287"/>
      <c r="X21452" s="289"/>
    </row>
    <row r="21453" spans="20:24">
      <c r="T21453" s="288"/>
      <c r="U21453" s="287"/>
      <c r="X21453" s="289"/>
    </row>
    <row r="21454" spans="20:24">
      <c r="T21454" s="288"/>
      <c r="U21454" s="287"/>
      <c r="X21454" s="289"/>
    </row>
    <row r="21455" spans="20:24">
      <c r="T21455" s="288"/>
      <c r="U21455" s="287"/>
      <c r="X21455" s="289"/>
    </row>
    <row r="21456" spans="20:24">
      <c r="T21456" s="288"/>
      <c r="U21456" s="287"/>
      <c r="X21456" s="289"/>
    </row>
    <row r="21457" spans="20:24">
      <c r="T21457" s="288"/>
      <c r="U21457" s="287"/>
      <c r="X21457" s="289"/>
    </row>
    <row r="21458" spans="20:24">
      <c r="T21458" s="288"/>
      <c r="U21458" s="287"/>
      <c r="X21458" s="289"/>
    </row>
    <row r="21459" spans="20:24">
      <c r="T21459" s="288"/>
      <c r="U21459" s="287"/>
      <c r="X21459" s="289"/>
    </row>
    <row r="21460" spans="20:24">
      <c r="T21460" s="288"/>
      <c r="U21460" s="287"/>
      <c r="X21460" s="289"/>
    </row>
    <row r="21461" spans="20:24">
      <c r="T21461" s="288"/>
      <c r="U21461" s="287"/>
      <c r="X21461" s="289"/>
    </row>
    <row r="21462" spans="20:24">
      <c r="T21462" s="288"/>
      <c r="U21462" s="287"/>
      <c r="X21462" s="289"/>
    </row>
    <row r="21463" spans="20:24">
      <c r="T21463" s="288"/>
      <c r="U21463" s="287"/>
      <c r="X21463" s="289"/>
    </row>
    <row r="21464" spans="20:24">
      <c r="T21464" s="288"/>
      <c r="U21464" s="287"/>
      <c r="X21464" s="289"/>
    </row>
    <row r="21465" spans="20:24">
      <c r="T21465" s="288"/>
      <c r="U21465" s="287"/>
      <c r="X21465" s="289"/>
    </row>
    <row r="21466" spans="20:24">
      <c r="T21466" s="288"/>
      <c r="U21466" s="287"/>
      <c r="X21466" s="289"/>
    </row>
    <row r="21467" spans="20:24">
      <c r="T21467" s="288"/>
      <c r="U21467" s="287"/>
      <c r="X21467" s="289"/>
    </row>
    <row r="21468" spans="20:24">
      <c r="T21468" s="288"/>
      <c r="U21468" s="287"/>
      <c r="X21468" s="289"/>
    </row>
    <row r="21469" spans="20:24">
      <c r="T21469" s="288"/>
      <c r="U21469" s="287"/>
      <c r="X21469" s="289"/>
    </row>
    <row r="21470" spans="20:24">
      <c r="T21470" s="288"/>
      <c r="U21470" s="287"/>
      <c r="X21470" s="289"/>
    </row>
    <row r="21471" spans="20:24">
      <c r="T21471" s="288"/>
      <c r="U21471" s="287"/>
      <c r="X21471" s="289"/>
    </row>
    <row r="21472" spans="20:24">
      <c r="T21472" s="288"/>
      <c r="U21472" s="287"/>
      <c r="X21472" s="289"/>
    </row>
    <row r="21473" spans="20:24">
      <c r="T21473" s="288"/>
      <c r="U21473" s="287"/>
      <c r="X21473" s="289"/>
    </row>
    <row r="21474" spans="20:24">
      <c r="T21474" s="288"/>
      <c r="U21474" s="287"/>
      <c r="X21474" s="289"/>
    </row>
    <row r="21475" spans="20:24">
      <c r="T21475" s="288"/>
      <c r="U21475" s="287"/>
      <c r="X21475" s="289"/>
    </row>
    <row r="21476" spans="20:24">
      <c r="T21476" s="288"/>
      <c r="U21476" s="287"/>
      <c r="X21476" s="289"/>
    </row>
    <row r="21477" spans="20:24">
      <c r="T21477" s="288"/>
      <c r="U21477" s="287"/>
      <c r="X21477" s="289"/>
    </row>
    <row r="21478" spans="20:24">
      <c r="T21478" s="288"/>
      <c r="U21478" s="287"/>
      <c r="X21478" s="289"/>
    </row>
    <row r="21479" spans="20:24">
      <c r="T21479" s="288"/>
      <c r="U21479" s="287"/>
      <c r="X21479" s="289"/>
    </row>
    <row r="21480" spans="20:24">
      <c r="T21480" s="288"/>
      <c r="U21480" s="287"/>
      <c r="X21480" s="289"/>
    </row>
    <row r="21481" spans="20:24">
      <c r="T21481" s="288"/>
      <c r="U21481" s="287"/>
      <c r="X21481" s="289"/>
    </row>
    <row r="21482" spans="20:24">
      <c r="T21482" s="288"/>
      <c r="U21482" s="287"/>
      <c r="X21482" s="289"/>
    </row>
    <row r="21483" spans="20:24">
      <c r="T21483" s="288"/>
      <c r="U21483" s="287"/>
      <c r="X21483" s="289"/>
    </row>
    <row r="21484" spans="20:24">
      <c r="T21484" s="288"/>
      <c r="U21484" s="287"/>
      <c r="X21484" s="289"/>
    </row>
    <row r="21485" spans="20:24">
      <c r="T21485" s="288"/>
      <c r="U21485" s="287"/>
      <c r="X21485" s="289"/>
    </row>
    <row r="21486" spans="20:24">
      <c r="T21486" s="288"/>
      <c r="U21486" s="287"/>
      <c r="X21486" s="289"/>
    </row>
    <row r="21487" spans="20:24">
      <c r="T21487" s="288"/>
      <c r="U21487" s="287"/>
      <c r="X21487" s="289"/>
    </row>
    <row r="21488" spans="20:24">
      <c r="T21488" s="288"/>
      <c r="U21488" s="287"/>
      <c r="X21488" s="289"/>
    </row>
    <row r="21489" spans="20:24">
      <c r="T21489" s="288"/>
      <c r="U21489" s="287"/>
      <c r="X21489" s="289"/>
    </row>
    <row r="21490" spans="20:24">
      <c r="T21490" s="288"/>
      <c r="U21490" s="287"/>
      <c r="X21490" s="289"/>
    </row>
    <row r="21491" spans="20:24">
      <c r="T21491" s="288"/>
      <c r="U21491" s="287"/>
      <c r="X21491" s="289"/>
    </row>
    <row r="21492" spans="20:24">
      <c r="T21492" s="288"/>
      <c r="U21492" s="287"/>
      <c r="X21492" s="289"/>
    </row>
    <row r="21493" spans="20:24">
      <c r="T21493" s="288"/>
      <c r="U21493" s="287"/>
      <c r="X21493" s="289"/>
    </row>
    <row r="21494" spans="20:24">
      <c r="T21494" s="288"/>
      <c r="U21494" s="287"/>
      <c r="X21494" s="289"/>
    </row>
    <row r="21495" spans="20:24">
      <c r="T21495" s="288"/>
      <c r="U21495" s="287"/>
      <c r="X21495" s="289"/>
    </row>
    <row r="21496" spans="20:24">
      <c r="T21496" s="288"/>
      <c r="U21496" s="287"/>
      <c r="X21496" s="289"/>
    </row>
    <row r="21497" spans="20:24">
      <c r="T21497" s="288"/>
      <c r="U21497" s="287"/>
      <c r="X21497" s="289"/>
    </row>
    <row r="21498" spans="20:24">
      <c r="T21498" s="288"/>
      <c r="U21498" s="287"/>
      <c r="X21498" s="289"/>
    </row>
    <row r="21499" spans="20:24">
      <c r="T21499" s="288"/>
      <c r="U21499" s="287"/>
      <c r="X21499" s="289"/>
    </row>
    <row r="21500" spans="20:24">
      <c r="T21500" s="288"/>
      <c r="U21500" s="287"/>
      <c r="X21500" s="289"/>
    </row>
    <row r="21501" spans="20:24">
      <c r="T21501" s="288"/>
      <c r="U21501" s="287"/>
      <c r="X21501" s="289"/>
    </row>
    <row r="21502" spans="20:24">
      <c r="T21502" s="288"/>
      <c r="U21502" s="287"/>
      <c r="X21502" s="289"/>
    </row>
    <row r="21503" spans="20:24">
      <c r="T21503" s="288"/>
      <c r="U21503" s="287"/>
      <c r="X21503" s="289"/>
    </row>
    <row r="21504" spans="20:24">
      <c r="T21504" s="288"/>
      <c r="U21504" s="287"/>
      <c r="X21504" s="289"/>
    </row>
    <row r="21505" spans="20:24">
      <c r="T21505" s="288"/>
      <c r="U21505" s="287"/>
      <c r="X21505" s="289"/>
    </row>
    <row r="21506" spans="20:24">
      <c r="T21506" s="288"/>
      <c r="U21506" s="287"/>
      <c r="X21506" s="289"/>
    </row>
    <row r="21507" spans="20:24">
      <c r="T21507" s="288"/>
      <c r="U21507" s="287"/>
      <c r="X21507" s="289"/>
    </row>
    <row r="21508" spans="20:24">
      <c r="T21508" s="288"/>
      <c r="U21508" s="287"/>
      <c r="X21508" s="289"/>
    </row>
    <row r="21509" spans="20:24">
      <c r="T21509" s="288"/>
      <c r="U21509" s="287"/>
      <c r="X21509" s="289"/>
    </row>
    <row r="21510" spans="20:24">
      <c r="T21510" s="288"/>
      <c r="U21510" s="287"/>
      <c r="X21510" s="289"/>
    </row>
    <row r="21511" spans="20:24">
      <c r="T21511" s="288"/>
      <c r="U21511" s="287"/>
      <c r="X21511" s="289"/>
    </row>
    <row r="21512" spans="20:24">
      <c r="T21512" s="288"/>
      <c r="U21512" s="287"/>
      <c r="X21512" s="289"/>
    </row>
    <row r="21513" spans="20:24">
      <c r="T21513" s="288"/>
      <c r="U21513" s="287"/>
      <c r="X21513" s="289"/>
    </row>
    <row r="21514" spans="20:24">
      <c r="T21514" s="288"/>
      <c r="U21514" s="287"/>
      <c r="X21514" s="289"/>
    </row>
    <row r="21515" spans="20:24">
      <c r="T21515" s="288"/>
      <c r="U21515" s="287"/>
      <c r="X21515" s="289"/>
    </row>
    <row r="21516" spans="20:24">
      <c r="T21516" s="288"/>
      <c r="U21516" s="287"/>
      <c r="X21516" s="289"/>
    </row>
    <row r="21517" spans="20:24">
      <c r="T21517" s="288"/>
      <c r="U21517" s="287"/>
      <c r="X21517" s="289"/>
    </row>
    <row r="21518" spans="20:24">
      <c r="T21518" s="288"/>
      <c r="U21518" s="287"/>
      <c r="X21518" s="289"/>
    </row>
    <row r="21519" spans="20:24">
      <c r="T21519" s="288"/>
      <c r="U21519" s="287"/>
      <c r="X21519" s="289"/>
    </row>
    <row r="21520" spans="20:24">
      <c r="T21520" s="288"/>
      <c r="U21520" s="287"/>
      <c r="X21520" s="289"/>
    </row>
    <row r="21521" spans="20:24">
      <c r="T21521" s="288"/>
      <c r="U21521" s="287"/>
      <c r="X21521" s="289"/>
    </row>
    <row r="21522" spans="20:24">
      <c r="T21522" s="288"/>
      <c r="U21522" s="287"/>
      <c r="X21522" s="289"/>
    </row>
    <row r="21523" spans="20:24">
      <c r="T21523" s="288"/>
      <c r="U21523" s="287"/>
      <c r="X21523" s="289"/>
    </row>
    <row r="21524" spans="20:24">
      <c r="T21524" s="288"/>
      <c r="U21524" s="287"/>
      <c r="X21524" s="289"/>
    </row>
    <row r="21525" spans="20:24">
      <c r="T21525" s="288"/>
      <c r="U21525" s="287"/>
      <c r="X21525" s="289"/>
    </row>
    <row r="21526" spans="20:24">
      <c r="T21526" s="288"/>
      <c r="U21526" s="287"/>
      <c r="X21526" s="289"/>
    </row>
    <row r="21527" spans="20:24">
      <c r="T21527" s="288"/>
      <c r="U21527" s="287"/>
      <c r="X21527" s="289"/>
    </row>
    <row r="21528" spans="20:24">
      <c r="T21528" s="288"/>
      <c r="U21528" s="287"/>
      <c r="X21528" s="289"/>
    </row>
    <row r="21529" spans="20:24">
      <c r="T21529" s="288"/>
      <c r="U21529" s="287"/>
      <c r="X21529" s="289"/>
    </row>
    <row r="21530" spans="20:24">
      <c r="T21530" s="288"/>
      <c r="U21530" s="287"/>
      <c r="X21530" s="289"/>
    </row>
    <row r="21531" spans="20:24">
      <c r="T21531" s="288"/>
      <c r="U21531" s="287"/>
      <c r="X21531" s="289"/>
    </row>
    <row r="21532" spans="20:24">
      <c r="T21532" s="288"/>
      <c r="U21532" s="287"/>
      <c r="X21532" s="289"/>
    </row>
    <row r="21533" spans="20:24">
      <c r="T21533" s="288"/>
      <c r="U21533" s="287"/>
      <c r="X21533" s="289"/>
    </row>
    <row r="21534" spans="20:24">
      <c r="T21534" s="288"/>
      <c r="U21534" s="287"/>
      <c r="X21534" s="289"/>
    </row>
    <row r="21535" spans="20:24">
      <c r="T21535" s="288"/>
      <c r="U21535" s="287"/>
      <c r="X21535" s="289"/>
    </row>
    <row r="21536" spans="20:24">
      <c r="T21536" s="288"/>
      <c r="U21536" s="287"/>
      <c r="X21536" s="289"/>
    </row>
    <row r="21537" spans="20:24">
      <c r="T21537" s="288"/>
      <c r="U21537" s="287"/>
      <c r="X21537" s="289"/>
    </row>
    <row r="21538" spans="20:24">
      <c r="T21538" s="288"/>
      <c r="U21538" s="287"/>
      <c r="X21538" s="289"/>
    </row>
    <row r="21539" spans="20:24">
      <c r="T21539" s="288"/>
      <c r="U21539" s="287"/>
      <c r="X21539" s="289"/>
    </row>
    <row r="21540" spans="20:24">
      <c r="T21540" s="288"/>
      <c r="U21540" s="287"/>
      <c r="X21540" s="289"/>
    </row>
    <row r="21541" spans="20:24">
      <c r="T21541" s="288"/>
      <c r="U21541" s="287"/>
      <c r="X21541" s="289"/>
    </row>
    <row r="21542" spans="20:24">
      <c r="T21542" s="288"/>
      <c r="U21542" s="287"/>
      <c r="X21542" s="289"/>
    </row>
    <row r="21543" spans="20:24">
      <c r="T21543" s="288"/>
      <c r="U21543" s="287"/>
      <c r="X21543" s="289"/>
    </row>
    <row r="21544" spans="20:24">
      <c r="T21544" s="288"/>
      <c r="U21544" s="287"/>
      <c r="X21544" s="289"/>
    </row>
    <row r="21545" spans="20:24">
      <c r="T21545" s="288"/>
      <c r="U21545" s="287"/>
      <c r="X21545" s="289"/>
    </row>
    <row r="21546" spans="20:24">
      <c r="T21546" s="288"/>
      <c r="U21546" s="287"/>
      <c r="X21546" s="289"/>
    </row>
    <row r="21547" spans="20:24">
      <c r="T21547" s="288"/>
      <c r="U21547" s="287"/>
      <c r="X21547" s="289"/>
    </row>
    <row r="21548" spans="20:24">
      <c r="T21548" s="288"/>
      <c r="U21548" s="287"/>
      <c r="X21548" s="289"/>
    </row>
    <row r="21549" spans="20:24">
      <c r="T21549" s="288"/>
      <c r="U21549" s="287"/>
      <c r="X21549" s="289"/>
    </row>
    <row r="21550" spans="20:24">
      <c r="T21550" s="288"/>
      <c r="U21550" s="287"/>
      <c r="X21550" s="289"/>
    </row>
    <row r="21551" spans="20:24">
      <c r="T21551" s="288"/>
      <c r="U21551" s="287"/>
      <c r="X21551" s="289"/>
    </row>
    <row r="21552" spans="20:24">
      <c r="T21552" s="288"/>
      <c r="U21552" s="287"/>
      <c r="X21552" s="289"/>
    </row>
    <row r="21553" spans="20:24">
      <c r="T21553" s="288"/>
      <c r="U21553" s="287"/>
      <c r="X21553" s="289"/>
    </row>
    <row r="21554" spans="20:24">
      <c r="T21554" s="288"/>
      <c r="U21554" s="287"/>
      <c r="X21554" s="289"/>
    </row>
    <row r="21555" spans="20:24">
      <c r="T21555" s="288"/>
      <c r="U21555" s="287"/>
      <c r="X21555" s="289"/>
    </row>
    <row r="21556" spans="20:24">
      <c r="T21556" s="288"/>
      <c r="U21556" s="287"/>
      <c r="X21556" s="289"/>
    </row>
    <row r="21557" spans="20:24">
      <c r="T21557" s="288"/>
      <c r="U21557" s="287"/>
      <c r="X21557" s="289"/>
    </row>
    <row r="21558" spans="20:24">
      <c r="T21558" s="288"/>
      <c r="U21558" s="287"/>
      <c r="X21558" s="289"/>
    </row>
    <row r="21559" spans="20:24">
      <c r="T21559" s="288"/>
      <c r="U21559" s="287"/>
      <c r="X21559" s="289"/>
    </row>
    <row r="21560" spans="20:24">
      <c r="T21560" s="288"/>
      <c r="U21560" s="287"/>
      <c r="X21560" s="289"/>
    </row>
    <row r="21561" spans="20:24">
      <c r="T21561" s="288"/>
      <c r="U21561" s="287"/>
      <c r="X21561" s="289"/>
    </row>
    <row r="21562" spans="20:24">
      <c r="T21562" s="288"/>
      <c r="U21562" s="287"/>
      <c r="X21562" s="289"/>
    </row>
    <row r="21563" spans="20:24">
      <c r="T21563" s="288"/>
      <c r="U21563" s="287"/>
      <c r="X21563" s="289"/>
    </row>
    <row r="21564" spans="20:24">
      <c r="T21564" s="288"/>
      <c r="U21564" s="287"/>
      <c r="X21564" s="289"/>
    </row>
    <row r="21565" spans="20:24">
      <c r="T21565" s="288"/>
      <c r="U21565" s="287"/>
      <c r="X21565" s="289"/>
    </row>
    <row r="21566" spans="20:24">
      <c r="T21566" s="288"/>
      <c r="U21566" s="287"/>
      <c r="X21566" s="289"/>
    </row>
    <row r="21567" spans="20:24">
      <c r="T21567" s="288"/>
      <c r="U21567" s="287"/>
      <c r="X21567" s="289"/>
    </row>
    <row r="21568" spans="20:24">
      <c r="T21568" s="288"/>
      <c r="U21568" s="287"/>
      <c r="X21568" s="289"/>
    </row>
    <row r="21569" spans="20:24">
      <c r="T21569" s="288"/>
      <c r="U21569" s="287"/>
      <c r="X21569" s="289"/>
    </row>
    <row r="21570" spans="20:24">
      <c r="T21570" s="288"/>
      <c r="U21570" s="287"/>
      <c r="X21570" s="289"/>
    </row>
    <row r="21571" spans="20:24">
      <c r="T21571" s="288"/>
      <c r="U21571" s="287"/>
      <c r="X21571" s="289"/>
    </row>
    <row r="21572" spans="20:24">
      <c r="T21572" s="288"/>
      <c r="U21572" s="287"/>
      <c r="X21572" s="289"/>
    </row>
    <row r="21573" spans="20:24">
      <c r="T21573" s="288"/>
      <c r="U21573" s="287"/>
      <c r="X21573" s="289"/>
    </row>
    <row r="21574" spans="20:24">
      <c r="T21574" s="288"/>
      <c r="U21574" s="287"/>
      <c r="X21574" s="289"/>
    </row>
    <row r="21575" spans="20:24">
      <c r="T21575" s="288"/>
      <c r="U21575" s="287"/>
      <c r="X21575" s="289"/>
    </row>
    <row r="21576" spans="20:24">
      <c r="T21576" s="288"/>
      <c r="U21576" s="287"/>
      <c r="X21576" s="289"/>
    </row>
    <row r="21577" spans="20:24">
      <c r="T21577" s="288"/>
      <c r="U21577" s="287"/>
      <c r="X21577" s="289"/>
    </row>
    <row r="21578" spans="20:24">
      <c r="T21578" s="288"/>
      <c r="U21578" s="287"/>
      <c r="X21578" s="289"/>
    </row>
    <row r="21579" spans="20:24">
      <c r="T21579" s="288"/>
      <c r="U21579" s="287"/>
      <c r="X21579" s="289"/>
    </row>
    <row r="21580" spans="20:24">
      <c r="T21580" s="288"/>
      <c r="U21580" s="287"/>
      <c r="X21580" s="289"/>
    </row>
    <row r="21581" spans="20:24">
      <c r="T21581" s="288"/>
      <c r="U21581" s="287"/>
      <c r="X21581" s="289"/>
    </row>
    <row r="21582" spans="20:24">
      <c r="T21582" s="288"/>
      <c r="U21582" s="287"/>
      <c r="X21582" s="289"/>
    </row>
    <row r="21583" spans="20:24">
      <c r="T21583" s="288"/>
      <c r="U21583" s="287"/>
      <c r="X21583" s="289"/>
    </row>
    <row r="21584" spans="20:24">
      <c r="T21584" s="288"/>
      <c r="U21584" s="287"/>
      <c r="X21584" s="289"/>
    </row>
    <row r="21585" spans="20:24">
      <c r="T21585" s="288"/>
      <c r="U21585" s="287"/>
      <c r="X21585" s="289"/>
    </row>
    <row r="21586" spans="20:24">
      <c r="T21586" s="288"/>
      <c r="U21586" s="287"/>
      <c r="X21586" s="289"/>
    </row>
    <row r="21587" spans="20:24">
      <c r="T21587" s="288"/>
      <c r="U21587" s="287"/>
      <c r="X21587" s="289"/>
    </row>
    <row r="21588" spans="20:24">
      <c r="T21588" s="288"/>
      <c r="U21588" s="287"/>
      <c r="X21588" s="289"/>
    </row>
    <row r="21589" spans="20:24">
      <c r="T21589" s="288"/>
      <c r="U21589" s="287"/>
      <c r="X21589" s="289"/>
    </row>
    <row r="21590" spans="20:24">
      <c r="T21590" s="288"/>
      <c r="U21590" s="287"/>
      <c r="X21590" s="289"/>
    </row>
    <row r="21591" spans="20:24">
      <c r="T21591" s="288"/>
      <c r="U21591" s="287"/>
      <c r="X21591" s="289"/>
    </row>
    <row r="21592" spans="20:24">
      <c r="T21592" s="288"/>
      <c r="U21592" s="287"/>
      <c r="X21592" s="289"/>
    </row>
    <row r="21593" spans="20:24">
      <c r="T21593" s="288"/>
      <c r="U21593" s="287"/>
      <c r="X21593" s="289"/>
    </row>
    <row r="21594" spans="20:24">
      <c r="T21594" s="288"/>
      <c r="U21594" s="287"/>
      <c r="X21594" s="289"/>
    </row>
    <row r="21595" spans="20:24">
      <c r="T21595" s="288"/>
      <c r="U21595" s="287"/>
      <c r="X21595" s="289"/>
    </row>
    <row r="21596" spans="20:24">
      <c r="T21596" s="288"/>
      <c r="U21596" s="287"/>
      <c r="X21596" s="289"/>
    </row>
    <row r="21597" spans="20:24">
      <c r="T21597" s="288"/>
      <c r="U21597" s="287"/>
      <c r="X21597" s="289"/>
    </row>
    <row r="21598" spans="20:24">
      <c r="T21598" s="288"/>
      <c r="U21598" s="287"/>
      <c r="X21598" s="289"/>
    </row>
    <row r="21599" spans="20:24">
      <c r="T21599" s="288"/>
      <c r="U21599" s="287"/>
      <c r="X21599" s="289"/>
    </row>
    <row r="21600" spans="20:24">
      <c r="T21600" s="288"/>
      <c r="U21600" s="287"/>
      <c r="X21600" s="289"/>
    </row>
    <row r="21601" spans="20:24">
      <c r="T21601" s="288"/>
      <c r="U21601" s="287"/>
      <c r="X21601" s="289"/>
    </row>
    <row r="21602" spans="20:24">
      <c r="T21602" s="288"/>
      <c r="U21602" s="287"/>
      <c r="X21602" s="289"/>
    </row>
    <row r="21603" spans="20:24">
      <c r="T21603" s="288"/>
      <c r="U21603" s="287"/>
      <c r="X21603" s="289"/>
    </row>
    <row r="21604" spans="20:24">
      <c r="T21604" s="288"/>
      <c r="U21604" s="287"/>
      <c r="X21604" s="289"/>
    </row>
    <row r="21605" spans="20:24">
      <c r="T21605" s="288"/>
      <c r="U21605" s="287"/>
      <c r="X21605" s="289"/>
    </row>
    <row r="21606" spans="20:24">
      <c r="T21606" s="288"/>
      <c r="U21606" s="287"/>
      <c r="X21606" s="289"/>
    </row>
    <row r="21607" spans="20:24">
      <c r="T21607" s="288"/>
      <c r="U21607" s="287"/>
      <c r="X21607" s="289"/>
    </row>
    <row r="21608" spans="20:24">
      <c r="T21608" s="288"/>
      <c r="U21608" s="287"/>
      <c r="X21608" s="289"/>
    </row>
    <row r="21609" spans="20:24">
      <c r="T21609" s="288"/>
      <c r="U21609" s="287"/>
      <c r="X21609" s="289"/>
    </row>
    <row r="21610" spans="20:24">
      <c r="T21610" s="288"/>
      <c r="U21610" s="287"/>
      <c r="X21610" s="289"/>
    </row>
    <row r="21611" spans="20:24">
      <c r="T21611" s="288"/>
      <c r="U21611" s="287"/>
      <c r="X21611" s="289"/>
    </row>
    <row r="21612" spans="20:24">
      <c r="T21612" s="288"/>
      <c r="U21612" s="287"/>
      <c r="X21612" s="289"/>
    </row>
    <row r="21613" spans="20:24">
      <c r="T21613" s="288"/>
      <c r="U21613" s="287"/>
      <c r="X21613" s="289"/>
    </row>
    <row r="21614" spans="20:24">
      <c r="T21614" s="288"/>
      <c r="U21614" s="287"/>
      <c r="X21614" s="289"/>
    </row>
    <row r="21615" spans="20:24">
      <c r="T21615" s="288"/>
      <c r="U21615" s="287"/>
      <c r="X21615" s="289"/>
    </row>
    <row r="21616" spans="20:24">
      <c r="T21616" s="288"/>
      <c r="U21616" s="287"/>
      <c r="X21616" s="289"/>
    </row>
    <row r="21617" spans="20:24">
      <c r="T21617" s="288"/>
      <c r="U21617" s="287"/>
      <c r="X21617" s="289"/>
    </row>
    <row r="21618" spans="20:24">
      <c r="T21618" s="288"/>
      <c r="U21618" s="287"/>
      <c r="X21618" s="289"/>
    </row>
    <row r="21619" spans="20:24">
      <c r="T21619" s="288"/>
      <c r="U21619" s="287"/>
      <c r="X21619" s="289"/>
    </row>
    <row r="21620" spans="20:24">
      <c r="T21620" s="288"/>
      <c r="U21620" s="287"/>
      <c r="X21620" s="289"/>
    </row>
    <row r="21621" spans="20:24">
      <c r="T21621" s="288"/>
      <c r="U21621" s="287"/>
      <c r="X21621" s="289"/>
    </row>
    <row r="21622" spans="20:24">
      <c r="T21622" s="288"/>
      <c r="U21622" s="287"/>
      <c r="X21622" s="289"/>
    </row>
    <row r="21623" spans="20:24">
      <c r="T21623" s="288"/>
      <c r="U21623" s="287"/>
      <c r="X21623" s="289"/>
    </row>
    <row r="21624" spans="20:24">
      <c r="T21624" s="288"/>
      <c r="U21624" s="287"/>
      <c r="X21624" s="289"/>
    </row>
    <row r="21625" spans="20:24">
      <c r="T21625" s="288"/>
      <c r="U21625" s="287"/>
      <c r="X21625" s="289"/>
    </row>
    <row r="21626" spans="20:24">
      <c r="T21626" s="288"/>
      <c r="U21626" s="287"/>
      <c r="X21626" s="289"/>
    </row>
    <row r="21627" spans="20:24">
      <c r="T21627" s="288"/>
      <c r="U21627" s="287"/>
      <c r="X21627" s="289"/>
    </row>
    <row r="21628" spans="20:24">
      <c r="T21628" s="288"/>
      <c r="U21628" s="287"/>
      <c r="X21628" s="289"/>
    </row>
    <row r="21629" spans="20:24">
      <c r="T21629" s="288"/>
      <c r="U21629" s="287"/>
      <c r="X21629" s="289"/>
    </row>
    <row r="21630" spans="20:24">
      <c r="T21630" s="288"/>
      <c r="U21630" s="287"/>
      <c r="X21630" s="289"/>
    </row>
    <row r="21631" spans="20:24">
      <c r="T21631" s="288"/>
      <c r="U21631" s="287"/>
      <c r="X21631" s="289"/>
    </row>
    <row r="21632" spans="20:24">
      <c r="T21632" s="288"/>
      <c r="U21632" s="287"/>
      <c r="X21632" s="289"/>
    </row>
    <row r="21633" spans="20:24">
      <c r="T21633" s="288"/>
      <c r="U21633" s="287"/>
      <c r="X21633" s="289"/>
    </row>
    <row r="21634" spans="20:24">
      <c r="T21634" s="288"/>
      <c r="U21634" s="287"/>
      <c r="X21634" s="289"/>
    </row>
    <row r="21635" spans="20:24">
      <c r="T21635" s="288"/>
      <c r="U21635" s="287"/>
      <c r="X21635" s="289"/>
    </row>
    <row r="21636" spans="20:24">
      <c r="T21636" s="288"/>
      <c r="U21636" s="287"/>
      <c r="X21636" s="289"/>
    </row>
    <row r="21637" spans="20:24">
      <c r="T21637" s="288"/>
      <c r="U21637" s="287"/>
      <c r="X21637" s="289"/>
    </row>
    <row r="21638" spans="20:24">
      <c r="T21638" s="288"/>
      <c r="U21638" s="287"/>
      <c r="X21638" s="289"/>
    </row>
    <row r="21639" spans="20:24">
      <c r="T21639" s="288"/>
      <c r="U21639" s="287"/>
      <c r="X21639" s="289"/>
    </row>
    <row r="21640" spans="20:24">
      <c r="T21640" s="288"/>
      <c r="U21640" s="287"/>
      <c r="X21640" s="289"/>
    </row>
    <row r="21641" spans="20:24">
      <c r="T21641" s="288"/>
      <c r="U21641" s="287"/>
      <c r="X21641" s="289"/>
    </row>
    <row r="21642" spans="20:24">
      <c r="T21642" s="288"/>
      <c r="U21642" s="287"/>
      <c r="X21642" s="289"/>
    </row>
    <row r="21643" spans="20:24">
      <c r="T21643" s="288"/>
      <c r="U21643" s="287"/>
      <c r="X21643" s="289"/>
    </row>
    <row r="21644" spans="20:24">
      <c r="T21644" s="288"/>
      <c r="U21644" s="287"/>
      <c r="X21644" s="289"/>
    </row>
    <row r="21645" spans="20:24">
      <c r="T21645" s="288"/>
      <c r="U21645" s="287"/>
      <c r="X21645" s="289"/>
    </row>
    <row r="21646" spans="20:24">
      <c r="T21646" s="288"/>
      <c r="U21646" s="287"/>
      <c r="X21646" s="289"/>
    </row>
    <row r="21647" spans="20:24">
      <c r="T21647" s="288"/>
      <c r="U21647" s="287"/>
      <c r="X21647" s="289"/>
    </row>
    <row r="21648" spans="20:24">
      <c r="T21648" s="288"/>
      <c r="U21648" s="287"/>
      <c r="X21648" s="289"/>
    </row>
    <row r="21649" spans="20:24">
      <c r="T21649" s="288"/>
      <c r="U21649" s="287"/>
      <c r="X21649" s="289"/>
    </row>
    <row r="21650" spans="20:24">
      <c r="T21650" s="288"/>
      <c r="U21650" s="287"/>
      <c r="X21650" s="289"/>
    </row>
    <row r="21651" spans="20:24">
      <c r="T21651" s="288"/>
      <c r="U21651" s="287"/>
      <c r="X21651" s="289"/>
    </row>
    <row r="21652" spans="20:24">
      <c r="T21652" s="288"/>
      <c r="U21652" s="287"/>
      <c r="X21652" s="289"/>
    </row>
    <row r="21653" spans="20:24">
      <c r="T21653" s="288"/>
      <c r="U21653" s="287"/>
      <c r="X21653" s="289"/>
    </row>
    <row r="21654" spans="20:24">
      <c r="T21654" s="288"/>
      <c r="U21654" s="287"/>
      <c r="X21654" s="289"/>
    </row>
    <row r="21655" spans="20:24">
      <c r="T21655" s="288"/>
      <c r="U21655" s="287"/>
      <c r="X21655" s="289"/>
    </row>
    <row r="21656" spans="20:24">
      <c r="T21656" s="288"/>
      <c r="U21656" s="287"/>
      <c r="X21656" s="289"/>
    </row>
    <row r="21657" spans="20:24">
      <c r="T21657" s="288"/>
      <c r="U21657" s="287"/>
      <c r="X21657" s="289"/>
    </row>
    <row r="21658" spans="20:24">
      <c r="T21658" s="288"/>
      <c r="U21658" s="287"/>
      <c r="X21658" s="289"/>
    </row>
    <row r="21659" spans="20:24">
      <c r="T21659" s="288"/>
      <c r="U21659" s="287"/>
      <c r="X21659" s="289"/>
    </row>
    <row r="21660" spans="20:24">
      <c r="T21660" s="288"/>
      <c r="U21660" s="287"/>
      <c r="X21660" s="289"/>
    </row>
    <row r="21661" spans="20:24">
      <c r="T21661" s="288"/>
      <c r="U21661" s="287"/>
      <c r="X21661" s="289"/>
    </row>
    <row r="21662" spans="20:24">
      <c r="T21662" s="288"/>
      <c r="U21662" s="287"/>
      <c r="X21662" s="289"/>
    </row>
    <row r="21663" spans="20:24">
      <c r="T21663" s="288"/>
      <c r="U21663" s="287"/>
      <c r="X21663" s="289"/>
    </row>
    <row r="21664" spans="20:24">
      <c r="T21664" s="288"/>
      <c r="U21664" s="287"/>
      <c r="X21664" s="289"/>
    </row>
    <row r="21665" spans="20:24">
      <c r="T21665" s="288"/>
      <c r="U21665" s="287"/>
      <c r="X21665" s="289"/>
    </row>
    <row r="21666" spans="20:24">
      <c r="T21666" s="288"/>
      <c r="U21666" s="287"/>
      <c r="X21666" s="289"/>
    </row>
    <row r="21667" spans="20:24">
      <c r="T21667" s="288"/>
      <c r="U21667" s="287"/>
      <c r="X21667" s="289"/>
    </row>
    <row r="21668" spans="20:24">
      <c r="T21668" s="288"/>
      <c r="U21668" s="287"/>
      <c r="X21668" s="289"/>
    </row>
    <row r="21669" spans="20:24">
      <c r="T21669" s="288"/>
      <c r="U21669" s="287"/>
      <c r="X21669" s="289"/>
    </row>
    <row r="21670" spans="20:24">
      <c r="T21670" s="288"/>
      <c r="U21670" s="287"/>
      <c r="X21670" s="289"/>
    </row>
    <row r="21671" spans="20:24">
      <c r="T21671" s="288"/>
      <c r="U21671" s="287"/>
      <c r="X21671" s="289"/>
    </row>
    <row r="21672" spans="20:24">
      <c r="T21672" s="288"/>
      <c r="U21672" s="287"/>
      <c r="X21672" s="289"/>
    </row>
    <row r="21673" spans="20:24">
      <c r="T21673" s="288"/>
      <c r="U21673" s="287"/>
      <c r="X21673" s="289"/>
    </row>
    <row r="21674" spans="20:24">
      <c r="T21674" s="288"/>
      <c r="U21674" s="287"/>
      <c r="X21674" s="289"/>
    </row>
    <row r="21675" spans="20:24">
      <c r="T21675" s="288"/>
      <c r="U21675" s="287"/>
      <c r="X21675" s="289"/>
    </row>
    <row r="21676" spans="20:24">
      <c r="T21676" s="288"/>
      <c r="U21676" s="287"/>
      <c r="X21676" s="289"/>
    </row>
    <row r="21677" spans="20:24">
      <c r="T21677" s="288"/>
      <c r="U21677" s="287"/>
      <c r="X21677" s="289"/>
    </row>
    <row r="21678" spans="20:24">
      <c r="T21678" s="288"/>
      <c r="U21678" s="287"/>
      <c r="X21678" s="289"/>
    </row>
    <row r="21679" spans="20:24">
      <c r="T21679" s="288"/>
      <c r="U21679" s="287"/>
      <c r="X21679" s="289"/>
    </row>
    <row r="21680" spans="20:24">
      <c r="T21680" s="288"/>
      <c r="U21680" s="287"/>
      <c r="X21680" s="289"/>
    </row>
    <row r="21681" spans="20:24">
      <c r="T21681" s="288"/>
      <c r="U21681" s="287"/>
      <c r="X21681" s="289"/>
    </row>
    <row r="21682" spans="20:24">
      <c r="T21682" s="288"/>
      <c r="U21682" s="287"/>
      <c r="X21682" s="289"/>
    </row>
    <row r="21683" spans="20:24">
      <c r="T21683" s="288"/>
      <c r="U21683" s="287"/>
      <c r="X21683" s="289"/>
    </row>
    <row r="21684" spans="20:24">
      <c r="T21684" s="288"/>
      <c r="U21684" s="287"/>
      <c r="X21684" s="289"/>
    </row>
    <row r="21685" spans="20:24">
      <c r="T21685" s="288"/>
      <c r="U21685" s="287"/>
      <c r="X21685" s="289"/>
    </row>
    <row r="21686" spans="20:24">
      <c r="T21686" s="288"/>
      <c r="U21686" s="287"/>
      <c r="X21686" s="289"/>
    </row>
    <row r="21687" spans="20:24">
      <c r="T21687" s="288"/>
      <c r="U21687" s="287"/>
      <c r="X21687" s="289"/>
    </row>
    <row r="21688" spans="20:24">
      <c r="T21688" s="288"/>
      <c r="U21688" s="287"/>
      <c r="X21688" s="289"/>
    </row>
    <row r="21689" spans="20:24">
      <c r="T21689" s="288"/>
      <c r="U21689" s="287"/>
      <c r="X21689" s="289"/>
    </row>
    <row r="21690" spans="20:24">
      <c r="T21690" s="288"/>
      <c r="U21690" s="287"/>
      <c r="X21690" s="289"/>
    </row>
    <row r="21691" spans="20:24">
      <c r="T21691" s="288"/>
      <c r="U21691" s="287"/>
      <c r="X21691" s="289"/>
    </row>
    <row r="21692" spans="20:24">
      <c r="T21692" s="288"/>
      <c r="U21692" s="287"/>
      <c r="X21692" s="289"/>
    </row>
    <row r="21693" spans="20:24">
      <c r="T21693" s="288"/>
      <c r="U21693" s="287"/>
      <c r="X21693" s="289"/>
    </row>
    <row r="21694" spans="20:24">
      <c r="T21694" s="288"/>
      <c r="U21694" s="287"/>
      <c r="X21694" s="289"/>
    </row>
    <row r="21695" spans="20:24">
      <c r="T21695" s="288"/>
      <c r="U21695" s="287"/>
      <c r="X21695" s="289"/>
    </row>
    <row r="21696" spans="20:24">
      <c r="T21696" s="288"/>
      <c r="U21696" s="287"/>
      <c r="X21696" s="289"/>
    </row>
    <row r="21697" spans="20:24">
      <c r="T21697" s="288"/>
      <c r="U21697" s="287"/>
      <c r="X21697" s="289"/>
    </row>
    <row r="21698" spans="20:24">
      <c r="T21698" s="288"/>
      <c r="U21698" s="287"/>
      <c r="X21698" s="289"/>
    </row>
    <row r="21699" spans="20:24">
      <c r="T21699" s="288"/>
      <c r="U21699" s="287"/>
      <c r="X21699" s="289"/>
    </row>
    <row r="21700" spans="20:24">
      <c r="T21700" s="288"/>
      <c r="U21700" s="287"/>
      <c r="X21700" s="289"/>
    </row>
    <row r="21701" spans="20:24">
      <c r="T21701" s="288"/>
      <c r="U21701" s="287"/>
      <c r="X21701" s="289"/>
    </row>
    <row r="21702" spans="20:24">
      <c r="T21702" s="288"/>
      <c r="U21702" s="287"/>
      <c r="X21702" s="289"/>
    </row>
    <row r="21703" spans="20:24">
      <c r="T21703" s="288"/>
      <c r="U21703" s="287"/>
      <c r="X21703" s="289"/>
    </row>
    <row r="21704" spans="20:24">
      <c r="T21704" s="288"/>
      <c r="U21704" s="287"/>
      <c r="X21704" s="289"/>
    </row>
    <row r="21705" spans="20:24">
      <c r="T21705" s="288"/>
      <c r="U21705" s="287"/>
      <c r="X21705" s="289"/>
    </row>
    <row r="21706" spans="20:24">
      <c r="T21706" s="288"/>
      <c r="U21706" s="287"/>
      <c r="X21706" s="289"/>
    </row>
    <row r="21707" spans="20:24">
      <c r="T21707" s="288"/>
      <c r="U21707" s="287"/>
      <c r="X21707" s="289"/>
    </row>
    <row r="21708" spans="20:24">
      <c r="T21708" s="288"/>
      <c r="U21708" s="287"/>
      <c r="X21708" s="289"/>
    </row>
    <row r="21709" spans="20:24">
      <c r="T21709" s="288"/>
      <c r="U21709" s="287"/>
      <c r="X21709" s="289"/>
    </row>
    <row r="21710" spans="20:24">
      <c r="T21710" s="288"/>
      <c r="U21710" s="287"/>
      <c r="X21710" s="289"/>
    </row>
    <row r="21711" spans="20:24">
      <c r="T21711" s="288"/>
      <c r="U21711" s="287"/>
      <c r="X21711" s="289"/>
    </row>
    <row r="21712" spans="20:24">
      <c r="T21712" s="288"/>
      <c r="U21712" s="287"/>
      <c r="X21712" s="289"/>
    </row>
    <row r="21713" spans="20:24">
      <c r="T21713" s="288"/>
      <c r="U21713" s="287"/>
      <c r="X21713" s="289"/>
    </row>
    <row r="21714" spans="20:24">
      <c r="T21714" s="288"/>
      <c r="U21714" s="287"/>
      <c r="X21714" s="289"/>
    </row>
    <row r="21715" spans="20:24">
      <c r="T21715" s="288"/>
      <c r="U21715" s="287"/>
      <c r="X21715" s="289"/>
    </row>
    <row r="21716" spans="20:24">
      <c r="T21716" s="288"/>
      <c r="U21716" s="287"/>
      <c r="X21716" s="289"/>
    </row>
    <row r="21717" spans="20:24">
      <c r="T21717" s="288"/>
      <c r="U21717" s="287"/>
      <c r="X21717" s="289"/>
    </row>
    <row r="21718" spans="20:24">
      <c r="T21718" s="288"/>
      <c r="U21718" s="287"/>
      <c r="X21718" s="289"/>
    </row>
    <row r="21719" spans="20:24">
      <c r="T21719" s="288"/>
      <c r="U21719" s="287"/>
      <c r="X21719" s="289"/>
    </row>
    <row r="21720" spans="20:24">
      <c r="T21720" s="288"/>
      <c r="U21720" s="287"/>
      <c r="X21720" s="289"/>
    </row>
    <row r="21721" spans="20:24">
      <c r="T21721" s="288"/>
      <c r="U21721" s="287"/>
      <c r="X21721" s="289"/>
    </row>
    <row r="21722" spans="20:24">
      <c r="T21722" s="288"/>
      <c r="U21722" s="287"/>
      <c r="X21722" s="289"/>
    </row>
    <row r="21723" spans="20:24">
      <c r="T21723" s="288"/>
      <c r="U21723" s="287"/>
      <c r="X21723" s="289"/>
    </row>
    <row r="21724" spans="20:24">
      <c r="T21724" s="288"/>
      <c r="U21724" s="287"/>
      <c r="X21724" s="289"/>
    </row>
    <row r="21725" spans="20:24">
      <c r="T21725" s="288"/>
      <c r="U21725" s="287"/>
      <c r="X21725" s="289"/>
    </row>
    <row r="21726" spans="20:24">
      <c r="T21726" s="288"/>
      <c r="U21726" s="287"/>
      <c r="X21726" s="289"/>
    </row>
    <row r="21727" spans="20:24">
      <c r="T21727" s="288"/>
      <c r="U21727" s="287"/>
      <c r="X21727" s="289"/>
    </row>
    <row r="21728" spans="20:24">
      <c r="T21728" s="288"/>
      <c r="U21728" s="287"/>
      <c r="X21728" s="289"/>
    </row>
    <row r="21729" spans="20:24">
      <c r="T21729" s="288"/>
      <c r="U21729" s="287"/>
      <c r="X21729" s="289"/>
    </row>
    <row r="21730" spans="20:24">
      <c r="T21730" s="288"/>
      <c r="U21730" s="287"/>
      <c r="X21730" s="289"/>
    </row>
    <row r="21731" spans="20:24">
      <c r="T21731" s="288"/>
      <c r="U21731" s="287"/>
      <c r="X21731" s="289"/>
    </row>
    <row r="21732" spans="20:24">
      <c r="T21732" s="288"/>
      <c r="U21732" s="287"/>
      <c r="X21732" s="289"/>
    </row>
    <row r="21733" spans="20:24">
      <c r="T21733" s="288"/>
      <c r="U21733" s="287"/>
      <c r="X21733" s="289"/>
    </row>
    <row r="21734" spans="20:24">
      <c r="T21734" s="288"/>
      <c r="U21734" s="287"/>
      <c r="X21734" s="289"/>
    </row>
    <row r="21735" spans="20:24">
      <c r="T21735" s="288"/>
      <c r="U21735" s="287"/>
      <c r="X21735" s="289"/>
    </row>
    <row r="21736" spans="20:24">
      <c r="T21736" s="288"/>
      <c r="U21736" s="287"/>
      <c r="X21736" s="289"/>
    </row>
    <row r="21737" spans="20:24">
      <c r="T21737" s="288"/>
      <c r="U21737" s="287"/>
      <c r="X21737" s="289"/>
    </row>
    <row r="21738" spans="20:24">
      <c r="T21738" s="288"/>
      <c r="U21738" s="287"/>
      <c r="X21738" s="289"/>
    </row>
    <row r="21739" spans="20:24">
      <c r="T21739" s="288"/>
      <c r="U21739" s="287"/>
      <c r="X21739" s="289"/>
    </row>
    <row r="21740" spans="20:24">
      <c r="T21740" s="288"/>
      <c r="U21740" s="287"/>
      <c r="X21740" s="289"/>
    </row>
    <row r="21741" spans="20:24">
      <c r="T21741" s="288"/>
      <c r="U21741" s="287"/>
      <c r="X21741" s="289"/>
    </row>
    <row r="21742" spans="20:24">
      <c r="T21742" s="288"/>
      <c r="U21742" s="287"/>
      <c r="X21742" s="289"/>
    </row>
    <row r="21743" spans="20:24">
      <c r="T21743" s="288"/>
      <c r="U21743" s="287"/>
      <c r="X21743" s="289"/>
    </row>
    <row r="21744" spans="20:24">
      <c r="T21744" s="288"/>
      <c r="U21744" s="287"/>
      <c r="X21744" s="289"/>
    </row>
    <row r="21745" spans="20:24">
      <c r="T21745" s="288"/>
      <c r="U21745" s="287"/>
      <c r="X21745" s="289"/>
    </row>
    <row r="21746" spans="20:24">
      <c r="T21746" s="288"/>
      <c r="U21746" s="287"/>
      <c r="X21746" s="289"/>
    </row>
    <row r="21747" spans="20:24">
      <c r="T21747" s="288"/>
      <c r="U21747" s="287"/>
      <c r="X21747" s="289"/>
    </row>
    <row r="21748" spans="20:24">
      <c r="T21748" s="288"/>
      <c r="U21748" s="287"/>
      <c r="X21748" s="289"/>
    </row>
    <row r="21749" spans="20:24">
      <c r="T21749" s="288"/>
      <c r="U21749" s="287"/>
      <c r="X21749" s="289"/>
    </row>
    <row r="21750" spans="20:24">
      <c r="T21750" s="288"/>
      <c r="U21750" s="287"/>
      <c r="X21750" s="289"/>
    </row>
    <row r="21751" spans="20:24">
      <c r="T21751" s="288"/>
      <c r="U21751" s="287"/>
      <c r="X21751" s="289"/>
    </row>
    <row r="21752" spans="20:24">
      <c r="T21752" s="288"/>
      <c r="U21752" s="287"/>
      <c r="X21752" s="289"/>
    </row>
    <row r="21753" spans="20:24">
      <c r="T21753" s="288"/>
      <c r="U21753" s="287"/>
      <c r="X21753" s="289"/>
    </row>
    <row r="21754" spans="20:24">
      <c r="T21754" s="288"/>
      <c r="U21754" s="287"/>
      <c r="X21754" s="289"/>
    </row>
    <row r="21755" spans="20:24">
      <c r="T21755" s="288"/>
      <c r="U21755" s="287"/>
      <c r="X21755" s="289"/>
    </row>
    <row r="21756" spans="20:24">
      <c r="T21756" s="288"/>
      <c r="U21756" s="287"/>
      <c r="X21756" s="289"/>
    </row>
    <row r="21757" spans="20:24">
      <c r="T21757" s="288"/>
      <c r="U21757" s="287"/>
      <c r="X21757" s="289"/>
    </row>
    <row r="21758" spans="20:24">
      <c r="T21758" s="288"/>
      <c r="U21758" s="287"/>
      <c r="X21758" s="289"/>
    </row>
    <row r="21759" spans="20:24">
      <c r="T21759" s="288"/>
      <c r="U21759" s="287"/>
      <c r="X21759" s="289"/>
    </row>
    <row r="21760" spans="20:24">
      <c r="T21760" s="288"/>
      <c r="U21760" s="287"/>
      <c r="X21760" s="289"/>
    </row>
    <row r="21761" spans="20:24">
      <c r="T21761" s="288"/>
      <c r="U21761" s="287"/>
      <c r="X21761" s="289"/>
    </row>
    <row r="21762" spans="20:24">
      <c r="T21762" s="288"/>
      <c r="U21762" s="287"/>
      <c r="X21762" s="289"/>
    </row>
    <row r="21763" spans="20:24">
      <c r="T21763" s="288"/>
      <c r="U21763" s="287"/>
      <c r="X21763" s="289"/>
    </row>
    <row r="21764" spans="20:24">
      <c r="T21764" s="288"/>
      <c r="U21764" s="287"/>
      <c r="X21764" s="289"/>
    </row>
    <row r="21765" spans="20:24">
      <c r="T21765" s="288"/>
      <c r="U21765" s="287"/>
      <c r="X21765" s="289"/>
    </row>
    <row r="21766" spans="20:24">
      <c r="T21766" s="288"/>
      <c r="U21766" s="287"/>
      <c r="X21766" s="289"/>
    </row>
    <row r="21767" spans="20:24">
      <c r="T21767" s="288"/>
      <c r="U21767" s="287"/>
      <c r="X21767" s="289"/>
    </row>
    <row r="21768" spans="20:24">
      <c r="T21768" s="288"/>
      <c r="U21768" s="287"/>
      <c r="X21768" s="289"/>
    </row>
    <row r="21769" spans="20:24">
      <c r="T21769" s="288"/>
      <c r="U21769" s="287"/>
      <c r="X21769" s="289"/>
    </row>
    <row r="21770" spans="20:24">
      <c r="T21770" s="288"/>
      <c r="U21770" s="287"/>
      <c r="X21770" s="289"/>
    </row>
    <row r="21771" spans="20:24">
      <c r="T21771" s="288"/>
      <c r="U21771" s="287"/>
      <c r="X21771" s="289"/>
    </row>
    <row r="21772" spans="20:24">
      <c r="T21772" s="288"/>
      <c r="U21772" s="287"/>
      <c r="X21772" s="289"/>
    </row>
    <row r="21773" spans="20:24">
      <c r="T21773" s="288"/>
      <c r="U21773" s="287"/>
      <c r="X21773" s="289"/>
    </row>
    <row r="21774" spans="20:24">
      <c r="T21774" s="288"/>
      <c r="U21774" s="287"/>
      <c r="X21774" s="289"/>
    </row>
    <row r="21775" spans="20:24">
      <c r="T21775" s="288"/>
      <c r="U21775" s="287"/>
      <c r="X21775" s="289"/>
    </row>
    <row r="21776" spans="20:24">
      <c r="T21776" s="288"/>
      <c r="U21776" s="287"/>
      <c r="X21776" s="289"/>
    </row>
    <row r="21777" spans="20:24">
      <c r="T21777" s="288"/>
      <c r="U21777" s="287"/>
      <c r="X21777" s="289"/>
    </row>
    <row r="21778" spans="20:24">
      <c r="T21778" s="288"/>
      <c r="U21778" s="287"/>
      <c r="X21778" s="289"/>
    </row>
    <row r="21779" spans="20:24">
      <c r="T21779" s="288"/>
      <c r="U21779" s="287"/>
      <c r="X21779" s="289"/>
    </row>
    <row r="21780" spans="20:24">
      <c r="T21780" s="288"/>
      <c r="U21780" s="287"/>
      <c r="X21780" s="289"/>
    </row>
    <row r="21781" spans="20:24">
      <c r="T21781" s="288"/>
      <c r="U21781" s="287"/>
      <c r="X21781" s="289"/>
    </row>
    <row r="21782" spans="20:24">
      <c r="T21782" s="288"/>
      <c r="U21782" s="287"/>
      <c r="X21782" s="289"/>
    </row>
    <row r="21783" spans="20:24">
      <c r="T21783" s="288"/>
      <c r="U21783" s="287"/>
      <c r="X21783" s="289"/>
    </row>
    <row r="21784" spans="20:24">
      <c r="T21784" s="288"/>
      <c r="U21784" s="287"/>
      <c r="X21784" s="289"/>
    </row>
    <row r="21785" spans="20:24">
      <c r="T21785" s="288"/>
      <c r="U21785" s="287"/>
      <c r="X21785" s="289"/>
    </row>
    <row r="21786" spans="20:24">
      <c r="T21786" s="288"/>
      <c r="U21786" s="287"/>
      <c r="X21786" s="289"/>
    </row>
    <row r="21787" spans="20:24">
      <c r="T21787" s="288"/>
      <c r="U21787" s="287"/>
      <c r="X21787" s="289"/>
    </row>
    <row r="21788" spans="20:24">
      <c r="T21788" s="288"/>
      <c r="U21788" s="287"/>
      <c r="X21788" s="289"/>
    </row>
    <row r="21789" spans="20:24">
      <c r="T21789" s="288"/>
      <c r="U21789" s="287"/>
      <c r="X21789" s="289"/>
    </row>
    <row r="21790" spans="20:24">
      <c r="T21790" s="288"/>
      <c r="U21790" s="287"/>
      <c r="X21790" s="289"/>
    </row>
    <row r="21791" spans="20:24">
      <c r="T21791" s="288"/>
      <c r="U21791" s="287"/>
      <c r="X21791" s="289"/>
    </row>
    <row r="21792" spans="20:24">
      <c r="T21792" s="288"/>
      <c r="U21792" s="287"/>
      <c r="X21792" s="289"/>
    </row>
    <row r="21793" spans="20:24">
      <c r="T21793" s="288"/>
      <c r="U21793" s="287"/>
      <c r="X21793" s="289"/>
    </row>
    <row r="21794" spans="20:24">
      <c r="T21794" s="288"/>
      <c r="U21794" s="287"/>
      <c r="X21794" s="289"/>
    </row>
    <row r="21795" spans="20:24">
      <c r="T21795" s="288"/>
      <c r="U21795" s="287"/>
      <c r="X21795" s="289"/>
    </row>
    <row r="21796" spans="20:24">
      <c r="T21796" s="288"/>
      <c r="U21796" s="287"/>
      <c r="X21796" s="289"/>
    </row>
    <row r="21797" spans="20:24">
      <c r="T21797" s="288"/>
      <c r="U21797" s="287"/>
      <c r="X21797" s="289"/>
    </row>
    <row r="21798" spans="20:24">
      <c r="T21798" s="288"/>
      <c r="U21798" s="287"/>
      <c r="X21798" s="289"/>
    </row>
    <row r="21799" spans="20:24">
      <c r="T21799" s="288"/>
      <c r="U21799" s="287"/>
      <c r="X21799" s="289"/>
    </row>
    <row r="21800" spans="20:24">
      <c r="T21800" s="288"/>
      <c r="U21800" s="287"/>
      <c r="X21800" s="289"/>
    </row>
    <row r="21801" spans="20:24">
      <c r="T21801" s="288"/>
      <c r="U21801" s="287"/>
      <c r="X21801" s="289"/>
    </row>
    <row r="21802" spans="20:24">
      <c r="T21802" s="288"/>
      <c r="U21802" s="287"/>
      <c r="X21802" s="289"/>
    </row>
    <row r="21803" spans="20:24">
      <c r="T21803" s="288"/>
      <c r="U21803" s="287"/>
      <c r="X21803" s="289"/>
    </row>
    <row r="21804" spans="20:24">
      <c r="T21804" s="288"/>
      <c r="U21804" s="287"/>
      <c r="X21804" s="289"/>
    </row>
    <row r="21805" spans="20:24">
      <c r="T21805" s="288"/>
      <c r="U21805" s="287"/>
      <c r="X21805" s="289"/>
    </row>
    <row r="21806" spans="20:24">
      <c r="T21806" s="288"/>
      <c r="U21806" s="287"/>
      <c r="X21806" s="289"/>
    </row>
    <row r="21807" spans="20:24">
      <c r="T21807" s="288"/>
      <c r="U21807" s="287"/>
      <c r="X21807" s="289"/>
    </row>
    <row r="21808" spans="20:24">
      <c r="T21808" s="288"/>
      <c r="U21808" s="287"/>
      <c r="X21808" s="289"/>
    </row>
    <row r="21809" spans="20:24">
      <c r="T21809" s="288"/>
      <c r="U21809" s="287"/>
      <c r="X21809" s="289"/>
    </row>
    <row r="21810" spans="20:24">
      <c r="T21810" s="288"/>
      <c r="U21810" s="287"/>
      <c r="X21810" s="289"/>
    </row>
    <row r="21811" spans="20:24">
      <c r="T21811" s="288"/>
      <c r="U21811" s="287"/>
      <c r="X21811" s="289"/>
    </row>
    <row r="21812" spans="20:24">
      <c r="T21812" s="288"/>
      <c r="U21812" s="287"/>
      <c r="X21812" s="289"/>
    </row>
    <row r="21813" spans="20:24">
      <c r="T21813" s="288"/>
      <c r="U21813" s="287"/>
      <c r="X21813" s="289"/>
    </row>
    <row r="21814" spans="20:24">
      <c r="T21814" s="288"/>
      <c r="U21814" s="287"/>
      <c r="X21814" s="289"/>
    </row>
    <row r="21815" spans="20:24">
      <c r="T21815" s="288"/>
      <c r="U21815" s="287"/>
      <c r="X21815" s="289"/>
    </row>
    <row r="21816" spans="20:24">
      <c r="T21816" s="288"/>
      <c r="U21816" s="287"/>
      <c r="X21816" s="289"/>
    </row>
    <row r="21817" spans="20:24">
      <c r="T21817" s="288"/>
      <c r="U21817" s="287"/>
      <c r="X21817" s="289"/>
    </row>
    <row r="21818" spans="20:24">
      <c r="T21818" s="288"/>
      <c r="U21818" s="287"/>
      <c r="X21818" s="289"/>
    </row>
    <row r="21819" spans="20:24">
      <c r="T21819" s="288"/>
      <c r="U21819" s="287"/>
      <c r="X21819" s="289"/>
    </row>
    <row r="21820" spans="20:24">
      <c r="T21820" s="288"/>
      <c r="U21820" s="287"/>
      <c r="X21820" s="289"/>
    </row>
    <row r="21821" spans="20:24">
      <c r="T21821" s="288"/>
      <c r="U21821" s="287"/>
      <c r="X21821" s="289"/>
    </row>
    <row r="21822" spans="20:24">
      <c r="T21822" s="288"/>
      <c r="U21822" s="287"/>
      <c r="X21822" s="289"/>
    </row>
    <row r="21823" spans="20:24">
      <c r="T21823" s="288"/>
      <c r="U21823" s="287"/>
      <c r="X21823" s="289"/>
    </row>
    <row r="21824" spans="20:24">
      <c r="T21824" s="288"/>
      <c r="U21824" s="287"/>
      <c r="X21824" s="289"/>
    </row>
    <row r="21825" spans="20:24">
      <c r="T21825" s="288"/>
      <c r="U21825" s="287"/>
      <c r="X21825" s="289"/>
    </row>
    <row r="21826" spans="20:24">
      <c r="T21826" s="288"/>
      <c r="U21826" s="287"/>
      <c r="X21826" s="289"/>
    </row>
    <row r="21827" spans="20:24">
      <c r="T21827" s="288"/>
      <c r="U21827" s="287"/>
      <c r="X21827" s="289"/>
    </row>
    <row r="21828" spans="20:24">
      <c r="T21828" s="288"/>
      <c r="U21828" s="287"/>
      <c r="X21828" s="289"/>
    </row>
    <row r="21829" spans="20:24">
      <c r="T21829" s="288"/>
      <c r="U21829" s="287"/>
      <c r="X21829" s="289"/>
    </row>
    <row r="21830" spans="20:24">
      <c r="T21830" s="288"/>
      <c r="U21830" s="287"/>
      <c r="X21830" s="289"/>
    </row>
    <row r="21831" spans="20:24">
      <c r="T21831" s="288"/>
      <c r="U21831" s="287"/>
      <c r="X21831" s="289"/>
    </row>
    <row r="21832" spans="20:24">
      <c r="T21832" s="288"/>
      <c r="U21832" s="287"/>
      <c r="X21832" s="289"/>
    </row>
    <row r="21833" spans="20:24">
      <c r="T21833" s="288"/>
      <c r="U21833" s="287"/>
      <c r="X21833" s="289"/>
    </row>
    <row r="21834" spans="20:24">
      <c r="T21834" s="288"/>
      <c r="U21834" s="287"/>
      <c r="X21834" s="289"/>
    </row>
    <row r="21835" spans="20:24">
      <c r="T21835" s="288"/>
      <c r="U21835" s="287"/>
      <c r="X21835" s="289"/>
    </row>
    <row r="21836" spans="20:24">
      <c r="T21836" s="288"/>
      <c r="U21836" s="287"/>
      <c r="X21836" s="289"/>
    </row>
    <row r="21837" spans="20:24">
      <c r="T21837" s="288"/>
      <c r="U21837" s="287"/>
      <c r="X21837" s="289"/>
    </row>
    <row r="21838" spans="20:24">
      <c r="T21838" s="288"/>
      <c r="U21838" s="287"/>
      <c r="X21838" s="289"/>
    </row>
    <row r="21839" spans="20:24">
      <c r="T21839" s="288"/>
      <c r="U21839" s="287"/>
      <c r="X21839" s="289"/>
    </row>
    <row r="21840" spans="20:24">
      <c r="T21840" s="288"/>
      <c r="U21840" s="287"/>
      <c r="X21840" s="289"/>
    </row>
    <row r="21841" spans="20:24">
      <c r="T21841" s="288"/>
      <c r="U21841" s="287"/>
      <c r="X21841" s="289"/>
    </row>
    <row r="21842" spans="20:24">
      <c r="T21842" s="288"/>
      <c r="U21842" s="287"/>
      <c r="X21842" s="289"/>
    </row>
    <row r="21843" spans="20:24">
      <c r="T21843" s="288"/>
      <c r="U21843" s="287"/>
      <c r="X21843" s="289"/>
    </row>
    <row r="21844" spans="20:24">
      <c r="T21844" s="288"/>
      <c r="U21844" s="287"/>
      <c r="X21844" s="289"/>
    </row>
    <row r="21845" spans="20:24">
      <c r="T21845" s="288"/>
      <c r="U21845" s="287"/>
      <c r="X21845" s="289"/>
    </row>
    <row r="21846" spans="20:24">
      <c r="T21846" s="288"/>
      <c r="U21846" s="287"/>
      <c r="X21846" s="289"/>
    </row>
    <row r="21847" spans="20:24">
      <c r="T21847" s="288"/>
      <c r="U21847" s="287"/>
      <c r="X21847" s="289"/>
    </row>
    <row r="21848" spans="20:24">
      <c r="T21848" s="288"/>
      <c r="U21848" s="287"/>
      <c r="X21848" s="289"/>
    </row>
    <row r="21849" spans="20:24">
      <c r="T21849" s="288"/>
      <c r="U21849" s="287"/>
      <c r="X21849" s="289"/>
    </row>
    <row r="21850" spans="20:24">
      <c r="T21850" s="288"/>
      <c r="U21850" s="287"/>
      <c r="X21850" s="289"/>
    </row>
    <row r="21851" spans="20:24">
      <c r="T21851" s="288"/>
      <c r="U21851" s="287"/>
      <c r="X21851" s="289"/>
    </row>
    <row r="21852" spans="20:24">
      <c r="T21852" s="288"/>
      <c r="U21852" s="287"/>
      <c r="X21852" s="289"/>
    </row>
    <row r="21853" spans="20:24">
      <c r="T21853" s="288"/>
      <c r="U21853" s="287"/>
      <c r="X21853" s="289"/>
    </row>
    <row r="21854" spans="20:24">
      <c r="T21854" s="288"/>
      <c r="U21854" s="287"/>
      <c r="X21854" s="289"/>
    </row>
    <row r="21855" spans="20:24">
      <c r="T21855" s="288"/>
      <c r="U21855" s="287"/>
      <c r="X21855" s="289"/>
    </row>
    <row r="21856" spans="20:24">
      <c r="T21856" s="288"/>
      <c r="U21856" s="287"/>
      <c r="X21856" s="289"/>
    </row>
    <row r="21857" spans="20:24">
      <c r="T21857" s="288"/>
      <c r="U21857" s="287"/>
      <c r="X21857" s="289"/>
    </row>
    <row r="21858" spans="20:24">
      <c r="T21858" s="288"/>
      <c r="U21858" s="287"/>
      <c r="X21858" s="289"/>
    </row>
    <row r="21859" spans="20:24">
      <c r="T21859" s="288"/>
      <c r="U21859" s="287"/>
      <c r="X21859" s="289"/>
    </row>
    <row r="21860" spans="20:24">
      <c r="T21860" s="288"/>
      <c r="U21860" s="287"/>
      <c r="X21860" s="289"/>
    </row>
    <row r="21861" spans="20:24">
      <c r="T21861" s="288"/>
      <c r="U21861" s="287"/>
      <c r="X21861" s="289"/>
    </row>
    <row r="21862" spans="20:24">
      <c r="T21862" s="288"/>
      <c r="U21862" s="287"/>
      <c r="X21862" s="289"/>
    </row>
    <row r="21863" spans="20:24">
      <c r="T21863" s="288"/>
      <c r="U21863" s="287"/>
      <c r="X21863" s="289"/>
    </row>
    <row r="21864" spans="20:24">
      <c r="T21864" s="288"/>
      <c r="U21864" s="287"/>
      <c r="X21864" s="289"/>
    </row>
    <row r="21865" spans="20:24">
      <c r="T21865" s="288"/>
      <c r="U21865" s="287"/>
      <c r="X21865" s="289"/>
    </row>
    <row r="21866" spans="20:24">
      <c r="T21866" s="288"/>
      <c r="U21866" s="287"/>
      <c r="X21866" s="289"/>
    </row>
    <row r="21867" spans="20:24">
      <c r="T21867" s="288"/>
      <c r="U21867" s="287"/>
      <c r="X21867" s="289"/>
    </row>
    <row r="21868" spans="20:24">
      <c r="T21868" s="288"/>
      <c r="U21868" s="287"/>
      <c r="X21868" s="289"/>
    </row>
    <row r="21869" spans="20:24">
      <c r="T21869" s="288"/>
      <c r="U21869" s="287"/>
      <c r="X21869" s="289"/>
    </row>
    <row r="21870" spans="20:24">
      <c r="T21870" s="288"/>
      <c r="U21870" s="287"/>
      <c r="X21870" s="289"/>
    </row>
    <row r="21871" spans="20:24">
      <c r="T21871" s="288"/>
      <c r="U21871" s="287"/>
      <c r="X21871" s="289"/>
    </row>
    <row r="21872" spans="20:24">
      <c r="T21872" s="288"/>
      <c r="U21872" s="287"/>
      <c r="X21872" s="289"/>
    </row>
    <row r="21873" spans="20:24">
      <c r="T21873" s="288"/>
      <c r="U21873" s="287"/>
      <c r="X21873" s="289"/>
    </row>
    <row r="21874" spans="20:24">
      <c r="T21874" s="288"/>
      <c r="U21874" s="287"/>
      <c r="X21874" s="289"/>
    </row>
    <row r="21875" spans="20:24">
      <c r="T21875" s="288"/>
      <c r="U21875" s="287"/>
      <c r="X21875" s="289"/>
    </row>
    <row r="21876" spans="20:24">
      <c r="T21876" s="288"/>
      <c r="U21876" s="287"/>
      <c r="X21876" s="289"/>
    </row>
    <row r="21877" spans="20:24">
      <c r="T21877" s="288"/>
      <c r="U21877" s="287"/>
      <c r="X21877" s="289"/>
    </row>
    <row r="21878" spans="20:24">
      <c r="T21878" s="288"/>
      <c r="U21878" s="287"/>
      <c r="X21878" s="289"/>
    </row>
    <row r="21879" spans="20:24">
      <c r="T21879" s="288"/>
      <c r="U21879" s="287"/>
      <c r="X21879" s="289"/>
    </row>
    <row r="21880" spans="20:24">
      <c r="T21880" s="288"/>
      <c r="U21880" s="287"/>
      <c r="X21880" s="289"/>
    </row>
    <row r="21881" spans="20:24">
      <c r="T21881" s="288"/>
      <c r="U21881" s="287"/>
      <c r="X21881" s="289"/>
    </row>
    <row r="21882" spans="20:24">
      <c r="T21882" s="288"/>
      <c r="U21882" s="287"/>
      <c r="X21882" s="289"/>
    </row>
    <row r="21883" spans="20:24">
      <c r="T21883" s="288"/>
      <c r="U21883" s="287"/>
      <c r="X21883" s="289"/>
    </row>
    <row r="21884" spans="20:24">
      <c r="T21884" s="288"/>
      <c r="U21884" s="287"/>
      <c r="X21884" s="289"/>
    </row>
    <row r="21885" spans="20:24">
      <c r="T21885" s="288"/>
      <c r="U21885" s="287"/>
      <c r="X21885" s="289"/>
    </row>
    <row r="21886" spans="20:24">
      <c r="T21886" s="288"/>
      <c r="U21886" s="287"/>
      <c r="X21886" s="289"/>
    </row>
    <row r="21887" spans="20:24">
      <c r="T21887" s="288"/>
      <c r="U21887" s="287"/>
      <c r="X21887" s="289"/>
    </row>
    <row r="21888" spans="20:24">
      <c r="T21888" s="288"/>
      <c r="U21888" s="287"/>
      <c r="X21888" s="289"/>
    </row>
    <row r="21889" spans="20:24">
      <c r="T21889" s="288"/>
      <c r="U21889" s="287"/>
      <c r="X21889" s="289"/>
    </row>
    <row r="21890" spans="20:24">
      <c r="T21890" s="288"/>
      <c r="U21890" s="287"/>
      <c r="X21890" s="289"/>
    </row>
    <row r="21891" spans="20:24">
      <c r="T21891" s="288"/>
      <c r="U21891" s="287"/>
      <c r="X21891" s="289"/>
    </row>
    <row r="21892" spans="20:24">
      <c r="T21892" s="288"/>
      <c r="U21892" s="287"/>
      <c r="X21892" s="289"/>
    </row>
    <row r="21893" spans="20:24">
      <c r="T21893" s="288"/>
      <c r="U21893" s="287"/>
      <c r="X21893" s="289"/>
    </row>
    <row r="21894" spans="20:24">
      <c r="T21894" s="288"/>
      <c r="U21894" s="287"/>
      <c r="X21894" s="289"/>
    </row>
    <row r="21895" spans="20:24">
      <c r="T21895" s="288"/>
      <c r="U21895" s="287"/>
      <c r="X21895" s="289"/>
    </row>
    <row r="21896" spans="20:24">
      <c r="T21896" s="288"/>
      <c r="U21896" s="287"/>
      <c r="X21896" s="289"/>
    </row>
    <row r="21897" spans="20:24">
      <c r="T21897" s="288"/>
      <c r="U21897" s="287"/>
      <c r="X21897" s="289"/>
    </row>
    <row r="21898" spans="20:24">
      <c r="T21898" s="288"/>
      <c r="U21898" s="287"/>
      <c r="X21898" s="289"/>
    </row>
    <row r="21899" spans="20:24">
      <c r="T21899" s="288"/>
      <c r="U21899" s="287"/>
      <c r="X21899" s="289"/>
    </row>
    <row r="21900" spans="20:24">
      <c r="T21900" s="288"/>
      <c r="U21900" s="287"/>
      <c r="X21900" s="289"/>
    </row>
    <row r="21901" spans="20:24">
      <c r="T21901" s="288"/>
      <c r="U21901" s="287"/>
      <c r="X21901" s="289"/>
    </row>
    <row r="21902" spans="20:24">
      <c r="T21902" s="288"/>
      <c r="U21902" s="287"/>
      <c r="X21902" s="289"/>
    </row>
    <row r="21903" spans="20:24">
      <c r="T21903" s="288"/>
      <c r="U21903" s="287"/>
      <c r="X21903" s="289"/>
    </row>
    <row r="21904" spans="20:24">
      <c r="T21904" s="288"/>
      <c r="U21904" s="287"/>
      <c r="X21904" s="289"/>
    </row>
    <row r="21905" spans="20:24">
      <c r="T21905" s="288"/>
      <c r="U21905" s="287"/>
      <c r="X21905" s="289"/>
    </row>
    <row r="21906" spans="20:24">
      <c r="T21906" s="288"/>
      <c r="U21906" s="287"/>
      <c r="X21906" s="289"/>
    </row>
    <row r="21907" spans="20:24">
      <c r="T21907" s="288"/>
      <c r="U21907" s="287"/>
      <c r="X21907" s="289"/>
    </row>
    <row r="21908" spans="20:24">
      <c r="T21908" s="288"/>
      <c r="U21908" s="287"/>
      <c r="X21908" s="289"/>
    </row>
    <row r="21909" spans="20:24">
      <c r="T21909" s="288"/>
      <c r="U21909" s="287"/>
      <c r="X21909" s="289"/>
    </row>
    <row r="21910" spans="20:24">
      <c r="T21910" s="288"/>
      <c r="U21910" s="287"/>
      <c r="X21910" s="289"/>
    </row>
    <row r="21911" spans="20:24">
      <c r="T21911" s="288"/>
      <c r="U21911" s="287"/>
      <c r="X21911" s="289"/>
    </row>
    <row r="21912" spans="20:24">
      <c r="T21912" s="288"/>
      <c r="U21912" s="287"/>
      <c r="X21912" s="289"/>
    </row>
    <row r="21913" spans="20:24">
      <c r="T21913" s="288"/>
      <c r="U21913" s="287"/>
      <c r="X21913" s="289"/>
    </row>
    <row r="21914" spans="20:24">
      <c r="T21914" s="288"/>
      <c r="U21914" s="287"/>
      <c r="X21914" s="289"/>
    </row>
    <row r="21915" spans="20:24">
      <c r="T21915" s="288"/>
      <c r="U21915" s="287"/>
      <c r="X21915" s="289"/>
    </row>
    <row r="21916" spans="20:24">
      <c r="T21916" s="288"/>
      <c r="U21916" s="287"/>
      <c r="X21916" s="289"/>
    </row>
    <row r="21917" spans="20:24">
      <c r="T21917" s="288"/>
      <c r="U21917" s="287"/>
      <c r="X21917" s="289"/>
    </row>
    <row r="21918" spans="20:24">
      <c r="T21918" s="288"/>
      <c r="U21918" s="287"/>
      <c r="X21918" s="289"/>
    </row>
    <row r="21919" spans="20:24">
      <c r="T21919" s="288"/>
      <c r="U21919" s="287"/>
      <c r="X21919" s="289"/>
    </row>
    <row r="21920" spans="20:24">
      <c r="T21920" s="288"/>
      <c r="U21920" s="287"/>
      <c r="X21920" s="289"/>
    </row>
    <row r="21921" spans="20:24">
      <c r="T21921" s="288"/>
      <c r="U21921" s="287"/>
      <c r="X21921" s="289"/>
    </row>
    <row r="21922" spans="20:24">
      <c r="T21922" s="288"/>
      <c r="U21922" s="287"/>
      <c r="X21922" s="289"/>
    </row>
    <row r="21923" spans="20:24">
      <c r="T21923" s="288"/>
      <c r="U21923" s="287"/>
      <c r="X21923" s="289"/>
    </row>
    <row r="21924" spans="20:24">
      <c r="T21924" s="288"/>
      <c r="U21924" s="287"/>
      <c r="X21924" s="289"/>
    </row>
    <row r="21925" spans="20:24">
      <c r="T21925" s="288"/>
      <c r="U21925" s="287"/>
      <c r="X21925" s="289"/>
    </row>
    <row r="21926" spans="20:24">
      <c r="T21926" s="288"/>
      <c r="U21926" s="287"/>
      <c r="X21926" s="289"/>
    </row>
    <row r="21927" spans="20:24">
      <c r="T21927" s="288"/>
      <c r="U21927" s="287"/>
      <c r="X21927" s="289"/>
    </row>
    <row r="21928" spans="20:24">
      <c r="T21928" s="288"/>
      <c r="U21928" s="287"/>
      <c r="X21928" s="289"/>
    </row>
    <row r="21929" spans="20:24">
      <c r="T21929" s="288"/>
      <c r="U21929" s="287"/>
      <c r="X21929" s="289"/>
    </row>
    <row r="21930" spans="20:24">
      <c r="T21930" s="288"/>
      <c r="U21930" s="287"/>
      <c r="X21930" s="289"/>
    </row>
    <row r="21931" spans="20:24">
      <c r="T21931" s="288"/>
      <c r="U21931" s="287"/>
      <c r="X21931" s="289"/>
    </row>
    <row r="21932" spans="20:24">
      <c r="T21932" s="288"/>
      <c r="U21932" s="287"/>
      <c r="X21932" s="289"/>
    </row>
    <row r="21933" spans="20:24">
      <c r="T21933" s="288"/>
      <c r="U21933" s="287"/>
      <c r="X21933" s="289"/>
    </row>
    <row r="21934" spans="20:24">
      <c r="T21934" s="288"/>
      <c r="U21934" s="287"/>
      <c r="X21934" s="289"/>
    </row>
    <row r="21935" spans="20:24">
      <c r="T21935" s="288"/>
      <c r="U21935" s="287"/>
      <c r="X21935" s="289"/>
    </row>
    <row r="21936" spans="20:24">
      <c r="T21936" s="288"/>
      <c r="U21936" s="287"/>
      <c r="X21936" s="289"/>
    </row>
    <row r="21937" spans="20:24">
      <c r="T21937" s="288"/>
      <c r="U21937" s="287"/>
      <c r="X21937" s="289"/>
    </row>
    <row r="21938" spans="20:24">
      <c r="T21938" s="288"/>
      <c r="U21938" s="287"/>
      <c r="X21938" s="289"/>
    </row>
    <row r="21939" spans="20:24">
      <c r="T21939" s="288"/>
      <c r="U21939" s="287"/>
      <c r="X21939" s="289"/>
    </row>
    <row r="21940" spans="20:24">
      <c r="T21940" s="288"/>
      <c r="U21940" s="287"/>
      <c r="X21940" s="289"/>
    </row>
    <row r="21941" spans="20:24">
      <c r="T21941" s="288"/>
      <c r="U21941" s="287"/>
      <c r="X21941" s="289"/>
    </row>
    <row r="21942" spans="20:24">
      <c r="T21942" s="288"/>
      <c r="U21942" s="287"/>
      <c r="X21942" s="289"/>
    </row>
    <row r="21943" spans="20:24">
      <c r="T21943" s="288"/>
      <c r="U21943" s="287"/>
      <c r="X21943" s="289"/>
    </row>
    <row r="21944" spans="20:24">
      <c r="T21944" s="288"/>
      <c r="U21944" s="287"/>
      <c r="X21944" s="289"/>
    </row>
    <row r="21945" spans="20:24">
      <c r="T21945" s="288"/>
      <c r="U21945" s="287"/>
      <c r="X21945" s="289"/>
    </row>
    <row r="21946" spans="20:24">
      <c r="T21946" s="288"/>
      <c r="U21946" s="287"/>
      <c r="X21946" s="289"/>
    </row>
    <row r="21947" spans="20:24">
      <c r="T21947" s="288"/>
      <c r="U21947" s="287"/>
      <c r="X21947" s="289"/>
    </row>
    <row r="21948" spans="20:24">
      <c r="T21948" s="288"/>
      <c r="U21948" s="287"/>
      <c r="X21948" s="289"/>
    </row>
    <row r="21949" spans="20:24">
      <c r="T21949" s="288"/>
      <c r="U21949" s="287"/>
      <c r="X21949" s="289"/>
    </row>
    <row r="21950" spans="20:24">
      <c r="T21950" s="288"/>
      <c r="U21950" s="287"/>
      <c r="X21950" s="289"/>
    </row>
    <row r="21951" spans="20:24">
      <c r="T21951" s="288"/>
      <c r="U21951" s="287"/>
      <c r="X21951" s="289"/>
    </row>
    <row r="21952" spans="20:24">
      <c r="T21952" s="288"/>
      <c r="U21952" s="287"/>
      <c r="X21952" s="289"/>
    </row>
    <row r="21953" spans="20:24">
      <c r="T21953" s="288"/>
      <c r="U21953" s="287"/>
      <c r="X21953" s="289"/>
    </row>
    <row r="21954" spans="20:24">
      <c r="T21954" s="288"/>
      <c r="U21954" s="287"/>
      <c r="X21954" s="289"/>
    </row>
    <row r="21955" spans="20:24">
      <c r="T21955" s="288"/>
      <c r="U21955" s="287"/>
      <c r="X21955" s="289"/>
    </row>
    <row r="21956" spans="20:24">
      <c r="T21956" s="288"/>
      <c r="U21956" s="287"/>
      <c r="X21956" s="289"/>
    </row>
    <row r="21957" spans="20:24">
      <c r="T21957" s="288"/>
      <c r="U21957" s="287"/>
      <c r="X21957" s="289"/>
    </row>
    <row r="21958" spans="20:24">
      <c r="T21958" s="288"/>
      <c r="U21958" s="287"/>
      <c r="X21958" s="289"/>
    </row>
    <row r="21959" spans="20:24">
      <c r="T21959" s="288"/>
      <c r="U21959" s="287"/>
      <c r="X21959" s="289"/>
    </row>
    <row r="21960" spans="20:24">
      <c r="T21960" s="288"/>
      <c r="U21960" s="287"/>
      <c r="X21960" s="289"/>
    </row>
    <row r="21961" spans="20:24">
      <c r="T21961" s="288"/>
      <c r="U21961" s="287"/>
      <c r="X21961" s="289"/>
    </row>
    <row r="21962" spans="20:24">
      <c r="T21962" s="288"/>
      <c r="U21962" s="287"/>
      <c r="X21962" s="289"/>
    </row>
    <row r="21963" spans="20:24">
      <c r="T21963" s="288"/>
      <c r="U21963" s="287"/>
      <c r="X21963" s="289"/>
    </row>
    <row r="21964" spans="20:24">
      <c r="T21964" s="288"/>
      <c r="U21964" s="287"/>
      <c r="X21964" s="289"/>
    </row>
    <row r="21965" spans="20:24">
      <c r="T21965" s="288"/>
      <c r="U21965" s="287"/>
      <c r="X21965" s="289"/>
    </row>
    <row r="21966" spans="20:24">
      <c r="T21966" s="288"/>
      <c r="U21966" s="287"/>
      <c r="X21966" s="289"/>
    </row>
    <row r="21967" spans="20:24">
      <c r="T21967" s="288"/>
      <c r="U21967" s="287"/>
      <c r="X21967" s="289"/>
    </row>
    <row r="21968" spans="20:24">
      <c r="T21968" s="288"/>
      <c r="U21968" s="287"/>
      <c r="X21968" s="289"/>
    </row>
    <row r="21969" spans="20:24">
      <c r="T21969" s="288"/>
      <c r="U21969" s="287"/>
      <c r="X21969" s="289"/>
    </row>
    <row r="21970" spans="20:24">
      <c r="T21970" s="288"/>
      <c r="U21970" s="287"/>
      <c r="X21970" s="289"/>
    </row>
    <row r="21971" spans="20:24">
      <c r="T21971" s="288"/>
      <c r="U21971" s="287"/>
      <c r="X21971" s="289"/>
    </row>
    <row r="21972" spans="20:24">
      <c r="T21972" s="288"/>
      <c r="U21972" s="287"/>
      <c r="X21972" s="289"/>
    </row>
    <row r="21973" spans="20:24">
      <c r="T21973" s="288"/>
      <c r="U21973" s="287"/>
      <c r="X21973" s="289"/>
    </row>
    <row r="21974" spans="20:24">
      <c r="T21974" s="288"/>
      <c r="U21974" s="287"/>
      <c r="X21974" s="289"/>
    </row>
    <row r="21975" spans="20:24">
      <c r="T21975" s="288"/>
      <c r="U21975" s="287"/>
      <c r="X21975" s="289"/>
    </row>
    <row r="21976" spans="20:24">
      <c r="T21976" s="288"/>
      <c r="U21976" s="287"/>
      <c r="X21976" s="289"/>
    </row>
    <row r="21977" spans="20:24">
      <c r="T21977" s="288"/>
      <c r="U21977" s="287"/>
      <c r="X21977" s="289"/>
    </row>
    <row r="21978" spans="20:24">
      <c r="T21978" s="288"/>
      <c r="U21978" s="287"/>
      <c r="X21978" s="289"/>
    </row>
    <row r="21979" spans="20:24">
      <c r="T21979" s="288"/>
      <c r="U21979" s="287"/>
      <c r="X21979" s="289"/>
    </row>
    <row r="21980" spans="20:24">
      <c r="T21980" s="288"/>
      <c r="U21980" s="287"/>
      <c r="X21980" s="289"/>
    </row>
    <row r="21981" spans="20:24">
      <c r="T21981" s="288"/>
      <c r="U21981" s="287"/>
      <c r="X21981" s="289"/>
    </row>
    <row r="21982" spans="20:24">
      <c r="T21982" s="288"/>
      <c r="U21982" s="287"/>
      <c r="X21982" s="289"/>
    </row>
    <row r="21983" spans="20:24">
      <c r="T21983" s="288"/>
      <c r="U21983" s="287"/>
      <c r="X21983" s="289"/>
    </row>
    <row r="21984" spans="20:24">
      <c r="T21984" s="288"/>
      <c r="U21984" s="287"/>
      <c r="X21984" s="289"/>
    </row>
    <row r="21985" spans="20:24">
      <c r="T21985" s="288"/>
      <c r="U21985" s="287"/>
      <c r="X21985" s="289"/>
    </row>
    <row r="21986" spans="20:24">
      <c r="T21986" s="288"/>
      <c r="U21986" s="287"/>
      <c r="X21986" s="289"/>
    </row>
    <row r="21987" spans="20:24">
      <c r="T21987" s="288"/>
      <c r="U21987" s="287"/>
      <c r="X21987" s="289"/>
    </row>
    <row r="21988" spans="20:24">
      <c r="T21988" s="288"/>
      <c r="U21988" s="287"/>
      <c r="X21988" s="289"/>
    </row>
    <row r="21989" spans="20:24">
      <c r="T21989" s="288"/>
      <c r="U21989" s="287"/>
      <c r="X21989" s="289"/>
    </row>
    <row r="21990" spans="20:24">
      <c r="T21990" s="288"/>
      <c r="U21990" s="287"/>
      <c r="X21990" s="289"/>
    </row>
    <row r="21991" spans="20:24">
      <c r="T21991" s="288"/>
      <c r="U21991" s="287"/>
      <c r="X21991" s="289"/>
    </row>
    <row r="21992" spans="20:24">
      <c r="T21992" s="288"/>
      <c r="U21992" s="287"/>
      <c r="X21992" s="289"/>
    </row>
    <row r="21993" spans="20:24">
      <c r="T21993" s="288"/>
      <c r="U21993" s="287"/>
      <c r="X21993" s="289"/>
    </row>
    <row r="21994" spans="20:24">
      <c r="T21994" s="288"/>
      <c r="U21994" s="287"/>
      <c r="X21994" s="289"/>
    </row>
    <row r="21995" spans="20:24">
      <c r="T21995" s="288"/>
      <c r="U21995" s="287"/>
      <c r="X21995" s="289"/>
    </row>
    <row r="21996" spans="20:24">
      <c r="T21996" s="288"/>
      <c r="U21996" s="287"/>
      <c r="X21996" s="289"/>
    </row>
    <row r="21997" spans="20:24">
      <c r="T21997" s="288"/>
      <c r="U21997" s="287"/>
      <c r="X21997" s="289"/>
    </row>
    <row r="21998" spans="20:24">
      <c r="T21998" s="288"/>
      <c r="U21998" s="287"/>
      <c r="X21998" s="289"/>
    </row>
    <row r="21999" spans="20:24">
      <c r="T21999" s="288"/>
      <c r="U21999" s="287"/>
      <c r="X21999" s="289"/>
    </row>
    <row r="22000" spans="20:24">
      <c r="T22000" s="288"/>
      <c r="U22000" s="287"/>
      <c r="X22000" s="289"/>
    </row>
    <row r="22001" spans="20:24">
      <c r="T22001" s="288"/>
      <c r="U22001" s="287"/>
      <c r="X22001" s="289"/>
    </row>
    <row r="22002" spans="20:24">
      <c r="T22002" s="288"/>
      <c r="U22002" s="287"/>
      <c r="X22002" s="289"/>
    </row>
    <row r="22003" spans="20:24">
      <c r="T22003" s="288"/>
      <c r="U22003" s="287"/>
      <c r="X22003" s="289"/>
    </row>
    <row r="22004" spans="20:24">
      <c r="T22004" s="288"/>
      <c r="U22004" s="287"/>
      <c r="X22004" s="289"/>
    </row>
    <row r="22005" spans="20:24">
      <c r="T22005" s="288"/>
      <c r="U22005" s="287"/>
      <c r="X22005" s="289"/>
    </row>
    <row r="22006" spans="20:24">
      <c r="T22006" s="288"/>
      <c r="U22006" s="287"/>
      <c r="X22006" s="289"/>
    </row>
    <row r="22007" spans="20:24">
      <c r="T22007" s="288"/>
      <c r="U22007" s="287"/>
      <c r="X22007" s="289"/>
    </row>
    <row r="22008" spans="20:24">
      <c r="T22008" s="288"/>
      <c r="U22008" s="287"/>
      <c r="X22008" s="289"/>
    </row>
    <row r="22009" spans="20:24">
      <c r="T22009" s="288"/>
      <c r="U22009" s="287"/>
      <c r="X22009" s="289"/>
    </row>
    <row r="22010" spans="20:24">
      <c r="T22010" s="288"/>
      <c r="U22010" s="287"/>
      <c r="X22010" s="289"/>
    </row>
    <row r="22011" spans="20:24">
      <c r="T22011" s="288"/>
      <c r="U22011" s="287"/>
      <c r="X22011" s="289"/>
    </row>
    <row r="22012" spans="20:24">
      <c r="T22012" s="288"/>
      <c r="U22012" s="287"/>
      <c r="X22012" s="289"/>
    </row>
    <row r="22013" spans="20:24">
      <c r="T22013" s="288"/>
      <c r="U22013" s="287"/>
      <c r="X22013" s="289"/>
    </row>
    <row r="22014" spans="20:24">
      <c r="T22014" s="288"/>
      <c r="U22014" s="287"/>
      <c r="X22014" s="289"/>
    </row>
    <row r="22015" spans="20:24">
      <c r="T22015" s="288"/>
      <c r="U22015" s="287"/>
      <c r="X22015" s="289"/>
    </row>
    <row r="22016" spans="20:24">
      <c r="T22016" s="288"/>
      <c r="U22016" s="287"/>
      <c r="X22016" s="289"/>
    </row>
    <row r="22017" spans="20:24">
      <c r="T22017" s="288"/>
      <c r="U22017" s="287"/>
      <c r="X22017" s="289"/>
    </row>
    <row r="22018" spans="20:24">
      <c r="T22018" s="288"/>
      <c r="U22018" s="287"/>
      <c r="X22018" s="289"/>
    </row>
    <row r="22019" spans="20:24">
      <c r="T22019" s="288"/>
      <c r="U22019" s="287"/>
      <c r="X22019" s="289"/>
    </row>
    <row r="22020" spans="20:24">
      <c r="T22020" s="288"/>
      <c r="U22020" s="287"/>
      <c r="X22020" s="289"/>
    </row>
    <row r="22021" spans="20:24">
      <c r="T22021" s="288"/>
      <c r="U22021" s="287"/>
      <c r="X22021" s="289"/>
    </row>
    <row r="22022" spans="20:24">
      <c r="T22022" s="288"/>
      <c r="U22022" s="287"/>
      <c r="X22022" s="289"/>
    </row>
    <row r="22023" spans="20:24">
      <c r="T22023" s="288"/>
      <c r="U22023" s="287"/>
      <c r="X22023" s="289"/>
    </row>
    <row r="22024" spans="20:24">
      <c r="T22024" s="288"/>
      <c r="U22024" s="287"/>
      <c r="X22024" s="289"/>
    </row>
    <row r="22025" spans="20:24">
      <c r="T22025" s="288"/>
      <c r="U22025" s="287"/>
      <c r="X22025" s="289"/>
    </row>
    <row r="22026" spans="20:24">
      <c r="T22026" s="288"/>
      <c r="U22026" s="287"/>
      <c r="X22026" s="289"/>
    </row>
    <row r="22027" spans="20:24">
      <c r="T22027" s="288"/>
      <c r="U22027" s="287"/>
      <c r="X22027" s="289"/>
    </row>
    <row r="22028" spans="20:24">
      <c r="T22028" s="288"/>
      <c r="U22028" s="287"/>
      <c r="X22028" s="289"/>
    </row>
    <row r="22029" spans="20:24">
      <c r="T22029" s="288"/>
      <c r="U22029" s="287"/>
      <c r="X22029" s="289"/>
    </row>
    <row r="22030" spans="20:24">
      <c r="T22030" s="288"/>
      <c r="U22030" s="287"/>
      <c r="X22030" s="289"/>
    </row>
    <row r="22031" spans="20:24">
      <c r="T22031" s="288"/>
      <c r="U22031" s="287"/>
      <c r="X22031" s="289"/>
    </row>
    <row r="22032" spans="20:24">
      <c r="T22032" s="288"/>
      <c r="U22032" s="287"/>
      <c r="X22032" s="289"/>
    </row>
    <row r="22033" spans="20:24">
      <c r="T22033" s="288"/>
      <c r="U22033" s="287"/>
      <c r="X22033" s="289"/>
    </row>
    <row r="22034" spans="20:24">
      <c r="T22034" s="288"/>
      <c r="U22034" s="287"/>
      <c r="X22034" s="289"/>
    </row>
    <row r="22035" spans="20:24">
      <c r="T22035" s="288"/>
      <c r="U22035" s="287"/>
      <c r="X22035" s="289"/>
    </row>
    <row r="22036" spans="20:24">
      <c r="T22036" s="288"/>
      <c r="U22036" s="287"/>
      <c r="X22036" s="289"/>
    </row>
    <row r="22037" spans="20:24">
      <c r="T22037" s="288"/>
      <c r="U22037" s="287"/>
      <c r="X22037" s="289"/>
    </row>
    <row r="22038" spans="20:24">
      <c r="T22038" s="288"/>
      <c r="U22038" s="287"/>
      <c r="X22038" s="289"/>
    </row>
    <row r="22039" spans="20:24">
      <c r="T22039" s="288"/>
      <c r="U22039" s="287"/>
      <c r="X22039" s="289"/>
    </row>
    <row r="22040" spans="20:24">
      <c r="T22040" s="288"/>
      <c r="U22040" s="287"/>
      <c r="X22040" s="289"/>
    </row>
    <row r="22041" spans="20:24">
      <c r="T22041" s="288"/>
      <c r="U22041" s="287"/>
      <c r="X22041" s="289"/>
    </row>
    <row r="22042" spans="20:24">
      <c r="T22042" s="288"/>
      <c r="U22042" s="287"/>
      <c r="X22042" s="289"/>
    </row>
    <row r="22043" spans="20:24">
      <c r="T22043" s="288"/>
      <c r="U22043" s="287"/>
      <c r="X22043" s="289"/>
    </row>
    <row r="22044" spans="20:24">
      <c r="T22044" s="288"/>
      <c r="U22044" s="287"/>
      <c r="X22044" s="289"/>
    </row>
    <row r="22045" spans="20:24">
      <c r="T22045" s="288"/>
      <c r="U22045" s="287"/>
      <c r="X22045" s="289"/>
    </row>
    <row r="22046" spans="20:24">
      <c r="T22046" s="288"/>
      <c r="U22046" s="287"/>
      <c r="X22046" s="289"/>
    </row>
    <row r="22047" spans="20:24">
      <c r="T22047" s="288"/>
      <c r="U22047" s="287"/>
      <c r="X22047" s="289"/>
    </row>
    <row r="22048" spans="20:24">
      <c r="T22048" s="288"/>
      <c r="U22048" s="287"/>
      <c r="X22048" s="289"/>
    </row>
    <row r="22049" spans="20:24">
      <c r="T22049" s="288"/>
      <c r="U22049" s="287"/>
      <c r="X22049" s="289"/>
    </row>
    <row r="22050" spans="20:24">
      <c r="T22050" s="288"/>
      <c r="U22050" s="287"/>
      <c r="X22050" s="289"/>
    </row>
    <row r="22051" spans="20:24">
      <c r="T22051" s="288"/>
      <c r="U22051" s="287"/>
      <c r="X22051" s="289"/>
    </row>
    <row r="22052" spans="20:24">
      <c r="T22052" s="288"/>
      <c r="U22052" s="287"/>
      <c r="X22052" s="289"/>
    </row>
    <row r="22053" spans="20:24">
      <c r="T22053" s="288"/>
      <c r="U22053" s="287"/>
      <c r="X22053" s="289"/>
    </row>
    <row r="22054" spans="20:24">
      <c r="T22054" s="288"/>
      <c r="U22054" s="287"/>
      <c r="X22054" s="289"/>
    </row>
    <row r="22055" spans="20:24">
      <c r="T22055" s="288"/>
      <c r="U22055" s="287"/>
      <c r="X22055" s="289"/>
    </row>
    <row r="22056" spans="20:24">
      <c r="T22056" s="288"/>
      <c r="U22056" s="287"/>
      <c r="X22056" s="289"/>
    </row>
    <row r="22057" spans="20:24">
      <c r="T22057" s="288"/>
      <c r="U22057" s="287"/>
      <c r="X22057" s="289"/>
    </row>
    <row r="22058" spans="20:24">
      <c r="T22058" s="288"/>
      <c r="U22058" s="287"/>
      <c r="X22058" s="289"/>
    </row>
    <row r="22059" spans="20:24">
      <c r="T22059" s="288"/>
      <c r="U22059" s="287"/>
      <c r="X22059" s="289"/>
    </row>
    <row r="22060" spans="20:24">
      <c r="T22060" s="288"/>
      <c r="U22060" s="287"/>
      <c r="X22060" s="289"/>
    </row>
    <row r="22061" spans="20:24">
      <c r="T22061" s="288"/>
      <c r="U22061" s="287"/>
      <c r="X22061" s="289"/>
    </row>
    <row r="22062" spans="20:24">
      <c r="T22062" s="288"/>
      <c r="U22062" s="287"/>
      <c r="X22062" s="289"/>
    </row>
    <row r="22063" spans="20:24">
      <c r="T22063" s="288"/>
      <c r="U22063" s="287"/>
      <c r="X22063" s="289"/>
    </row>
    <row r="22064" spans="20:24">
      <c r="T22064" s="288"/>
      <c r="U22064" s="287"/>
      <c r="X22064" s="289"/>
    </row>
    <row r="22065" spans="20:24">
      <c r="T22065" s="288"/>
      <c r="U22065" s="287"/>
      <c r="X22065" s="289"/>
    </row>
    <row r="22066" spans="20:24">
      <c r="T22066" s="288"/>
      <c r="U22066" s="287"/>
      <c r="X22066" s="289"/>
    </row>
    <row r="22067" spans="20:24">
      <c r="T22067" s="288"/>
      <c r="U22067" s="287"/>
      <c r="X22067" s="289"/>
    </row>
    <row r="22068" spans="20:24">
      <c r="T22068" s="288"/>
      <c r="U22068" s="287"/>
      <c r="X22068" s="289"/>
    </row>
    <row r="22069" spans="20:24">
      <c r="T22069" s="288"/>
      <c r="U22069" s="287"/>
      <c r="X22069" s="289"/>
    </row>
    <row r="22070" spans="20:24">
      <c r="T22070" s="288"/>
      <c r="U22070" s="287"/>
      <c r="X22070" s="289"/>
    </row>
    <row r="22071" spans="20:24">
      <c r="T22071" s="288"/>
      <c r="U22071" s="287"/>
      <c r="X22071" s="289"/>
    </row>
    <row r="22072" spans="20:24">
      <c r="T22072" s="288"/>
      <c r="U22072" s="287"/>
      <c r="X22072" s="289"/>
    </row>
    <row r="22073" spans="20:24">
      <c r="T22073" s="288"/>
      <c r="U22073" s="287"/>
      <c r="X22073" s="289"/>
    </row>
    <row r="22074" spans="20:24">
      <c r="T22074" s="288"/>
      <c r="U22074" s="287"/>
      <c r="X22074" s="289"/>
    </row>
    <row r="22075" spans="20:24">
      <c r="T22075" s="288"/>
      <c r="U22075" s="287"/>
      <c r="X22075" s="289"/>
    </row>
    <row r="22076" spans="20:24">
      <c r="T22076" s="288"/>
      <c r="U22076" s="287"/>
      <c r="X22076" s="289"/>
    </row>
    <row r="22077" spans="20:24">
      <c r="T22077" s="288"/>
      <c r="U22077" s="287"/>
      <c r="X22077" s="289"/>
    </row>
    <row r="22078" spans="20:24">
      <c r="T22078" s="288"/>
      <c r="U22078" s="287"/>
      <c r="X22078" s="289"/>
    </row>
    <row r="22079" spans="20:24">
      <c r="T22079" s="288"/>
      <c r="U22079" s="287"/>
      <c r="X22079" s="289"/>
    </row>
    <row r="22080" spans="20:24">
      <c r="T22080" s="288"/>
      <c r="U22080" s="287"/>
      <c r="X22080" s="289"/>
    </row>
    <row r="22081" spans="20:24">
      <c r="T22081" s="288"/>
      <c r="U22081" s="287"/>
      <c r="X22081" s="289"/>
    </row>
    <row r="22082" spans="20:24">
      <c r="T22082" s="288"/>
      <c r="U22082" s="287"/>
      <c r="X22082" s="289"/>
    </row>
    <row r="22083" spans="20:24">
      <c r="T22083" s="288"/>
      <c r="U22083" s="287"/>
      <c r="X22083" s="289"/>
    </row>
    <row r="22084" spans="20:24">
      <c r="T22084" s="288"/>
      <c r="U22084" s="287"/>
      <c r="X22084" s="289"/>
    </row>
    <row r="22085" spans="20:24">
      <c r="T22085" s="288"/>
      <c r="U22085" s="287"/>
      <c r="X22085" s="289"/>
    </row>
    <row r="22086" spans="20:24">
      <c r="T22086" s="288"/>
      <c r="U22086" s="287"/>
      <c r="X22086" s="289"/>
    </row>
    <row r="22087" spans="20:24">
      <c r="T22087" s="288"/>
      <c r="U22087" s="287"/>
      <c r="X22087" s="289"/>
    </row>
    <row r="22088" spans="20:24">
      <c r="T22088" s="288"/>
      <c r="U22088" s="287"/>
      <c r="X22088" s="289"/>
    </row>
    <row r="22089" spans="20:24">
      <c r="T22089" s="288"/>
      <c r="U22089" s="287"/>
      <c r="X22089" s="289"/>
    </row>
    <row r="22090" spans="20:24">
      <c r="T22090" s="288"/>
      <c r="U22090" s="287"/>
      <c r="X22090" s="289"/>
    </row>
    <row r="22091" spans="20:24">
      <c r="T22091" s="288"/>
      <c r="U22091" s="287"/>
      <c r="X22091" s="289"/>
    </row>
    <row r="22092" spans="20:24">
      <c r="T22092" s="288"/>
      <c r="U22092" s="287"/>
      <c r="X22092" s="289"/>
    </row>
    <row r="22093" spans="20:24">
      <c r="T22093" s="288"/>
      <c r="U22093" s="287"/>
      <c r="X22093" s="289"/>
    </row>
    <row r="22094" spans="20:24">
      <c r="T22094" s="288"/>
      <c r="U22094" s="287"/>
      <c r="X22094" s="289"/>
    </row>
    <row r="22095" spans="20:24">
      <c r="T22095" s="288"/>
      <c r="U22095" s="287"/>
      <c r="X22095" s="289"/>
    </row>
    <row r="22096" spans="20:24">
      <c r="T22096" s="288"/>
      <c r="U22096" s="287"/>
      <c r="X22096" s="289"/>
    </row>
    <row r="22097" spans="20:24">
      <c r="T22097" s="288"/>
      <c r="U22097" s="287"/>
      <c r="X22097" s="289"/>
    </row>
    <row r="22098" spans="20:24">
      <c r="T22098" s="288"/>
      <c r="U22098" s="287"/>
      <c r="X22098" s="289"/>
    </row>
    <row r="22099" spans="20:24">
      <c r="T22099" s="288"/>
      <c r="U22099" s="287"/>
      <c r="X22099" s="289"/>
    </row>
    <row r="22100" spans="20:24">
      <c r="T22100" s="288"/>
      <c r="U22100" s="287"/>
      <c r="X22100" s="289"/>
    </row>
    <row r="22101" spans="20:24">
      <c r="T22101" s="288"/>
      <c r="U22101" s="287"/>
      <c r="X22101" s="289"/>
    </row>
    <row r="22102" spans="20:24">
      <c r="T22102" s="288"/>
      <c r="U22102" s="287"/>
      <c r="X22102" s="289"/>
    </row>
    <row r="22103" spans="20:24">
      <c r="T22103" s="288"/>
      <c r="U22103" s="287"/>
      <c r="X22103" s="289"/>
    </row>
    <row r="22104" spans="20:24">
      <c r="T22104" s="288"/>
      <c r="U22104" s="287"/>
      <c r="X22104" s="289"/>
    </row>
    <row r="22105" spans="20:24">
      <c r="T22105" s="288"/>
      <c r="U22105" s="287"/>
      <c r="X22105" s="289"/>
    </row>
    <row r="22106" spans="20:24">
      <c r="T22106" s="288"/>
      <c r="U22106" s="287"/>
      <c r="X22106" s="289"/>
    </row>
    <row r="22107" spans="20:24">
      <c r="T22107" s="288"/>
      <c r="U22107" s="287"/>
      <c r="X22107" s="289"/>
    </row>
    <row r="22108" spans="20:24">
      <c r="T22108" s="288"/>
      <c r="U22108" s="287"/>
      <c r="X22108" s="289"/>
    </row>
    <row r="22109" spans="20:24">
      <c r="T22109" s="288"/>
      <c r="U22109" s="287"/>
      <c r="X22109" s="289"/>
    </row>
    <row r="22110" spans="20:24">
      <c r="T22110" s="288"/>
      <c r="U22110" s="287"/>
      <c r="X22110" s="289"/>
    </row>
    <row r="22111" spans="20:24">
      <c r="T22111" s="288"/>
      <c r="U22111" s="287"/>
      <c r="X22111" s="289"/>
    </row>
    <row r="22112" spans="20:24">
      <c r="T22112" s="288"/>
      <c r="U22112" s="287"/>
      <c r="X22112" s="289"/>
    </row>
    <row r="22113" spans="20:24">
      <c r="T22113" s="288"/>
      <c r="U22113" s="287"/>
      <c r="X22113" s="289"/>
    </row>
    <row r="22114" spans="20:24">
      <c r="T22114" s="288"/>
      <c r="U22114" s="287"/>
      <c r="X22114" s="289"/>
    </row>
    <row r="22115" spans="20:24">
      <c r="T22115" s="288"/>
      <c r="U22115" s="287"/>
      <c r="X22115" s="289"/>
    </row>
    <row r="22116" spans="20:24">
      <c r="T22116" s="288"/>
      <c r="U22116" s="287"/>
      <c r="X22116" s="289"/>
    </row>
    <row r="22117" spans="20:24">
      <c r="T22117" s="288"/>
      <c r="U22117" s="287"/>
      <c r="X22117" s="289"/>
    </row>
    <row r="22118" spans="20:24">
      <c r="T22118" s="288"/>
      <c r="U22118" s="287"/>
      <c r="X22118" s="289"/>
    </row>
    <row r="22119" spans="20:24">
      <c r="T22119" s="288"/>
      <c r="U22119" s="287"/>
      <c r="X22119" s="289"/>
    </row>
    <row r="22120" spans="20:24">
      <c r="T22120" s="288"/>
      <c r="U22120" s="287"/>
      <c r="X22120" s="289"/>
    </row>
    <row r="22121" spans="20:24">
      <c r="T22121" s="288"/>
      <c r="U22121" s="287"/>
      <c r="X22121" s="289"/>
    </row>
    <row r="22122" spans="20:24">
      <c r="T22122" s="288"/>
      <c r="U22122" s="287"/>
      <c r="X22122" s="289"/>
    </row>
    <row r="22123" spans="20:24">
      <c r="T22123" s="288"/>
      <c r="U22123" s="287"/>
      <c r="X22123" s="289"/>
    </row>
    <row r="22124" spans="20:24">
      <c r="T22124" s="288"/>
      <c r="U22124" s="287"/>
      <c r="X22124" s="289"/>
    </row>
    <row r="22125" spans="20:24">
      <c r="T22125" s="288"/>
      <c r="U22125" s="287"/>
      <c r="X22125" s="289"/>
    </row>
    <row r="22126" spans="20:24">
      <c r="T22126" s="288"/>
      <c r="U22126" s="287"/>
      <c r="X22126" s="289"/>
    </row>
    <row r="22127" spans="20:24">
      <c r="T22127" s="288"/>
      <c r="U22127" s="287"/>
      <c r="X22127" s="289"/>
    </row>
    <row r="22128" spans="20:24">
      <c r="T22128" s="288"/>
      <c r="U22128" s="287"/>
      <c r="X22128" s="289"/>
    </row>
    <row r="22129" spans="20:24">
      <c r="T22129" s="288"/>
      <c r="U22129" s="287"/>
      <c r="X22129" s="289"/>
    </row>
    <row r="22130" spans="20:24">
      <c r="T22130" s="288"/>
      <c r="U22130" s="287"/>
      <c r="X22130" s="289"/>
    </row>
    <row r="22131" spans="20:24">
      <c r="T22131" s="288"/>
      <c r="U22131" s="287"/>
      <c r="X22131" s="289"/>
    </row>
    <row r="22132" spans="20:24">
      <c r="T22132" s="288"/>
      <c r="U22132" s="287"/>
      <c r="X22132" s="289"/>
    </row>
    <row r="22133" spans="20:24">
      <c r="T22133" s="288"/>
      <c r="U22133" s="287"/>
      <c r="X22133" s="289"/>
    </row>
    <row r="22134" spans="20:24">
      <c r="T22134" s="288"/>
      <c r="U22134" s="287"/>
      <c r="X22134" s="289"/>
    </row>
    <row r="22135" spans="20:24">
      <c r="T22135" s="288"/>
      <c r="U22135" s="287"/>
      <c r="X22135" s="289"/>
    </row>
    <row r="22136" spans="20:24">
      <c r="T22136" s="288"/>
      <c r="U22136" s="287"/>
      <c r="X22136" s="289"/>
    </row>
    <row r="22137" spans="20:24">
      <c r="T22137" s="288"/>
      <c r="U22137" s="287"/>
      <c r="X22137" s="289"/>
    </row>
    <row r="22138" spans="20:24">
      <c r="T22138" s="288"/>
      <c r="U22138" s="287"/>
      <c r="X22138" s="289"/>
    </row>
    <row r="22139" spans="20:24">
      <c r="T22139" s="288"/>
      <c r="U22139" s="287"/>
      <c r="X22139" s="289"/>
    </row>
    <row r="22140" spans="20:24">
      <c r="T22140" s="288"/>
      <c r="U22140" s="287"/>
      <c r="X22140" s="289"/>
    </row>
    <row r="22141" spans="20:24">
      <c r="T22141" s="288"/>
      <c r="U22141" s="287"/>
      <c r="X22141" s="289"/>
    </row>
    <row r="22142" spans="20:24">
      <c r="T22142" s="288"/>
      <c r="U22142" s="287"/>
      <c r="X22142" s="289"/>
    </row>
    <row r="22143" spans="20:24">
      <c r="T22143" s="288"/>
      <c r="U22143" s="287"/>
      <c r="X22143" s="289"/>
    </row>
    <row r="22144" spans="20:24">
      <c r="T22144" s="288"/>
      <c r="U22144" s="287"/>
      <c r="X22144" s="289"/>
    </row>
    <row r="22145" spans="20:24">
      <c r="T22145" s="288"/>
      <c r="U22145" s="287"/>
      <c r="X22145" s="289"/>
    </row>
    <row r="22146" spans="20:24">
      <c r="T22146" s="288"/>
      <c r="U22146" s="287"/>
      <c r="X22146" s="289"/>
    </row>
    <row r="22147" spans="20:24">
      <c r="T22147" s="288"/>
      <c r="U22147" s="287"/>
      <c r="X22147" s="289"/>
    </row>
    <row r="22148" spans="20:24">
      <c r="T22148" s="288"/>
      <c r="U22148" s="287"/>
      <c r="X22148" s="289"/>
    </row>
    <row r="22149" spans="20:24">
      <c r="T22149" s="288"/>
      <c r="U22149" s="287"/>
      <c r="X22149" s="289"/>
    </row>
    <row r="22150" spans="20:24">
      <c r="T22150" s="288"/>
      <c r="U22150" s="287"/>
      <c r="X22150" s="289"/>
    </row>
    <row r="22151" spans="20:24">
      <c r="T22151" s="288"/>
      <c r="U22151" s="287"/>
      <c r="X22151" s="289"/>
    </row>
    <row r="22152" spans="20:24">
      <c r="T22152" s="288"/>
      <c r="U22152" s="287"/>
      <c r="X22152" s="289"/>
    </row>
    <row r="22153" spans="20:24">
      <c r="T22153" s="288"/>
      <c r="U22153" s="287"/>
      <c r="X22153" s="289"/>
    </row>
    <row r="22154" spans="20:24">
      <c r="T22154" s="288"/>
      <c r="U22154" s="287"/>
      <c r="X22154" s="289"/>
    </row>
    <row r="22155" spans="20:24">
      <c r="T22155" s="288"/>
      <c r="U22155" s="287"/>
      <c r="X22155" s="289"/>
    </row>
    <row r="22156" spans="20:24">
      <c r="T22156" s="288"/>
      <c r="U22156" s="287"/>
      <c r="X22156" s="289"/>
    </row>
    <row r="22157" spans="20:24">
      <c r="T22157" s="288"/>
      <c r="U22157" s="287"/>
      <c r="X22157" s="289"/>
    </row>
    <row r="22158" spans="20:24">
      <c r="T22158" s="288"/>
      <c r="U22158" s="287"/>
      <c r="X22158" s="289"/>
    </row>
    <row r="22159" spans="20:24">
      <c r="T22159" s="288"/>
      <c r="U22159" s="287"/>
      <c r="X22159" s="289"/>
    </row>
    <row r="22160" spans="20:24">
      <c r="T22160" s="288"/>
      <c r="U22160" s="287"/>
      <c r="X22160" s="289"/>
    </row>
    <row r="22161" spans="20:24">
      <c r="T22161" s="288"/>
      <c r="U22161" s="287"/>
      <c r="X22161" s="289"/>
    </row>
    <row r="22162" spans="20:24">
      <c r="T22162" s="288"/>
      <c r="U22162" s="287"/>
      <c r="X22162" s="289"/>
    </row>
    <row r="22163" spans="20:24">
      <c r="T22163" s="288"/>
      <c r="U22163" s="287"/>
      <c r="X22163" s="289"/>
    </row>
    <row r="22164" spans="20:24">
      <c r="T22164" s="288"/>
      <c r="U22164" s="287"/>
      <c r="X22164" s="289"/>
    </row>
    <row r="22165" spans="20:24">
      <c r="T22165" s="288"/>
      <c r="U22165" s="287"/>
      <c r="X22165" s="289"/>
    </row>
    <row r="22166" spans="20:24">
      <c r="T22166" s="288"/>
      <c r="U22166" s="287"/>
      <c r="X22166" s="289"/>
    </row>
    <row r="22167" spans="20:24">
      <c r="T22167" s="288"/>
      <c r="U22167" s="287"/>
      <c r="X22167" s="289"/>
    </row>
    <row r="22168" spans="20:24">
      <c r="T22168" s="288"/>
      <c r="U22168" s="287"/>
      <c r="X22168" s="289"/>
    </row>
    <row r="22169" spans="20:24">
      <c r="T22169" s="288"/>
      <c r="U22169" s="287"/>
      <c r="X22169" s="289"/>
    </row>
    <row r="22170" spans="20:24">
      <c r="T22170" s="288"/>
      <c r="U22170" s="287"/>
      <c r="X22170" s="289"/>
    </row>
    <row r="22171" spans="20:24">
      <c r="T22171" s="288"/>
      <c r="U22171" s="287"/>
      <c r="X22171" s="289"/>
    </row>
    <row r="22172" spans="20:24">
      <c r="T22172" s="288"/>
      <c r="U22172" s="287"/>
      <c r="X22172" s="289"/>
    </row>
    <row r="22173" spans="20:24">
      <c r="T22173" s="288"/>
      <c r="U22173" s="287"/>
      <c r="X22173" s="289"/>
    </row>
    <row r="22174" spans="20:24">
      <c r="T22174" s="288"/>
      <c r="U22174" s="287"/>
      <c r="X22174" s="289"/>
    </row>
    <row r="22175" spans="20:24">
      <c r="T22175" s="288"/>
      <c r="U22175" s="287"/>
      <c r="X22175" s="289"/>
    </row>
    <row r="22176" spans="20:24">
      <c r="T22176" s="288"/>
      <c r="U22176" s="287"/>
      <c r="X22176" s="289"/>
    </row>
    <row r="22177" spans="20:24">
      <c r="T22177" s="288"/>
      <c r="U22177" s="287"/>
      <c r="X22177" s="289"/>
    </row>
    <row r="22178" spans="20:24">
      <c r="T22178" s="288"/>
      <c r="U22178" s="287"/>
      <c r="X22178" s="289"/>
    </row>
    <row r="22179" spans="20:24">
      <c r="T22179" s="288"/>
      <c r="U22179" s="287"/>
      <c r="X22179" s="289"/>
    </row>
    <row r="22180" spans="20:24">
      <c r="T22180" s="288"/>
      <c r="U22180" s="287"/>
      <c r="X22180" s="289"/>
    </row>
    <row r="22181" spans="20:24">
      <c r="T22181" s="288"/>
      <c r="U22181" s="287"/>
      <c r="X22181" s="289"/>
    </row>
    <row r="22182" spans="20:24">
      <c r="T22182" s="288"/>
      <c r="U22182" s="287"/>
      <c r="X22182" s="289"/>
    </row>
    <row r="22183" spans="20:24">
      <c r="T22183" s="288"/>
      <c r="U22183" s="287"/>
      <c r="X22183" s="289"/>
    </row>
    <row r="22184" spans="20:24">
      <c r="T22184" s="288"/>
      <c r="U22184" s="287"/>
      <c r="X22184" s="289"/>
    </row>
    <row r="22185" spans="20:24">
      <c r="T22185" s="288"/>
      <c r="U22185" s="287"/>
      <c r="X22185" s="289"/>
    </row>
    <row r="22186" spans="20:24">
      <c r="T22186" s="288"/>
      <c r="U22186" s="287"/>
      <c r="X22186" s="289"/>
    </row>
    <row r="22187" spans="20:24">
      <c r="T22187" s="288"/>
      <c r="U22187" s="287"/>
      <c r="X22187" s="289"/>
    </row>
    <row r="22188" spans="20:24">
      <c r="T22188" s="288"/>
      <c r="U22188" s="287"/>
      <c r="X22188" s="289"/>
    </row>
    <row r="22189" spans="20:24">
      <c r="T22189" s="288"/>
      <c r="U22189" s="287"/>
      <c r="X22189" s="289"/>
    </row>
    <row r="22190" spans="20:24">
      <c r="T22190" s="288"/>
      <c r="U22190" s="287"/>
      <c r="X22190" s="289"/>
    </row>
    <row r="22191" spans="20:24">
      <c r="T22191" s="288"/>
      <c r="U22191" s="287"/>
      <c r="X22191" s="289"/>
    </row>
    <row r="22192" spans="20:24">
      <c r="T22192" s="288"/>
      <c r="U22192" s="287"/>
      <c r="X22192" s="289"/>
    </row>
    <row r="22193" spans="20:24">
      <c r="T22193" s="288"/>
      <c r="U22193" s="287"/>
      <c r="X22193" s="289"/>
    </row>
    <row r="22194" spans="20:24">
      <c r="T22194" s="288"/>
      <c r="U22194" s="287"/>
      <c r="X22194" s="289"/>
    </row>
    <row r="22195" spans="20:24">
      <c r="T22195" s="288"/>
      <c r="U22195" s="287"/>
      <c r="X22195" s="289"/>
    </row>
    <row r="22196" spans="20:24">
      <c r="T22196" s="288"/>
      <c r="U22196" s="287"/>
      <c r="X22196" s="289"/>
    </row>
    <row r="22197" spans="20:24">
      <c r="T22197" s="288"/>
      <c r="U22197" s="287"/>
      <c r="X22197" s="289"/>
    </row>
    <row r="22198" spans="20:24">
      <c r="T22198" s="288"/>
      <c r="U22198" s="287"/>
      <c r="X22198" s="289"/>
    </row>
    <row r="22199" spans="20:24">
      <c r="T22199" s="288"/>
      <c r="U22199" s="287"/>
      <c r="X22199" s="289"/>
    </row>
    <row r="22200" spans="20:24">
      <c r="T22200" s="288"/>
      <c r="U22200" s="287"/>
      <c r="X22200" s="289"/>
    </row>
    <row r="22201" spans="20:24">
      <c r="T22201" s="288"/>
      <c r="U22201" s="287"/>
      <c r="X22201" s="289"/>
    </row>
    <row r="22202" spans="20:24">
      <c r="T22202" s="288"/>
      <c r="U22202" s="287"/>
      <c r="X22202" s="289"/>
    </row>
    <row r="22203" spans="20:24">
      <c r="T22203" s="288"/>
      <c r="U22203" s="287"/>
      <c r="X22203" s="289"/>
    </row>
    <row r="22204" spans="20:24">
      <c r="T22204" s="288"/>
      <c r="U22204" s="287"/>
      <c r="X22204" s="289"/>
    </row>
    <row r="22205" spans="20:24">
      <c r="T22205" s="288"/>
      <c r="U22205" s="287"/>
      <c r="X22205" s="289"/>
    </row>
    <row r="22206" spans="20:24">
      <c r="T22206" s="288"/>
      <c r="U22206" s="287"/>
      <c r="X22206" s="289"/>
    </row>
    <row r="22207" spans="20:24">
      <c r="T22207" s="288"/>
      <c r="U22207" s="287"/>
      <c r="X22207" s="289"/>
    </row>
    <row r="22208" spans="20:24">
      <c r="T22208" s="288"/>
      <c r="U22208" s="287"/>
      <c r="X22208" s="289"/>
    </row>
    <row r="22209" spans="20:24">
      <c r="T22209" s="288"/>
      <c r="U22209" s="287"/>
      <c r="X22209" s="289"/>
    </row>
    <row r="22210" spans="20:24">
      <c r="T22210" s="288"/>
      <c r="U22210" s="287"/>
      <c r="X22210" s="289"/>
    </row>
    <row r="22211" spans="20:24">
      <c r="T22211" s="288"/>
      <c r="U22211" s="287"/>
      <c r="X22211" s="289"/>
    </row>
    <row r="22212" spans="20:24">
      <c r="T22212" s="288"/>
      <c r="U22212" s="287"/>
      <c r="X22212" s="289"/>
    </row>
    <row r="22213" spans="20:24">
      <c r="T22213" s="288"/>
      <c r="U22213" s="287"/>
      <c r="X22213" s="289"/>
    </row>
    <row r="22214" spans="20:24">
      <c r="T22214" s="288"/>
      <c r="U22214" s="287"/>
      <c r="X22214" s="289"/>
    </row>
    <row r="22215" spans="20:24">
      <c r="T22215" s="288"/>
      <c r="U22215" s="287"/>
      <c r="X22215" s="289"/>
    </row>
    <row r="22216" spans="20:24">
      <c r="T22216" s="288"/>
      <c r="U22216" s="287"/>
      <c r="X22216" s="289"/>
    </row>
    <row r="22217" spans="20:24">
      <c r="T22217" s="288"/>
      <c r="U22217" s="287"/>
      <c r="X22217" s="289"/>
    </row>
    <row r="22218" spans="20:24">
      <c r="T22218" s="288"/>
      <c r="U22218" s="287"/>
      <c r="X22218" s="289"/>
    </row>
    <row r="22219" spans="20:24">
      <c r="T22219" s="288"/>
      <c r="U22219" s="287"/>
      <c r="X22219" s="289"/>
    </row>
    <row r="22220" spans="20:24">
      <c r="T22220" s="288"/>
      <c r="U22220" s="287"/>
      <c r="X22220" s="289"/>
    </row>
    <row r="22221" spans="20:24">
      <c r="T22221" s="288"/>
      <c r="U22221" s="287"/>
      <c r="X22221" s="289"/>
    </row>
    <row r="22222" spans="20:24">
      <c r="T22222" s="288"/>
      <c r="U22222" s="287"/>
      <c r="X22222" s="289"/>
    </row>
    <row r="22223" spans="20:24">
      <c r="T22223" s="288"/>
      <c r="U22223" s="287"/>
      <c r="X22223" s="289"/>
    </row>
    <row r="22224" spans="20:24">
      <c r="T22224" s="288"/>
      <c r="U22224" s="287"/>
      <c r="X22224" s="289"/>
    </row>
    <row r="22225" spans="20:24">
      <c r="T22225" s="288"/>
      <c r="U22225" s="287"/>
      <c r="X22225" s="289"/>
    </row>
    <row r="22226" spans="20:24">
      <c r="T22226" s="288"/>
      <c r="U22226" s="287"/>
      <c r="X22226" s="289"/>
    </row>
    <row r="22227" spans="20:24">
      <c r="T22227" s="288"/>
      <c r="U22227" s="287"/>
      <c r="X22227" s="289"/>
    </row>
    <row r="22228" spans="20:24">
      <c r="T22228" s="288"/>
      <c r="U22228" s="287"/>
      <c r="X22228" s="289"/>
    </row>
    <row r="22229" spans="20:24">
      <c r="T22229" s="288"/>
      <c r="U22229" s="287"/>
      <c r="X22229" s="289"/>
    </row>
    <row r="22230" spans="20:24">
      <c r="T22230" s="288"/>
      <c r="U22230" s="287"/>
      <c r="X22230" s="289"/>
    </row>
    <row r="22231" spans="20:24">
      <c r="T22231" s="288"/>
      <c r="U22231" s="287"/>
      <c r="X22231" s="289"/>
    </row>
    <row r="22232" spans="20:24">
      <c r="T22232" s="288"/>
      <c r="U22232" s="287"/>
      <c r="X22232" s="289"/>
    </row>
    <row r="22233" spans="20:24">
      <c r="T22233" s="288"/>
      <c r="U22233" s="287"/>
      <c r="X22233" s="289"/>
    </row>
    <row r="22234" spans="20:24">
      <c r="T22234" s="288"/>
      <c r="U22234" s="287"/>
      <c r="X22234" s="289"/>
    </row>
    <row r="22235" spans="20:24">
      <c r="T22235" s="288"/>
      <c r="U22235" s="287"/>
      <c r="X22235" s="289"/>
    </row>
    <row r="22236" spans="20:24">
      <c r="T22236" s="288"/>
      <c r="U22236" s="287"/>
      <c r="X22236" s="289"/>
    </row>
    <row r="22237" spans="20:24">
      <c r="T22237" s="288"/>
      <c r="U22237" s="287"/>
      <c r="X22237" s="289"/>
    </row>
    <row r="22238" spans="20:24">
      <c r="T22238" s="288"/>
      <c r="U22238" s="287"/>
      <c r="X22238" s="289"/>
    </row>
    <row r="22239" spans="20:24">
      <c r="T22239" s="288"/>
      <c r="U22239" s="287"/>
      <c r="X22239" s="289"/>
    </row>
    <row r="22240" spans="20:24">
      <c r="T22240" s="288"/>
      <c r="U22240" s="287"/>
      <c r="X22240" s="289"/>
    </row>
    <row r="22241" spans="20:24">
      <c r="T22241" s="288"/>
      <c r="U22241" s="287"/>
      <c r="X22241" s="289"/>
    </row>
    <row r="22242" spans="20:24">
      <c r="T22242" s="288"/>
      <c r="U22242" s="287"/>
      <c r="X22242" s="289"/>
    </row>
    <row r="22243" spans="20:24">
      <c r="T22243" s="288"/>
      <c r="U22243" s="287"/>
      <c r="X22243" s="289"/>
    </row>
    <row r="22244" spans="20:24">
      <c r="T22244" s="288"/>
      <c r="U22244" s="287"/>
      <c r="X22244" s="289"/>
    </row>
    <row r="22245" spans="20:24">
      <c r="T22245" s="288"/>
      <c r="U22245" s="287"/>
      <c r="X22245" s="289"/>
    </row>
    <row r="22246" spans="20:24">
      <c r="T22246" s="288"/>
      <c r="U22246" s="287"/>
      <c r="X22246" s="289"/>
    </row>
    <row r="22247" spans="20:24">
      <c r="T22247" s="288"/>
      <c r="U22247" s="287"/>
      <c r="X22247" s="289"/>
    </row>
    <row r="22248" spans="20:24">
      <c r="T22248" s="288"/>
      <c r="U22248" s="287"/>
      <c r="X22248" s="289"/>
    </row>
    <row r="22249" spans="20:24">
      <c r="T22249" s="288"/>
      <c r="U22249" s="287"/>
      <c r="X22249" s="289"/>
    </row>
    <row r="22250" spans="20:24">
      <c r="T22250" s="288"/>
      <c r="U22250" s="287"/>
      <c r="X22250" s="289"/>
    </row>
    <row r="22251" spans="20:24">
      <c r="T22251" s="288"/>
      <c r="U22251" s="287"/>
      <c r="X22251" s="289"/>
    </row>
    <row r="22252" spans="20:24">
      <c r="T22252" s="288"/>
      <c r="U22252" s="287"/>
      <c r="X22252" s="289"/>
    </row>
    <row r="22253" spans="20:24">
      <c r="T22253" s="288"/>
      <c r="U22253" s="287"/>
      <c r="X22253" s="289"/>
    </row>
    <row r="22254" spans="20:24">
      <c r="T22254" s="288"/>
      <c r="U22254" s="287"/>
      <c r="X22254" s="289"/>
    </row>
    <row r="22255" spans="20:24">
      <c r="T22255" s="288"/>
      <c r="U22255" s="287"/>
      <c r="X22255" s="289"/>
    </row>
    <row r="22256" spans="20:24">
      <c r="T22256" s="288"/>
      <c r="U22256" s="287"/>
      <c r="X22256" s="289"/>
    </row>
    <row r="22257" spans="20:24">
      <c r="T22257" s="288"/>
      <c r="U22257" s="287"/>
      <c r="X22257" s="289"/>
    </row>
    <row r="22258" spans="20:24">
      <c r="T22258" s="288"/>
      <c r="U22258" s="287"/>
      <c r="X22258" s="289"/>
    </row>
    <row r="22259" spans="20:24">
      <c r="T22259" s="288"/>
      <c r="U22259" s="287"/>
      <c r="X22259" s="289"/>
    </row>
    <row r="22260" spans="20:24">
      <c r="T22260" s="288"/>
      <c r="U22260" s="287"/>
      <c r="X22260" s="289"/>
    </row>
    <row r="22261" spans="20:24">
      <c r="T22261" s="288"/>
      <c r="U22261" s="287"/>
      <c r="X22261" s="289"/>
    </row>
    <row r="22262" spans="20:24">
      <c r="T22262" s="288"/>
      <c r="U22262" s="287"/>
      <c r="X22262" s="289"/>
    </row>
    <row r="22263" spans="20:24">
      <c r="T22263" s="288"/>
      <c r="U22263" s="287"/>
      <c r="X22263" s="289"/>
    </row>
    <row r="22264" spans="20:24">
      <c r="T22264" s="288"/>
      <c r="U22264" s="287"/>
      <c r="X22264" s="289"/>
    </row>
    <row r="22265" spans="20:24">
      <c r="T22265" s="288"/>
      <c r="U22265" s="287"/>
      <c r="X22265" s="289"/>
    </row>
    <row r="22266" spans="20:24">
      <c r="T22266" s="288"/>
      <c r="U22266" s="287"/>
      <c r="X22266" s="289"/>
    </row>
    <row r="22267" spans="20:24">
      <c r="T22267" s="288"/>
      <c r="U22267" s="287"/>
      <c r="X22267" s="289"/>
    </row>
    <row r="22268" spans="20:24">
      <c r="T22268" s="288"/>
      <c r="U22268" s="287"/>
      <c r="X22268" s="289"/>
    </row>
    <row r="22269" spans="20:24">
      <c r="T22269" s="288"/>
      <c r="U22269" s="287"/>
      <c r="X22269" s="289"/>
    </row>
    <row r="22270" spans="20:24">
      <c r="T22270" s="288"/>
      <c r="U22270" s="287"/>
      <c r="X22270" s="289"/>
    </row>
    <row r="22271" spans="20:24">
      <c r="T22271" s="288"/>
      <c r="U22271" s="287"/>
      <c r="X22271" s="289"/>
    </row>
    <row r="22272" spans="20:24">
      <c r="T22272" s="288"/>
      <c r="U22272" s="287"/>
      <c r="X22272" s="289"/>
    </row>
    <row r="22273" spans="20:24">
      <c r="T22273" s="288"/>
      <c r="U22273" s="287"/>
      <c r="X22273" s="289"/>
    </row>
    <row r="22274" spans="20:24">
      <c r="T22274" s="288"/>
      <c r="U22274" s="287"/>
      <c r="X22274" s="289"/>
    </row>
    <row r="22275" spans="20:24">
      <c r="T22275" s="288"/>
      <c r="U22275" s="287"/>
      <c r="X22275" s="289"/>
    </row>
    <row r="22276" spans="20:24">
      <c r="T22276" s="288"/>
      <c r="U22276" s="287"/>
      <c r="X22276" s="289"/>
    </row>
    <row r="22277" spans="20:24">
      <c r="T22277" s="288"/>
      <c r="U22277" s="287"/>
      <c r="X22277" s="289"/>
    </row>
    <row r="22278" spans="20:24">
      <c r="T22278" s="288"/>
      <c r="U22278" s="287"/>
      <c r="X22278" s="289"/>
    </row>
    <row r="22279" spans="20:24">
      <c r="T22279" s="288"/>
      <c r="U22279" s="287"/>
      <c r="X22279" s="289"/>
    </row>
    <row r="22280" spans="20:24">
      <c r="T22280" s="288"/>
      <c r="U22280" s="287"/>
      <c r="X22280" s="289"/>
    </row>
    <row r="22281" spans="20:24">
      <c r="T22281" s="288"/>
      <c r="U22281" s="287"/>
      <c r="X22281" s="289"/>
    </row>
    <row r="22282" spans="20:24">
      <c r="T22282" s="288"/>
      <c r="U22282" s="287"/>
      <c r="X22282" s="289"/>
    </row>
    <row r="22283" spans="20:24">
      <c r="T22283" s="288"/>
      <c r="U22283" s="287"/>
      <c r="X22283" s="289"/>
    </row>
    <row r="22284" spans="20:24">
      <c r="T22284" s="288"/>
      <c r="U22284" s="287"/>
      <c r="X22284" s="289"/>
    </row>
    <row r="22285" spans="20:24">
      <c r="T22285" s="288"/>
      <c r="U22285" s="287"/>
      <c r="X22285" s="289"/>
    </row>
    <row r="22286" spans="20:24">
      <c r="T22286" s="288"/>
      <c r="U22286" s="287"/>
      <c r="X22286" s="289"/>
    </row>
    <row r="22287" spans="20:24">
      <c r="T22287" s="288"/>
      <c r="U22287" s="287"/>
      <c r="X22287" s="289"/>
    </row>
    <row r="22288" spans="20:24">
      <c r="T22288" s="288"/>
      <c r="U22288" s="287"/>
      <c r="X22288" s="289"/>
    </row>
    <row r="22289" spans="20:24">
      <c r="T22289" s="288"/>
      <c r="U22289" s="287"/>
      <c r="X22289" s="289"/>
    </row>
    <row r="22290" spans="20:24">
      <c r="T22290" s="288"/>
      <c r="U22290" s="287"/>
      <c r="X22290" s="289"/>
    </row>
    <row r="22291" spans="20:24">
      <c r="T22291" s="288"/>
      <c r="U22291" s="287"/>
      <c r="X22291" s="289"/>
    </row>
    <row r="22292" spans="20:24">
      <c r="T22292" s="288"/>
      <c r="U22292" s="287"/>
      <c r="X22292" s="289"/>
    </row>
    <row r="22293" spans="20:24">
      <c r="T22293" s="288"/>
      <c r="U22293" s="287"/>
      <c r="X22293" s="289"/>
    </row>
    <row r="22294" spans="20:24">
      <c r="T22294" s="288"/>
      <c r="U22294" s="287"/>
      <c r="X22294" s="289"/>
    </row>
    <row r="22295" spans="20:24">
      <c r="T22295" s="288"/>
      <c r="U22295" s="287"/>
      <c r="X22295" s="289"/>
    </row>
    <row r="22296" spans="20:24">
      <c r="T22296" s="288"/>
      <c r="U22296" s="287"/>
      <c r="X22296" s="289"/>
    </row>
    <row r="22297" spans="20:24">
      <c r="T22297" s="288"/>
      <c r="U22297" s="287"/>
      <c r="X22297" s="289"/>
    </row>
    <row r="22298" spans="20:24">
      <c r="T22298" s="288"/>
      <c r="U22298" s="287"/>
      <c r="X22298" s="289"/>
    </row>
    <row r="22299" spans="20:24">
      <c r="T22299" s="288"/>
      <c r="U22299" s="287"/>
      <c r="X22299" s="289"/>
    </row>
    <row r="22300" spans="20:24">
      <c r="T22300" s="288"/>
      <c r="U22300" s="287"/>
      <c r="X22300" s="289"/>
    </row>
    <row r="22301" spans="20:24">
      <c r="T22301" s="288"/>
      <c r="U22301" s="287"/>
      <c r="X22301" s="289"/>
    </row>
    <row r="22302" spans="20:24">
      <c r="T22302" s="288"/>
      <c r="U22302" s="287"/>
      <c r="X22302" s="289"/>
    </row>
    <row r="22303" spans="20:24">
      <c r="T22303" s="288"/>
      <c r="U22303" s="287"/>
      <c r="X22303" s="289"/>
    </row>
    <row r="22304" spans="20:24">
      <c r="T22304" s="288"/>
      <c r="U22304" s="287"/>
      <c r="X22304" s="289"/>
    </row>
    <row r="22305" spans="20:24">
      <c r="T22305" s="288"/>
      <c r="U22305" s="287"/>
      <c r="X22305" s="289"/>
    </row>
    <row r="22306" spans="20:24">
      <c r="T22306" s="288"/>
      <c r="U22306" s="287"/>
      <c r="X22306" s="289"/>
    </row>
    <row r="22307" spans="20:24">
      <c r="T22307" s="288"/>
      <c r="U22307" s="287"/>
      <c r="X22307" s="289"/>
    </row>
    <row r="22308" spans="20:24">
      <c r="T22308" s="288"/>
      <c r="U22308" s="287"/>
      <c r="X22308" s="289"/>
    </row>
    <row r="22309" spans="20:24">
      <c r="T22309" s="288"/>
      <c r="U22309" s="287"/>
      <c r="X22309" s="289"/>
    </row>
    <row r="22310" spans="20:24">
      <c r="T22310" s="288"/>
      <c r="U22310" s="287"/>
      <c r="X22310" s="289"/>
    </row>
    <row r="22311" spans="20:24">
      <c r="T22311" s="288"/>
      <c r="U22311" s="287"/>
      <c r="X22311" s="289"/>
    </row>
    <row r="22312" spans="20:24">
      <c r="T22312" s="288"/>
      <c r="U22312" s="287"/>
      <c r="X22312" s="289"/>
    </row>
    <row r="22313" spans="20:24">
      <c r="T22313" s="288"/>
      <c r="U22313" s="287"/>
      <c r="X22313" s="289"/>
    </row>
    <row r="22314" spans="20:24">
      <c r="T22314" s="288"/>
      <c r="U22314" s="287"/>
      <c r="X22314" s="289"/>
    </row>
    <row r="22315" spans="20:24">
      <c r="T22315" s="288"/>
      <c r="U22315" s="287"/>
      <c r="X22315" s="289"/>
    </row>
    <row r="22316" spans="20:24">
      <c r="T22316" s="288"/>
      <c r="U22316" s="287"/>
      <c r="X22316" s="289"/>
    </row>
    <row r="22317" spans="20:24">
      <c r="T22317" s="288"/>
      <c r="U22317" s="287"/>
      <c r="X22317" s="289"/>
    </row>
    <row r="22318" spans="20:24">
      <c r="T22318" s="288"/>
      <c r="U22318" s="287"/>
      <c r="X22318" s="289"/>
    </row>
    <row r="22319" spans="20:24">
      <c r="T22319" s="288"/>
      <c r="U22319" s="287"/>
      <c r="X22319" s="289"/>
    </row>
    <row r="22320" spans="20:24">
      <c r="T22320" s="288"/>
      <c r="U22320" s="287"/>
      <c r="X22320" s="289"/>
    </row>
    <row r="22321" spans="20:24">
      <c r="T22321" s="288"/>
      <c r="U22321" s="287"/>
      <c r="X22321" s="289"/>
    </row>
    <row r="22322" spans="20:24">
      <c r="T22322" s="288"/>
      <c r="U22322" s="287"/>
      <c r="X22322" s="289"/>
    </row>
    <row r="22323" spans="20:24">
      <c r="T22323" s="288"/>
      <c r="U22323" s="287"/>
      <c r="X22323" s="289"/>
    </row>
    <row r="22324" spans="20:24">
      <c r="T22324" s="288"/>
      <c r="U22324" s="287"/>
      <c r="X22324" s="289"/>
    </row>
    <row r="22325" spans="20:24">
      <c r="T22325" s="288"/>
      <c r="U22325" s="287"/>
      <c r="X22325" s="289"/>
    </row>
    <row r="22326" spans="20:24">
      <c r="T22326" s="288"/>
      <c r="U22326" s="287"/>
      <c r="X22326" s="289"/>
    </row>
    <row r="22327" spans="20:24">
      <c r="T22327" s="288"/>
      <c r="U22327" s="287"/>
      <c r="X22327" s="289"/>
    </row>
    <row r="22328" spans="20:24">
      <c r="T22328" s="288"/>
      <c r="U22328" s="287"/>
      <c r="X22328" s="289"/>
    </row>
    <row r="22329" spans="20:24">
      <c r="T22329" s="288"/>
      <c r="U22329" s="287"/>
      <c r="X22329" s="289"/>
    </row>
    <row r="22330" spans="20:24">
      <c r="T22330" s="288"/>
      <c r="U22330" s="287"/>
      <c r="X22330" s="289"/>
    </row>
    <row r="22331" spans="20:24">
      <c r="T22331" s="288"/>
      <c r="U22331" s="287"/>
      <c r="X22331" s="289"/>
    </row>
    <row r="22332" spans="20:24">
      <c r="T22332" s="288"/>
      <c r="U22332" s="287"/>
      <c r="X22332" s="289"/>
    </row>
    <row r="22333" spans="20:24">
      <c r="T22333" s="288"/>
      <c r="U22333" s="287"/>
      <c r="X22333" s="289"/>
    </row>
    <row r="22334" spans="20:24">
      <c r="T22334" s="288"/>
      <c r="U22334" s="287"/>
      <c r="X22334" s="289"/>
    </row>
    <row r="22335" spans="20:24">
      <c r="T22335" s="288"/>
      <c r="U22335" s="287"/>
      <c r="X22335" s="289"/>
    </row>
    <row r="22336" spans="20:24">
      <c r="T22336" s="288"/>
      <c r="U22336" s="287"/>
      <c r="X22336" s="289"/>
    </row>
    <row r="22337" spans="20:24">
      <c r="T22337" s="288"/>
      <c r="U22337" s="287"/>
      <c r="X22337" s="289"/>
    </row>
    <row r="22338" spans="20:24">
      <c r="T22338" s="288"/>
      <c r="U22338" s="287"/>
      <c r="X22338" s="289"/>
    </row>
    <row r="22339" spans="20:24">
      <c r="T22339" s="288"/>
      <c r="U22339" s="287"/>
      <c r="X22339" s="289"/>
    </row>
    <row r="22340" spans="20:24">
      <c r="T22340" s="288"/>
      <c r="U22340" s="287"/>
      <c r="X22340" s="289"/>
    </row>
    <row r="22341" spans="20:24">
      <c r="T22341" s="288"/>
      <c r="U22341" s="287"/>
      <c r="X22341" s="289"/>
    </row>
    <row r="22342" spans="20:24">
      <c r="T22342" s="288"/>
      <c r="U22342" s="287"/>
      <c r="X22342" s="289"/>
    </row>
    <row r="22343" spans="20:24">
      <c r="T22343" s="288"/>
      <c r="U22343" s="287"/>
      <c r="X22343" s="289"/>
    </row>
    <row r="22344" spans="20:24">
      <c r="T22344" s="288"/>
      <c r="U22344" s="287"/>
      <c r="X22344" s="289"/>
    </row>
    <row r="22345" spans="20:24">
      <c r="T22345" s="288"/>
      <c r="U22345" s="287"/>
      <c r="X22345" s="289"/>
    </row>
    <row r="22346" spans="20:24">
      <c r="T22346" s="288"/>
      <c r="U22346" s="287"/>
      <c r="X22346" s="289"/>
    </row>
    <row r="22347" spans="20:24">
      <c r="T22347" s="288"/>
      <c r="U22347" s="287"/>
      <c r="X22347" s="289"/>
    </row>
    <row r="22348" spans="20:24">
      <c r="T22348" s="288"/>
      <c r="U22348" s="287"/>
      <c r="X22348" s="289"/>
    </row>
    <row r="22349" spans="20:24">
      <c r="T22349" s="288"/>
      <c r="U22349" s="287"/>
      <c r="X22349" s="289"/>
    </row>
    <row r="22350" spans="20:24">
      <c r="T22350" s="288"/>
      <c r="U22350" s="287"/>
      <c r="X22350" s="289"/>
    </row>
    <row r="22351" spans="20:24">
      <c r="T22351" s="288"/>
      <c r="U22351" s="287"/>
      <c r="X22351" s="289"/>
    </row>
    <row r="22352" spans="20:24">
      <c r="T22352" s="288"/>
      <c r="U22352" s="287"/>
      <c r="X22352" s="289"/>
    </row>
    <row r="22353" spans="20:24">
      <c r="T22353" s="288"/>
      <c r="U22353" s="287"/>
      <c r="X22353" s="289"/>
    </row>
    <row r="22354" spans="20:24">
      <c r="T22354" s="288"/>
      <c r="U22354" s="287"/>
      <c r="X22354" s="289"/>
    </row>
    <row r="22355" spans="20:24">
      <c r="T22355" s="288"/>
      <c r="U22355" s="287"/>
      <c r="X22355" s="289"/>
    </row>
    <row r="22356" spans="20:24">
      <c r="T22356" s="288"/>
      <c r="U22356" s="287"/>
      <c r="X22356" s="289"/>
    </row>
    <row r="22357" spans="20:24">
      <c r="T22357" s="288"/>
      <c r="U22357" s="287"/>
      <c r="X22357" s="289"/>
    </row>
    <row r="22358" spans="20:24">
      <c r="T22358" s="288"/>
      <c r="U22358" s="287"/>
      <c r="X22358" s="289"/>
    </row>
    <row r="22359" spans="20:24">
      <c r="T22359" s="288"/>
      <c r="U22359" s="287"/>
      <c r="X22359" s="289"/>
    </row>
    <row r="22360" spans="20:24">
      <c r="T22360" s="288"/>
      <c r="U22360" s="287"/>
      <c r="X22360" s="289"/>
    </row>
    <row r="22361" spans="20:24">
      <c r="T22361" s="288"/>
      <c r="U22361" s="287"/>
      <c r="X22361" s="289"/>
    </row>
    <row r="22362" spans="20:24">
      <c r="T22362" s="288"/>
      <c r="U22362" s="287"/>
      <c r="X22362" s="289"/>
    </row>
    <row r="22363" spans="20:24">
      <c r="T22363" s="288"/>
      <c r="U22363" s="287"/>
      <c r="X22363" s="289"/>
    </row>
    <row r="22364" spans="20:24">
      <c r="T22364" s="288"/>
      <c r="U22364" s="287"/>
      <c r="X22364" s="289"/>
    </row>
    <row r="22365" spans="20:24">
      <c r="T22365" s="288"/>
      <c r="U22365" s="287"/>
      <c r="X22365" s="289"/>
    </row>
    <row r="22366" spans="20:24">
      <c r="T22366" s="288"/>
      <c r="U22366" s="287"/>
      <c r="X22366" s="289"/>
    </row>
    <row r="22367" spans="20:24">
      <c r="T22367" s="288"/>
      <c r="U22367" s="287"/>
      <c r="X22367" s="289"/>
    </row>
    <row r="22368" spans="20:24">
      <c r="T22368" s="288"/>
      <c r="U22368" s="287"/>
      <c r="X22368" s="289"/>
    </row>
    <row r="22369" spans="20:24">
      <c r="T22369" s="288"/>
      <c r="U22369" s="287"/>
      <c r="X22369" s="289"/>
    </row>
    <row r="22370" spans="20:24">
      <c r="T22370" s="288"/>
      <c r="U22370" s="287"/>
      <c r="X22370" s="289"/>
    </row>
    <row r="22371" spans="20:24">
      <c r="T22371" s="288"/>
      <c r="U22371" s="287"/>
      <c r="X22371" s="289"/>
    </row>
    <row r="22372" spans="20:24">
      <c r="T22372" s="288"/>
      <c r="U22372" s="287"/>
      <c r="X22372" s="289"/>
    </row>
    <row r="22373" spans="20:24">
      <c r="T22373" s="288"/>
      <c r="U22373" s="287"/>
      <c r="X22373" s="289"/>
    </row>
    <row r="22374" spans="20:24">
      <c r="T22374" s="288"/>
      <c r="U22374" s="287"/>
      <c r="X22374" s="289"/>
    </row>
    <row r="22375" spans="20:24">
      <c r="T22375" s="288"/>
      <c r="U22375" s="287"/>
      <c r="X22375" s="289"/>
    </row>
    <row r="22376" spans="20:24">
      <c r="T22376" s="288"/>
      <c r="U22376" s="287"/>
      <c r="X22376" s="289"/>
    </row>
    <row r="22377" spans="20:24">
      <c r="T22377" s="288"/>
      <c r="U22377" s="287"/>
      <c r="X22377" s="289"/>
    </row>
    <row r="22378" spans="20:24">
      <c r="T22378" s="288"/>
      <c r="U22378" s="287"/>
      <c r="X22378" s="289"/>
    </row>
    <row r="22379" spans="20:24">
      <c r="T22379" s="288"/>
      <c r="U22379" s="287"/>
      <c r="X22379" s="289"/>
    </row>
    <row r="22380" spans="20:24">
      <c r="T22380" s="288"/>
      <c r="U22380" s="287"/>
      <c r="X22380" s="289"/>
    </row>
    <row r="22381" spans="20:24">
      <c r="T22381" s="288"/>
      <c r="U22381" s="287"/>
      <c r="X22381" s="289"/>
    </row>
    <row r="22382" spans="20:24">
      <c r="T22382" s="288"/>
      <c r="U22382" s="287"/>
      <c r="X22382" s="289"/>
    </row>
    <row r="22383" spans="20:24">
      <c r="T22383" s="288"/>
      <c r="U22383" s="287"/>
      <c r="X22383" s="289"/>
    </row>
    <row r="22384" spans="20:24">
      <c r="T22384" s="288"/>
      <c r="U22384" s="287"/>
      <c r="X22384" s="289"/>
    </row>
    <row r="22385" spans="20:24">
      <c r="T22385" s="288"/>
      <c r="U22385" s="287"/>
      <c r="X22385" s="289"/>
    </row>
    <row r="22386" spans="20:24">
      <c r="T22386" s="288"/>
      <c r="U22386" s="287"/>
      <c r="X22386" s="289"/>
    </row>
    <row r="22387" spans="20:24">
      <c r="T22387" s="288"/>
      <c r="U22387" s="287"/>
      <c r="X22387" s="289"/>
    </row>
    <row r="22388" spans="20:24">
      <c r="T22388" s="288"/>
      <c r="U22388" s="287"/>
      <c r="X22388" s="289"/>
    </row>
    <row r="22389" spans="20:24">
      <c r="T22389" s="288"/>
      <c r="U22389" s="287"/>
      <c r="X22389" s="289"/>
    </row>
    <row r="22390" spans="20:24">
      <c r="T22390" s="288"/>
      <c r="U22390" s="287"/>
      <c r="X22390" s="289"/>
    </row>
    <row r="22391" spans="20:24">
      <c r="T22391" s="288"/>
      <c r="U22391" s="287"/>
      <c r="X22391" s="289"/>
    </row>
    <row r="22392" spans="20:24">
      <c r="T22392" s="288"/>
      <c r="U22392" s="287"/>
      <c r="X22392" s="289"/>
    </row>
    <row r="22393" spans="20:24">
      <c r="T22393" s="288"/>
      <c r="U22393" s="287"/>
      <c r="X22393" s="289"/>
    </row>
    <row r="22394" spans="20:24">
      <c r="T22394" s="288"/>
      <c r="U22394" s="287"/>
      <c r="X22394" s="289"/>
    </row>
    <row r="22395" spans="20:24">
      <c r="T22395" s="288"/>
      <c r="U22395" s="287"/>
      <c r="X22395" s="289"/>
    </row>
    <row r="22396" spans="20:24">
      <c r="T22396" s="288"/>
      <c r="U22396" s="287"/>
      <c r="X22396" s="289"/>
    </row>
    <row r="22397" spans="20:24">
      <c r="T22397" s="288"/>
      <c r="U22397" s="287"/>
      <c r="X22397" s="289"/>
    </row>
    <row r="22398" spans="20:24">
      <c r="T22398" s="288"/>
      <c r="U22398" s="287"/>
      <c r="X22398" s="289"/>
    </row>
    <row r="22399" spans="20:24">
      <c r="T22399" s="288"/>
      <c r="U22399" s="287"/>
      <c r="X22399" s="289"/>
    </row>
    <row r="22400" spans="20:24">
      <c r="T22400" s="288"/>
      <c r="U22400" s="287"/>
      <c r="X22400" s="289"/>
    </row>
    <row r="22401" spans="20:24">
      <c r="T22401" s="288"/>
      <c r="U22401" s="287"/>
      <c r="X22401" s="289"/>
    </row>
    <row r="22402" spans="20:24">
      <c r="T22402" s="288"/>
      <c r="U22402" s="287"/>
      <c r="X22402" s="289"/>
    </row>
    <row r="22403" spans="20:24">
      <c r="T22403" s="288"/>
      <c r="U22403" s="287"/>
      <c r="X22403" s="289"/>
    </row>
    <row r="22404" spans="20:24">
      <c r="T22404" s="288"/>
      <c r="U22404" s="287"/>
      <c r="X22404" s="289"/>
    </row>
    <row r="22405" spans="20:24">
      <c r="T22405" s="288"/>
      <c r="U22405" s="287"/>
      <c r="X22405" s="289"/>
    </row>
    <row r="22406" spans="20:24">
      <c r="T22406" s="288"/>
      <c r="U22406" s="287"/>
      <c r="X22406" s="289"/>
    </row>
    <row r="22407" spans="20:24">
      <c r="T22407" s="288"/>
      <c r="U22407" s="287"/>
      <c r="X22407" s="289"/>
    </row>
    <row r="22408" spans="20:24">
      <c r="T22408" s="288"/>
      <c r="U22408" s="287"/>
      <c r="X22408" s="289"/>
    </row>
    <row r="22409" spans="20:24">
      <c r="T22409" s="288"/>
      <c r="U22409" s="287"/>
      <c r="X22409" s="289"/>
    </row>
    <row r="22410" spans="20:24">
      <c r="T22410" s="288"/>
      <c r="U22410" s="287"/>
      <c r="X22410" s="289"/>
    </row>
    <row r="22411" spans="20:24">
      <c r="T22411" s="288"/>
      <c r="U22411" s="287"/>
      <c r="X22411" s="289"/>
    </row>
    <row r="22412" spans="20:24">
      <c r="T22412" s="288"/>
      <c r="U22412" s="287"/>
      <c r="X22412" s="289"/>
    </row>
    <row r="22413" spans="20:24">
      <c r="T22413" s="288"/>
      <c r="U22413" s="287"/>
      <c r="X22413" s="289"/>
    </row>
    <row r="22414" spans="20:24">
      <c r="T22414" s="288"/>
      <c r="U22414" s="287"/>
      <c r="X22414" s="289"/>
    </row>
    <row r="22415" spans="20:24">
      <c r="T22415" s="288"/>
      <c r="U22415" s="287"/>
      <c r="X22415" s="289"/>
    </row>
    <row r="22416" spans="20:24">
      <c r="T22416" s="288"/>
      <c r="U22416" s="287"/>
      <c r="X22416" s="289"/>
    </row>
    <row r="22417" spans="20:24">
      <c r="T22417" s="288"/>
      <c r="U22417" s="287"/>
      <c r="X22417" s="289"/>
    </row>
    <row r="22418" spans="20:24">
      <c r="T22418" s="288"/>
      <c r="U22418" s="287"/>
      <c r="X22418" s="289"/>
    </row>
    <row r="22419" spans="20:24">
      <c r="T22419" s="288"/>
      <c r="U22419" s="287"/>
      <c r="X22419" s="289"/>
    </row>
    <row r="22420" spans="20:24">
      <c r="T22420" s="288"/>
      <c r="U22420" s="287"/>
      <c r="X22420" s="289"/>
    </row>
    <row r="22421" spans="20:24">
      <c r="T22421" s="288"/>
      <c r="U22421" s="287"/>
      <c r="X22421" s="289"/>
    </row>
    <row r="22422" spans="20:24">
      <c r="T22422" s="288"/>
      <c r="U22422" s="287"/>
      <c r="X22422" s="289"/>
    </row>
    <row r="22423" spans="20:24">
      <c r="T22423" s="288"/>
      <c r="U22423" s="287"/>
      <c r="X22423" s="289"/>
    </row>
    <row r="22424" spans="20:24">
      <c r="T22424" s="288"/>
      <c r="U22424" s="287"/>
      <c r="X22424" s="289"/>
    </row>
    <row r="22425" spans="20:24">
      <c r="T22425" s="288"/>
      <c r="U22425" s="287"/>
      <c r="X22425" s="289"/>
    </row>
    <row r="22426" spans="20:24">
      <c r="T22426" s="288"/>
      <c r="U22426" s="287"/>
      <c r="X22426" s="289"/>
    </row>
    <row r="22427" spans="20:24">
      <c r="T22427" s="288"/>
      <c r="U22427" s="287"/>
      <c r="X22427" s="289"/>
    </row>
    <row r="22428" spans="20:24">
      <c r="T22428" s="288"/>
      <c r="U22428" s="287"/>
      <c r="X22428" s="289"/>
    </row>
    <row r="22429" spans="20:24">
      <c r="T22429" s="288"/>
      <c r="U22429" s="287"/>
      <c r="X22429" s="289"/>
    </row>
    <row r="22430" spans="20:24">
      <c r="T22430" s="288"/>
      <c r="U22430" s="287"/>
      <c r="X22430" s="289"/>
    </row>
    <row r="22431" spans="20:24">
      <c r="T22431" s="288"/>
      <c r="U22431" s="287"/>
      <c r="X22431" s="289"/>
    </row>
    <row r="22432" spans="20:24">
      <c r="T22432" s="288"/>
      <c r="U22432" s="287"/>
      <c r="X22432" s="289"/>
    </row>
    <row r="22433" spans="20:24">
      <c r="T22433" s="288"/>
      <c r="U22433" s="287"/>
      <c r="X22433" s="289"/>
    </row>
    <row r="22434" spans="20:24">
      <c r="T22434" s="288"/>
      <c r="U22434" s="287"/>
      <c r="X22434" s="289"/>
    </row>
    <row r="22435" spans="20:24">
      <c r="T22435" s="288"/>
      <c r="U22435" s="287"/>
      <c r="X22435" s="289"/>
    </row>
    <row r="22436" spans="20:24">
      <c r="T22436" s="288"/>
      <c r="U22436" s="287"/>
      <c r="X22436" s="289"/>
    </row>
    <row r="22437" spans="20:24">
      <c r="T22437" s="288"/>
      <c r="U22437" s="287"/>
      <c r="X22437" s="289"/>
    </row>
    <row r="22438" spans="20:24">
      <c r="T22438" s="288"/>
      <c r="U22438" s="287"/>
      <c r="X22438" s="289"/>
    </row>
    <row r="22439" spans="20:24">
      <c r="T22439" s="288"/>
      <c r="U22439" s="287"/>
      <c r="X22439" s="289"/>
    </row>
    <row r="22440" spans="20:24">
      <c r="T22440" s="288"/>
      <c r="U22440" s="287"/>
      <c r="X22440" s="289"/>
    </row>
    <row r="22441" spans="20:24">
      <c r="T22441" s="288"/>
      <c r="U22441" s="287"/>
      <c r="X22441" s="289"/>
    </row>
    <row r="22442" spans="20:24">
      <c r="T22442" s="288"/>
      <c r="U22442" s="287"/>
      <c r="X22442" s="289"/>
    </row>
    <row r="22443" spans="20:24">
      <c r="T22443" s="288"/>
      <c r="U22443" s="287"/>
      <c r="X22443" s="289"/>
    </row>
    <row r="22444" spans="20:24">
      <c r="T22444" s="288"/>
      <c r="U22444" s="287"/>
      <c r="X22444" s="289"/>
    </row>
    <row r="22445" spans="20:24">
      <c r="T22445" s="288"/>
      <c r="U22445" s="287"/>
      <c r="X22445" s="289"/>
    </row>
    <row r="22446" spans="20:24">
      <c r="T22446" s="288"/>
      <c r="U22446" s="287"/>
      <c r="X22446" s="289"/>
    </row>
    <row r="22447" spans="20:24">
      <c r="T22447" s="288"/>
      <c r="U22447" s="287"/>
      <c r="X22447" s="289"/>
    </row>
    <row r="22448" spans="20:24">
      <c r="T22448" s="288"/>
      <c r="U22448" s="287"/>
      <c r="X22448" s="289"/>
    </row>
    <row r="22449" spans="20:24">
      <c r="T22449" s="288"/>
      <c r="U22449" s="287"/>
      <c r="X22449" s="289"/>
    </row>
    <row r="22450" spans="20:24">
      <c r="T22450" s="288"/>
      <c r="U22450" s="287"/>
      <c r="X22450" s="289"/>
    </row>
    <row r="22451" spans="20:24">
      <c r="T22451" s="288"/>
      <c r="U22451" s="287"/>
      <c r="X22451" s="289"/>
    </row>
    <row r="22452" spans="20:24">
      <c r="T22452" s="288"/>
      <c r="U22452" s="287"/>
      <c r="X22452" s="289"/>
    </row>
    <row r="22453" spans="20:24">
      <c r="T22453" s="288"/>
      <c r="U22453" s="287"/>
      <c r="X22453" s="289"/>
    </row>
    <row r="22454" spans="20:24">
      <c r="T22454" s="288"/>
      <c r="U22454" s="287"/>
      <c r="X22454" s="289"/>
    </row>
    <row r="22455" spans="20:24">
      <c r="T22455" s="288"/>
      <c r="U22455" s="287"/>
      <c r="X22455" s="289"/>
    </row>
    <row r="22456" spans="20:24">
      <c r="T22456" s="288"/>
      <c r="U22456" s="287"/>
      <c r="X22456" s="289"/>
    </row>
    <row r="22457" spans="20:24">
      <c r="T22457" s="288"/>
      <c r="U22457" s="287"/>
      <c r="X22457" s="289"/>
    </row>
    <row r="22458" spans="20:24">
      <c r="T22458" s="288"/>
      <c r="U22458" s="287"/>
      <c r="X22458" s="289"/>
    </row>
    <row r="22459" spans="20:24">
      <c r="T22459" s="288"/>
      <c r="U22459" s="287"/>
      <c r="X22459" s="289"/>
    </row>
    <row r="22460" spans="20:24">
      <c r="T22460" s="288"/>
      <c r="U22460" s="287"/>
      <c r="X22460" s="289"/>
    </row>
    <row r="22461" spans="20:24">
      <c r="T22461" s="288"/>
      <c r="U22461" s="287"/>
      <c r="X22461" s="289"/>
    </row>
    <row r="22462" spans="20:24">
      <c r="T22462" s="288"/>
      <c r="U22462" s="287"/>
      <c r="X22462" s="289"/>
    </row>
    <row r="22463" spans="20:24">
      <c r="T22463" s="288"/>
      <c r="U22463" s="287"/>
      <c r="X22463" s="289"/>
    </row>
    <row r="22464" spans="20:24">
      <c r="T22464" s="288"/>
      <c r="U22464" s="287"/>
      <c r="X22464" s="289"/>
    </row>
    <row r="22465" spans="20:24">
      <c r="T22465" s="288"/>
      <c r="U22465" s="287"/>
      <c r="X22465" s="289"/>
    </row>
    <row r="22466" spans="20:24">
      <c r="T22466" s="288"/>
      <c r="U22466" s="287"/>
      <c r="X22466" s="289"/>
    </row>
    <row r="22467" spans="20:24">
      <c r="T22467" s="288"/>
      <c r="U22467" s="287"/>
      <c r="X22467" s="289"/>
    </row>
    <row r="22468" spans="20:24">
      <c r="T22468" s="288"/>
      <c r="U22468" s="287"/>
      <c r="X22468" s="289"/>
    </row>
    <row r="22469" spans="20:24">
      <c r="T22469" s="288"/>
      <c r="U22469" s="287"/>
      <c r="X22469" s="289"/>
    </row>
    <row r="22470" spans="20:24">
      <c r="T22470" s="288"/>
      <c r="U22470" s="287"/>
      <c r="X22470" s="289"/>
    </row>
    <row r="22471" spans="20:24">
      <c r="T22471" s="288"/>
      <c r="U22471" s="287"/>
      <c r="X22471" s="289"/>
    </row>
    <row r="22472" spans="20:24">
      <c r="T22472" s="288"/>
      <c r="U22472" s="287"/>
      <c r="X22472" s="289"/>
    </row>
    <row r="22473" spans="20:24">
      <c r="T22473" s="288"/>
      <c r="U22473" s="287"/>
      <c r="X22473" s="289"/>
    </row>
    <row r="22474" spans="20:24">
      <c r="T22474" s="288"/>
      <c r="U22474" s="287"/>
      <c r="X22474" s="289"/>
    </row>
    <row r="22475" spans="20:24">
      <c r="T22475" s="288"/>
      <c r="U22475" s="287"/>
      <c r="X22475" s="289"/>
    </row>
    <row r="22476" spans="20:24">
      <c r="T22476" s="288"/>
      <c r="U22476" s="287"/>
      <c r="X22476" s="289"/>
    </row>
    <row r="22477" spans="20:24">
      <c r="T22477" s="288"/>
      <c r="U22477" s="287"/>
      <c r="X22477" s="289"/>
    </row>
    <row r="22478" spans="20:24">
      <c r="T22478" s="288"/>
      <c r="U22478" s="287"/>
      <c r="X22478" s="289"/>
    </row>
    <row r="22479" spans="20:24">
      <c r="T22479" s="288"/>
      <c r="U22479" s="287"/>
      <c r="X22479" s="289"/>
    </row>
    <row r="22480" spans="20:24">
      <c r="T22480" s="288"/>
      <c r="U22480" s="287"/>
      <c r="X22480" s="289"/>
    </row>
    <row r="22481" spans="20:24">
      <c r="T22481" s="288"/>
      <c r="U22481" s="287"/>
      <c r="X22481" s="289"/>
    </row>
    <row r="22482" spans="20:24">
      <c r="T22482" s="288"/>
      <c r="U22482" s="287"/>
      <c r="X22482" s="289"/>
    </row>
    <row r="22483" spans="20:24">
      <c r="T22483" s="288"/>
      <c r="U22483" s="287"/>
      <c r="X22483" s="289"/>
    </row>
    <row r="22484" spans="20:24">
      <c r="T22484" s="288"/>
      <c r="U22484" s="287"/>
      <c r="X22484" s="289"/>
    </row>
    <row r="22485" spans="20:24">
      <c r="T22485" s="288"/>
      <c r="U22485" s="287"/>
      <c r="X22485" s="289"/>
    </row>
    <row r="22486" spans="20:24">
      <c r="T22486" s="288"/>
      <c r="U22486" s="287"/>
      <c r="X22486" s="289"/>
    </row>
    <row r="22487" spans="20:24">
      <c r="T22487" s="288"/>
      <c r="U22487" s="287"/>
      <c r="X22487" s="289"/>
    </row>
    <row r="22488" spans="20:24">
      <c r="T22488" s="288"/>
      <c r="U22488" s="287"/>
      <c r="X22488" s="289"/>
    </row>
    <row r="22489" spans="20:24">
      <c r="T22489" s="288"/>
      <c r="U22489" s="287"/>
      <c r="X22489" s="289"/>
    </row>
    <row r="22490" spans="20:24">
      <c r="T22490" s="288"/>
      <c r="U22490" s="287"/>
      <c r="X22490" s="289"/>
    </row>
    <row r="22491" spans="20:24">
      <c r="T22491" s="288"/>
      <c r="U22491" s="287"/>
      <c r="X22491" s="289"/>
    </row>
    <row r="22492" spans="20:24">
      <c r="T22492" s="288"/>
      <c r="U22492" s="287"/>
      <c r="X22492" s="289"/>
    </row>
    <row r="22493" spans="20:24">
      <c r="T22493" s="288"/>
      <c r="U22493" s="287"/>
      <c r="X22493" s="289"/>
    </row>
    <row r="22494" spans="20:24">
      <c r="T22494" s="288"/>
      <c r="U22494" s="287"/>
      <c r="X22494" s="289"/>
    </row>
    <row r="22495" spans="20:24">
      <c r="T22495" s="288"/>
      <c r="U22495" s="287"/>
      <c r="X22495" s="289"/>
    </row>
    <row r="22496" spans="20:24">
      <c r="T22496" s="288"/>
      <c r="U22496" s="287"/>
      <c r="X22496" s="289"/>
    </row>
    <row r="22497" spans="20:24">
      <c r="T22497" s="288"/>
      <c r="U22497" s="287"/>
      <c r="X22497" s="289"/>
    </row>
    <row r="22498" spans="20:24">
      <c r="T22498" s="288"/>
      <c r="U22498" s="287"/>
      <c r="X22498" s="289"/>
    </row>
    <row r="22499" spans="20:24">
      <c r="T22499" s="288"/>
      <c r="U22499" s="287"/>
      <c r="X22499" s="289"/>
    </row>
    <row r="22500" spans="20:24">
      <c r="T22500" s="288"/>
      <c r="U22500" s="287"/>
      <c r="X22500" s="289"/>
    </row>
    <row r="22501" spans="20:24">
      <c r="T22501" s="288"/>
      <c r="U22501" s="287"/>
      <c r="X22501" s="289"/>
    </row>
    <row r="22502" spans="20:24">
      <c r="T22502" s="288"/>
      <c r="U22502" s="287"/>
      <c r="X22502" s="289"/>
    </row>
    <row r="22503" spans="20:24">
      <c r="T22503" s="288"/>
      <c r="U22503" s="287"/>
      <c r="X22503" s="289"/>
    </row>
    <row r="22504" spans="20:24">
      <c r="T22504" s="288"/>
      <c r="U22504" s="287"/>
      <c r="X22504" s="289"/>
    </row>
    <row r="22505" spans="20:24">
      <c r="T22505" s="288"/>
      <c r="U22505" s="287"/>
      <c r="X22505" s="289"/>
    </row>
    <row r="22506" spans="20:24">
      <c r="T22506" s="288"/>
      <c r="U22506" s="287"/>
      <c r="X22506" s="289"/>
    </row>
    <row r="22507" spans="20:24">
      <c r="T22507" s="288"/>
      <c r="U22507" s="287"/>
      <c r="X22507" s="289"/>
    </row>
    <row r="22508" spans="20:24">
      <c r="T22508" s="288"/>
      <c r="U22508" s="287"/>
      <c r="X22508" s="289"/>
    </row>
    <row r="22509" spans="20:24">
      <c r="T22509" s="288"/>
      <c r="U22509" s="287"/>
      <c r="X22509" s="289"/>
    </row>
    <row r="22510" spans="20:24">
      <c r="T22510" s="288"/>
      <c r="U22510" s="287"/>
      <c r="X22510" s="289"/>
    </row>
    <row r="22511" spans="20:24">
      <c r="T22511" s="288"/>
      <c r="U22511" s="287"/>
      <c r="X22511" s="289"/>
    </row>
    <row r="22512" spans="20:24">
      <c r="T22512" s="288"/>
      <c r="U22512" s="287"/>
      <c r="X22512" s="289"/>
    </row>
    <row r="22513" spans="20:24">
      <c r="T22513" s="288"/>
      <c r="U22513" s="287"/>
      <c r="X22513" s="289"/>
    </row>
    <row r="22514" spans="20:24">
      <c r="T22514" s="288"/>
      <c r="U22514" s="287"/>
      <c r="X22514" s="289"/>
    </row>
    <row r="22515" spans="20:24">
      <c r="T22515" s="288"/>
      <c r="U22515" s="287"/>
      <c r="X22515" s="289"/>
    </row>
    <row r="22516" spans="20:24">
      <c r="T22516" s="288"/>
      <c r="U22516" s="287"/>
      <c r="X22516" s="289"/>
    </row>
    <row r="22517" spans="20:24">
      <c r="T22517" s="288"/>
      <c r="U22517" s="287"/>
      <c r="X22517" s="289"/>
    </row>
    <row r="22518" spans="20:24">
      <c r="T22518" s="288"/>
      <c r="U22518" s="287"/>
      <c r="X22518" s="289"/>
    </row>
    <row r="22519" spans="20:24">
      <c r="T22519" s="288"/>
      <c r="U22519" s="287"/>
      <c r="X22519" s="289"/>
    </row>
    <row r="22520" spans="20:24">
      <c r="T22520" s="288"/>
      <c r="U22520" s="287"/>
      <c r="X22520" s="289"/>
    </row>
    <row r="22521" spans="20:24">
      <c r="T22521" s="288"/>
      <c r="U22521" s="287"/>
      <c r="X22521" s="289"/>
    </row>
    <row r="22522" spans="20:24">
      <c r="T22522" s="288"/>
      <c r="U22522" s="287"/>
      <c r="X22522" s="289"/>
    </row>
    <row r="22523" spans="20:24">
      <c r="T22523" s="288"/>
      <c r="U22523" s="287"/>
      <c r="X22523" s="289"/>
    </row>
    <row r="22524" spans="20:24">
      <c r="T22524" s="288"/>
      <c r="U22524" s="287"/>
      <c r="X22524" s="289"/>
    </row>
    <row r="22525" spans="20:24">
      <c r="T22525" s="288"/>
      <c r="U22525" s="287"/>
      <c r="X22525" s="289"/>
    </row>
    <row r="22526" spans="20:24">
      <c r="T22526" s="288"/>
      <c r="U22526" s="287"/>
      <c r="X22526" s="289"/>
    </row>
    <row r="22527" spans="20:24">
      <c r="T22527" s="288"/>
      <c r="U22527" s="287"/>
      <c r="X22527" s="289"/>
    </row>
    <row r="22528" spans="20:24">
      <c r="T22528" s="288"/>
      <c r="U22528" s="287"/>
      <c r="X22528" s="289"/>
    </row>
    <row r="22529" spans="20:24">
      <c r="T22529" s="288"/>
      <c r="U22529" s="287"/>
      <c r="X22529" s="289"/>
    </row>
    <row r="22530" spans="20:24">
      <c r="T22530" s="288"/>
      <c r="U22530" s="287"/>
      <c r="X22530" s="289"/>
    </row>
    <row r="22531" spans="20:24">
      <c r="T22531" s="288"/>
      <c r="U22531" s="287"/>
      <c r="X22531" s="289"/>
    </row>
    <row r="22532" spans="20:24">
      <c r="T22532" s="288"/>
      <c r="U22532" s="287"/>
      <c r="X22532" s="289"/>
    </row>
    <row r="22533" spans="20:24">
      <c r="T22533" s="288"/>
      <c r="U22533" s="287"/>
      <c r="X22533" s="289"/>
    </row>
    <row r="22534" spans="20:24">
      <c r="T22534" s="288"/>
      <c r="U22534" s="287"/>
      <c r="X22534" s="289"/>
    </row>
    <row r="22535" spans="20:24">
      <c r="T22535" s="288"/>
      <c r="U22535" s="287"/>
      <c r="X22535" s="289"/>
    </row>
    <row r="22536" spans="20:24">
      <c r="T22536" s="288"/>
      <c r="U22536" s="287"/>
      <c r="X22536" s="289"/>
    </row>
    <row r="22537" spans="20:24">
      <c r="T22537" s="288"/>
      <c r="U22537" s="287"/>
      <c r="X22537" s="289"/>
    </row>
    <row r="22538" spans="20:24">
      <c r="T22538" s="288"/>
      <c r="U22538" s="287"/>
      <c r="X22538" s="289"/>
    </row>
    <row r="22539" spans="20:24">
      <c r="T22539" s="288"/>
      <c r="U22539" s="287"/>
      <c r="X22539" s="289"/>
    </row>
    <row r="22540" spans="20:24">
      <c r="T22540" s="288"/>
      <c r="U22540" s="287"/>
      <c r="X22540" s="289"/>
    </row>
    <row r="22541" spans="20:24">
      <c r="T22541" s="288"/>
      <c r="U22541" s="287"/>
      <c r="X22541" s="289"/>
    </row>
    <row r="22542" spans="20:24">
      <c r="T22542" s="288"/>
      <c r="U22542" s="287"/>
      <c r="X22542" s="289"/>
    </row>
    <row r="22543" spans="20:24">
      <c r="T22543" s="288"/>
      <c r="U22543" s="287"/>
      <c r="X22543" s="289"/>
    </row>
    <row r="22544" spans="20:24">
      <c r="T22544" s="288"/>
      <c r="U22544" s="287"/>
      <c r="X22544" s="289"/>
    </row>
    <row r="22545" spans="20:24">
      <c r="T22545" s="288"/>
      <c r="U22545" s="287"/>
      <c r="X22545" s="289"/>
    </row>
    <row r="22546" spans="20:24">
      <c r="T22546" s="288"/>
      <c r="U22546" s="287"/>
      <c r="X22546" s="289"/>
    </row>
    <row r="22547" spans="20:24">
      <c r="T22547" s="288"/>
      <c r="U22547" s="287"/>
      <c r="X22547" s="289"/>
    </row>
    <row r="22548" spans="20:24">
      <c r="T22548" s="288"/>
      <c r="U22548" s="287"/>
      <c r="X22548" s="289"/>
    </row>
    <row r="22549" spans="20:24">
      <c r="T22549" s="288"/>
      <c r="U22549" s="287"/>
      <c r="X22549" s="289"/>
    </row>
    <row r="22550" spans="20:24">
      <c r="T22550" s="288"/>
      <c r="U22550" s="287"/>
      <c r="X22550" s="289"/>
    </row>
    <row r="22551" spans="20:24">
      <c r="T22551" s="288"/>
      <c r="U22551" s="287"/>
      <c r="X22551" s="289"/>
    </row>
    <row r="22552" spans="20:24">
      <c r="T22552" s="288"/>
      <c r="U22552" s="287"/>
      <c r="X22552" s="289"/>
    </row>
    <row r="22553" spans="20:24">
      <c r="T22553" s="288"/>
      <c r="U22553" s="287"/>
      <c r="X22553" s="289"/>
    </row>
    <row r="22554" spans="20:24">
      <c r="T22554" s="288"/>
      <c r="U22554" s="287"/>
      <c r="X22554" s="289"/>
    </row>
    <row r="22555" spans="20:24">
      <c r="T22555" s="288"/>
      <c r="U22555" s="287"/>
      <c r="X22555" s="289"/>
    </row>
    <row r="22556" spans="20:24">
      <c r="T22556" s="288"/>
      <c r="U22556" s="287"/>
      <c r="X22556" s="289"/>
    </row>
    <row r="22557" spans="20:24">
      <c r="T22557" s="288"/>
      <c r="U22557" s="287"/>
      <c r="X22557" s="289"/>
    </row>
    <row r="22558" spans="20:24">
      <c r="T22558" s="288"/>
      <c r="U22558" s="287"/>
      <c r="X22558" s="289"/>
    </row>
    <row r="22559" spans="20:24">
      <c r="T22559" s="288"/>
      <c r="U22559" s="287"/>
      <c r="X22559" s="289"/>
    </row>
    <row r="22560" spans="20:24">
      <c r="T22560" s="288"/>
      <c r="U22560" s="287"/>
      <c r="X22560" s="289"/>
    </row>
    <row r="22561" spans="20:24">
      <c r="T22561" s="288"/>
      <c r="U22561" s="287"/>
      <c r="X22561" s="289"/>
    </row>
    <row r="22562" spans="20:24">
      <c r="T22562" s="288"/>
      <c r="U22562" s="287"/>
      <c r="X22562" s="289"/>
    </row>
    <row r="22563" spans="20:24">
      <c r="T22563" s="288"/>
      <c r="U22563" s="287"/>
      <c r="X22563" s="289"/>
    </row>
    <row r="22564" spans="20:24">
      <c r="T22564" s="288"/>
      <c r="U22564" s="287"/>
      <c r="X22564" s="289"/>
    </row>
    <row r="22565" spans="20:24">
      <c r="T22565" s="288"/>
      <c r="U22565" s="287"/>
      <c r="X22565" s="289"/>
    </row>
    <row r="22566" spans="20:24">
      <c r="T22566" s="288"/>
      <c r="U22566" s="287"/>
      <c r="X22566" s="289"/>
    </row>
    <row r="22567" spans="20:24">
      <c r="T22567" s="288"/>
      <c r="U22567" s="287"/>
      <c r="X22567" s="289"/>
    </row>
    <row r="22568" spans="20:24">
      <c r="T22568" s="288"/>
      <c r="U22568" s="287"/>
      <c r="X22568" s="289"/>
    </row>
    <row r="22569" spans="20:24">
      <c r="T22569" s="288"/>
      <c r="U22569" s="287"/>
      <c r="X22569" s="289"/>
    </row>
    <row r="22570" spans="20:24">
      <c r="T22570" s="288"/>
      <c r="U22570" s="287"/>
      <c r="X22570" s="289"/>
    </row>
    <row r="22571" spans="20:24">
      <c r="T22571" s="288"/>
      <c r="U22571" s="287"/>
      <c r="X22571" s="289"/>
    </row>
    <row r="22572" spans="20:24">
      <c r="T22572" s="288"/>
      <c r="U22572" s="287"/>
      <c r="X22572" s="289"/>
    </row>
    <row r="22573" spans="20:24">
      <c r="T22573" s="288"/>
      <c r="U22573" s="287"/>
      <c r="X22573" s="289"/>
    </row>
    <row r="22574" spans="20:24">
      <c r="T22574" s="288"/>
      <c r="U22574" s="287"/>
      <c r="X22574" s="289"/>
    </row>
    <row r="22575" spans="20:24">
      <c r="T22575" s="288"/>
      <c r="U22575" s="287"/>
      <c r="X22575" s="289"/>
    </row>
    <row r="22576" spans="20:24">
      <c r="T22576" s="288"/>
      <c r="U22576" s="287"/>
      <c r="X22576" s="289"/>
    </row>
    <row r="22577" spans="20:24">
      <c r="T22577" s="288"/>
      <c r="U22577" s="287"/>
      <c r="X22577" s="289"/>
    </row>
    <row r="22578" spans="20:24">
      <c r="T22578" s="288"/>
      <c r="U22578" s="287"/>
      <c r="X22578" s="289"/>
    </row>
    <row r="22579" spans="20:24">
      <c r="T22579" s="288"/>
      <c r="U22579" s="287"/>
      <c r="X22579" s="289"/>
    </row>
    <row r="22580" spans="20:24">
      <c r="T22580" s="288"/>
      <c r="U22580" s="287"/>
      <c r="X22580" s="289"/>
    </row>
    <row r="22581" spans="20:24">
      <c r="T22581" s="288"/>
      <c r="U22581" s="287"/>
      <c r="X22581" s="289"/>
    </row>
    <row r="22582" spans="20:24">
      <c r="T22582" s="288"/>
      <c r="U22582" s="287"/>
      <c r="X22582" s="289"/>
    </row>
    <row r="22583" spans="20:24">
      <c r="T22583" s="288"/>
      <c r="U22583" s="287"/>
      <c r="X22583" s="289"/>
    </row>
    <row r="22584" spans="20:24">
      <c r="T22584" s="288"/>
      <c r="U22584" s="287"/>
      <c r="X22584" s="289"/>
    </row>
    <row r="22585" spans="20:24">
      <c r="T22585" s="288"/>
      <c r="U22585" s="287"/>
      <c r="X22585" s="289"/>
    </row>
    <row r="22586" spans="20:24">
      <c r="T22586" s="288"/>
      <c r="U22586" s="287"/>
      <c r="X22586" s="289"/>
    </row>
    <row r="22587" spans="20:24">
      <c r="T22587" s="288"/>
      <c r="U22587" s="287"/>
      <c r="X22587" s="289"/>
    </row>
    <row r="22588" spans="20:24">
      <c r="T22588" s="288"/>
      <c r="U22588" s="287"/>
      <c r="X22588" s="289"/>
    </row>
    <row r="22589" spans="20:24">
      <c r="T22589" s="288"/>
      <c r="U22589" s="287"/>
      <c r="X22589" s="289"/>
    </row>
    <row r="22590" spans="20:24">
      <c r="T22590" s="288"/>
      <c r="U22590" s="287"/>
      <c r="X22590" s="289"/>
    </row>
    <row r="22591" spans="20:24">
      <c r="T22591" s="288"/>
      <c r="U22591" s="287"/>
      <c r="X22591" s="289"/>
    </row>
    <row r="22592" spans="20:24">
      <c r="T22592" s="288"/>
      <c r="U22592" s="287"/>
      <c r="X22592" s="289"/>
    </row>
    <row r="22593" spans="20:24">
      <c r="T22593" s="288"/>
      <c r="U22593" s="287"/>
      <c r="X22593" s="289"/>
    </row>
    <row r="22594" spans="20:24">
      <c r="T22594" s="288"/>
      <c r="U22594" s="287"/>
      <c r="X22594" s="289"/>
    </row>
    <row r="22595" spans="20:24">
      <c r="T22595" s="288"/>
      <c r="U22595" s="287"/>
      <c r="X22595" s="289"/>
    </row>
    <row r="22596" spans="20:24">
      <c r="T22596" s="288"/>
      <c r="U22596" s="287"/>
      <c r="X22596" s="289"/>
    </row>
    <row r="22597" spans="20:24">
      <c r="T22597" s="288"/>
      <c r="U22597" s="287"/>
      <c r="X22597" s="289"/>
    </row>
    <row r="22598" spans="20:24">
      <c r="T22598" s="288"/>
      <c r="U22598" s="287"/>
      <c r="X22598" s="289"/>
    </row>
    <row r="22599" spans="20:24">
      <c r="T22599" s="288"/>
      <c r="U22599" s="287"/>
      <c r="X22599" s="289"/>
    </row>
    <row r="22600" spans="20:24">
      <c r="T22600" s="288"/>
      <c r="U22600" s="287"/>
      <c r="X22600" s="289"/>
    </row>
    <row r="22601" spans="20:24">
      <c r="T22601" s="288"/>
      <c r="U22601" s="287"/>
      <c r="X22601" s="289"/>
    </row>
    <row r="22602" spans="20:24">
      <c r="T22602" s="288"/>
      <c r="U22602" s="287"/>
      <c r="X22602" s="289"/>
    </row>
    <row r="22603" spans="20:24">
      <c r="T22603" s="288"/>
      <c r="U22603" s="287"/>
      <c r="X22603" s="289"/>
    </row>
    <row r="22604" spans="20:24">
      <c r="T22604" s="288"/>
      <c r="U22604" s="287"/>
      <c r="X22604" s="289"/>
    </row>
    <row r="22605" spans="20:24">
      <c r="T22605" s="288"/>
      <c r="U22605" s="287"/>
      <c r="X22605" s="289"/>
    </row>
    <row r="22606" spans="20:24">
      <c r="T22606" s="288"/>
      <c r="U22606" s="287"/>
      <c r="X22606" s="289"/>
    </row>
    <row r="22607" spans="20:24">
      <c r="T22607" s="288"/>
      <c r="U22607" s="287"/>
      <c r="X22607" s="289"/>
    </row>
    <row r="22608" spans="20:24">
      <c r="T22608" s="288"/>
      <c r="U22608" s="287"/>
      <c r="X22608" s="289"/>
    </row>
    <row r="22609" spans="20:24">
      <c r="T22609" s="288"/>
      <c r="U22609" s="287"/>
      <c r="X22609" s="289"/>
    </row>
    <row r="22610" spans="20:24">
      <c r="T22610" s="288"/>
      <c r="U22610" s="287"/>
      <c r="X22610" s="289"/>
    </row>
    <row r="22611" spans="20:24">
      <c r="T22611" s="288"/>
      <c r="U22611" s="287"/>
      <c r="X22611" s="289"/>
    </row>
    <row r="22612" spans="20:24">
      <c r="T22612" s="288"/>
      <c r="U22612" s="287"/>
      <c r="X22612" s="289"/>
    </row>
    <row r="22613" spans="20:24">
      <c r="T22613" s="288"/>
      <c r="U22613" s="287"/>
      <c r="X22613" s="289"/>
    </row>
    <row r="22614" spans="20:24">
      <c r="T22614" s="288"/>
      <c r="U22614" s="287"/>
      <c r="X22614" s="289"/>
    </row>
    <row r="22615" spans="20:24">
      <c r="T22615" s="288"/>
      <c r="U22615" s="287"/>
      <c r="X22615" s="289"/>
    </row>
    <row r="22616" spans="20:24">
      <c r="T22616" s="288"/>
      <c r="U22616" s="287"/>
      <c r="X22616" s="289"/>
    </row>
    <row r="22617" spans="20:24">
      <c r="T22617" s="288"/>
      <c r="U22617" s="287"/>
      <c r="X22617" s="289"/>
    </row>
    <row r="22618" spans="20:24">
      <c r="T22618" s="288"/>
      <c r="U22618" s="287"/>
      <c r="X22618" s="289"/>
    </row>
    <row r="22619" spans="20:24">
      <c r="T22619" s="288"/>
      <c r="U22619" s="287"/>
      <c r="X22619" s="289"/>
    </row>
    <row r="22620" spans="20:24">
      <c r="T22620" s="288"/>
      <c r="U22620" s="287"/>
      <c r="X22620" s="289"/>
    </row>
    <row r="22621" spans="20:24">
      <c r="T22621" s="288"/>
      <c r="U22621" s="287"/>
      <c r="X22621" s="289"/>
    </row>
    <row r="22622" spans="20:24">
      <c r="T22622" s="288"/>
      <c r="U22622" s="287"/>
      <c r="X22622" s="289"/>
    </row>
    <row r="22623" spans="20:24">
      <c r="T22623" s="288"/>
      <c r="U22623" s="287"/>
      <c r="X22623" s="289"/>
    </row>
    <row r="22624" spans="20:24">
      <c r="T22624" s="288"/>
      <c r="U22624" s="287"/>
      <c r="X22624" s="289"/>
    </row>
    <row r="22625" spans="20:24">
      <c r="T22625" s="288"/>
      <c r="U22625" s="287"/>
      <c r="X22625" s="289"/>
    </row>
    <row r="22626" spans="20:24">
      <c r="T22626" s="288"/>
      <c r="U22626" s="287"/>
      <c r="X22626" s="289"/>
    </row>
    <row r="22627" spans="20:24">
      <c r="T22627" s="288"/>
      <c r="U22627" s="287"/>
      <c r="X22627" s="289"/>
    </row>
    <row r="22628" spans="20:24">
      <c r="T22628" s="288"/>
      <c r="U22628" s="287"/>
      <c r="X22628" s="289"/>
    </row>
    <row r="22629" spans="20:24">
      <c r="T22629" s="288"/>
      <c r="U22629" s="287"/>
      <c r="X22629" s="289"/>
    </row>
    <row r="22630" spans="20:24">
      <c r="T22630" s="288"/>
      <c r="U22630" s="287"/>
      <c r="X22630" s="289"/>
    </row>
    <row r="22631" spans="20:24">
      <c r="T22631" s="288"/>
      <c r="U22631" s="287"/>
      <c r="X22631" s="289"/>
    </row>
    <row r="22632" spans="20:24">
      <c r="T22632" s="288"/>
      <c r="U22632" s="287"/>
      <c r="X22632" s="289"/>
    </row>
    <row r="22633" spans="20:24">
      <c r="T22633" s="288"/>
      <c r="U22633" s="287"/>
      <c r="X22633" s="289"/>
    </row>
    <row r="22634" spans="20:24">
      <c r="T22634" s="288"/>
      <c r="U22634" s="287"/>
      <c r="X22634" s="289"/>
    </row>
    <row r="22635" spans="20:24">
      <c r="T22635" s="288"/>
      <c r="U22635" s="287"/>
      <c r="X22635" s="289"/>
    </row>
    <row r="22636" spans="20:24">
      <c r="T22636" s="288"/>
      <c r="U22636" s="287"/>
      <c r="X22636" s="289"/>
    </row>
    <row r="22637" spans="20:24">
      <c r="T22637" s="288"/>
      <c r="U22637" s="287"/>
      <c r="X22637" s="289"/>
    </row>
    <row r="22638" spans="20:24">
      <c r="T22638" s="288"/>
      <c r="U22638" s="287"/>
      <c r="X22638" s="289"/>
    </row>
    <row r="22639" spans="20:24">
      <c r="T22639" s="288"/>
      <c r="U22639" s="287"/>
      <c r="X22639" s="289"/>
    </row>
    <row r="22640" spans="20:24">
      <c r="T22640" s="288"/>
      <c r="U22640" s="287"/>
      <c r="X22640" s="289"/>
    </row>
    <row r="22641" spans="20:24">
      <c r="T22641" s="288"/>
      <c r="U22641" s="287"/>
      <c r="X22641" s="289"/>
    </row>
    <row r="22642" spans="20:24">
      <c r="T22642" s="288"/>
      <c r="U22642" s="287"/>
      <c r="X22642" s="289"/>
    </row>
    <row r="22643" spans="20:24">
      <c r="T22643" s="288"/>
      <c r="U22643" s="287"/>
      <c r="X22643" s="289"/>
    </row>
    <row r="22644" spans="20:24">
      <c r="T22644" s="288"/>
      <c r="U22644" s="287"/>
      <c r="X22644" s="289"/>
    </row>
    <row r="22645" spans="20:24">
      <c r="T22645" s="288"/>
      <c r="U22645" s="287"/>
      <c r="X22645" s="289"/>
    </row>
    <row r="22646" spans="20:24">
      <c r="T22646" s="288"/>
      <c r="U22646" s="287"/>
      <c r="X22646" s="289"/>
    </row>
    <row r="22647" spans="20:24">
      <c r="T22647" s="288"/>
      <c r="U22647" s="287"/>
      <c r="X22647" s="289"/>
    </row>
    <row r="22648" spans="20:24">
      <c r="T22648" s="288"/>
      <c r="U22648" s="287"/>
      <c r="X22648" s="289"/>
    </row>
    <row r="22649" spans="20:24">
      <c r="T22649" s="288"/>
      <c r="U22649" s="287"/>
      <c r="X22649" s="289"/>
    </row>
    <row r="22650" spans="20:24">
      <c r="T22650" s="288"/>
      <c r="U22650" s="287"/>
      <c r="X22650" s="289"/>
    </row>
    <row r="22651" spans="20:24">
      <c r="T22651" s="288"/>
      <c r="U22651" s="287"/>
      <c r="X22651" s="289"/>
    </row>
    <row r="22652" spans="20:24">
      <c r="T22652" s="288"/>
      <c r="U22652" s="287"/>
      <c r="X22652" s="289"/>
    </row>
    <row r="22653" spans="20:24">
      <c r="T22653" s="288"/>
      <c r="U22653" s="287"/>
      <c r="X22653" s="289"/>
    </row>
    <row r="22654" spans="20:24">
      <c r="T22654" s="288"/>
      <c r="U22654" s="287"/>
      <c r="X22654" s="289"/>
    </row>
    <row r="22655" spans="20:24">
      <c r="T22655" s="288"/>
      <c r="U22655" s="287"/>
      <c r="X22655" s="289"/>
    </row>
    <row r="22656" spans="20:24">
      <c r="T22656" s="288"/>
      <c r="U22656" s="287"/>
      <c r="X22656" s="289"/>
    </row>
    <row r="22657" spans="20:24">
      <c r="T22657" s="288"/>
      <c r="U22657" s="287"/>
      <c r="X22657" s="289"/>
    </row>
    <row r="22658" spans="20:24">
      <c r="T22658" s="288"/>
      <c r="U22658" s="287"/>
      <c r="X22658" s="289"/>
    </row>
    <row r="22659" spans="20:24">
      <c r="T22659" s="288"/>
      <c r="U22659" s="287"/>
      <c r="X22659" s="289"/>
    </row>
    <row r="22660" spans="20:24">
      <c r="T22660" s="288"/>
      <c r="U22660" s="287"/>
      <c r="X22660" s="289"/>
    </row>
    <row r="22661" spans="20:24">
      <c r="T22661" s="288"/>
      <c r="U22661" s="287"/>
      <c r="X22661" s="289"/>
    </row>
    <row r="22662" spans="20:24">
      <c r="T22662" s="288"/>
      <c r="U22662" s="287"/>
      <c r="X22662" s="289"/>
    </row>
    <row r="22663" spans="20:24">
      <c r="T22663" s="288"/>
      <c r="U22663" s="287"/>
      <c r="X22663" s="289"/>
    </row>
    <row r="22664" spans="20:24">
      <c r="T22664" s="288"/>
      <c r="U22664" s="287"/>
      <c r="X22664" s="289"/>
    </row>
    <row r="22665" spans="20:24">
      <c r="T22665" s="288"/>
      <c r="U22665" s="287"/>
      <c r="X22665" s="289"/>
    </row>
    <row r="22666" spans="20:24">
      <c r="T22666" s="288"/>
      <c r="U22666" s="287"/>
      <c r="X22666" s="289"/>
    </row>
    <row r="22667" spans="20:24">
      <c r="T22667" s="288"/>
      <c r="U22667" s="287"/>
      <c r="X22667" s="289"/>
    </row>
    <row r="22668" spans="20:24">
      <c r="T22668" s="288"/>
      <c r="U22668" s="287"/>
      <c r="X22668" s="289"/>
    </row>
    <row r="22669" spans="20:24">
      <c r="T22669" s="288"/>
      <c r="U22669" s="287"/>
      <c r="X22669" s="289"/>
    </row>
    <row r="22670" spans="20:24">
      <c r="T22670" s="288"/>
      <c r="U22670" s="287"/>
      <c r="X22670" s="289"/>
    </row>
    <row r="22671" spans="20:24">
      <c r="T22671" s="288"/>
      <c r="U22671" s="287"/>
      <c r="X22671" s="289"/>
    </row>
    <row r="22672" spans="20:24">
      <c r="T22672" s="288"/>
      <c r="U22672" s="287"/>
      <c r="X22672" s="289"/>
    </row>
    <row r="22673" spans="20:24">
      <c r="T22673" s="288"/>
      <c r="U22673" s="287"/>
      <c r="X22673" s="289"/>
    </row>
    <row r="22674" spans="20:24">
      <c r="T22674" s="288"/>
      <c r="U22674" s="287"/>
      <c r="X22674" s="289"/>
    </row>
    <row r="22675" spans="20:24">
      <c r="T22675" s="288"/>
      <c r="U22675" s="287"/>
      <c r="X22675" s="289"/>
    </row>
    <row r="22676" spans="20:24">
      <c r="T22676" s="288"/>
      <c r="U22676" s="287"/>
      <c r="X22676" s="289"/>
    </row>
    <row r="22677" spans="20:24">
      <c r="T22677" s="288"/>
      <c r="U22677" s="287"/>
      <c r="X22677" s="289"/>
    </row>
    <row r="22678" spans="20:24">
      <c r="T22678" s="288"/>
      <c r="U22678" s="287"/>
      <c r="X22678" s="289"/>
    </row>
    <row r="22679" spans="20:24">
      <c r="T22679" s="288"/>
      <c r="U22679" s="287"/>
      <c r="X22679" s="289"/>
    </row>
    <row r="22680" spans="20:24">
      <c r="T22680" s="288"/>
      <c r="U22680" s="287"/>
      <c r="X22680" s="289"/>
    </row>
    <row r="22681" spans="20:24">
      <c r="T22681" s="288"/>
      <c r="U22681" s="287"/>
      <c r="X22681" s="289"/>
    </row>
    <row r="22682" spans="20:24">
      <c r="T22682" s="288"/>
      <c r="U22682" s="287"/>
      <c r="X22682" s="289"/>
    </row>
    <row r="22683" spans="20:24">
      <c r="T22683" s="288"/>
      <c r="U22683" s="287"/>
      <c r="X22683" s="289"/>
    </row>
    <row r="22684" spans="20:24">
      <c r="T22684" s="288"/>
      <c r="U22684" s="287"/>
      <c r="X22684" s="289"/>
    </row>
    <row r="22685" spans="20:24">
      <c r="T22685" s="288"/>
      <c r="U22685" s="287"/>
      <c r="X22685" s="289"/>
    </row>
    <row r="22686" spans="20:24">
      <c r="T22686" s="288"/>
      <c r="U22686" s="287"/>
      <c r="X22686" s="289"/>
    </row>
    <row r="22687" spans="20:24">
      <c r="T22687" s="288"/>
      <c r="U22687" s="287"/>
      <c r="X22687" s="289"/>
    </row>
    <row r="22688" spans="20:24">
      <c r="T22688" s="288"/>
      <c r="U22688" s="287"/>
      <c r="X22688" s="289"/>
    </row>
    <row r="22689" spans="20:24">
      <c r="T22689" s="288"/>
      <c r="U22689" s="287"/>
      <c r="X22689" s="289"/>
    </row>
    <row r="22690" spans="20:24">
      <c r="T22690" s="288"/>
      <c r="U22690" s="287"/>
      <c r="X22690" s="289"/>
    </row>
    <row r="22691" spans="20:24">
      <c r="T22691" s="288"/>
      <c r="U22691" s="287"/>
      <c r="X22691" s="289"/>
    </row>
    <row r="22692" spans="20:24">
      <c r="T22692" s="288"/>
      <c r="U22692" s="287"/>
      <c r="X22692" s="289"/>
    </row>
    <row r="22693" spans="20:24">
      <c r="T22693" s="288"/>
      <c r="U22693" s="287"/>
      <c r="X22693" s="289"/>
    </row>
    <row r="22694" spans="20:24">
      <c r="T22694" s="288"/>
      <c r="U22694" s="287"/>
      <c r="X22694" s="289"/>
    </row>
    <row r="22695" spans="20:24">
      <c r="T22695" s="288"/>
      <c r="U22695" s="287"/>
      <c r="X22695" s="289"/>
    </row>
    <row r="22696" spans="20:24">
      <c r="T22696" s="288"/>
      <c r="U22696" s="287"/>
      <c r="X22696" s="289"/>
    </row>
    <row r="22697" spans="20:24">
      <c r="T22697" s="288"/>
      <c r="U22697" s="287"/>
      <c r="X22697" s="289"/>
    </row>
    <row r="22698" spans="20:24">
      <c r="T22698" s="288"/>
      <c r="U22698" s="287"/>
      <c r="X22698" s="289"/>
    </row>
    <row r="22699" spans="20:24">
      <c r="T22699" s="288"/>
      <c r="U22699" s="287"/>
      <c r="X22699" s="289"/>
    </row>
    <row r="22700" spans="20:24">
      <c r="T22700" s="288"/>
      <c r="U22700" s="287"/>
      <c r="X22700" s="289"/>
    </row>
    <row r="22701" spans="20:24">
      <c r="T22701" s="288"/>
      <c r="U22701" s="287"/>
      <c r="X22701" s="289"/>
    </row>
    <row r="22702" spans="20:24">
      <c r="T22702" s="288"/>
      <c r="U22702" s="287"/>
      <c r="X22702" s="289"/>
    </row>
    <row r="22703" spans="20:24">
      <c r="T22703" s="288"/>
      <c r="U22703" s="287"/>
      <c r="X22703" s="289"/>
    </row>
    <row r="22704" spans="20:24">
      <c r="T22704" s="288"/>
      <c r="U22704" s="287"/>
      <c r="X22704" s="289"/>
    </row>
    <row r="22705" spans="20:24">
      <c r="T22705" s="288"/>
      <c r="U22705" s="287"/>
      <c r="X22705" s="289"/>
    </row>
    <row r="22706" spans="20:24">
      <c r="T22706" s="288"/>
      <c r="U22706" s="287"/>
      <c r="X22706" s="289"/>
    </row>
    <row r="22707" spans="20:24">
      <c r="T22707" s="288"/>
      <c r="U22707" s="287"/>
      <c r="X22707" s="289"/>
    </row>
    <row r="22708" spans="20:24">
      <c r="T22708" s="288"/>
      <c r="U22708" s="287"/>
      <c r="X22708" s="289"/>
    </row>
    <row r="22709" spans="20:24">
      <c r="T22709" s="288"/>
      <c r="U22709" s="287"/>
      <c r="X22709" s="289"/>
    </row>
    <row r="22710" spans="20:24">
      <c r="T22710" s="288"/>
      <c r="U22710" s="287"/>
      <c r="X22710" s="289"/>
    </row>
    <row r="22711" spans="20:24">
      <c r="T22711" s="288"/>
      <c r="U22711" s="287"/>
      <c r="X22711" s="289"/>
    </row>
    <row r="22712" spans="20:24">
      <c r="T22712" s="288"/>
      <c r="U22712" s="287"/>
      <c r="X22712" s="289"/>
    </row>
    <row r="22713" spans="20:24">
      <c r="T22713" s="288"/>
      <c r="U22713" s="287"/>
      <c r="X22713" s="289"/>
    </row>
    <row r="22714" spans="20:24">
      <c r="T22714" s="288"/>
      <c r="U22714" s="287"/>
      <c r="X22714" s="289"/>
    </row>
    <row r="22715" spans="20:24">
      <c r="T22715" s="288"/>
      <c r="U22715" s="287"/>
      <c r="X22715" s="289"/>
    </row>
    <row r="22716" spans="20:24">
      <c r="T22716" s="288"/>
      <c r="U22716" s="287"/>
      <c r="X22716" s="289"/>
    </row>
    <row r="22717" spans="20:24">
      <c r="T22717" s="288"/>
      <c r="U22717" s="287"/>
      <c r="X22717" s="289"/>
    </row>
    <row r="22718" spans="20:24">
      <c r="T22718" s="288"/>
      <c r="U22718" s="287"/>
      <c r="X22718" s="289"/>
    </row>
    <row r="22719" spans="20:24">
      <c r="T22719" s="288"/>
      <c r="U22719" s="287"/>
      <c r="X22719" s="289"/>
    </row>
    <row r="22720" spans="20:24">
      <c r="T22720" s="288"/>
      <c r="U22720" s="287"/>
      <c r="X22720" s="289"/>
    </row>
    <row r="22721" spans="20:24">
      <c r="T22721" s="288"/>
      <c r="U22721" s="287"/>
      <c r="X22721" s="289"/>
    </row>
    <row r="22722" spans="20:24">
      <c r="T22722" s="288"/>
      <c r="U22722" s="287"/>
      <c r="X22722" s="289"/>
    </row>
    <row r="22723" spans="20:24">
      <c r="T22723" s="288"/>
      <c r="U22723" s="287"/>
      <c r="X22723" s="289"/>
    </row>
    <row r="22724" spans="20:24">
      <c r="T22724" s="288"/>
      <c r="U22724" s="287"/>
      <c r="X22724" s="289"/>
    </row>
    <row r="22725" spans="20:24">
      <c r="T22725" s="288"/>
      <c r="U22725" s="287"/>
      <c r="X22725" s="289"/>
    </row>
    <row r="22726" spans="20:24">
      <c r="T22726" s="288"/>
      <c r="U22726" s="287"/>
      <c r="X22726" s="289"/>
    </row>
    <row r="22727" spans="20:24">
      <c r="T22727" s="288"/>
      <c r="U22727" s="287"/>
      <c r="X22727" s="289"/>
    </row>
    <row r="22728" spans="20:24">
      <c r="T22728" s="288"/>
      <c r="U22728" s="287"/>
      <c r="X22728" s="289"/>
    </row>
    <row r="22729" spans="20:24">
      <c r="T22729" s="288"/>
      <c r="U22729" s="287"/>
      <c r="X22729" s="289"/>
    </row>
    <row r="22730" spans="20:24">
      <c r="T22730" s="288"/>
      <c r="U22730" s="287"/>
      <c r="X22730" s="289"/>
    </row>
    <row r="22731" spans="20:24">
      <c r="T22731" s="288"/>
      <c r="U22731" s="287"/>
      <c r="X22731" s="289"/>
    </row>
    <row r="22732" spans="20:24">
      <c r="T22732" s="288"/>
      <c r="U22732" s="287"/>
      <c r="X22732" s="289"/>
    </row>
    <row r="22733" spans="20:24">
      <c r="T22733" s="288"/>
      <c r="U22733" s="287"/>
      <c r="X22733" s="289"/>
    </row>
    <row r="22734" spans="20:24">
      <c r="T22734" s="288"/>
      <c r="U22734" s="287"/>
      <c r="X22734" s="289"/>
    </row>
    <row r="22735" spans="20:24">
      <c r="T22735" s="288"/>
      <c r="U22735" s="287"/>
      <c r="X22735" s="289"/>
    </row>
    <row r="22736" spans="20:24">
      <c r="T22736" s="288"/>
      <c r="U22736" s="287"/>
      <c r="X22736" s="289"/>
    </row>
    <row r="22737" spans="20:24">
      <c r="T22737" s="288"/>
      <c r="U22737" s="287"/>
      <c r="X22737" s="289"/>
    </row>
    <row r="22738" spans="20:24">
      <c r="T22738" s="288"/>
      <c r="U22738" s="287"/>
      <c r="X22738" s="289"/>
    </row>
    <row r="22739" spans="20:24">
      <c r="T22739" s="288"/>
      <c r="U22739" s="287"/>
      <c r="X22739" s="289"/>
    </row>
    <row r="22740" spans="20:24">
      <c r="T22740" s="288"/>
      <c r="U22740" s="287"/>
      <c r="X22740" s="289"/>
    </row>
    <row r="22741" spans="20:24">
      <c r="T22741" s="288"/>
      <c r="U22741" s="287"/>
      <c r="X22741" s="289"/>
    </row>
    <row r="22742" spans="20:24">
      <c r="T22742" s="288"/>
      <c r="U22742" s="287"/>
      <c r="X22742" s="289"/>
    </row>
    <row r="22743" spans="20:24">
      <c r="T22743" s="288"/>
      <c r="U22743" s="287"/>
      <c r="X22743" s="289"/>
    </row>
    <row r="22744" spans="20:24">
      <c r="T22744" s="288"/>
      <c r="U22744" s="287"/>
      <c r="X22744" s="289"/>
    </row>
    <row r="22745" spans="20:24">
      <c r="T22745" s="288"/>
      <c r="U22745" s="287"/>
      <c r="X22745" s="289"/>
    </row>
    <row r="22746" spans="20:24">
      <c r="T22746" s="288"/>
      <c r="U22746" s="287"/>
      <c r="X22746" s="289"/>
    </row>
    <row r="22747" spans="20:24">
      <c r="T22747" s="288"/>
      <c r="U22747" s="287"/>
      <c r="X22747" s="289"/>
    </row>
    <row r="22748" spans="20:24">
      <c r="T22748" s="288"/>
      <c r="U22748" s="287"/>
      <c r="X22748" s="289"/>
    </row>
    <row r="22749" spans="20:24">
      <c r="T22749" s="288"/>
      <c r="U22749" s="287"/>
      <c r="X22749" s="289"/>
    </row>
    <row r="22750" spans="20:24">
      <c r="T22750" s="288"/>
      <c r="U22750" s="287"/>
      <c r="X22750" s="289"/>
    </row>
    <row r="22751" spans="20:24">
      <c r="T22751" s="288"/>
      <c r="U22751" s="287"/>
      <c r="X22751" s="289"/>
    </row>
    <row r="22752" spans="20:24">
      <c r="T22752" s="288"/>
      <c r="U22752" s="287"/>
      <c r="X22752" s="289"/>
    </row>
    <row r="22753" spans="20:24">
      <c r="T22753" s="288"/>
      <c r="U22753" s="287"/>
      <c r="X22753" s="289"/>
    </row>
    <row r="22754" spans="20:24">
      <c r="T22754" s="288"/>
      <c r="U22754" s="287"/>
      <c r="X22754" s="289"/>
    </row>
    <row r="22755" spans="20:24">
      <c r="T22755" s="288"/>
      <c r="U22755" s="287"/>
      <c r="X22755" s="289"/>
    </row>
    <row r="22756" spans="20:24">
      <c r="T22756" s="288"/>
      <c r="U22756" s="287"/>
      <c r="X22756" s="289"/>
    </row>
    <row r="22757" spans="20:24">
      <c r="T22757" s="288"/>
      <c r="U22757" s="287"/>
      <c r="X22757" s="289"/>
    </row>
    <row r="22758" spans="20:24">
      <c r="T22758" s="288"/>
      <c r="U22758" s="287"/>
      <c r="X22758" s="289"/>
    </row>
    <row r="22759" spans="20:24">
      <c r="T22759" s="288"/>
      <c r="U22759" s="287"/>
      <c r="X22759" s="289"/>
    </row>
    <row r="22760" spans="20:24">
      <c r="T22760" s="288"/>
      <c r="U22760" s="287"/>
      <c r="X22760" s="289"/>
    </row>
    <row r="22761" spans="20:24">
      <c r="T22761" s="288"/>
      <c r="U22761" s="287"/>
      <c r="X22761" s="289"/>
    </row>
    <row r="22762" spans="20:24">
      <c r="T22762" s="288"/>
      <c r="U22762" s="287"/>
      <c r="X22762" s="289"/>
    </row>
    <row r="22763" spans="20:24">
      <c r="T22763" s="288"/>
      <c r="U22763" s="287"/>
      <c r="X22763" s="289"/>
    </row>
    <row r="22764" spans="20:24">
      <c r="T22764" s="288"/>
      <c r="U22764" s="287"/>
      <c r="X22764" s="289"/>
    </row>
    <row r="22765" spans="20:24">
      <c r="T22765" s="288"/>
      <c r="U22765" s="287"/>
      <c r="X22765" s="289"/>
    </row>
    <row r="22766" spans="20:24">
      <c r="T22766" s="288"/>
      <c r="U22766" s="287"/>
      <c r="X22766" s="289"/>
    </row>
    <row r="22767" spans="20:24">
      <c r="T22767" s="288"/>
      <c r="U22767" s="287"/>
      <c r="X22767" s="289"/>
    </row>
    <row r="22768" spans="20:24">
      <c r="T22768" s="288"/>
      <c r="U22768" s="287"/>
      <c r="X22768" s="289"/>
    </row>
    <row r="22769" spans="20:24">
      <c r="T22769" s="288"/>
      <c r="U22769" s="287"/>
      <c r="X22769" s="289"/>
    </row>
    <row r="22770" spans="20:24">
      <c r="T22770" s="288"/>
      <c r="U22770" s="287"/>
      <c r="X22770" s="289"/>
    </row>
    <row r="22771" spans="20:24">
      <c r="T22771" s="288"/>
      <c r="U22771" s="287"/>
      <c r="X22771" s="289"/>
    </row>
    <row r="22772" spans="20:24">
      <c r="T22772" s="288"/>
      <c r="U22772" s="287"/>
      <c r="X22772" s="289"/>
    </row>
    <row r="22773" spans="20:24">
      <c r="T22773" s="288"/>
      <c r="U22773" s="287"/>
      <c r="X22773" s="289"/>
    </row>
    <row r="22774" spans="20:24">
      <c r="T22774" s="288"/>
      <c r="U22774" s="287"/>
      <c r="X22774" s="289"/>
    </row>
    <row r="22775" spans="20:24">
      <c r="T22775" s="288"/>
      <c r="U22775" s="287"/>
      <c r="X22775" s="289"/>
    </row>
    <row r="22776" spans="20:24">
      <c r="T22776" s="288"/>
      <c r="U22776" s="287"/>
      <c r="X22776" s="289"/>
    </row>
    <row r="22777" spans="20:24">
      <c r="T22777" s="288"/>
      <c r="U22777" s="287"/>
      <c r="X22777" s="289"/>
    </row>
    <row r="22778" spans="20:24">
      <c r="T22778" s="288"/>
      <c r="U22778" s="287"/>
      <c r="X22778" s="289"/>
    </row>
    <row r="22779" spans="20:24">
      <c r="T22779" s="288"/>
      <c r="U22779" s="287"/>
      <c r="X22779" s="289"/>
    </row>
    <row r="22780" spans="20:24">
      <c r="T22780" s="288"/>
      <c r="U22780" s="287"/>
      <c r="X22780" s="289"/>
    </row>
    <row r="22781" spans="20:24">
      <c r="T22781" s="288"/>
      <c r="U22781" s="287"/>
      <c r="X22781" s="289"/>
    </row>
    <row r="22782" spans="20:24">
      <c r="T22782" s="288"/>
      <c r="U22782" s="287"/>
      <c r="X22782" s="289"/>
    </row>
    <row r="22783" spans="20:24">
      <c r="T22783" s="288"/>
      <c r="U22783" s="287"/>
      <c r="X22783" s="289"/>
    </row>
    <row r="22784" spans="20:24">
      <c r="T22784" s="288"/>
      <c r="U22784" s="287"/>
      <c r="X22784" s="289"/>
    </row>
    <row r="22785" spans="20:24">
      <c r="T22785" s="288"/>
      <c r="U22785" s="287"/>
      <c r="X22785" s="289"/>
    </row>
    <row r="22786" spans="20:24">
      <c r="T22786" s="288"/>
      <c r="U22786" s="287"/>
      <c r="X22786" s="289"/>
    </row>
    <row r="22787" spans="20:24">
      <c r="T22787" s="288"/>
      <c r="U22787" s="287"/>
      <c r="X22787" s="289"/>
    </row>
    <row r="22788" spans="20:24">
      <c r="T22788" s="288"/>
      <c r="U22788" s="287"/>
      <c r="X22788" s="289"/>
    </row>
    <row r="22789" spans="20:24">
      <c r="T22789" s="288"/>
      <c r="U22789" s="287"/>
      <c r="X22789" s="289"/>
    </row>
    <row r="22790" spans="20:24">
      <c r="T22790" s="288"/>
      <c r="U22790" s="287"/>
      <c r="X22790" s="289"/>
    </row>
    <row r="22791" spans="20:24">
      <c r="T22791" s="288"/>
      <c r="U22791" s="287"/>
      <c r="X22791" s="289"/>
    </row>
    <row r="22792" spans="20:24">
      <c r="T22792" s="288"/>
      <c r="U22792" s="287"/>
      <c r="X22792" s="289"/>
    </row>
    <row r="22793" spans="20:24">
      <c r="T22793" s="288"/>
      <c r="U22793" s="287"/>
      <c r="X22793" s="289"/>
    </row>
    <row r="22794" spans="20:24">
      <c r="T22794" s="288"/>
      <c r="U22794" s="287"/>
      <c r="X22794" s="289"/>
    </row>
    <row r="22795" spans="20:24">
      <c r="T22795" s="288"/>
      <c r="U22795" s="287"/>
      <c r="X22795" s="289"/>
    </row>
    <row r="22796" spans="20:24">
      <c r="T22796" s="288"/>
      <c r="U22796" s="287"/>
      <c r="X22796" s="289"/>
    </row>
    <row r="22797" spans="20:24">
      <c r="T22797" s="288"/>
      <c r="U22797" s="287"/>
      <c r="X22797" s="289"/>
    </row>
    <row r="22798" spans="20:24">
      <c r="T22798" s="288"/>
      <c r="U22798" s="287"/>
      <c r="X22798" s="289"/>
    </row>
    <row r="22799" spans="20:24">
      <c r="T22799" s="288"/>
      <c r="U22799" s="287"/>
      <c r="X22799" s="289"/>
    </row>
    <row r="22800" spans="20:24">
      <c r="T22800" s="288"/>
      <c r="U22800" s="287"/>
      <c r="X22800" s="289"/>
    </row>
    <row r="22801" spans="20:24">
      <c r="T22801" s="288"/>
      <c r="U22801" s="287"/>
      <c r="X22801" s="289"/>
    </row>
    <row r="22802" spans="20:24">
      <c r="T22802" s="288"/>
      <c r="U22802" s="287"/>
      <c r="X22802" s="289"/>
    </row>
    <row r="22803" spans="20:24">
      <c r="T22803" s="288"/>
      <c r="U22803" s="287"/>
      <c r="X22803" s="289"/>
    </row>
    <row r="22804" spans="20:24">
      <c r="T22804" s="288"/>
      <c r="U22804" s="287"/>
      <c r="X22804" s="289"/>
    </row>
    <row r="22805" spans="20:24">
      <c r="T22805" s="288"/>
      <c r="U22805" s="287"/>
      <c r="X22805" s="289"/>
    </row>
    <row r="22806" spans="20:24">
      <c r="T22806" s="288"/>
      <c r="U22806" s="287"/>
      <c r="X22806" s="289"/>
    </row>
    <row r="22807" spans="20:24">
      <c r="T22807" s="288"/>
      <c r="U22807" s="287"/>
      <c r="X22807" s="289"/>
    </row>
    <row r="22808" spans="20:24">
      <c r="T22808" s="288"/>
      <c r="U22808" s="287"/>
      <c r="X22808" s="289"/>
    </row>
    <row r="22809" spans="20:24">
      <c r="T22809" s="288"/>
      <c r="U22809" s="287"/>
      <c r="X22809" s="289"/>
    </row>
    <row r="22810" spans="20:24">
      <c r="T22810" s="288"/>
      <c r="U22810" s="287"/>
      <c r="X22810" s="289"/>
    </row>
    <row r="22811" spans="20:24">
      <c r="T22811" s="288"/>
      <c r="U22811" s="287"/>
      <c r="X22811" s="289"/>
    </row>
    <row r="22812" spans="20:24">
      <c r="T22812" s="288"/>
      <c r="U22812" s="287"/>
      <c r="X22812" s="289"/>
    </row>
    <row r="22813" spans="20:24">
      <c r="T22813" s="288"/>
      <c r="U22813" s="287"/>
      <c r="X22813" s="289"/>
    </row>
    <row r="22814" spans="20:24">
      <c r="T22814" s="288"/>
      <c r="U22814" s="287"/>
      <c r="X22814" s="289"/>
    </row>
    <row r="22815" spans="20:24">
      <c r="T22815" s="288"/>
      <c r="U22815" s="287"/>
      <c r="X22815" s="289"/>
    </row>
    <row r="22816" spans="20:24">
      <c r="T22816" s="288"/>
      <c r="U22816" s="287"/>
      <c r="X22816" s="289"/>
    </row>
    <row r="22817" spans="20:24">
      <c r="T22817" s="288"/>
      <c r="U22817" s="287"/>
      <c r="X22817" s="289"/>
    </row>
    <row r="22818" spans="20:24">
      <c r="T22818" s="288"/>
      <c r="U22818" s="287"/>
      <c r="X22818" s="289"/>
    </row>
    <row r="22819" spans="20:24">
      <c r="T22819" s="288"/>
      <c r="U22819" s="287"/>
      <c r="X22819" s="289"/>
    </row>
    <row r="22820" spans="20:24">
      <c r="T22820" s="288"/>
      <c r="U22820" s="287"/>
      <c r="X22820" s="289"/>
    </row>
    <row r="22821" spans="20:24">
      <c r="T22821" s="288"/>
      <c r="U22821" s="287"/>
      <c r="X22821" s="289"/>
    </row>
    <row r="22822" spans="20:24">
      <c r="T22822" s="288"/>
      <c r="U22822" s="287"/>
      <c r="X22822" s="289"/>
    </row>
    <row r="22823" spans="20:24">
      <c r="T22823" s="288"/>
      <c r="U22823" s="287"/>
      <c r="X22823" s="289"/>
    </row>
    <row r="22824" spans="20:24">
      <c r="T22824" s="288"/>
      <c r="U22824" s="287"/>
      <c r="X22824" s="289"/>
    </row>
    <row r="22825" spans="20:24">
      <c r="T22825" s="288"/>
      <c r="U22825" s="287"/>
      <c r="X22825" s="289"/>
    </row>
    <row r="22826" spans="20:24">
      <c r="T22826" s="288"/>
      <c r="U22826" s="287"/>
      <c r="X22826" s="289"/>
    </row>
    <row r="22827" spans="20:24">
      <c r="T22827" s="288"/>
      <c r="U22827" s="287"/>
      <c r="X22827" s="289"/>
    </row>
    <row r="22828" spans="20:24">
      <c r="T22828" s="288"/>
      <c r="U22828" s="287"/>
      <c r="X22828" s="289"/>
    </row>
    <row r="22829" spans="20:24">
      <c r="T22829" s="288"/>
      <c r="U22829" s="287"/>
      <c r="X22829" s="289"/>
    </row>
    <row r="22830" spans="20:24">
      <c r="T22830" s="288"/>
      <c r="U22830" s="287"/>
      <c r="X22830" s="289"/>
    </row>
    <row r="22831" spans="20:24">
      <c r="T22831" s="288"/>
      <c r="U22831" s="287"/>
      <c r="X22831" s="289"/>
    </row>
    <row r="22832" spans="20:24">
      <c r="T22832" s="288"/>
      <c r="U22832" s="287"/>
      <c r="X22832" s="289"/>
    </row>
    <row r="22833" spans="20:24">
      <c r="T22833" s="288"/>
      <c r="U22833" s="287"/>
      <c r="X22833" s="289"/>
    </row>
    <row r="22834" spans="20:24">
      <c r="T22834" s="288"/>
      <c r="U22834" s="287"/>
      <c r="X22834" s="289"/>
    </row>
    <row r="22835" spans="20:24">
      <c r="T22835" s="288"/>
      <c r="U22835" s="287"/>
      <c r="X22835" s="289"/>
    </row>
    <row r="22836" spans="20:24">
      <c r="T22836" s="288"/>
      <c r="U22836" s="287"/>
      <c r="X22836" s="289"/>
    </row>
    <row r="22837" spans="20:24">
      <c r="T22837" s="288"/>
      <c r="U22837" s="287"/>
      <c r="X22837" s="289"/>
    </row>
    <row r="22838" spans="20:24">
      <c r="T22838" s="288"/>
      <c r="U22838" s="287"/>
      <c r="X22838" s="289"/>
    </row>
    <row r="22839" spans="20:24">
      <c r="T22839" s="288"/>
      <c r="U22839" s="287"/>
      <c r="X22839" s="289"/>
    </row>
    <row r="22840" spans="20:24">
      <c r="T22840" s="288"/>
      <c r="U22840" s="287"/>
      <c r="X22840" s="289"/>
    </row>
    <row r="22841" spans="20:24">
      <c r="T22841" s="288"/>
      <c r="U22841" s="287"/>
      <c r="X22841" s="289"/>
    </row>
    <row r="22842" spans="20:24">
      <c r="T22842" s="288"/>
      <c r="U22842" s="287"/>
      <c r="X22842" s="289"/>
    </row>
    <row r="22843" spans="20:24">
      <c r="T22843" s="288"/>
      <c r="U22843" s="287"/>
      <c r="X22843" s="289"/>
    </row>
    <row r="22844" spans="20:24">
      <c r="T22844" s="288"/>
      <c r="U22844" s="287"/>
      <c r="X22844" s="289"/>
    </row>
    <row r="22845" spans="20:24">
      <c r="T22845" s="288"/>
      <c r="U22845" s="287"/>
      <c r="X22845" s="289"/>
    </row>
    <row r="22846" spans="20:24">
      <c r="T22846" s="288"/>
      <c r="U22846" s="287"/>
      <c r="X22846" s="289"/>
    </row>
    <row r="22847" spans="20:24">
      <c r="T22847" s="288"/>
      <c r="U22847" s="287"/>
      <c r="X22847" s="289"/>
    </row>
    <row r="22848" spans="20:24">
      <c r="T22848" s="288"/>
      <c r="U22848" s="287"/>
      <c r="X22848" s="289"/>
    </row>
    <row r="22849" spans="20:24">
      <c r="T22849" s="288"/>
      <c r="U22849" s="287"/>
      <c r="X22849" s="289"/>
    </row>
    <row r="22850" spans="20:24">
      <c r="T22850" s="288"/>
      <c r="U22850" s="287"/>
      <c r="X22850" s="289"/>
    </row>
    <row r="22851" spans="20:24">
      <c r="T22851" s="288"/>
      <c r="U22851" s="287"/>
      <c r="X22851" s="289"/>
    </row>
    <row r="22852" spans="20:24">
      <c r="T22852" s="288"/>
      <c r="U22852" s="287"/>
      <c r="X22852" s="289"/>
    </row>
    <row r="22853" spans="20:24">
      <c r="T22853" s="288"/>
      <c r="U22853" s="287"/>
      <c r="X22853" s="289"/>
    </row>
    <row r="22854" spans="20:24">
      <c r="T22854" s="288"/>
      <c r="U22854" s="287"/>
      <c r="X22854" s="289"/>
    </row>
    <row r="22855" spans="20:24">
      <c r="T22855" s="288"/>
      <c r="U22855" s="287"/>
      <c r="X22855" s="289"/>
    </row>
    <row r="22856" spans="20:24">
      <c r="T22856" s="288"/>
      <c r="U22856" s="287"/>
      <c r="X22856" s="289"/>
    </row>
    <row r="22857" spans="20:24">
      <c r="T22857" s="288"/>
      <c r="U22857" s="287"/>
      <c r="X22857" s="289"/>
    </row>
    <row r="22858" spans="20:24">
      <c r="T22858" s="288"/>
      <c r="U22858" s="287"/>
      <c r="X22858" s="289"/>
    </row>
    <row r="22859" spans="20:24">
      <c r="T22859" s="288"/>
      <c r="U22859" s="287"/>
      <c r="X22859" s="289"/>
    </row>
    <row r="22860" spans="20:24">
      <c r="T22860" s="288"/>
      <c r="U22860" s="287"/>
      <c r="X22860" s="289"/>
    </row>
    <row r="22861" spans="20:24">
      <c r="T22861" s="288"/>
      <c r="U22861" s="287"/>
      <c r="X22861" s="289"/>
    </row>
    <row r="22862" spans="20:24">
      <c r="T22862" s="288"/>
      <c r="U22862" s="287"/>
      <c r="X22862" s="289"/>
    </row>
    <row r="22863" spans="20:24">
      <c r="T22863" s="288"/>
      <c r="U22863" s="287"/>
      <c r="X22863" s="289"/>
    </row>
    <row r="22864" spans="20:24">
      <c r="T22864" s="288"/>
      <c r="U22864" s="287"/>
      <c r="X22864" s="289"/>
    </row>
    <row r="22865" spans="20:24">
      <c r="T22865" s="288"/>
      <c r="U22865" s="287"/>
      <c r="X22865" s="289"/>
    </row>
    <row r="22866" spans="20:24">
      <c r="T22866" s="288"/>
      <c r="U22866" s="287"/>
      <c r="X22866" s="289"/>
    </row>
    <row r="22867" spans="20:24">
      <c r="T22867" s="288"/>
      <c r="U22867" s="287"/>
      <c r="X22867" s="289"/>
    </row>
    <row r="22868" spans="20:24">
      <c r="T22868" s="288"/>
      <c r="U22868" s="287"/>
      <c r="X22868" s="289"/>
    </row>
    <row r="22869" spans="20:24">
      <c r="T22869" s="288"/>
      <c r="U22869" s="287"/>
      <c r="X22869" s="289"/>
    </row>
    <row r="22870" spans="20:24">
      <c r="T22870" s="288"/>
      <c r="U22870" s="287"/>
      <c r="X22870" s="289"/>
    </row>
    <row r="22871" spans="20:24">
      <c r="T22871" s="288"/>
      <c r="U22871" s="287"/>
      <c r="X22871" s="289"/>
    </row>
    <row r="22872" spans="20:24">
      <c r="T22872" s="288"/>
      <c r="U22872" s="287"/>
      <c r="X22872" s="289"/>
    </row>
    <row r="22873" spans="20:24">
      <c r="T22873" s="288"/>
      <c r="U22873" s="287"/>
      <c r="X22873" s="289"/>
    </row>
    <row r="22874" spans="20:24">
      <c r="T22874" s="288"/>
      <c r="U22874" s="287"/>
      <c r="X22874" s="289"/>
    </row>
    <row r="22875" spans="20:24">
      <c r="T22875" s="288"/>
      <c r="U22875" s="287"/>
      <c r="X22875" s="289"/>
    </row>
    <row r="22876" spans="20:24">
      <c r="T22876" s="288"/>
      <c r="U22876" s="287"/>
      <c r="X22876" s="289"/>
    </row>
    <row r="22877" spans="20:24">
      <c r="T22877" s="288"/>
      <c r="U22877" s="287"/>
      <c r="X22877" s="289"/>
    </row>
    <row r="22878" spans="20:24">
      <c r="T22878" s="288"/>
      <c r="U22878" s="287"/>
      <c r="X22878" s="289"/>
    </row>
    <row r="22879" spans="20:24">
      <c r="T22879" s="288"/>
      <c r="U22879" s="287"/>
      <c r="X22879" s="289"/>
    </row>
    <row r="22880" spans="20:24">
      <c r="T22880" s="288"/>
      <c r="U22880" s="287"/>
      <c r="X22880" s="289"/>
    </row>
    <row r="22881" spans="20:24">
      <c r="T22881" s="288"/>
      <c r="U22881" s="287"/>
      <c r="X22881" s="289"/>
    </row>
    <row r="22882" spans="20:24">
      <c r="T22882" s="288"/>
      <c r="U22882" s="287"/>
      <c r="X22882" s="289"/>
    </row>
    <row r="22883" spans="20:24">
      <c r="T22883" s="288"/>
      <c r="U22883" s="287"/>
      <c r="X22883" s="289"/>
    </row>
    <row r="22884" spans="20:24">
      <c r="T22884" s="288"/>
      <c r="U22884" s="287"/>
      <c r="X22884" s="289"/>
    </row>
    <row r="22885" spans="20:24">
      <c r="T22885" s="288"/>
      <c r="U22885" s="287"/>
      <c r="X22885" s="289"/>
    </row>
    <row r="22886" spans="20:24">
      <c r="T22886" s="288"/>
      <c r="U22886" s="287"/>
      <c r="X22886" s="289"/>
    </row>
    <row r="22887" spans="20:24">
      <c r="T22887" s="288"/>
      <c r="U22887" s="287"/>
      <c r="X22887" s="289"/>
    </row>
    <row r="22888" spans="20:24">
      <c r="T22888" s="288"/>
      <c r="U22888" s="287"/>
      <c r="X22888" s="289"/>
    </row>
    <row r="22889" spans="20:24">
      <c r="T22889" s="288"/>
      <c r="U22889" s="287"/>
      <c r="X22889" s="289"/>
    </row>
    <row r="22890" spans="20:24">
      <c r="T22890" s="288"/>
      <c r="U22890" s="287"/>
      <c r="X22890" s="289"/>
    </row>
    <row r="22891" spans="20:24">
      <c r="T22891" s="288"/>
      <c r="U22891" s="287"/>
      <c r="X22891" s="289"/>
    </row>
    <row r="22892" spans="20:24">
      <c r="T22892" s="288"/>
      <c r="U22892" s="287"/>
      <c r="X22892" s="289"/>
    </row>
    <row r="22893" spans="20:24">
      <c r="T22893" s="288"/>
      <c r="U22893" s="287"/>
      <c r="X22893" s="289"/>
    </row>
    <row r="22894" spans="20:24">
      <c r="T22894" s="288"/>
      <c r="U22894" s="287"/>
      <c r="X22894" s="289"/>
    </row>
    <row r="22895" spans="20:24">
      <c r="T22895" s="288"/>
      <c r="U22895" s="287"/>
      <c r="X22895" s="289"/>
    </row>
    <row r="22896" spans="20:24">
      <c r="T22896" s="288"/>
      <c r="U22896" s="287"/>
      <c r="X22896" s="289"/>
    </row>
    <row r="22897" spans="20:24">
      <c r="T22897" s="288"/>
      <c r="U22897" s="287"/>
      <c r="X22897" s="289"/>
    </row>
    <row r="22898" spans="20:24">
      <c r="T22898" s="288"/>
      <c r="U22898" s="287"/>
      <c r="X22898" s="289"/>
    </row>
    <row r="22899" spans="20:24">
      <c r="T22899" s="288"/>
      <c r="U22899" s="287"/>
      <c r="X22899" s="289"/>
    </row>
    <row r="22900" spans="20:24">
      <c r="T22900" s="288"/>
      <c r="U22900" s="287"/>
      <c r="X22900" s="289"/>
    </row>
    <row r="22901" spans="20:24">
      <c r="T22901" s="288"/>
      <c r="U22901" s="287"/>
      <c r="X22901" s="289"/>
    </row>
    <row r="22902" spans="20:24">
      <c r="T22902" s="288"/>
      <c r="U22902" s="287"/>
      <c r="X22902" s="289"/>
    </row>
    <row r="22903" spans="20:24">
      <c r="T22903" s="288"/>
      <c r="U22903" s="287"/>
      <c r="X22903" s="289"/>
    </row>
    <row r="22904" spans="20:24">
      <c r="T22904" s="288"/>
      <c r="U22904" s="287"/>
      <c r="X22904" s="289"/>
    </row>
    <row r="22905" spans="20:24">
      <c r="T22905" s="288"/>
      <c r="U22905" s="287"/>
      <c r="X22905" s="289"/>
    </row>
    <row r="22906" spans="20:24">
      <c r="T22906" s="288"/>
      <c r="U22906" s="287"/>
      <c r="X22906" s="289"/>
    </row>
    <row r="22907" spans="20:24">
      <c r="T22907" s="288"/>
      <c r="U22907" s="287"/>
      <c r="X22907" s="289"/>
    </row>
    <row r="22908" spans="20:24">
      <c r="T22908" s="288"/>
      <c r="U22908" s="287"/>
      <c r="X22908" s="289"/>
    </row>
    <row r="22909" spans="20:24">
      <c r="T22909" s="288"/>
      <c r="U22909" s="287"/>
      <c r="X22909" s="289"/>
    </row>
    <row r="22910" spans="20:24">
      <c r="T22910" s="288"/>
      <c r="U22910" s="287"/>
      <c r="X22910" s="289"/>
    </row>
    <row r="22911" spans="20:24">
      <c r="T22911" s="288"/>
      <c r="U22911" s="287"/>
      <c r="X22911" s="289"/>
    </row>
    <row r="22912" spans="20:24">
      <c r="T22912" s="288"/>
      <c r="U22912" s="287"/>
      <c r="X22912" s="289"/>
    </row>
    <row r="22913" spans="20:24">
      <c r="T22913" s="288"/>
      <c r="U22913" s="287"/>
      <c r="X22913" s="289"/>
    </row>
    <row r="22914" spans="20:24">
      <c r="T22914" s="288"/>
      <c r="U22914" s="287"/>
      <c r="X22914" s="289"/>
    </row>
    <row r="22915" spans="20:24">
      <c r="T22915" s="288"/>
      <c r="U22915" s="287"/>
      <c r="X22915" s="289"/>
    </row>
    <row r="22916" spans="20:24">
      <c r="T22916" s="288"/>
      <c r="U22916" s="287"/>
      <c r="X22916" s="289"/>
    </row>
    <row r="22917" spans="20:24">
      <c r="T22917" s="288"/>
      <c r="U22917" s="287"/>
      <c r="X22917" s="289"/>
    </row>
    <row r="22918" spans="20:24">
      <c r="T22918" s="288"/>
      <c r="U22918" s="287"/>
      <c r="X22918" s="289"/>
    </row>
    <row r="22919" spans="20:24">
      <c r="T22919" s="288"/>
      <c r="U22919" s="287"/>
      <c r="X22919" s="289"/>
    </row>
    <row r="22920" spans="20:24">
      <c r="T22920" s="288"/>
      <c r="U22920" s="287"/>
      <c r="X22920" s="289"/>
    </row>
    <row r="22921" spans="20:24">
      <c r="T22921" s="288"/>
      <c r="U22921" s="287"/>
      <c r="X22921" s="289"/>
    </row>
    <row r="22922" spans="20:24">
      <c r="T22922" s="288"/>
      <c r="U22922" s="287"/>
      <c r="X22922" s="289"/>
    </row>
    <row r="22923" spans="20:24">
      <c r="T22923" s="288"/>
      <c r="U22923" s="287"/>
      <c r="X22923" s="289"/>
    </row>
    <row r="22924" spans="20:24">
      <c r="T22924" s="288"/>
      <c r="U22924" s="287"/>
      <c r="X22924" s="289"/>
    </row>
    <row r="22925" spans="20:24">
      <c r="T22925" s="288"/>
      <c r="U22925" s="287"/>
      <c r="X22925" s="289"/>
    </row>
    <row r="22926" spans="20:24">
      <c r="T22926" s="288"/>
      <c r="U22926" s="287"/>
      <c r="X22926" s="289"/>
    </row>
    <row r="22927" spans="20:24">
      <c r="T22927" s="288"/>
      <c r="U22927" s="287"/>
      <c r="X22927" s="289"/>
    </row>
    <row r="22928" spans="20:24">
      <c r="T22928" s="288"/>
      <c r="U22928" s="287"/>
      <c r="X22928" s="289"/>
    </row>
    <row r="22929" spans="20:24">
      <c r="T22929" s="288"/>
      <c r="U22929" s="287"/>
      <c r="X22929" s="289"/>
    </row>
    <row r="22930" spans="20:24">
      <c r="T22930" s="288"/>
      <c r="U22930" s="287"/>
      <c r="X22930" s="289"/>
    </row>
    <row r="22931" spans="20:24">
      <c r="T22931" s="288"/>
      <c r="U22931" s="287"/>
      <c r="X22931" s="289"/>
    </row>
    <row r="22932" spans="20:24">
      <c r="T22932" s="288"/>
      <c r="U22932" s="287"/>
      <c r="X22932" s="289"/>
    </row>
    <row r="22933" spans="20:24">
      <c r="T22933" s="288"/>
      <c r="U22933" s="287"/>
      <c r="X22933" s="289"/>
    </row>
    <row r="22934" spans="20:24">
      <c r="T22934" s="288"/>
      <c r="U22934" s="287"/>
      <c r="X22934" s="289"/>
    </row>
    <row r="22935" spans="20:24">
      <c r="T22935" s="288"/>
      <c r="U22935" s="287"/>
      <c r="X22935" s="289"/>
    </row>
    <row r="22936" spans="20:24">
      <c r="T22936" s="288"/>
      <c r="U22936" s="287"/>
      <c r="X22936" s="289"/>
    </row>
    <row r="22937" spans="20:24">
      <c r="T22937" s="288"/>
      <c r="U22937" s="287"/>
      <c r="X22937" s="289"/>
    </row>
    <row r="22938" spans="20:24">
      <c r="T22938" s="288"/>
      <c r="U22938" s="287"/>
      <c r="X22938" s="289"/>
    </row>
    <row r="22939" spans="20:24">
      <c r="T22939" s="288"/>
      <c r="U22939" s="287"/>
      <c r="X22939" s="289"/>
    </row>
    <row r="22940" spans="20:24">
      <c r="T22940" s="288"/>
      <c r="U22940" s="287"/>
      <c r="X22940" s="289"/>
    </row>
    <row r="22941" spans="20:24">
      <c r="T22941" s="288"/>
      <c r="U22941" s="287"/>
      <c r="X22941" s="289"/>
    </row>
    <row r="22942" spans="20:24">
      <c r="T22942" s="288"/>
      <c r="U22942" s="287"/>
      <c r="X22942" s="289"/>
    </row>
    <row r="22943" spans="20:24">
      <c r="T22943" s="288"/>
      <c r="U22943" s="287"/>
      <c r="X22943" s="289"/>
    </row>
    <row r="22944" spans="20:24">
      <c r="T22944" s="288"/>
      <c r="U22944" s="287"/>
      <c r="X22944" s="289"/>
    </row>
    <row r="22945" spans="20:24">
      <c r="T22945" s="288"/>
      <c r="U22945" s="287"/>
      <c r="X22945" s="289"/>
    </row>
    <row r="22946" spans="20:24">
      <c r="T22946" s="288"/>
      <c r="U22946" s="287"/>
      <c r="X22946" s="289"/>
    </row>
    <row r="22947" spans="20:24">
      <c r="T22947" s="288"/>
      <c r="U22947" s="287"/>
      <c r="X22947" s="289"/>
    </row>
    <row r="22948" spans="20:24">
      <c r="T22948" s="288"/>
      <c r="U22948" s="287"/>
      <c r="X22948" s="289"/>
    </row>
    <row r="22949" spans="20:24">
      <c r="T22949" s="288"/>
      <c r="U22949" s="287"/>
      <c r="X22949" s="289"/>
    </row>
    <row r="22950" spans="20:24">
      <c r="T22950" s="288"/>
      <c r="U22950" s="287"/>
      <c r="X22950" s="289"/>
    </row>
    <row r="22951" spans="20:24">
      <c r="T22951" s="288"/>
      <c r="U22951" s="287"/>
      <c r="X22951" s="289"/>
    </row>
    <row r="22952" spans="20:24">
      <c r="T22952" s="288"/>
      <c r="U22952" s="287"/>
      <c r="X22952" s="289"/>
    </row>
    <row r="22953" spans="20:24">
      <c r="T22953" s="288"/>
      <c r="U22953" s="287"/>
      <c r="X22953" s="289"/>
    </row>
    <row r="22954" spans="20:24">
      <c r="T22954" s="288"/>
      <c r="U22954" s="287"/>
      <c r="X22954" s="289"/>
    </row>
    <row r="22955" spans="20:24">
      <c r="T22955" s="288"/>
      <c r="U22955" s="287"/>
      <c r="X22955" s="289"/>
    </row>
    <row r="22956" spans="20:24">
      <c r="T22956" s="288"/>
      <c r="U22956" s="287"/>
      <c r="X22956" s="289"/>
    </row>
    <row r="22957" spans="20:24">
      <c r="T22957" s="288"/>
      <c r="U22957" s="287"/>
      <c r="X22957" s="289"/>
    </row>
    <row r="22958" spans="20:24">
      <c r="T22958" s="288"/>
      <c r="U22958" s="287"/>
      <c r="X22958" s="289"/>
    </row>
    <row r="22959" spans="20:24">
      <c r="T22959" s="288"/>
      <c r="U22959" s="287"/>
      <c r="X22959" s="289"/>
    </row>
    <row r="22960" spans="20:24">
      <c r="T22960" s="288"/>
      <c r="U22960" s="287"/>
      <c r="X22960" s="289"/>
    </row>
    <row r="22961" spans="20:24">
      <c r="T22961" s="288"/>
      <c r="U22961" s="287"/>
      <c r="X22961" s="289"/>
    </row>
    <row r="22962" spans="20:24">
      <c r="T22962" s="288"/>
      <c r="U22962" s="287"/>
      <c r="X22962" s="289"/>
    </row>
    <row r="22963" spans="20:24">
      <c r="T22963" s="288"/>
      <c r="U22963" s="287"/>
      <c r="X22963" s="289"/>
    </row>
    <row r="22964" spans="20:24">
      <c r="T22964" s="288"/>
      <c r="U22964" s="287"/>
      <c r="X22964" s="289"/>
    </row>
    <row r="22965" spans="20:24">
      <c r="T22965" s="288"/>
      <c r="U22965" s="287"/>
      <c r="X22965" s="289"/>
    </row>
    <row r="22966" spans="20:24">
      <c r="T22966" s="288"/>
      <c r="U22966" s="287"/>
      <c r="X22966" s="289"/>
    </row>
    <row r="22967" spans="20:24">
      <c r="T22967" s="288"/>
      <c r="U22967" s="287"/>
      <c r="X22967" s="289"/>
    </row>
    <row r="22968" spans="20:24">
      <c r="T22968" s="288"/>
      <c r="U22968" s="287"/>
      <c r="X22968" s="289"/>
    </row>
    <row r="22969" spans="20:24">
      <c r="T22969" s="288"/>
      <c r="U22969" s="287"/>
      <c r="X22969" s="289"/>
    </row>
    <row r="22970" spans="20:24">
      <c r="T22970" s="288"/>
      <c r="U22970" s="287"/>
      <c r="X22970" s="289"/>
    </row>
    <row r="22971" spans="20:24">
      <c r="T22971" s="288"/>
      <c r="U22971" s="287"/>
      <c r="X22971" s="289"/>
    </row>
    <row r="22972" spans="20:24">
      <c r="T22972" s="288"/>
      <c r="U22972" s="287"/>
      <c r="X22972" s="289"/>
    </row>
    <row r="22973" spans="20:24">
      <c r="T22973" s="288"/>
      <c r="U22973" s="287"/>
      <c r="X22973" s="289"/>
    </row>
    <row r="22974" spans="20:24">
      <c r="T22974" s="288"/>
      <c r="U22974" s="287"/>
      <c r="X22974" s="289"/>
    </row>
    <row r="22975" spans="20:24">
      <c r="T22975" s="288"/>
      <c r="U22975" s="287"/>
      <c r="X22975" s="289"/>
    </row>
    <row r="22976" spans="20:24">
      <c r="T22976" s="288"/>
      <c r="U22976" s="287"/>
      <c r="X22976" s="289"/>
    </row>
    <row r="22977" spans="20:24">
      <c r="T22977" s="288"/>
      <c r="U22977" s="287"/>
      <c r="X22977" s="289"/>
    </row>
    <row r="22978" spans="20:24">
      <c r="T22978" s="288"/>
      <c r="U22978" s="287"/>
      <c r="X22978" s="289"/>
    </row>
    <row r="22979" spans="20:24">
      <c r="T22979" s="288"/>
      <c r="U22979" s="287"/>
      <c r="X22979" s="289"/>
    </row>
    <row r="22980" spans="20:24">
      <c r="T22980" s="288"/>
      <c r="U22980" s="287"/>
      <c r="X22980" s="289"/>
    </row>
    <row r="22981" spans="20:24">
      <c r="T22981" s="288"/>
      <c r="U22981" s="287"/>
      <c r="X22981" s="289"/>
    </row>
    <row r="22982" spans="20:24">
      <c r="T22982" s="288"/>
      <c r="U22982" s="287"/>
      <c r="X22982" s="289"/>
    </row>
    <row r="22983" spans="20:24">
      <c r="T22983" s="288"/>
      <c r="U22983" s="287"/>
      <c r="X22983" s="289"/>
    </row>
    <row r="22984" spans="20:24">
      <c r="T22984" s="288"/>
      <c r="U22984" s="287"/>
      <c r="X22984" s="289"/>
    </row>
    <row r="22985" spans="20:24">
      <c r="T22985" s="288"/>
      <c r="U22985" s="287"/>
      <c r="X22985" s="289"/>
    </row>
    <row r="22986" spans="20:24">
      <c r="T22986" s="288"/>
      <c r="U22986" s="287"/>
      <c r="X22986" s="289"/>
    </row>
    <row r="22987" spans="20:24">
      <c r="T22987" s="288"/>
      <c r="U22987" s="287"/>
      <c r="X22987" s="289"/>
    </row>
    <row r="22988" spans="20:24">
      <c r="T22988" s="288"/>
      <c r="U22988" s="287"/>
      <c r="X22988" s="289"/>
    </row>
    <row r="22989" spans="20:24">
      <c r="T22989" s="288"/>
      <c r="U22989" s="287"/>
      <c r="X22989" s="289"/>
    </row>
    <row r="22990" spans="20:24">
      <c r="T22990" s="288"/>
      <c r="U22990" s="287"/>
      <c r="X22990" s="289"/>
    </row>
    <row r="22991" spans="20:24">
      <c r="T22991" s="288"/>
      <c r="U22991" s="287"/>
      <c r="X22991" s="289"/>
    </row>
    <row r="22992" spans="20:24">
      <c r="T22992" s="288"/>
      <c r="U22992" s="287"/>
      <c r="X22992" s="289"/>
    </row>
    <row r="22993" spans="20:24">
      <c r="T22993" s="288"/>
      <c r="U22993" s="287"/>
      <c r="X22993" s="289"/>
    </row>
    <row r="22994" spans="20:24">
      <c r="T22994" s="288"/>
      <c r="U22994" s="287"/>
      <c r="X22994" s="289"/>
    </row>
    <row r="22995" spans="20:24">
      <c r="T22995" s="288"/>
      <c r="U22995" s="287"/>
      <c r="X22995" s="289"/>
    </row>
    <row r="22996" spans="20:24">
      <c r="T22996" s="288"/>
      <c r="U22996" s="287"/>
      <c r="X22996" s="289"/>
    </row>
    <row r="22997" spans="20:24">
      <c r="T22997" s="288"/>
      <c r="U22997" s="287"/>
      <c r="X22997" s="289"/>
    </row>
    <row r="22998" spans="20:24">
      <c r="T22998" s="288"/>
      <c r="U22998" s="287"/>
      <c r="X22998" s="289"/>
    </row>
    <row r="22999" spans="20:24">
      <c r="T22999" s="288"/>
      <c r="U22999" s="287"/>
      <c r="X22999" s="289"/>
    </row>
    <row r="23000" spans="20:24">
      <c r="T23000" s="288"/>
      <c r="U23000" s="287"/>
      <c r="X23000" s="289"/>
    </row>
    <row r="23001" spans="20:24">
      <c r="T23001" s="288"/>
      <c r="U23001" s="287"/>
      <c r="X23001" s="289"/>
    </row>
    <row r="23002" spans="20:24">
      <c r="T23002" s="288"/>
      <c r="U23002" s="287"/>
      <c r="X23002" s="289"/>
    </row>
    <row r="23003" spans="20:24">
      <c r="T23003" s="288"/>
      <c r="U23003" s="287"/>
      <c r="X23003" s="289"/>
    </row>
    <row r="23004" spans="20:24">
      <c r="T23004" s="288"/>
      <c r="U23004" s="287"/>
      <c r="X23004" s="289"/>
    </row>
    <row r="23005" spans="20:24">
      <c r="T23005" s="288"/>
      <c r="U23005" s="287"/>
      <c r="X23005" s="289"/>
    </row>
    <row r="23006" spans="20:24">
      <c r="T23006" s="288"/>
      <c r="U23006" s="287"/>
      <c r="X23006" s="289"/>
    </row>
    <row r="23007" spans="20:24">
      <c r="T23007" s="288"/>
      <c r="U23007" s="287"/>
      <c r="X23007" s="289"/>
    </row>
    <row r="23008" spans="20:24">
      <c r="T23008" s="288"/>
      <c r="U23008" s="287"/>
      <c r="X23008" s="289"/>
    </row>
    <row r="23009" spans="20:24">
      <c r="T23009" s="288"/>
      <c r="U23009" s="287"/>
      <c r="X23009" s="289"/>
    </row>
    <row r="23010" spans="20:24">
      <c r="T23010" s="288"/>
      <c r="U23010" s="287"/>
      <c r="X23010" s="289"/>
    </row>
    <row r="23011" spans="20:24">
      <c r="T23011" s="288"/>
      <c r="U23011" s="287"/>
      <c r="X23011" s="289"/>
    </row>
    <row r="23012" spans="20:24">
      <c r="T23012" s="288"/>
      <c r="U23012" s="287"/>
      <c r="X23012" s="289"/>
    </row>
    <row r="23013" spans="20:24">
      <c r="T23013" s="288"/>
      <c r="U23013" s="287"/>
      <c r="X23013" s="289"/>
    </row>
    <row r="23014" spans="20:24">
      <c r="T23014" s="288"/>
      <c r="U23014" s="287"/>
      <c r="X23014" s="289"/>
    </row>
    <row r="23015" spans="20:24">
      <c r="T23015" s="288"/>
      <c r="U23015" s="287"/>
      <c r="X23015" s="289"/>
    </row>
    <row r="23016" spans="20:24">
      <c r="T23016" s="288"/>
      <c r="U23016" s="287"/>
      <c r="X23016" s="289"/>
    </row>
    <row r="23017" spans="20:24">
      <c r="T23017" s="288"/>
      <c r="U23017" s="287"/>
      <c r="X23017" s="289"/>
    </row>
    <row r="23018" spans="20:24">
      <c r="T23018" s="288"/>
      <c r="U23018" s="287"/>
      <c r="X23018" s="289"/>
    </row>
    <row r="23019" spans="20:24">
      <c r="T23019" s="288"/>
      <c r="U23019" s="287"/>
      <c r="X23019" s="289"/>
    </row>
    <row r="23020" spans="20:24">
      <c r="T23020" s="288"/>
      <c r="U23020" s="287"/>
      <c r="X23020" s="289"/>
    </row>
    <row r="23021" spans="20:24">
      <c r="T23021" s="288"/>
      <c r="U23021" s="287"/>
      <c r="X23021" s="289"/>
    </row>
    <row r="23022" spans="20:24">
      <c r="T23022" s="288"/>
      <c r="U23022" s="287"/>
      <c r="X23022" s="289"/>
    </row>
    <row r="23023" spans="20:24">
      <c r="T23023" s="288"/>
      <c r="U23023" s="287"/>
      <c r="X23023" s="289"/>
    </row>
    <row r="23024" spans="20:24">
      <c r="T23024" s="288"/>
      <c r="U23024" s="287"/>
      <c r="X23024" s="289"/>
    </row>
    <row r="23025" spans="20:24">
      <c r="T23025" s="288"/>
      <c r="U23025" s="287"/>
      <c r="X23025" s="289"/>
    </row>
    <row r="23026" spans="20:24">
      <c r="T23026" s="288"/>
      <c r="U23026" s="287"/>
      <c r="X23026" s="289"/>
    </row>
    <row r="23027" spans="20:24">
      <c r="T23027" s="288"/>
      <c r="U23027" s="287"/>
      <c r="X23027" s="289"/>
    </row>
    <row r="23028" spans="20:24">
      <c r="T23028" s="288"/>
      <c r="U23028" s="287"/>
      <c r="X23028" s="289"/>
    </row>
    <row r="23029" spans="20:24">
      <c r="T23029" s="288"/>
      <c r="U23029" s="287"/>
      <c r="X23029" s="289"/>
    </row>
    <row r="23030" spans="20:24">
      <c r="T23030" s="288"/>
      <c r="U23030" s="287"/>
      <c r="X23030" s="289"/>
    </row>
    <row r="23031" spans="20:24">
      <c r="T23031" s="288"/>
      <c r="U23031" s="287"/>
      <c r="X23031" s="289"/>
    </row>
    <row r="23032" spans="20:24">
      <c r="T23032" s="288"/>
      <c r="U23032" s="287"/>
      <c r="X23032" s="289"/>
    </row>
    <row r="23033" spans="20:24">
      <c r="T23033" s="288"/>
      <c r="U23033" s="287"/>
      <c r="X23033" s="289"/>
    </row>
    <row r="23034" spans="20:24">
      <c r="T23034" s="288"/>
      <c r="U23034" s="287"/>
      <c r="X23034" s="289"/>
    </row>
    <row r="23035" spans="20:24">
      <c r="T23035" s="288"/>
      <c r="U23035" s="287"/>
      <c r="X23035" s="289"/>
    </row>
    <row r="23036" spans="20:24">
      <c r="T23036" s="288"/>
      <c r="U23036" s="287"/>
      <c r="X23036" s="289"/>
    </row>
    <row r="23037" spans="20:24">
      <c r="T23037" s="288"/>
      <c r="U23037" s="287"/>
      <c r="X23037" s="289"/>
    </row>
    <row r="23038" spans="20:24">
      <c r="T23038" s="288"/>
      <c r="U23038" s="287"/>
      <c r="X23038" s="289"/>
    </row>
    <row r="23039" spans="20:24">
      <c r="T23039" s="288"/>
      <c r="U23039" s="287"/>
      <c r="X23039" s="289"/>
    </row>
    <row r="23040" spans="20:24">
      <c r="T23040" s="288"/>
      <c r="U23040" s="287"/>
      <c r="X23040" s="289"/>
    </row>
    <row r="23041" spans="20:24">
      <c r="T23041" s="288"/>
      <c r="U23041" s="287"/>
      <c r="X23041" s="289"/>
    </row>
    <row r="23042" spans="20:24">
      <c r="T23042" s="288"/>
      <c r="U23042" s="287"/>
      <c r="X23042" s="289"/>
    </row>
    <row r="23043" spans="20:24">
      <c r="T23043" s="288"/>
      <c r="U23043" s="287"/>
      <c r="X23043" s="289"/>
    </row>
    <row r="23044" spans="20:24">
      <c r="T23044" s="288"/>
      <c r="U23044" s="287"/>
      <c r="X23044" s="289"/>
    </row>
    <row r="23045" spans="20:24">
      <c r="T23045" s="288"/>
      <c r="U23045" s="287"/>
      <c r="X23045" s="289"/>
    </row>
    <row r="23046" spans="20:24">
      <c r="T23046" s="288"/>
      <c r="U23046" s="287"/>
      <c r="X23046" s="289"/>
    </row>
    <row r="23047" spans="20:24">
      <c r="T23047" s="288"/>
      <c r="U23047" s="287"/>
      <c r="X23047" s="289"/>
    </row>
    <row r="23048" spans="20:24">
      <c r="T23048" s="288"/>
      <c r="U23048" s="287"/>
      <c r="X23048" s="289"/>
    </row>
    <row r="23049" spans="20:24">
      <c r="T23049" s="288"/>
      <c r="U23049" s="287"/>
      <c r="X23049" s="289"/>
    </row>
    <row r="23050" spans="20:24">
      <c r="T23050" s="288"/>
      <c r="U23050" s="287"/>
      <c r="X23050" s="289"/>
    </row>
    <row r="23051" spans="20:24">
      <c r="T23051" s="288"/>
      <c r="U23051" s="287"/>
      <c r="X23051" s="289"/>
    </row>
    <row r="23052" spans="20:24">
      <c r="T23052" s="288"/>
      <c r="U23052" s="287"/>
      <c r="X23052" s="289"/>
    </row>
    <row r="23053" spans="20:24">
      <c r="T23053" s="288"/>
      <c r="U23053" s="287"/>
      <c r="X23053" s="289"/>
    </row>
    <row r="23054" spans="20:24">
      <c r="T23054" s="288"/>
      <c r="U23054" s="287"/>
      <c r="X23054" s="289"/>
    </row>
    <row r="23055" spans="20:24">
      <c r="T23055" s="288"/>
      <c r="U23055" s="287"/>
      <c r="X23055" s="289"/>
    </row>
    <row r="23056" spans="20:24">
      <c r="T23056" s="288"/>
      <c r="U23056" s="287"/>
      <c r="X23056" s="289"/>
    </row>
    <row r="23057" spans="20:24">
      <c r="T23057" s="288"/>
      <c r="U23057" s="287"/>
      <c r="X23057" s="289"/>
    </row>
    <row r="23058" spans="20:24">
      <c r="T23058" s="288"/>
      <c r="U23058" s="287"/>
      <c r="X23058" s="289"/>
    </row>
    <row r="23059" spans="20:24">
      <c r="T23059" s="288"/>
      <c r="U23059" s="287"/>
      <c r="X23059" s="289"/>
    </row>
    <row r="23060" spans="20:24">
      <c r="T23060" s="288"/>
      <c r="U23060" s="287"/>
      <c r="X23060" s="289"/>
    </row>
    <row r="23061" spans="20:24">
      <c r="T23061" s="288"/>
      <c r="U23061" s="287"/>
      <c r="X23061" s="289"/>
    </row>
    <row r="23062" spans="20:24">
      <c r="T23062" s="288"/>
      <c r="U23062" s="287"/>
      <c r="X23062" s="289"/>
    </row>
    <row r="23063" spans="20:24">
      <c r="T23063" s="288"/>
      <c r="U23063" s="287"/>
      <c r="X23063" s="289"/>
    </row>
    <row r="23064" spans="20:24">
      <c r="T23064" s="288"/>
      <c r="U23064" s="287"/>
      <c r="X23064" s="289"/>
    </row>
    <row r="23065" spans="20:24">
      <c r="T23065" s="288"/>
      <c r="U23065" s="287"/>
      <c r="X23065" s="289"/>
    </row>
    <row r="23066" spans="20:24">
      <c r="T23066" s="288"/>
      <c r="U23066" s="287"/>
      <c r="X23066" s="289"/>
    </row>
    <row r="23067" spans="20:24">
      <c r="T23067" s="288"/>
      <c r="U23067" s="287"/>
      <c r="X23067" s="289"/>
    </row>
    <row r="23068" spans="20:24">
      <c r="T23068" s="288"/>
      <c r="U23068" s="287"/>
      <c r="X23068" s="289"/>
    </row>
    <row r="23069" spans="20:24">
      <c r="T23069" s="288"/>
      <c r="U23069" s="287"/>
      <c r="X23069" s="289"/>
    </row>
    <row r="23070" spans="20:24">
      <c r="T23070" s="288"/>
      <c r="U23070" s="287"/>
      <c r="X23070" s="289"/>
    </row>
    <row r="23071" spans="20:24">
      <c r="T23071" s="288"/>
      <c r="U23071" s="287"/>
      <c r="X23071" s="289"/>
    </row>
    <row r="23072" spans="20:24">
      <c r="T23072" s="288"/>
      <c r="U23072" s="287"/>
      <c r="X23072" s="289"/>
    </row>
    <row r="23073" spans="20:24">
      <c r="T23073" s="288"/>
      <c r="U23073" s="287"/>
      <c r="X23073" s="289"/>
    </row>
    <row r="23074" spans="20:24">
      <c r="T23074" s="288"/>
      <c r="U23074" s="287"/>
      <c r="X23074" s="289"/>
    </row>
    <row r="23075" spans="20:24">
      <c r="T23075" s="288"/>
      <c r="U23075" s="287"/>
      <c r="X23075" s="289"/>
    </row>
    <row r="23076" spans="20:24">
      <c r="T23076" s="288"/>
      <c r="U23076" s="287"/>
      <c r="X23076" s="289"/>
    </row>
    <row r="23077" spans="20:24">
      <c r="T23077" s="288"/>
      <c r="U23077" s="287"/>
      <c r="X23077" s="289"/>
    </row>
    <row r="23078" spans="20:24">
      <c r="T23078" s="288"/>
      <c r="U23078" s="287"/>
      <c r="X23078" s="289"/>
    </row>
    <row r="23079" spans="20:24">
      <c r="T23079" s="288"/>
      <c r="U23079" s="287"/>
      <c r="X23079" s="289"/>
    </row>
    <row r="23080" spans="20:24">
      <c r="T23080" s="288"/>
      <c r="U23080" s="287"/>
      <c r="X23080" s="289"/>
    </row>
    <row r="23081" spans="20:24">
      <c r="T23081" s="288"/>
      <c r="U23081" s="287"/>
      <c r="X23081" s="289"/>
    </row>
    <row r="23082" spans="20:24">
      <c r="T23082" s="288"/>
      <c r="U23082" s="287"/>
      <c r="X23082" s="289"/>
    </row>
    <row r="23083" spans="20:24">
      <c r="T23083" s="288"/>
      <c r="U23083" s="287"/>
      <c r="X23083" s="289"/>
    </row>
    <row r="23084" spans="20:24">
      <c r="T23084" s="288"/>
      <c r="U23084" s="287"/>
      <c r="X23084" s="289"/>
    </row>
    <row r="23085" spans="20:24">
      <c r="T23085" s="288"/>
      <c r="U23085" s="287"/>
      <c r="X23085" s="289"/>
    </row>
    <row r="23086" spans="20:24">
      <c r="T23086" s="288"/>
      <c r="U23086" s="287"/>
      <c r="X23086" s="289"/>
    </row>
    <row r="23087" spans="20:24">
      <c r="T23087" s="288"/>
      <c r="U23087" s="287"/>
      <c r="X23087" s="289"/>
    </row>
    <row r="23088" spans="20:24">
      <c r="T23088" s="288"/>
      <c r="U23088" s="287"/>
      <c r="X23088" s="289"/>
    </row>
    <row r="23089" spans="20:24">
      <c r="T23089" s="288"/>
      <c r="U23089" s="287"/>
      <c r="X23089" s="289"/>
    </row>
    <row r="23090" spans="20:24">
      <c r="T23090" s="288"/>
      <c r="U23090" s="287"/>
      <c r="X23090" s="289"/>
    </row>
    <row r="23091" spans="20:24">
      <c r="T23091" s="288"/>
      <c r="U23091" s="287"/>
      <c r="X23091" s="289"/>
    </row>
    <row r="23092" spans="20:24">
      <c r="T23092" s="288"/>
      <c r="U23092" s="287"/>
      <c r="X23092" s="289"/>
    </row>
    <row r="23093" spans="20:24">
      <c r="T23093" s="288"/>
      <c r="U23093" s="287"/>
      <c r="X23093" s="289"/>
    </row>
    <row r="23094" spans="20:24">
      <c r="T23094" s="288"/>
      <c r="U23094" s="287"/>
      <c r="X23094" s="289"/>
    </row>
    <row r="23095" spans="20:24">
      <c r="T23095" s="288"/>
      <c r="U23095" s="287"/>
      <c r="X23095" s="289"/>
    </row>
    <row r="23096" spans="20:24">
      <c r="T23096" s="288"/>
      <c r="U23096" s="287"/>
      <c r="X23096" s="289"/>
    </row>
    <row r="23097" spans="20:24">
      <c r="T23097" s="288"/>
      <c r="U23097" s="287"/>
      <c r="X23097" s="289"/>
    </row>
    <row r="23098" spans="20:24">
      <c r="T23098" s="288"/>
      <c r="U23098" s="287"/>
      <c r="X23098" s="289"/>
    </row>
    <row r="23099" spans="20:24">
      <c r="T23099" s="288"/>
      <c r="U23099" s="287"/>
      <c r="X23099" s="289"/>
    </row>
    <row r="23100" spans="20:24">
      <c r="T23100" s="288"/>
      <c r="U23100" s="287"/>
      <c r="X23100" s="289"/>
    </row>
    <row r="23101" spans="20:24">
      <c r="T23101" s="288"/>
      <c r="U23101" s="287"/>
      <c r="X23101" s="289"/>
    </row>
    <row r="23102" spans="20:24">
      <c r="T23102" s="288"/>
      <c r="U23102" s="287"/>
      <c r="X23102" s="289"/>
    </row>
    <row r="23103" spans="20:24">
      <c r="T23103" s="288"/>
      <c r="U23103" s="287"/>
      <c r="X23103" s="289"/>
    </row>
    <row r="23104" spans="20:24">
      <c r="T23104" s="288"/>
      <c r="U23104" s="287"/>
      <c r="X23104" s="289"/>
    </row>
    <row r="23105" spans="20:24">
      <c r="T23105" s="288"/>
      <c r="U23105" s="287"/>
      <c r="X23105" s="289"/>
    </row>
    <row r="23106" spans="20:24">
      <c r="T23106" s="288"/>
      <c r="U23106" s="287"/>
      <c r="X23106" s="289"/>
    </row>
    <row r="23107" spans="20:24">
      <c r="T23107" s="288"/>
      <c r="U23107" s="287"/>
      <c r="X23107" s="289"/>
    </row>
    <row r="23108" spans="20:24">
      <c r="T23108" s="288"/>
      <c r="U23108" s="287"/>
      <c r="X23108" s="289"/>
    </row>
    <row r="23109" spans="20:24">
      <c r="T23109" s="288"/>
      <c r="U23109" s="287"/>
      <c r="X23109" s="289"/>
    </row>
    <row r="23110" spans="20:24">
      <c r="T23110" s="288"/>
      <c r="U23110" s="287"/>
      <c r="X23110" s="289"/>
    </row>
    <row r="23111" spans="20:24">
      <c r="T23111" s="288"/>
      <c r="U23111" s="287"/>
      <c r="X23111" s="289"/>
    </row>
    <row r="23112" spans="20:24">
      <c r="T23112" s="288"/>
      <c r="U23112" s="287"/>
      <c r="X23112" s="289"/>
    </row>
    <row r="23113" spans="20:24">
      <c r="T23113" s="288"/>
      <c r="U23113" s="287"/>
      <c r="X23113" s="289"/>
    </row>
    <row r="23114" spans="20:24">
      <c r="T23114" s="288"/>
      <c r="U23114" s="287"/>
      <c r="X23114" s="289"/>
    </row>
    <row r="23115" spans="20:24">
      <c r="T23115" s="288"/>
      <c r="U23115" s="287"/>
      <c r="X23115" s="289"/>
    </row>
    <row r="23116" spans="20:24">
      <c r="T23116" s="288"/>
      <c r="U23116" s="287"/>
      <c r="X23116" s="289"/>
    </row>
    <row r="23117" spans="20:24">
      <c r="T23117" s="288"/>
      <c r="U23117" s="287"/>
      <c r="X23117" s="289"/>
    </row>
    <row r="23118" spans="20:24">
      <c r="T23118" s="288"/>
      <c r="U23118" s="287"/>
      <c r="X23118" s="289"/>
    </row>
    <row r="23119" spans="20:24">
      <c r="T23119" s="288"/>
      <c r="U23119" s="287"/>
      <c r="X23119" s="289"/>
    </row>
    <row r="23120" spans="20:24">
      <c r="T23120" s="288"/>
      <c r="U23120" s="287"/>
      <c r="X23120" s="289"/>
    </row>
    <row r="23121" spans="20:24">
      <c r="T23121" s="288"/>
      <c r="U23121" s="287"/>
      <c r="X23121" s="289"/>
    </row>
    <row r="23122" spans="20:24">
      <c r="T23122" s="288"/>
      <c r="U23122" s="287"/>
      <c r="X23122" s="289"/>
    </row>
    <row r="23123" spans="20:24">
      <c r="T23123" s="288"/>
      <c r="U23123" s="287"/>
      <c r="X23123" s="289"/>
    </row>
    <row r="23124" spans="20:24">
      <c r="T23124" s="288"/>
      <c r="U23124" s="287"/>
      <c r="X23124" s="289"/>
    </row>
    <row r="23125" spans="20:24">
      <c r="T23125" s="288"/>
      <c r="U23125" s="287"/>
      <c r="X23125" s="289"/>
    </row>
    <row r="23126" spans="20:24">
      <c r="T23126" s="288"/>
      <c r="U23126" s="287"/>
      <c r="X23126" s="289"/>
    </row>
    <row r="23127" spans="20:24">
      <c r="T23127" s="288"/>
      <c r="U23127" s="287"/>
      <c r="X23127" s="289"/>
    </row>
    <row r="23128" spans="20:24">
      <c r="T23128" s="288"/>
      <c r="U23128" s="287"/>
      <c r="X23128" s="289"/>
    </row>
    <row r="23129" spans="20:24">
      <c r="T23129" s="288"/>
      <c r="U23129" s="287"/>
      <c r="X23129" s="289"/>
    </row>
    <row r="23130" spans="20:24">
      <c r="T23130" s="288"/>
      <c r="U23130" s="287"/>
      <c r="X23130" s="289"/>
    </row>
    <row r="23131" spans="20:24">
      <c r="T23131" s="288"/>
      <c r="U23131" s="287"/>
      <c r="X23131" s="289"/>
    </row>
    <row r="23132" spans="20:24">
      <c r="T23132" s="288"/>
      <c r="U23132" s="287"/>
      <c r="X23132" s="289"/>
    </row>
    <row r="23133" spans="20:24">
      <c r="T23133" s="288"/>
      <c r="U23133" s="287"/>
      <c r="X23133" s="289"/>
    </row>
    <row r="23134" spans="20:24">
      <c r="T23134" s="288"/>
      <c r="U23134" s="287"/>
      <c r="X23134" s="289"/>
    </row>
    <row r="23135" spans="20:24">
      <c r="T23135" s="288"/>
      <c r="U23135" s="287"/>
      <c r="X23135" s="289"/>
    </row>
    <row r="23136" spans="20:24">
      <c r="T23136" s="288"/>
      <c r="U23136" s="287"/>
      <c r="X23136" s="289"/>
    </row>
    <row r="23137" spans="20:24">
      <c r="T23137" s="288"/>
      <c r="U23137" s="287"/>
      <c r="X23137" s="289"/>
    </row>
    <row r="23138" spans="20:24">
      <c r="T23138" s="288"/>
      <c r="U23138" s="287"/>
      <c r="X23138" s="289"/>
    </row>
    <row r="23139" spans="20:24">
      <c r="T23139" s="288"/>
      <c r="U23139" s="287"/>
      <c r="X23139" s="289"/>
    </row>
    <row r="23140" spans="20:24">
      <c r="T23140" s="288"/>
      <c r="U23140" s="287"/>
      <c r="X23140" s="289"/>
    </row>
    <row r="23141" spans="20:24">
      <c r="T23141" s="288"/>
      <c r="U23141" s="287"/>
      <c r="X23141" s="289"/>
    </row>
    <row r="23142" spans="20:24">
      <c r="T23142" s="288"/>
      <c r="U23142" s="287"/>
      <c r="X23142" s="289"/>
    </row>
    <row r="23143" spans="20:24">
      <c r="T23143" s="288"/>
      <c r="U23143" s="287"/>
      <c r="X23143" s="289"/>
    </row>
    <row r="23144" spans="20:24">
      <c r="T23144" s="288"/>
      <c r="U23144" s="287"/>
      <c r="X23144" s="289"/>
    </row>
    <row r="23145" spans="20:24">
      <c r="T23145" s="288"/>
      <c r="U23145" s="287"/>
      <c r="X23145" s="289"/>
    </row>
    <row r="23146" spans="20:24">
      <c r="T23146" s="288"/>
      <c r="U23146" s="287"/>
      <c r="X23146" s="289"/>
    </row>
    <row r="23147" spans="20:24">
      <c r="T23147" s="288"/>
      <c r="U23147" s="287"/>
      <c r="X23147" s="289"/>
    </row>
    <row r="23148" spans="20:24">
      <c r="T23148" s="288"/>
      <c r="U23148" s="287"/>
      <c r="X23148" s="289"/>
    </row>
    <row r="23149" spans="20:24">
      <c r="T23149" s="288"/>
      <c r="U23149" s="287"/>
      <c r="X23149" s="289"/>
    </row>
    <row r="23150" spans="20:24">
      <c r="T23150" s="288"/>
      <c r="U23150" s="287"/>
      <c r="X23150" s="289"/>
    </row>
    <row r="23151" spans="20:24">
      <c r="T23151" s="288"/>
      <c r="U23151" s="287"/>
      <c r="X23151" s="289"/>
    </row>
    <row r="23152" spans="20:24">
      <c r="T23152" s="288"/>
      <c r="U23152" s="287"/>
      <c r="X23152" s="289"/>
    </row>
    <row r="23153" spans="20:24">
      <c r="T23153" s="288"/>
      <c r="U23153" s="287"/>
      <c r="X23153" s="289"/>
    </row>
    <row r="23154" spans="20:24">
      <c r="T23154" s="288"/>
      <c r="U23154" s="287"/>
      <c r="X23154" s="289"/>
    </row>
    <row r="23155" spans="20:24">
      <c r="T23155" s="288"/>
      <c r="U23155" s="287"/>
      <c r="X23155" s="289"/>
    </row>
    <row r="23156" spans="20:24">
      <c r="T23156" s="288"/>
      <c r="U23156" s="287"/>
      <c r="X23156" s="289"/>
    </row>
    <row r="23157" spans="20:24">
      <c r="T23157" s="288"/>
      <c r="U23157" s="287"/>
      <c r="X23157" s="289"/>
    </row>
    <row r="23158" spans="20:24">
      <c r="T23158" s="288"/>
      <c r="U23158" s="287"/>
      <c r="X23158" s="289"/>
    </row>
    <row r="23159" spans="20:24">
      <c r="T23159" s="288"/>
      <c r="U23159" s="287"/>
      <c r="X23159" s="289"/>
    </row>
    <row r="23160" spans="20:24">
      <c r="T23160" s="288"/>
      <c r="U23160" s="287"/>
      <c r="X23160" s="289"/>
    </row>
    <row r="23161" spans="20:24">
      <c r="T23161" s="288"/>
      <c r="U23161" s="287"/>
      <c r="X23161" s="289"/>
    </row>
    <row r="23162" spans="20:24">
      <c r="T23162" s="288"/>
      <c r="U23162" s="287"/>
      <c r="X23162" s="289"/>
    </row>
    <row r="23163" spans="20:24">
      <c r="T23163" s="288"/>
      <c r="U23163" s="287"/>
      <c r="X23163" s="289"/>
    </row>
    <row r="23164" spans="20:24">
      <c r="T23164" s="288"/>
      <c r="U23164" s="287"/>
      <c r="X23164" s="289"/>
    </row>
    <row r="23165" spans="20:24">
      <c r="T23165" s="288"/>
      <c r="U23165" s="287"/>
      <c r="X23165" s="289"/>
    </row>
    <row r="23166" spans="20:24">
      <c r="T23166" s="288"/>
      <c r="U23166" s="287"/>
      <c r="X23166" s="289"/>
    </row>
    <row r="23167" spans="20:24">
      <c r="T23167" s="288"/>
      <c r="U23167" s="287"/>
      <c r="X23167" s="289"/>
    </row>
    <row r="23168" spans="20:24">
      <c r="T23168" s="288"/>
      <c r="U23168" s="287"/>
      <c r="X23168" s="289"/>
    </row>
    <row r="23169" spans="20:24">
      <c r="T23169" s="288"/>
      <c r="U23169" s="287"/>
      <c r="X23169" s="289"/>
    </row>
    <row r="23170" spans="20:24">
      <c r="T23170" s="288"/>
      <c r="U23170" s="287"/>
      <c r="X23170" s="289"/>
    </row>
    <row r="23171" spans="20:24">
      <c r="T23171" s="288"/>
      <c r="U23171" s="287"/>
      <c r="X23171" s="289"/>
    </row>
    <row r="23172" spans="20:24">
      <c r="T23172" s="288"/>
      <c r="U23172" s="287"/>
      <c r="X23172" s="289"/>
    </row>
    <row r="23173" spans="20:24">
      <c r="T23173" s="288"/>
      <c r="U23173" s="287"/>
      <c r="X23173" s="289"/>
    </row>
    <row r="23174" spans="20:24">
      <c r="T23174" s="288"/>
      <c r="U23174" s="287"/>
      <c r="X23174" s="289"/>
    </row>
    <row r="23175" spans="20:24">
      <c r="T23175" s="288"/>
      <c r="U23175" s="287"/>
      <c r="X23175" s="289"/>
    </row>
    <row r="23176" spans="20:24">
      <c r="T23176" s="288"/>
      <c r="U23176" s="287"/>
      <c r="X23176" s="289"/>
    </row>
    <row r="23177" spans="20:24">
      <c r="T23177" s="288"/>
      <c r="U23177" s="287"/>
      <c r="X23177" s="289"/>
    </row>
    <row r="23178" spans="20:24">
      <c r="T23178" s="288"/>
      <c r="U23178" s="287"/>
      <c r="X23178" s="289"/>
    </row>
    <row r="23179" spans="20:24">
      <c r="T23179" s="288"/>
      <c r="U23179" s="287"/>
      <c r="X23179" s="289"/>
    </row>
    <row r="23180" spans="20:24">
      <c r="T23180" s="288"/>
      <c r="U23180" s="287"/>
      <c r="X23180" s="289"/>
    </row>
    <row r="23181" spans="20:24">
      <c r="T23181" s="288"/>
      <c r="U23181" s="287"/>
      <c r="X23181" s="289"/>
    </row>
    <row r="23182" spans="20:24">
      <c r="T23182" s="288"/>
      <c r="U23182" s="287"/>
      <c r="X23182" s="289"/>
    </row>
    <row r="23183" spans="20:24">
      <c r="T23183" s="288"/>
      <c r="U23183" s="287"/>
      <c r="X23183" s="289"/>
    </row>
    <row r="23184" spans="20:24">
      <c r="T23184" s="288"/>
      <c r="U23184" s="287"/>
      <c r="X23184" s="289"/>
    </row>
    <row r="23185" spans="20:24">
      <c r="T23185" s="288"/>
      <c r="U23185" s="287"/>
      <c r="X23185" s="289"/>
    </row>
    <row r="23186" spans="20:24">
      <c r="T23186" s="288"/>
      <c r="U23186" s="287"/>
      <c r="X23186" s="289"/>
    </row>
    <row r="23187" spans="20:24">
      <c r="T23187" s="288"/>
      <c r="U23187" s="287"/>
      <c r="X23187" s="289"/>
    </row>
    <row r="23188" spans="20:24">
      <c r="T23188" s="288"/>
      <c r="U23188" s="287"/>
      <c r="X23188" s="289"/>
    </row>
    <row r="23189" spans="20:24">
      <c r="T23189" s="288"/>
      <c r="U23189" s="287"/>
      <c r="X23189" s="289"/>
    </row>
    <row r="23190" spans="20:24">
      <c r="T23190" s="288"/>
      <c r="U23190" s="287"/>
      <c r="X23190" s="289"/>
    </row>
    <row r="23191" spans="20:24">
      <c r="T23191" s="288"/>
      <c r="U23191" s="287"/>
      <c r="X23191" s="289"/>
    </row>
    <row r="23192" spans="20:24">
      <c r="T23192" s="288"/>
      <c r="U23192" s="287"/>
      <c r="X23192" s="289"/>
    </row>
    <row r="23193" spans="20:24">
      <c r="T23193" s="288"/>
      <c r="U23193" s="287"/>
      <c r="X23193" s="289"/>
    </row>
    <row r="23194" spans="20:24">
      <c r="T23194" s="288"/>
      <c r="U23194" s="287"/>
      <c r="X23194" s="289"/>
    </row>
    <row r="23195" spans="20:24">
      <c r="T23195" s="288"/>
      <c r="U23195" s="287"/>
      <c r="X23195" s="289"/>
    </row>
    <row r="23196" spans="20:24">
      <c r="T23196" s="288"/>
      <c r="U23196" s="287"/>
      <c r="X23196" s="289"/>
    </row>
    <row r="23197" spans="20:24">
      <c r="T23197" s="288"/>
      <c r="U23197" s="287"/>
      <c r="X23197" s="289"/>
    </row>
    <row r="23198" spans="20:24">
      <c r="T23198" s="288"/>
      <c r="U23198" s="287"/>
      <c r="X23198" s="289"/>
    </row>
    <row r="23199" spans="20:24">
      <c r="T23199" s="288"/>
      <c r="U23199" s="287"/>
      <c r="X23199" s="289"/>
    </row>
    <row r="23200" spans="20:24">
      <c r="T23200" s="288"/>
      <c r="U23200" s="287"/>
      <c r="X23200" s="289"/>
    </row>
    <row r="23201" spans="20:24">
      <c r="T23201" s="288"/>
      <c r="U23201" s="287"/>
      <c r="X23201" s="289"/>
    </row>
    <row r="23202" spans="20:24">
      <c r="T23202" s="288"/>
      <c r="U23202" s="287"/>
      <c r="X23202" s="289"/>
    </row>
    <row r="23203" spans="20:24">
      <c r="T23203" s="288"/>
      <c r="U23203" s="287"/>
      <c r="X23203" s="289"/>
    </row>
    <row r="23204" spans="20:24">
      <c r="T23204" s="288"/>
      <c r="U23204" s="287"/>
      <c r="X23204" s="289"/>
    </row>
    <row r="23205" spans="20:24">
      <c r="T23205" s="288"/>
      <c r="U23205" s="287"/>
      <c r="X23205" s="289"/>
    </row>
    <row r="23206" spans="20:24">
      <c r="T23206" s="288"/>
      <c r="U23206" s="287"/>
      <c r="X23206" s="289"/>
    </row>
    <row r="23207" spans="20:24">
      <c r="T23207" s="288"/>
      <c r="U23207" s="287"/>
      <c r="X23207" s="289"/>
    </row>
    <row r="23208" spans="20:24">
      <c r="T23208" s="288"/>
      <c r="U23208" s="287"/>
      <c r="X23208" s="289"/>
    </row>
    <row r="23209" spans="20:24">
      <c r="T23209" s="288"/>
      <c r="U23209" s="287"/>
      <c r="X23209" s="289"/>
    </row>
    <row r="23210" spans="20:24">
      <c r="T23210" s="288"/>
      <c r="U23210" s="287"/>
      <c r="X23210" s="289"/>
    </row>
    <row r="23211" spans="20:24">
      <c r="T23211" s="288"/>
      <c r="U23211" s="287"/>
      <c r="X23211" s="289"/>
    </row>
    <row r="23212" spans="20:24">
      <c r="T23212" s="288"/>
      <c r="U23212" s="287"/>
      <c r="X23212" s="289"/>
    </row>
    <row r="23213" spans="20:24">
      <c r="T23213" s="288"/>
      <c r="U23213" s="287"/>
      <c r="X23213" s="289"/>
    </row>
    <row r="23214" spans="20:24">
      <c r="T23214" s="288"/>
      <c r="U23214" s="287"/>
      <c r="X23214" s="289"/>
    </row>
    <row r="23215" spans="20:24">
      <c r="T23215" s="288"/>
      <c r="U23215" s="287"/>
      <c r="X23215" s="289"/>
    </row>
    <row r="23216" spans="20:24">
      <c r="T23216" s="288"/>
      <c r="U23216" s="287"/>
      <c r="X23216" s="289"/>
    </row>
    <row r="23217" spans="20:24">
      <c r="T23217" s="288"/>
      <c r="U23217" s="287"/>
      <c r="X23217" s="289"/>
    </row>
    <row r="23218" spans="20:24">
      <c r="T23218" s="288"/>
      <c r="U23218" s="287"/>
      <c r="X23218" s="289"/>
    </row>
    <row r="23219" spans="20:24">
      <c r="T23219" s="288"/>
      <c r="U23219" s="287"/>
      <c r="X23219" s="289"/>
    </row>
    <row r="23220" spans="20:24">
      <c r="T23220" s="288"/>
      <c r="U23220" s="287"/>
      <c r="X23220" s="289"/>
    </row>
    <row r="23221" spans="20:24">
      <c r="T23221" s="288"/>
      <c r="U23221" s="287"/>
      <c r="X23221" s="289"/>
    </row>
    <row r="23222" spans="20:24">
      <c r="T23222" s="288"/>
      <c r="U23222" s="287"/>
      <c r="X23222" s="289"/>
    </row>
    <row r="23223" spans="20:24">
      <c r="T23223" s="288"/>
      <c r="U23223" s="287"/>
      <c r="X23223" s="289"/>
    </row>
    <row r="23224" spans="20:24">
      <c r="T23224" s="288"/>
      <c r="U23224" s="287"/>
      <c r="X23224" s="289"/>
    </row>
    <row r="23225" spans="20:24">
      <c r="T23225" s="288"/>
      <c r="U23225" s="287"/>
      <c r="X23225" s="289"/>
    </row>
    <row r="23226" spans="20:24">
      <c r="T23226" s="288"/>
      <c r="U23226" s="287"/>
      <c r="X23226" s="289"/>
    </row>
    <row r="23227" spans="20:24">
      <c r="T23227" s="288"/>
      <c r="U23227" s="287"/>
      <c r="X23227" s="289"/>
    </row>
    <row r="23228" spans="20:24">
      <c r="T23228" s="288"/>
      <c r="U23228" s="287"/>
      <c r="X23228" s="289"/>
    </row>
    <row r="23229" spans="20:24">
      <c r="T23229" s="288"/>
      <c r="U23229" s="287"/>
      <c r="X23229" s="289"/>
    </row>
    <row r="23230" spans="20:24">
      <c r="T23230" s="288"/>
      <c r="U23230" s="287"/>
      <c r="X23230" s="289"/>
    </row>
    <row r="23231" spans="20:24">
      <c r="T23231" s="288"/>
      <c r="U23231" s="287"/>
      <c r="X23231" s="289"/>
    </row>
    <row r="23232" spans="20:24">
      <c r="T23232" s="288"/>
      <c r="U23232" s="287"/>
      <c r="X23232" s="289"/>
    </row>
    <row r="23233" spans="20:24">
      <c r="T23233" s="288"/>
      <c r="U23233" s="287"/>
      <c r="X23233" s="289"/>
    </row>
    <row r="23234" spans="20:24">
      <c r="T23234" s="288"/>
      <c r="U23234" s="287"/>
      <c r="X23234" s="289"/>
    </row>
    <row r="23235" spans="20:24">
      <c r="T23235" s="288"/>
      <c r="U23235" s="287"/>
      <c r="X23235" s="289"/>
    </row>
    <row r="23236" spans="20:24">
      <c r="T23236" s="288"/>
      <c r="U23236" s="287"/>
      <c r="X23236" s="289"/>
    </row>
    <row r="23237" spans="20:24">
      <c r="T23237" s="288"/>
      <c r="U23237" s="287"/>
      <c r="X23237" s="289"/>
    </row>
    <row r="23238" spans="20:24">
      <c r="T23238" s="288"/>
      <c r="U23238" s="287"/>
      <c r="X23238" s="289"/>
    </row>
    <row r="23239" spans="20:24">
      <c r="T23239" s="288"/>
      <c r="U23239" s="287"/>
      <c r="X23239" s="289"/>
    </row>
    <row r="23240" spans="20:24">
      <c r="T23240" s="288"/>
      <c r="U23240" s="287"/>
      <c r="X23240" s="289"/>
    </row>
    <row r="23241" spans="20:24">
      <c r="T23241" s="288"/>
      <c r="U23241" s="287"/>
      <c r="X23241" s="289"/>
    </row>
    <row r="23242" spans="20:24">
      <c r="T23242" s="288"/>
      <c r="U23242" s="287"/>
      <c r="X23242" s="289"/>
    </row>
    <row r="23243" spans="20:24">
      <c r="T23243" s="288"/>
      <c r="U23243" s="287"/>
      <c r="X23243" s="289"/>
    </row>
    <row r="23244" spans="20:24">
      <c r="T23244" s="288"/>
      <c r="U23244" s="287"/>
      <c r="X23244" s="289"/>
    </row>
    <row r="23245" spans="20:24">
      <c r="T23245" s="288"/>
      <c r="U23245" s="287"/>
      <c r="X23245" s="289"/>
    </row>
    <row r="23246" spans="20:24">
      <c r="T23246" s="288"/>
      <c r="U23246" s="287"/>
      <c r="X23246" s="289"/>
    </row>
    <row r="23247" spans="20:24">
      <c r="T23247" s="288"/>
      <c r="U23247" s="287"/>
      <c r="X23247" s="289"/>
    </row>
    <row r="23248" spans="20:24">
      <c r="T23248" s="288"/>
      <c r="U23248" s="287"/>
      <c r="X23248" s="289"/>
    </row>
    <row r="23249" spans="20:24">
      <c r="T23249" s="288"/>
      <c r="U23249" s="287"/>
      <c r="X23249" s="289"/>
    </row>
    <row r="23250" spans="20:24">
      <c r="T23250" s="288"/>
      <c r="U23250" s="287"/>
      <c r="X23250" s="289"/>
    </row>
    <row r="23251" spans="20:24">
      <c r="T23251" s="288"/>
      <c r="U23251" s="287"/>
      <c r="X23251" s="289"/>
    </row>
    <row r="23252" spans="20:24">
      <c r="T23252" s="288"/>
      <c r="U23252" s="287"/>
      <c r="X23252" s="289"/>
    </row>
    <row r="23253" spans="20:24">
      <c r="T23253" s="288"/>
      <c r="U23253" s="287"/>
      <c r="X23253" s="289"/>
    </row>
    <row r="23254" spans="20:24">
      <c r="T23254" s="288"/>
      <c r="U23254" s="287"/>
      <c r="X23254" s="289"/>
    </row>
    <row r="23255" spans="20:24">
      <c r="T23255" s="288"/>
      <c r="U23255" s="287"/>
      <c r="X23255" s="289"/>
    </row>
    <row r="23256" spans="20:24">
      <c r="T23256" s="288"/>
      <c r="U23256" s="287"/>
      <c r="X23256" s="289"/>
    </row>
    <row r="23257" spans="20:24">
      <c r="T23257" s="288"/>
      <c r="U23257" s="287"/>
      <c r="X23257" s="289"/>
    </row>
    <row r="23258" spans="20:24">
      <c r="T23258" s="288"/>
      <c r="U23258" s="287"/>
      <c r="X23258" s="289"/>
    </row>
    <row r="23259" spans="20:24">
      <c r="T23259" s="288"/>
      <c r="U23259" s="287"/>
      <c r="X23259" s="289"/>
    </row>
    <row r="23260" spans="20:24">
      <c r="T23260" s="288"/>
      <c r="U23260" s="287"/>
      <c r="X23260" s="289"/>
    </row>
    <row r="23261" spans="20:24">
      <c r="T23261" s="288"/>
      <c r="U23261" s="287"/>
      <c r="X23261" s="289"/>
    </row>
    <row r="23262" spans="20:24">
      <c r="T23262" s="288"/>
      <c r="U23262" s="287"/>
      <c r="X23262" s="289"/>
    </row>
    <row r="23263" spans="20:24">
      <c r="T23263" s="288"/>
      <c r="U23263" s="287"/>
      <c r="X23263" s="289"/>
    </row>
    <row r="23264" spans="20:24">
      <c r="T23264" s="288"/>
      <c r="U23264" s="287"/>
      <c r="X23264" s="289"/>
    </row>
    <row r="23265" spans="20:24">
      <c r="T23265" s="288"/>
      <c r="U23265" s="287"/>
      <c r="X23265" s="289"/>
    </row>
    <row r="23266" spans="20:24">
      <c r="T23266" s="288"/>
      <c r="U23266" s="287"/>
      <c r="X23266" s="289"/>
    </row>
    <row r="23267" spans="20:24">
      <c r="T23267" s="288"/>
      <c r="U23267" s="287"/>
      <c r="X23267" s="289"/>
    </row>
    <row r="23268" spans="20:24">
      <c r="T23268" s="288"/>
      <c r="U23268" s="287"/>
      <c r="X23268" s="289"/>
    </row>
    <row r="23269" spans="20:24">
      <c r="T23269" s="288"/>
      <c r="U23269" s="287"/>
      <c r="X23269" s="289"/>
    </row>
    <row r="23270" spans="20:24">
      <c r="T23270" s="288"/>
      <c r="U23270" s="287"/>
      <c r="X23270" s="289"/>
    </row>
    <row r="23271" spans="20:24">
      <c r="T23271" s="288"/>
      <c r="U23271" s="287"/>
      <c r="X23271" s="289"/>
    </row>
    <row r="23272" spans="20:24">
      <c r="T23272" s="288"/>
      <c r="U23272" s="287"/>
      <c r="X23272" s="289"/>
    </row>
    <row r="23273" spans="20:24">
      <c r="T23273" s="288"/>
      <c r="U23273" s="287"/>
      <c r="X23273" s="289"/>
    </row>
    <row r="23274" spans="20:24">
      <c r="T23274" s="288"/>
      <c r="U23274" s="287"/>
      <c r="X23274" s="289"/>
    </row>
    <row r="23275" spans="20:24">
      <c r="T23275" s="288"/>
      <c r="U23275" s="287"/>
      <c r="X23275" s="289"/>
    </row>
    <row r="23276" spans="20:24">
      <c r="T23276" s="288"/>
      <c r="U23276" s="287"/>
      <c r="X23276" s="289"/>
    </row>
    <row r="23277" spans="20:24">
      <c r="T23277" s="288"/>
      <c r="U23277" s="287"/>
      <c r="X23277" s="289"/>
    </row>
    <row r="23278" spans="20:24">
      <c r="T23278" s="288"/>
      <c r="U23278" s="287"/>
      <c r="X23278" s="289"/>
    </row>
    <row r="23279" spans="20:24">
      <c r="T23279" s="288"/>
      <c r="U23279" s="287"/>
      <c r="X23279" s="289"/>
    </row>
    <row r="23280" spans="20:24">
      <c r="T23280" s="288"/>
      <c r="U23280" s="287"/>
      <c r="X23280" s="289"/>
    </row>
    <row r="23281" spans="20:24">
      <c r="T23281" s="288"/>
      <c r="U23281" s="287"/>
      <c r="X23281" s="289"/>
    </row>
    <row r="23282" spans="20:24">
      <c r="T23282" s="288"/>
      <c r="U23282" s="287"/>
      <c r="X23282" s="289"/>
    </row>
    <row r="23283" spans="20:24">
      <c r="T23283" s="288"/>
      <c r="U23283" s="287"/>
      <c r="X23283" s="289"/>
    </row>
    <row r="23284" spans="20:24">
      <c r="T23284" s="288"/>
      <c r="U23284" s="287"/>
      <c r="X23284" s="289"/>
    </row>
    <row r="23285" spans="20:24">
      <c r="T23285" s="288"/>
      <c r="U23285" s="287"/>
      <c r="X23285" s="289"/>
    </row>
    <row r="23286" spans="20:24">
      <c r="T23286" s="288"/>
      <c r="U23286" s="287"/>
      <c r="X23286" s="289"/>
    </row>
    <row r="23287" spans="20:24">
      <c r="T23287" s="288"/>
      <c r="U23287" s="287"/>
      <c r="X23287" s="289"/>
    </row>
    <row r="23288" spans="20:24">
      <c r="T23288" s="288"/>
      <c r="U23288" s="287"/>
      <c r="X23288" s="289"/>
    </row>
    <row r="23289" spans="20:24">
      <c r="T23289" s="288"/>
      <c r="U23289" s="287"/>
      <c r="X23289" s="289"/>
    </row>
    <row r="23290" spans="20:24">
      <c r="T23290" s="288"/>
      <c r="U23290" s="287"/>
      <c r="X23290" s="289"/>
    </row>
    <row r="23291" spans="20:24">
      <c r="T23291" s="288"/>
      <c r="U23291" s="287"/>
      <c r="X23291" s="289"/>
    </row>
    <row r="23292" spans="20:24">
      <c r="T23292" s="288"/>
      <c r="U23292" s="287"/>
      <c r="X23292" s="289"/>
    </row>
    <row r="23293" spans="20:24">
      <c r="T23293" s="288"/>
      <c r="U23293" s="287"/>
      <c r="X23293" s="289"/>
    </row>
    <row r="23294" spans="20:24">
      <c r="T23294" s="288"/>
      <c r="U23294" s="287"/>
      <c r="X23294" s="289"/>
    </row>
    <row r="23295" spans="20:24">
      <c r="T23295" s="288"/>
      <c r="U23295" s="287"/>
      <c r="X23295" s="289"/>
    </row>
    <row r="23296" spans="20:24">
      <c r="T23296" s="288"/>
      <c r="U23296" s="287"/>
      <c r="X23296" s="289"/>
    </row>
    <row r="23297" spans="20:24">
      <c r="T23297" s="288"/>
      <c r="U23297" s="287"/>
      <c r="X23297" s="289"/>
    </row>
    <row r="23298" spans="20:24">
      <c r="T23298" s="288"/>
      <c r="U23298" s="287"/>
      <c r="X23298" s="289"/>
    </row>
    <row r="23299" spans="20:24">
      <c r="T23299" s="288"/>
      <c r="U23299" s="287"/>
      <c r="X23299" s="289"/>
    </row>
    <row r="23300" spans="20:24">
      <c r="T23300" s="288"/>
      <c r="U23300" s="287"/>
      <c r="X23300" s="289"/>
    </row>
    <row r="23301" spans="20:24">
      <c r="T23301" s="288"/>
      <c r="U23301" s="287"/>
      <c r="X23301" s="289"/>
    </row>
    <row r="23302" spans="20:24">
      <c r="T23302" s="288"/>
      <c r="U23302" s="287"/>
      <c r="X23302" s="289"/>
    </row>
    <row r="23303" spans="20:24">
      <c r="T23303" s="288"/>
      <c r="U23303" s="287"/>
      <c r="X23303" s="289"/>
    </row>
    <row r="23304" spans="20:24">
      <c r="T23304" s="288"/>
      <c r="U23304" s="287"/>
      <c r="X23304" s="289"/>
    </row>
    <row r="23305" spans="20:24">
      <c r="T23305" s="288"/>
      <c r="U23305" s="287"/>
      <c r="X23305" s="289"/>
    </row>
    <row r="23306" spans="20:24">
      <c r="T23306" s="288"/>
      <c r="U23306" s="287"/>
      <c r="X23306" s="289"/>
    </row>
    <row r="23307" spans="20:24">
      <c r="T23307" s="288"/>
      <c r="U23307" s="287"/>
      <c r="X23307" s="289"/>
    </row>
    <row r="23308" spans="20:24">
      <c r="T23308" s="288"/>
      <c r="U23308" s="287"/>
      <c r="X23308" s="289"/>
    </row>
    <row r="23309" spans="20:24">
      <c r="T23309" s="288"/>
      <c r="U23309" s="287"/>
      <c r="X23309" s="289"/>
    </row>
    <row r="23310" spans="20:24">
      <c r="T23310" s="288"/>
      <c r="U23310" s="287"/>
      <c r="X23310" s="289"/>
    </row>
    <row r="23311" spans="20:24">
      <c r="T23311" s="288"/>
      <c r="U23311" s="287"/>
      <c r="X23311" s="289"/>
    </row>
    <row r="23312" spans="20:24">
      <c r="T23312" s="288"/>
      <c r="U23312" s="287"/>
      <c r="X23312" s="289"/>
    </row>
    <row r="23313" spans="20:24">
      <c r="T23313" s="288"/>
      <c r="U23313" s="287"/>
      <c r="X23313" s="289"/>
    </row>
    <row r="23314" spans="20:24">
      <c r="T23314" s="288"/>
      <c r="U23314" s="287"/>
      <c r="X23314" s="289"/>
    </row>
    <row r="23315" spans="20:24">
      <c r="T23315" s="288"/>
      <c r="U23315" s="287"/>
      <c r="X23315" s="289"/>
    </row>
    <row r="23316" spans="20:24">
      <c r="T23316" s="288"/>
      <c r="U23316" s="287"/>
      <c r="X23316" s="289"/>
    </row>
    <row r="23317" spans="20:24">
      <c r="T23317" s="288"/>
      <c r="U23317" s="287"/>
      <c r="X23317" s="289"/>
    </row>
    <row r="23318" spans="20:24">
      <c r="T23318" s="288"/>
      <c r="U23318" s="287"/>
      <c r="X23318" s="289"/>
    </row>
    <row r="23319" spans="20:24">
      <c r="T23319" s="288"/>
      <c r="U23319" s="287"/>
      <c r="X23319" s="289"/>
    </row>
    <row r="23320" spans="20:24">
      <c r="T23320" s="288"/>
      <c r="U23320" s="287"/>
      <c r="X23320" s="289"/>
    </row>
    <row r="23321" spans="20:24">
      <c r="T23321" s="288"/>
      <c r="U23321" s="287"/>
      <c r="X23321" s="289"/>
    </row>
    <row r="23322" spans="20:24">
      <c r="T23322" s="288"/>
      <c r="U23322" s="287"/>
      <c r="X23322" s="289"/>
    </row>
    <row r="23323" spans="20:24">
      <c r="T23323" s="288"/>
      <c r="U23323" s="287"/>
      <c r="X23323" s="289"/>
    </row>
    <row r="23324" spans="20:24">
      <c r="T23324" s="288"/>
      <c r="U23324" s="287"/>
      <c r="X23324" s="289"/>
    </row>
    <row r="23325" spans="20:24">
      <c r="T23325" s="288"/>
      <c r="U23325" s="287"/>
      <c r="X23325" s="289"/>
    </row>
    <row r="23326" spans="20:24">
      <c r="T23326" s="288"/>
      <c r="U23326" s="287"/>
      <c r="X23326" s="289"/>
    </row>
    <row r="23327" spans="20:24">
      <c r="T23327" s="288"/>
      <c r="U23327" s="287"/>
      <c r="X23327" s="289"/>
    </row>
    <row r="23328" spans="20:24">
      <c r="T23328" s="288"/>
      <c r="U23328" s="287"/>
      <c r="X23328" s="289"/>
    </row>
    <row r="23329" spans="20:24">
      <c r="T23329" s="288"/>
      <c r="U23329" s="287"/>
      <c r="X23329" s="289"/>
    </row>
    <row r="23330" spans="20:24">
      <c r="T23330" s="288"/>
      <c r="U23330" s="287"/>
      <c r="X23330" s="289"/>
    </row>
    <row r="23331" spans="20:24">
      <c r="T23331" s="288"/>
      <c r="U23331" s="287"/>
      <c r="X23331" s="289"/>
    </row>
    <row r="23332" spans="20:24">
      <c r="T23332" s="288"/>
      <c r="U23332" s="287"/>
      <c r="X23332" s="289"/>
    </row>
    <row r="23333" spans="20:24">
      <c r="T23333" s="288"/>
      <c r="U23333" s="287"/>
      <c r="X23333" s="289"/>
    </row>
    <row r="23334" spans="20:24">
      <c r="T23334" s="288"/>
      <c r="U23334" s="287"/>
      <c r="X23334" s="289"/>
    </row>
    <row r="23335" spans="20:24">
      <c r="T23335" s="288"/>
      <c r="U23335" s="287"/>
      <c r="X23335" s="289"/>
    </row>
    <row r="23336" spans="20:24">
      <c r="T23336" s="288"/>
      <c r="U23336" s="287"/>
      <c r="X23336" s="289"/>
    </row>
    <row r="23337" spans="20:24">
      <c r="T23337" s="288"/>
      <c r="U23337" s="287"/>
      <c r="X23337" s="289"/>
    </row>
    <row r="23338" spans="20:24">
      <c r="T23338" s="288"/>
      <c r="U23338" s="287"/>
      <c r="X23338" s="289"/>
    </row>
    <row r="23339" spans="20:24">
      <c r="T23339" s="288"/>
      <c r="U23339" s="287"/>
      <c r="X23339" s="289"/>
    </row>
    <row r="23340" spans="20:24">
      <c r="T23340" s="288"/>
      <c r="U23340" s="287"/>
      <c r="X23340" s="289"/>
    </row>
    <row r="23341" spans="20:24">
      <c r="T23341" s="288"/>
      <c r="U23341" s="287"/>
      <c r="X23341" s="289"/>
    </row>
    <row r="23342" spans="20:24">
      <c r="T23342" s="288"/>
      <c r="U23342" s="287"/>
      <c r="X23342" s="289"/>
    </row>
    <row r="23343" spans="20:24">
      <c r="T23343" s="288"/>
      <c r="U23343" s="287"/>
      <c r="X23343" s="289"/>
    </row>
    <row r="23344" spans="20:24">
      <c r="T23344" s="288"/>
      <c r="U23344" s="287"/>
      <c r="X23344" s="289"/>
    </row>
    <row r="23345" spans="20:24">
      <c r="T23345" s="288"/>
      <c r="U23345" s="287"/>
      <c r="X23345" s="289"/>
    </row>
    <row r="23346" spans="20:24">
      <c r="T23346" s="288"/>
      <c r="U23346" s="287"/>
      <c r="X23346" s="289"/>
    </row>
    <row r="23347" spans="20:24">
      <c r="T23347" s="288"/>
      <c r="U23347" s="287"/>
      <c r="X23347" s="289"/>
    </row>
    <row r="23348" spans="20:24">
      <c r="T23348" s="288"/>
      <c r="U23348" s="287"/>
      <c r="X23348" s="289"/>
    </row>
    <row r="23349" spans="20:24">
      <c r="T23349" s="288"/>
      <c r="U23349" s="287"/>
      <c r="X23349" s="289"/>
    </row>
    <row r="23350" spans="20:24">
      <c r="T23350" s="288"/>
      <c r="U23350" s="287"/>
      <c r="X23350" s="289"/>
    </row>
    <row r="23351" spans="20:24">
      <c r="T23351" s="288"/>
      <c r="U23351" s="287"/>
      <c r="X23351" s="289"/>
    </row>
    <row r="23352" spans="20:24">
      <c r="T23352" s="288"/>
      <c r="U23352" s="287"/>
      <c r="X23352" s="289"/>
    </row>
    <row r="23353" spans="20:24">
      <c r="T23353" s="288"/>
      <c r="U23353" s="287"/>
      <c r="X23353" s="289"/>
    </row>
    <row r="23354" spans="20:24">
      <c r="T23354" s="288"/>
      <c r="U23354" s="287"/>
      <c r="X23354" s="289"/>
    </row>
    <row r="23355" spans="20:24">
      <c r="T23355" s="288"/>
      <c r="U23355" s="287"/>
      <c r="X23355" s="289"/>
    </row>
    <row r="23356" spans="20:24">
      <c r="T23356" s="288"/>
      <c r="U23356" s="287"/>
      <c r="X23356" s="289"/>
    </row>
    <row r="23357" spans="20:24">
      <c r="T23357" s="288"/>
      <c r="U23357" s="287"/>
      <c r="X23357" s="289"/>
    </row>
    <row r="23358" spans="20:24">
      <c r="T23358" s="288"/>
      <c r="U23358" s="287"/>
      <c r="X23358" s="289"/>
    </row>
    <row r="23359" spans="20:24">
      <c r="T23359" s="288"/>
      <c r="U23359" s="287"/>
      <c r="X23359" s="289"/>
    </row>
    <row r="23360" spans="20:24">
      <c r="T23360" s="288"/>
      <c r="U23360" s="287"/>
      <c r="X23360" s="289"/>
    </row>
    <row r="23361" spans="20:24">
      <c r="T23361" s="288"/>
      <c r="U23361" s="287"/>
      <c r="X23361" s="289"/>
    </row>
    <row r="23362" spans="20:24">
      <c r="T23362" s="288"/>
      <c r="U23362" s="287"/>
      <c r="X23362" s="289"/>
    </row>
    <row r="23363" spans="20:24">
      <c r="T23363" s="288"/>
      <c r="U23363" s="287"/>
      <c r="X23363" s="289"/>
    </row>
    <row r="23364" spans="20:24">
      <c r="T23364" s="288"/>
      <c r="U23364" s="287"/>
      <c r="X23364" s="289"/>
    </row>
    <row r="23365" spans="20:24">
      <c r="T23365" s="288"/>
      <c r="U23365" s="287"/>
      <c r="X23365" s="289"/>
    </row>
    <row r="23366" spans="20:24">
      <c r="T23366" s="288"/>
      <c r="U23366" s="287"/>
      <c r="X23366" s="289"/>
    </row>
    <row r="23367" spans="20:24">
      <c r="T23367" s="288"/>
      <c r="U23367" s="287"/>
      <c r="X23367" s="289"/>
    </row>
    <row r="23368" spans="20:24">
      <c r="T23368" s="288"/>
      <c r="U23368" s="287"/>
      <c r="X23368" s="289"/>
    </row>
    <row r="23369" spans="20:24">
      <c r="T23369" s="288"/>
      <c r="U23369" s="287"/>
      <c r="X23369" s="289"/>
    </row>
    <row r="23370" spans="20:24">
      <c r="T23370" s="288"/>
      <c r="U23370" s="287"/>
      <c r="X23370" s="289"/>
    </row>
    <row r="23371" spans="20:24">
      <c r="T23371" s="288"/>
      <c r="U23371" s="287"/>
      <c r="X23371" s="289"/>
    </row>
    <row r="23372" spans="20:24">
      <c r="T23372" s="288"/>
      <c r="U23372" s="287"/>
      <c r="X23372" s="289"/>
    </row>
    <row r="23373" spans="20:24">
      <c r="T23373" s="288"/>
      <c r="U23373" s="287"/>
      <c r="X23373" s="289"/>
    </row>
    <row r="23374" spans="20:24">
      <c r="T23374" s="288"/>
      <c r="U23374" s="287"/>
      <c r="X23374" s="289"/>
    </row>
    <row r="23375" spans="20:24">
      <c r="T23375" s="288"/>
      <c r="U23375" s="287"/>
      <c r="X23375" s="289"/>
    </row>
    <row r="23376" spans="20:24">
      <c r="T23376" s="288"/>
      <c r="U23376" s="287"/>
      <c r="X23376" s="289"/>
    </row>
    <row r="23377" spans="20:24">
      <c r="T23377" s="288"/>
      <c r="U23377" s="287"/>
      <c r="X23377" s="289"/>
    </row>
    <row r="23378" spans="20:24">
      <c r="T23378" s="288"/>
      <c r="U23378" s="287"/>
      <c r="X23378" s="289"/>
    </row>
    <row r="23379" spans="20:24">
      <c r="T23379" s="288"/>
      <c r="U23379" s="287"/>
      <c r="X23379" s="289"/>
    </row>
    <row r="23380" spans="20:24">
      <c r="T23380" s="288"/>
      <c r="U23380" s="287"/>
      <c r="X23380" s="289"/>
    </row>
    <row r="23381" spans="20:24">
      <c r="T23381" s="288"/>
      <c r="U23381" s="287"/>
      <c r="X23381" s="289"/>
    </row>
    <row r="23382" spans="20:24">
      <c r="T23382" s="288"/>
      <c r="U23382" s="287"/>
      <c r="X23382" s="289"/>
    </row>
    <row r="23383" spans="20:24">
      <c r="T23383" s="288"/>
      <c r="U23383" s="287"/>
      <c r="X23383" s="289"/>
    </row>
    <row r="23384" spans="20:24">
      <c r="T23384" s="288"/>
      <c r="U23384" s="287"/>
      <c r="X23384" s="289"/>
    </row>
    <row r="23385" spans="20:24">
      <c r="T23385" s="288"/>
      <c r="U23385" s="287"/>
      <c r="X23385" s="289"/>
    </row>
    <row r="23386" spans="20:24">
      <c r="T23386" s="288"/>
      <c r="U23386" s="287"/>
      <c r="X23386" s="289"/>
    </row>
    <row r="23387" spans="20:24">
      <c r="T23387" s="288"/>
      <c r="U23387" s="287"/>
      <c r="X23387" s="289"/>
    </row>
    <row r="23388" spans="20:24">
      <c r="T23388" s="288"/>
      <c r="U23388" s="287"/>
      <c r="X23388" s="289"/>
    </row>
    <row r="23389" spans="20:24">
      <c r="T23389" s="288"/>
      <c r="U23389" s="287"/>
      <c r="X23389" s="289"/>
    </row>
    <row r="23390" spans="20:24">
      <c r="T23390" s="288"/>
      <c r="U23390" s="287"/>
      <c r="X23390" s="289"/>
    </row>
    <row r="23391" spans="20:24">
      <c r="T23391" s="288"/>
      <c r="U23391" s="287"/>
      <c r="X23391" s="289"/>
    </row>
    <row r="23392" spans="20:24">
      <c r="T23392" s="288"/>
      <c r="U23392" s="287"/>
      <c r="X23392" s="289"/>
    </row>
    <row r="23393" spans="20:24">
      <c r="T23393" s="288"/>
      <c r="U23393" s="287"/>
      <c r="X23393" s="289"/>
    </row>
    <row r="23394" spans="20:24">
      <c r="T23394" s="288"/>
      <c r="U23394" s="287"/>
      <c r="X23394" s="289"/>
    </row>
    <row r="23395" spans="20:24">
      <c r="T23395" s="288"/>
      <c r="U23395" s="287"/>
      <c r="X23395" s="289"/>
    </row>
    <row r="23396" spans="20:24">
      <c r="T23396" s="288"/>
      <c r="U23396" s="287"/>
      <c r="X23396" s="289"/>
    </row>
    <row r="23397" spans="20:24">
      <c r="T23397" s="288"/>
      <c r="U23397" s="287"/>
      <c r="X23397" s="289"/>
    </row>
    <row r="23398" spans="20:24">
      <c r="T23398" s="288"/>
      <c r="U23398" s="287"/>
      <c r="X23398" s="289"/>
    </row>
    <row r="23399" spans="20:24">
      <c r="T23399" s="288"/>
      <c r="U23399" s="287"/>
      <c r="X23399" s="289"/>
    </row>
    <row r="23400" spans="20:24">
      <c r="T23400" s="288"/>
      <c r="U23400" s="287"/>
      <c r="X23400" s="289"/>
    </row>
    <row r="23401" spans="20:24">
      <c r="T23401" s="288"/>
      <c r="U23401" s="287"/>
      <c r="X23401" s="289"/>
    </row>
    <row r="23402" spans="20:24">
      <c r="T23402" s="288"/>
      <c r="U23402" s="287"/>
      <c r="X23402" s="289"/>
    </row>
    <row r="23403" spans="20:24">
      <c r="T23403" s="288"/>
      <c r="U23403" s="287"/>
      <c r="X23403" s="289"/>
    </row>
    <row r="23404" spans="20:24">
      <c r="T23404" s="288"/>
      <c r="U23404" s="287"/>
      <c r="X23404" s="289"/>
    </row>
    <row r="23405" spans="20:24">
      <c r="T23405" s="288"/>
      <c r="U23405" s="287"/>
      <c r="X23405" s="289"/>
    </row>
    <row r="23406" spans="20:24">
      <c r="T23406" s="288"/>
      <c r="U23406" s="287"/>
      <c r="X23406" s="289"/>
    </row>
    <row r="23407" spans="20:24">
      <c r="T23407" s="288"/>
      <c r="U23407" s="287"/>
      <c r="X23407" s="289"/>
    </row>
    <row r="23408" spans="20:24">
      <c r="T23408" s="288"/>
      <c r="U23408" s="287"/>
      <c r="X23408" s="289"/>
    </row>
    <row r="23409" spans="20:24">
      <c r="T23409" s="288"/>
      <c r="U23409" s="287"/>
      <c r="X23409" s="289"/>
    </row>
    <row r="23410" spans="20:24">
      <c r="T23410" s="288"/>
      <c r="U23410" s="287"/>
      <c r="X23410" s="289"/>
    </row>
    <row r="23411" spans="20:24">
      <c r="T23411" s="288"/>
      <c r="U23411" s="287"/>
      <c r="X23411" s="289"/>
    </row>
    <row r="23412" spans="20:24">
      <c r="T23412" s="288"/>
      <c r="U23412" s="287"/>
      <c r="X23412" s="289"/>
    </row>
    <row r="23413" spans="20:24">
      <c r="T23413" s="288"/>
      <c r="U23413" s="287"/>
      <c r="X23413" s="289"/>
    </row>
    <row r="23414" spans="20:24">
      <c r="T23414" s="288"/>
      <c r="U23414" s="287"/>
      <c r="X23414" s="289"/>
    </row>
    <row r="23415" spans="20:24">
      <c r="T23415" s="288"/>
      <c r="U23415" s="287"/>
      <c r="X23415" s="289"/>
    </row>
    <row r="23416" spans="20:24">
      <c r="T23416" s="288"/>
      <c r="U23416" s="287"/>
      <c r="X23416" s="289"/>
    </row>
    <row r="23417" spans="20:24">
      <c r="T23417" s="288"/>
      <c r="U23417" s="287"/>
      <c r="X23417" s="289"/>
    </row>
    <row r="23418" spans="20:24">
      <c r="T23418" s="288"/>
      <c r="U23418" s="287"/>
      <c r="X23418" s="289"/>
    </row>
    <row r="23419" spans="20:24">
      <c r="T23419" s="288"/>
      <c r="U23419" s="287"/>
      <c r="X23419" s="289"/>
    </row>
    <row r="23420" spans="20:24">
      <c r="T23420" s="288"/>
      <c r="U23420" s="287"/>
      <c r="X23420" s="289"/>
    </row>
    <row r="23421" spans="20:24">
      <c r="T23421" s="288"/>
      <c r="U23421" s="287"/>
      <c r="X23421" s="289"/>
    </row>
    <row r="23422" spans="20:24">
      <c r="T23422" s="288"/>
      <c r="U23422" s="287"/>
      <c r="X23422" s="289"/>
    </row>
    <row r="23423" spans="20:24">
      <c r="T23423" s="288"/>
      <c r="U23423" s="287"/>
      <c r="X23423" s="289"/>
    </row>
    <row r="23424" spans="20:24">
      <c r="T23424" s="288"/>
      <c r="U23424" s="287"/>
      <c r="X23424" s="289"/>
    </row>
    <row r="23425" spans="20:24">
      <c r="T23425" s="288"/>
      <c r="U23425" s="287"/>
      <c r="X23425" s="289"/>
    </row>
    <row r="23426" spans="20:24">
      <c r="T23426" s="288"/>
      <c r="U23426" s="287"/>
      <c r="X23426" s="289"/>
    </row>
    <row r="23427" spans="20:24">
      <c r="T23427" s="288"/>
      <c r="U23427" s="287"/>
      <c r="X23427" s="289"/>
    </row>
    <row r="23428" spans="20:24">
      <c r="T23428" s="288"/>
      <c r="U23428" s="287"/>
      <c r="X23428" s="289"/>
    </row>
    <row r="23429" spans="20:24">
      <c r="T23429" s="288"/>
      <c r="U23429" s="287"/>
      <c r="X23429" s="289"/>
    </row>
    <row r="23430" spans="20:24">
      <c r="T23430" s="288"/>
      <c r="U23430" s="287"/>
      <c r="X23430" s="289"/>
    </row>
    <row r="23431" spans="20:24">
      <c r="T23431" s="288"/>
      <c r="U23431" s="287"/>
      <c r="X23431" s="289"/>
    </row>
    <row r="23432" spans="20:24">
      <c r="T23432" s="288"/>
      <c r="U23432" s="287"/>
      <c r="X23432" s="289"/>
    </row>
    <row r="23433" spans="20:24">
      <c r="T23433" s="288"/>
      <c r="U23433" s="287"/>
      <c r="X23433" s="289"/>
    </row>
    <row r="23434" spans="20:24">
      <c r="T23434" s="288"/>
      <c r="U23434" s="287"/>
      <c r="X23434" s="289"/>
    </row>
    <row r="23435" spans="20:24">
      <c r="T23435" s="288"/>
      <c r="U23435" s="287"/>
      <c r="X23435" s="289"/>
    </row>
    <row r="23436" spans="20:24">
      <c r="T23436" s="288"/>
      <c r="U23436" s="287"/>
      <c r="X23436" s="289"/>
    </row>
    <row r="23437" spans="20:24">
      <c r="T23437" s="288"/>
      <c r="U23437" s="287"/>
      <c r="X23437" s="289"/>
    </row>
    <row r="23438" spans="20:24">
      <c r="T23438" s="288"/>
      <c r="U23438" s="287"/>
      <c r="X23438" s="289"/>
    </row>
    <row r="23439" spans="20:24">
      <c r="T23439" s="288"/>
      <c r="U23439" s="287"/>
      <c r="X23439" s="289"/>
    </row>
    <row r="23440" spans="20:24">
      <c r="T23440" s="288"/>
      <c r="U23440" s="287"/>
      <c r="X23440" s="289"/>
    </row>
    <row r="23441" spans="20:24">
      <c r="T23441" s="288"/>
      <c r="U23441" s="287"/>
      <c r="X23441" s="289"/>
    </row>
    <row r="23442" spans="20:24">
      <c r="T23442" s="288"/>
      <c r="U23442" s="287"/>
      <c r="X23442" s="289"/>
    </row>
    <row r="23443" spans="20:24">
      <c r="T23443" s="288"/>
      <c r="U23443" s="287"/>
      <c r="X23443" s="289"/>
    </row>
    <row r="23444" spans="20:24">
      <c r="T23444" s="288"/>
      <c r="U23444" s="287"/>
      <c r="X23444" s="289"/>
    </row>
    <row r="23445" spans="20:24">
      <c r="T23445" s="288"/>
      <c r="U23445" s="287"/>
      <c r="X23445" s="289"/>
    </row>
    <row r="23446" spans="20:24">
      <c r="T23446" s="288"/>
      <c r="U23446" s="287"/>
      <c r="X23446" s="289"/>
    </row>
    <row r="23447" spans="20:24">
      <c r="T23447" s="288"/>
      <c r="U23447" s="287"/>
      <c r="X23447" s="289"/>
    </row>
    <row r="23448" spans="20:24">
      <c r="T23448" s="288"/>
      <c r="U23448" s="287"/>
      <c r="X23448" s="289"/>
    </row>
    <row r="23449" spans="20:24">
      <c r="T23449" s="288"/>
      <c r="U23449" s="287"/>
      <c r="X23449" s="289"/>
    </row>
    <row r="23450" spans="20:24">
      <c r="T23450" s="288"/>
      <c r="U23450" s="287"/>
      <c r="X23450" s="289"/>
    </row>
    <row r="23451" spans="20:24">
      <c r="T23451" s="288"/>
      <c r="U23451" s="287"/>
      <c r="X23451" s="289"/>
    </row>
    <row r="23452" spans="20:24">
      <c r="T23452" s="288"/>
      <c r="U23452" s="287"/>
      <c r="X23452" s="289"/>
    </row>
    <row r="23453" spans="20:24">
      <c r="T23453" s="288"/>
      <c r="U23453" s="287"/>
      <c r="X23453" s="289"/>
    </row>
    <row r="23454" spans="20:24">
      <c r="T23454" s="288"/>
      <c r="U23454" s="287"/>
      <c r="X23454" s="289"/>
    </row>
    <row r="23455" spans="20:24">
      <c r="T23455" s="288"/>
      <c r="U23455" s="287"/>
      <c r="X23455" s="289"/>
    </row>
    <row r="23456" spans="20:24">
      <c r="T23456" s="288"/>
      <c r="U23456" s="287"/>
      <c r="X23456" s="289"/>
    </row>
    <row r="23457" spans="20:24">
      <c r="T23457" s="288"/>
      <c r="U23457" s="287"/>
      <c r="X23457" s="289"/>
    </row>
    <row r="23458" spans="20:24">
      <c r="T23458" s="288"/>
      <c r="U23458" s="287"/>
      <c r="X23458" s="289"/>
    </row>
    <row r="23459" spans="20:24">
      <c r="T23459" s="288"/>
      <c r="U23459" s="287"/>
      <c r="X23459" s="289"/>
    </row>
    <row r="23460" spans="20:24">
      <c r="T23460" s="288"/>
      <c r="U23460" s="287"/>
      <c r="X23460" s="289"/>
    </row>
    <row r="23461" spans="20:24">
      <c r="T23461" s="288"/>
      <c r="U23461" s="287"/>
      <c r="X23461" s="289"/>
    </row>
    <row r="23462" spans="20:24">
      <c r="T23462" s="288"/>
      <c r="U23462" s="287"/>
      <c r="X23462" s="289"/>
    </row>
    <row r="23463" spans="20:24">
      <c r="T23463" s="288"/>
      <c r="U23463" s="287"/>
      <c r="X23463" s="289"/>
    </row>
    <row r="23464" spans="20:24">
      <c r="T23464" s="288"/>
      <c r="U23464" s="287"/>
      <c r="X23464" s="289"/>
    </row>
    <row r="23465" spans="20:24">
      <c r="T23465" s="288"/>
      <c r="U23465" s="287"/>
      <c r="X23465" s="289"/>
    </row>
    <row r="23466" spans="20:24">
      <c r="T23466" s="288"/>
      <c r="U23466" s="287"/>
      <c r="X23466" s="289"/>
    </row>
    <row r="23467" spans="20:24">
      <c r="T23467" s="288"/>
      <c r="U23467" s="287"/>
      <c r="X23467" s="289"/>
    </row>
    <row r="23468" spans="20:24">
      <c r="T23468" s="288"/>
      <c r="U23468" s="287"/>
      <c r="X23468" s="289"/>
    </row>
    <row r="23469" spans="20:24">
      <c r="T23469" s="288"/>
      <c r="U23469" s="287"/>
      <c r="X23469" s="289"/>
    </row>
    <row r="23470" spans="20:24">
      <c r="T23470" s="288"/>
      <c r="U23470" s="287"/>
      <c r="X23470" s="289"/>
    </row>
    <row r="23471" spans="20:24">
      <c r="T23471" s="288"/>
      <c r="U23471" s="287"/>
      <c r="X23471" s="289"/>
    </row>
    <row r="23472" spans="20:24">
      <c r="T23472" s="288"/>
      <c r="U23472" s="287"/>
      <c r="X23472" s="289"/>
    </row>
    <row r="23473" spans="20:24">
      <c r="T23473" s="288"/>
      <c r="U23473" s="287"/>
      <c r="X23473" s="289"/>
    </row>
    <row r="23474" spans="20:24">
      <c r="T23474" s="288"/>
      <c r="U23474" s="287"/>
      <c r="X23474" s="289"/>
    </row>
    <row r="23475" spans="20:24">
      <c r="T23475" s="288"/>
      <c r="U23475" s="287"/>
      <c r="X23475" s="289"/>
    </row>
    <row r="23476" spans="20:24">
      <c r="T23476" s="288"/>
      <c r="U23476" s="287"/>
      <c r="X23476" s="289"/>
    </row>
    <row r="23477" spans="20:24">
      <c r="T23477" s="288"/>
      <c r="U23477" s="287"/>
      <c r="X23477" s="289"/>
    </row>
    <row r="23478" spans="20:24">
      <c r="T23478" s="288"/>
      <c r="U23478" s="287"/>
      <c r="X23478" s="289"/>
    </row>
    <row r="23479" spans="20:24">
      <c r="T23479" s="288"/>
      <c r="U23479" s="287"/>
      <c r="X23479" s="289"/>
    </row>
    <row r="23480" spans="20:24">
      <c r="T23480" s="288"/>
      <c r="U23480" s="287"/>
      <c r="X23480" s="289"/>
    </row>
    <row r="23481" spans="20:24">
      <c r="T23481" s="288"/>
      <c r="U23481" s="287"/>
      <c r="X23481" s="289"/>
    </row>
    <row r="23482" spans="20:24">
      <c r="T23482" s="288"/>
      <c r="U23482" s="287"/>
      <c r="X23482" s="289"/>
    </row>
    <row r="23483" spans="20:24">
      <c r="T23483" s="288"/>
      <c r="U23483" s="287"/>
      <c r="X23483" s="289"/>
    </row>
    <row r="23484" spans="20:24">
      <c r="T23484" s="288"/>
      <c r="U23484" s="287"/>
      <c r="X23484" s="289"/>
    </row>
    <row r="23485" spans="20:24">
      <c r="T23485" s="288"/>
      <c r="U23485" s="287"/>
      <c r="X23485" s="289"/>
    </row>
    <row r="23486" spans="20:24">
      <c r="T23486" s="288"/>
      <c r="U23486" s="287"/>
      <c r="X23486" s="289"/>
    </row>
    <row r="23487" spans="20:24">
      <c r="T23487" s="288"/>
      <c r="U23487" s="287"/>
      <c r="X23487" s="289"/>
    </row>
    <row r="23488" spans="20:24">
      <c r="T23488" s="288"/>
      <c r="U23488" s="287"/>
      <c r="X23488" s="289"/>
    </row>
    <row r="23489" spans="20:24">
      <c r="T23489" s="288"/>
      <c r="U23489" s="287"/>
      <c r="X23489" s="289"/>
    </row>
    <row r="23490" spans="20:24">
      <c r="T23490" s="288"/>
      <c r="U23490" s="287"/>
      <c r="X23490" s="289"/>
    </row>
    <row r="23491" spans="20:24">
      <c r="T23491" s="288"/>
      <c r="U23491" s="287"/>
      <c r="X23491" s="289"/>
    </row>
    <row r="23492" spans="20:24">
      <c r="T23492" s="288"/>
      <c r="U23492" s="287"/>
      <c r="X23492" s="289"/>
    </row>
    <row r="23493" spans="20:24">
      <c r="T23493" s="288"/>
      <c r="U23493" s="287"/>
      <c r="X23493" s="289"/>
    </row>
    <row r="23494" spans="20:24">
      <c r="T23494" s="288"/>
      <c r="U23494" s="287"/>
      <c r="X23494" s="289"/>
    </row>
    <row r="23495" spans="20:24">
      <c r="T23495" s="288"/>
      <c r="U23495" s="287"/>
      <c r="X23495" s="289"/>
    </row>
    <row r="23496" spans="20:24">
      <c r="T23496" s="288"/>
      <c r="U23496" s="287"/>
      <c r="X23496" s="289"/>
    </row>
    <row r="23497" spans="20:24">
      <c r="T23497" s="288"/>
      <c r="U23497" s="287"/>
      <c r="X23497" s="289"/>
    </row>
    <row r="23498" spans="20:24">
      <c r="T23498" s="288"/>
      <c r="U23498" s="287"/>
      <c r="X23498" s="289"/>
    </row>
    <row r="23499" spans="20:24">
      <c r="T23499" s="288"/>
      <c r="U23499" s="287"/>
      <c r="X23499" s="289"/>
    </row>
    <row r="23500" spans="20:24">
      <c r="T23500" s="288"/>
      <c r="U23500" s="287"/>
      <c r="X23500" s="289"/>
    </row>
    <row r="23501" spans="20:24">
      <c r="T23501" s="288"/>
      <c r="U23501" s="287"/>
      <c r="X23501" s="289"/>
    </row>
    <row r="23502" spans="20:24">
      <c r="T23502" s="288"/>
      <c r="U23502" s="287"/>
      <c r="X23502" s="289"/>
    </row>
    <row r="23503" spans="20:24">
      <c r="T23503" s="288"/>
      <c r="U23503" s="287"/>
      <c r="X23503" s="289"/>
    </row>
    <row r="23504" spans="20:24">
      <c r="T23504" s="288"/>
      <c r="U23504" s="287"/>
      <c r="X23504" s="289"/>
    </row>
    <row r="23505" spans="20:24">
      <c r="T23505" s="288"/>
      <c r="U23505" s="287"/>
      <c r="X23505" s="289"/>
    </row>
    <row r="23506" spans="20:24">
      <c r="T23506" s="288"/>
      <c r="U23506" s="287"/>
      <c r="X23506" s="289"/>
    </row>
    <row r="23507" spans="20:24">
      <c r="T23507" s="288"/>
      <c r="U23507" s="287"/>
      <c r="X23507" s="289"/>
    </row>
    <row r="23508" spans="20:24">
      <c r="T23508" s="288"/>
      <c r="U23508" s="287"/>
      <c r="X23508" s="289"/>
    </row>
    <row r="23509" spans="20:24">
      <c r="T23509" s="288"/>
      <c r="U23509" s="287"/>
      <c r="X23509" s="289"/>
    </row>
    <row r="23510" spans="20:24">
      <c r="T23510" s="288"/>
      <c r="U23510" s="287"/>
      <c r="X23510" s="289"/>
    </row>
    <row r="23511" spans="20:24">
      <c r="T23511" s="288"/>
      <c r="U23511" s="287"/>
      <c r="X23511" s="289"/>
    </row>
    <row r="23512" spans="20:24">
      <c r="T23512" s="288"/>
      <c r="U23512" s="287"/>
      <c r="X23512" s="289"/>
    </row>
    <row r="23513" spans="20:24">
      <c r="T23513" s="288"/>
      <c r="U23513" s="287"/>
      <c r="X23513" s="289"/>
    </row>
    <row r="23514" spans="20:24">
      <c r="T23514" s="288"/>
      <c r="U23514" s="287"/>
      <c r="X23514" s="289"/>
    </row>
    <row r="23515" spans="20:24">
      <c r="T23515" s="288"/>
      <c r="U23515" s="287"/>
      <c r="X23515" s="289"/>
    </row>
    <row r="23516" spans="20:24">
      <c r="T23516" s="288"/>
      <c r="U23516" s="287"/>
      <c r="X23516" s="289"/>
    </row>
    <row r="23517" spans="20:24">
      <c r="T23517" s="288"/>
      <c r="U23517" s="287"/>
      <c r="X23517" s="289"/>
    </row>
    <row r="23518" spans="20:24">
      <c r="T23518" s="288"/>
      <c r="U23518" s="287"/>
      <c r="X23518" s="289"/>
    </row>
    <row r="23519" spans="20:24">
      <c r="T23519" s="288"/>
      <c r="U23519" s="287"/>
      <c r="X23519" s="289"/>
    </row>
    <row r="23520" spans="20:24">
      <c r="T23520" s="288"/>
      <c r="U23520" s="287"/>
      <c r="X23520" s="289"/>
    </row>
    <row r="23521" spans="20:24">
      <c r="T23521" s="288"/>
      <c r="U23521" s="287"/>
      <c r="X23521" s="289"/>
    </row>
    <row r="23522" spans="20:24">
      <c r="T23522" s="288"/>
      <c r="U23522" s="287"/>
      <c r="X23522" s="289"/>
    </row>
    <row r="23523" spans="20:24">
      <c r="T23523" s="288"/>
      <c r="U23523" s="287"/>
      <c r="X23523" s="289"/>
    </row>
    <row r="23524" spans="20:24">
      <c r="T23524" s="288"/>
      <c r="U23524" s="287"/>
      <c r="X23524" s="289"/>
    </row>
    <row r="23525" spans="20:24">
      <c r="T23525" s="288"/>
      <c r="U23525" s="287"/>
      <c r="X23525" s="289"/>
    </row>
    <row r="23526" spans="20:24">
      <c r="T23526" s="288"/>
      <c r="U23526" s="287"/>
      <c r="X23526" s="289"/>
    </row>
    <row r="23527" spans="20:24">
      <c r="T23527" s="288"/>
      <c r="U23527" s="287"/>
      <c r="X23527" s="289"/>
    </row>
    <row r="23528" spans="20:24">
      <c r="T23528" s="288"/>
      <c r="U23528" s="287"/>
      <c r="X23528" s="289"/>
    </row>
    <row r="23529" spans="20:24">
      <c r="T23529" s="288"/>
      <c r="U23529" s="287"/>
      <c r="X23529" s="289"/>
    </row>
    <row r="23530" spans="20:24">
      <c r="T23530" s="288"/>
      <c r="U23530" s="287"/>
      <c r="X23530" s="289"/>
    </row>
    <row r="23531" spans="20:24">
      <c r="T23531" s="288"/>
      <c r="U23531" s="287"/>
      <c r="X23531" s="289"/>
    </row>
    <row r="23532" spans="20:24">
      <c r="T23532" s="288"/>
      <c r="U23532" s="287"/>
      <c r="X23532" s="289"/>
    </row>
    <row r="23533" spans="20:24">
      <c r="T23533" s="288"/>
      <c r="U23533" s="287"/>
      <c r="X23533" s="289"/>
    </row>
    <row r="23534" spans="20:24">
      <c r="T23534" s="288"/>
      <c r="U23534" s="287"/>
      <c r="X23534" s="289"/>
    </row>
    <row r="23535" spans="20:24">
      <c r="T23535" s="288"/>
      <c r="U23535" s="287"/>
      <c r="X23535" s="289"/>
    </row>
    <row r="23536" spans="20:24">
      <c r="T23536" s="288"/>
      <c r="U23536" s="287"/>
      <c r="X23536" s="289"/>
    </row>
    <row r="23537" spans="20:24">
      <c r="T23537" s="288"/>
      <c r="U23537" s="287"/>
      <c r="X23537" s="289"/>
    </row>
    <row r="23538" spans="20:24">
      <c r="T23538" s="288"/>
      <c r="U23538" s="287"/>
      <c r="X23538" s="289"/>
    </row>
    <row r="23539" spans="20:24">
      <c r="T23539" s="288"/>
      <c r="U23539" s="287"/>
      <c r="X23539" s="289"/>
    </row>
    <row r="23540" spans="20:24">
      <c r="T23540" s="288"/>
      <c r="U23540" s="287"/>
      <c r="X23540" s="289"/>
    </row>
    <row r="23541" spans="20:24">
      <c r="T23541" s="288"/>
      <c r="U23541" s="287"/>
      <c r="X23541" s="289"/>
    </row>
    <row r="23542" spans="20:24">
      <c r="T23542" s="288"/>
      <c r="U23542" s="287"/>
      <c r="X23542" s="289"/>
    </row>
    <row r="23543" spans="20:24">
      <c r="T23543" s="288"/>
      <c r="U23543" s="287"/>
      <c r="X23543" s="289"/>
    </row>
    <row r="23544" spans="20:24">
      <c r="T23544" s="288"/>
      <c r="U23544" s="287"/>
      <c r="X23544" s="289"/>
    </row>
    <row r="23545" spans="20:24">
      <c r="T23545" s="288"/>
      <c r="U23545" s="287"/>
      <c r="X23545" s="289"/>
    </row>
    <row r="23546" spans="20:24">
      <c r="T23546" s="288"/>
      <c r="U23546" s="287"/>
      <c r="X23546" s="289"/>
    </row>
    <row r="23547" spans="20:24">
      <c r="T23547" s="288"/>
      <c r="U23547" s="287"/>
      <c r="X23547" s="289"/>
    </row>
    <row r="23548" spans="20:24">
      <c r="T23548" s="288"/>
      <c r="U23548" s="287"/>
      <c r="X23548" s="289"/>
    </row>
    <row r="23549" spans="20:24">
      <c r="T23549" s="288"/>
      <c r="U23549" s="287"/>
      <c r="X23549" s="289"/>
    </row>
    <row r="23550" spans="20:24">
      <c r="T23550" s="288"/>
      <c r="U23550" s="287"/>
      <c r="X23550" s="289"/>
    </row>
    <row r="23551" spans="20:24">
      <c r="T23551" s="288"/>
      <c r="U23551" s="287"/>
      <c r="X23551" s="289"/>
    </row>
    <row r="23552" spans="20:24">
      <c r="T23552" s="288"/>
      <c r="U23552" s="287"/>
      <c r="X23552" s="289"/>
    </row>
    <row r="23553" spans="20:24">
      <c r="T23553" s="288"/>
      <c r="U23553" s="287"/>
      <c r="X23553" s="289"/>
    </row>
    <row r="23554" spans="20:24">
      <c r="T23554" s="288"/>
      <c r="U23554" s="287"/>
      <c r="X23554" s="289"/>
    </row>
    <row r="23555" spans="20:24">
      <c r="T23555" s="288"/>
      <c r="U23555" s="287"/>
      <c r="X23555" s="289"/>
    </row>
    <row r="23556" spans="20:24">
      <c r="T23556" s="288"/>
      <c r="U23556" s="287"/>
      <c r="X23556" s="289"/>
    </row>
    <row r="23557" spans="20:24">
      <c r="T23557" s="288"/>
      <c r="U23557" s="287"/>
      <c r="X23557" s="289"/>
    </row>
    <row r="23558" spans="20:24">
      <c r="T23558" s="288"/>
      <c r="U23558" s="287"/>
      <c r="X23558" s="289"/>
    </row>
    <row r="23559" spans="20:24">
      <c r="T23559" s="288"/>
      <c r="U23559" s="287"/>
      <c r="X23559" s="289"/>
    </row>
    <row r="23560" spans="20:24">
      <c r="T23560" s="288"/>
      <c r="U23560" s="287"/>
      <c r="X23560" s="289"/>
    </row>
    <row r="23561" spans="20:24">
      <c r="T23561" s="288"/>
      <c r="U23561" s="287"/>
      <c r="X23561" s="289"/>
    </row>
    <row r="23562" spans="20:24">
      <c r="T23562" s="288"/>
      <c r="U23562" s="287"/>
      <c r="X23562" s="289"/>
    </row>
    <row r="23563" spans="20:24">
      <c r="T23563" s="288"/>
      <c r="U23563" s="287"/>
      <c r="X23563" s="289"/>
    </row>
    <row r="23564" spans="20:24">
      <c r="T23564" s="288"/>
      <c r="U23564" s="287"/>
      <c r="X23564" s="289"/>
    </row>
    <row r="23565" spans="20:24">
      <c r="T23565" s="288"/>
      <c r="U23565" s="287"/>
      <c r="X23565" s="289"/>
    </row>
    <row r="23566" spans="20:24">
      <c r="T23566" s="288"/>
      <c r="U23566" s="287"/>
      <c r="X23566" s="289"/>
    </row>
    <row r="23567" spans="20:24">
      <c r="T23567" s="288"/>
      <c r="U23567" s="287"/>
      <c r="X23567" s="289"/>
    </row>
    <row r="23568" spans="20:24">
      <c r="T23568" s="288"/>
      <c r="U23568" s="287"/>
      <c r="X23568" s="289"/>
    </row>
    <row r="23569" spans="20:24">
      <c r="T23569" s="288"/>
      <c r="U23569" s="287"/>
      <c r="X23569" s="289"/>
    </row>
    <row r="23570" spans="20:24">
      <c r="T23570" s="288"/>
      <c r="U23570" s="287"/>
      <c r="X23570" s="289"/>
    </row>
    <row r="23571" spans="20:24">
      <c r="T23571" s="288"/>
      <c r="U23571" s="287"/>
      <c r="X23571" s="289"/>
    </row>
    <row r="23572" spans="20:24">
      <c r="T23572" s="288"/>
      <c r="U23572" s="287"/>
      <c r="X23572" s="289"/>
    </row>
    <row r="23573" spans="20:24">
      <c r="T23573" s="288"/>
      <c r="U23573" s="287"/>
      <c r="X23573" s="289"/>
    </row>
    <row r="23574" spans="20:24">
      <c r="T23574" s="288"/>
      <c r="U23574" s="287"/>
      <c r="X23574" s="289"/>
    </row>
    <row r="23575" spans="20:24">
      <c r="T23575" s="288"/>
      <c r="U23575" s="287"/>
      <c r="X23575" s="289"/>
    </row>
    <row r="23576" spans="20:24">
      <c r="T23576" s="288"/>
      <c r="U23576" s="287"/>
      <c r="X23576" s="289"/>
    </row>
    <row r="23577" spans="20:24">
      <c r="T23577" s="288"/>
      <c r="U23577" s="287"/>
      <c r="X23577" s="289"/>
    </row>
    <row r="23578" spans="20:24">
      <c r="T23578" s="288"/>
      <c r="U23578" s="287"/>
      <c r="X23578" s="289"/>
    </row>
    <row r="23579" spans="20:24">
      <c r="T23579" s="288"/>
      <c r="U23579" s="287"/>
      <c r="X23579" s="289"/>
    </row>
    <row r="23580" spans="20:24">
      <c r="T23580" s="288"/>
      <c r="U23580" s="287"/>
      <c r="X23580" s="289"/>
    </row>
    <row r="23581" spans="20:24">
      <c r="T23581" s="288"/>
      <c r="U23581" s="287"/>
      <c r="X23581" s="289"/>
    </row>
    <row r="23582" spans="20:24">
      <c r="T23582" s="288"/>
      <c r="U23582" s="287"/>
      <c r="X23582" s="289"/>
    </row>
    <row r="23583" spans="20:24">
      <c r="T23583" s="288"/>
      <c r="U23583" s="287"/>
      <c r="X23583" s="289"/>
    </row>
    <row r="23584" spans="20:24">
      <c r="T23584" s="288"/>
      <c r="U23584" s="287"/>
      <c r="X23584" s="289"/>
    </row>
    <row r="23585" spans="20:24">
      <c r="T23585" s="288"/>
      <c r="U23585" s="287"/>
      <c r="X23585" s="289"/>
    </row>
    <row r="23586" spans="20:24">
      <c r="T23586" s="288"/>
      <c r="U23586" s="287"/>
      <c r="X23586" s="289"/>
    </row>
    <row r="23587" spans="20:24">
      <c r="T23587" s="288"/>
      <c r="U23587" s="287"/>
      <c r="X23587" s="289"/>
    </row>
    <row r="23588" spans="20:24">
      <c r="T23588" s="288"/>
      <c r="U23588" s="287"/>
      <c r="X23588" s="289"/>
    </row>
    <row r="23589" spans="20:24">
      <c r="T23589" s="288"/>
      <c r="U23589" s="287"/>
      <c r="X23589" s="289"/>
    </row>
    <row r="23590" spans="20:24">
      <c r="T23590" s="288"/>
      <c r="U23590" s="287"/>
      <c r="X23590" s="289"/>
    </row>
    <row r="23591" spans="20:24">
      <c r="T23591" s="288"/>
      <c r="U23591" s="287"/>
      <c r="X23591" s="289"/>
    </row>
    <row r="23592" spans="20:24">
      <c r="T23592" s="288"/>
      <c r="U23592" s="287"/>
      <c r="X23592" s="289"/>
    </row>
    <row r="23593" spans="20:24">
      <c r="T23593" s="288"/>
      <c r="U23593" s="287"/>
      <c r="X23593" s="289"/>
    </row>
    <row r="23594" spans="20:24">
      <c r="T23594" s="288"/>
      <c r="U23594" s="287"/>
      <c r="X23594" s="289"/>
    </row>
    <row r="23595" spans="20:24">
      <c r="T23595" s="288"/>
      <c r="U23595" s="287"/>
      <c r="X23595" s="289"/>
    </row>
    <row r="23596" spans="20:24">
      <c r="T23596" s="288"/>
      <c r="U23596" s="287"/>
      <c r="X23596" s="289"/>
    </row>
    <row r="23597" spans="20:24">
      <c r="T23597" s="288"/>
      <c r="U23597" s="287"/>
      <c r="X23597" s="289"/>
    </row>
    <row r="23598" spans="20:24">
      <c r="T23598" s="288"/>
      <c r="U23598" s="287"/>
      <c r="X23598" s="289"/>
    </row>
    <row r="23599" spans="20:24">
      <c r="T23599" s="288"/>
      <c r="U23599" s="287"/>
      <c r="X23599" s="289"/>
    </row>
    <row r="23600" spans="20:24">
      <c r="T23600" s="288"/>
      <c r="U23600" s="287"/>
      <c r="X23600" s="289"/>
    </row>
    <row r="23601" spans="20:24">
      <c r="T23601" s="288"/>
      <c r="U23601" s="287"/>
      <c r="X23601" s="289"/>
    </row>
    <row r="23602" spans="20:24">
      <c r="T23602" s="288"/>
      <c r="U23602" s="287"/>
      <c r="X23602" s="289"/>
    </row>
    <row r="23603" spans="20:24">
      <c r="T23603" s="288"/>
      <c r="U23603" s="287"/>
      <c r="X23603" s="289"/>
    </row>
    <row r="23604" spans="20:24">
      <c r="T23604" s="288"/>
      <c r="U23604" s="287"/>
      <c r="X23604" s="289"/>
    </row>
    <row r="23605" spans="20:24">
      <c r="T23605" s="288"/>
      <c r="U23605" s="287"/>
      <c r="X23605" s="289"/>
    </row>
    <row r="23606" spans="20:24">
      <c r="T23606" s="288"/>
      <c r="U23606" s="287"/>
      <c r="X23606" s="289"/>
    </row>
    <row r="23607" spans="20:24">
      <c r="T23607" s="288"/>
      <c r="U23607" s="287"/>
      <c r="X23607" s="289"/>
    </row>
    <row r="23608" spans="20:24">
      <c r="T23608" s="288"/>
      <c r="U23608" s="287"/>
      <c r="X23608" s="289"/>
    </row>
    <row r="23609" spans="20:24">
      <c r="T23609" s="288"/>
      <c r="U23609" s="287"/>
      <c r="X23609" s="289"/>
    </row>
    <row r="23610" spans="20:24">
      <c r="T23610" s="288"/>
      <c r="U23610" s="287"/>
      <c r="X23610" s="289"/>
    </row>
    <row r="23611" spans="20:24">
      <c r="T23611" s="288"/>
      <c r="U23611" s="287"/>
      <c r="X23611" s="289"/>
    </row>
    <row r="23612" spans="20:24">
      <c r="T23612" s="288"/>
      <c r="U23612" s="287"/>
      <c r="X23612" s="289"/>
    </row>
    <row r="23613" spans="20:24">
      <c r="T23613" s="288"/>
      <c r="U23613" s="287"/>
      <c r="X23613" s="289"/>
    </row>
    <row r="23614" spans="20:24">
      <c r="T23614" s="288"/>
      <c r="U23614" s="287"/>
      <c r="X23614" s="289"/>
    </row>
    <row r="23615" spans="20:24">
      <c r="T23615" s="288"/>
      <c r="U23615" s="287"/>
      <c r="X23615" s="289"/>
    </row>
    <row r="23616" spans="20:24">
      <c r="T23616" s="288"/>
      <c r="U23616" s="287"/>
      <c r="X23616" s="289"/>
    </row>
    <row r="23617" spans="20:24">
      <c r="T23617" s="288"/>
      <c r="U23617" s="287"/>
      <c r="X23617" s="289"/>
    </row>
    <row r="23618" spans="20:24">
      <c r="T23618" s="288"/>
      <c r="U23618" s="287"/>
      <c r="X23618" s="289"/>
    </row>
    <row r="23619" spans="20:24">
      <c r="T23619" s="288"/>
      <c r="U23619" s="287"/>
      <c r="X23619" s="289"/>
    </row>
    <row r="23620" spans="20:24">
      <c r="T23620" s="288"/>
      <c r="U23620" s="287"/>
      <c r="X23620" s="289"/>
    </row>
    <row r="23621" spans="20:24">
      <c r="T23621" s="288"/>
      <c r="U23621" s="287"/>
      <c r="X23621" s="289"/>
    </row>
    <row r="23622" spans="20:24">
      <c r="T23622" s="288"/>
      <c r="U23622" s="287"/>
      <c r="X23622" s="289"/>
    </row>
    <row r="23623" spans="20:24">
      <c r="T23623" s="288"/>
      <c r="U23623" s="287"/>
      <c r="X23623" s="289"/>
    </row>
    <row r="23624" spans="20:24">
      <c r="T23624" s="288"/>
      <c r="U23624" s="287"/>
      <c r="X23624" s="289"/>
    </row>
    <row r="23625" spans="20:24">
      <c r="T23625" s="288"/>
      <c r="U23625" s="287"/>
      <c r="X23625" s="289"/>
    </row>
    <row r="23626" spans="20:24">
      <c r="T23626" s="288"/>
      <c r="U23626" s="287"/>
      <c r="X23626" s="289"/>
    </row>
    <row r="23627" spans="20:24">
      <c r="T23627" s="288"/>
      <c r="U23627" s="287"/>
      <c r="X23627" s="289"/>
    </row>
    <row r="23628" spans="20:24">
      <c r="T23628" s="288"/>
      <c r="U23628" s="287"/>
      <c r="X23628" s="289"/>
    </row>
    <row r="23629" spans="20:24">
      <c r="T23629" s="288"/>
      <c r="U23629" s="287"/>
      <c r="X23629" s="289"/>
    </row>
    <row r="23630" spans="20:24">
      <c r="T23630" s="288"/>
      <c r="U23630" s="287"/>
      <c r="X23630" s="289"/>
    </row>
    <row r="23631" spans="20:24">
      <c r="T23631" s="288"/>
      <c r="U23631" s="287"/>
      <c r="X23631" s="289"/>
    </row>
    <row r="23632" spans="20:24">
      <c r="T23632" s="288"/>
      <c r="U23632" s="287"/>
      <c r="X23632" s="289"/>
    </row>
    <row r="23633" spans="20:24">
      <c r="T23633" s="288"/>
      <c r="U23633" s="287"/>
      <c r="X23633" s="289"/>
    </row>
    <row r="23634" spans="20:24">
      <c r="T23634" s="288"/>
      <c r="U23634" s="287"/>
      <c r="X23634" s="289"/>
    </row>
    <row r="23635" spans="20:24">
      <c r="T23635" s="288"/>
      <c r="U23635" s="287"/>
      <c r="X23635" s="289"/>
    </row>
    <row r="23636" spans="20:24">
      <c r="T23636" s="288"/>
      <c r="U23636" s="287"/>
      <c r="X23636" s="289"/>
    </row>
    <row r="23637" spans="20:24">
      <c r="T23637" s="288"/>
      <c r="U23637" s="287"/>
      <c r="X23637" s="289"/>
    </row>
    <row r="23638" spans="20:24">
      <c r="T23638" s="288"/>
      <c r="U23638" s="287"/>
      <c r="X23638" s="289"/>
    </row>
    <row r="23639" spans="20:24">
      <c r="T23639" s="288"/>
      <c r="U23639" s="287"/>
      <c r="X23639" s="289"/>
    </row>
    <row r="23640" spans="20:24">
      <c r="T23640" s="288"/>
      <c r="U23640" s="287"/>
      <c r="X23640" s="289"/>
    </row>
    <row r="23641" spans="20:24">
      <c r="T23641" s="288"/>
      <c r="U23641" s="287"/>
      <c r="X23641" s="289"/>
    </row>
    <row r="23642" spans="20:24">
      <c r="T23642" s="288"/>
      <c r="U23642" s="287"/>
      <c r="X23642" s="289"/>
    </row>
    <row r="23643" spans="20:24">
      <c r="T23643" s="288"/>
      <c r="U23643" s="287"/>
      <c r="X23643" s="289"/>
    </row>
    <row r="23644" spans="20:24">
      <c r="T23644" s="288"/>
      <c r="U23644" s="287"/>
      <c r="X23644" s="289"/>
    </row>
    <row r="23645" spans="20:24">
      <c r="T23645" s="288"/>
      <c r="U23645" s="287"/>
      <c r="X23645" s="289"/>
    </row>
    <row r="23646" spans="20:24">
      <c r="T23646" s="288"/>
      <c r="U23646" s="287"/>
      <c r="X23646" s="289"/>
    </row>
    <row r="23647" spans="20:24">
      <c r="T23647" s="288"/>
      <c r="U23647" s="287"/>
      <c r="X23647" s="289"/>
    </row>
    <row r="23648" spans="20:24">
      <c r="T23648" s="288"/>
      <c r="U23648" s="287"/>
      <c r="X23648" s="289"/>
    </row>
    <row r="23649" spans="20:24">
      <c r="T23649" s="288"/>
      <c r="U23649" s="287"/>
      <c r="X23649" s="289"/>
    </row>
    <row r="23650" spans="20:24">
      <c r="T23650" s="288"/>
      <c r="U23650" s="287"/>
      <c r="X23650" s="289"/>
    </row>
    <row r="23651" spans="20:24">
      <c r="T23651" s="288"/>
      <c r="U23651" s="287"/>
      <c r="X23651" s="289"/>
    </row>
    <row r="23652" spans="20:24">
      <c r="T23652" s="288"/>
      <c r="U23652" s="287"/>
      <c r="X23652" s="289"/>
    </row>
    <row r="23653" spans="20:24">
      <c r="T23653" s="288"/>
      <c r="U23653" s="287"/>
      <c r="X23653" s="289"/>
    </row>
    <row r="23654" spans="20:24">
      <c r="T23654" s="288"/>
      <c r="U23654" s="287"/>
      <c r="X23654" s="289"/>
    </row>
    <row r="23655" spans="20:24">
      <c r="T23655" s="288"/>
      <c r="U23655" s="287"/>
      <c r="X23655" s="289"/>
    </row>
    <row r="23656" spans="20:24">
      <c r="T23656" s="288"/>
      <c r="U23656" s="287"/>
      <c r="X23656" s="289"/>
    </row>
    <row r="23657" spans="20:24">
      <c r="T23657" s="288"/>
      <c r="U23657" s="287"/>
      <c r="X23657" s="289"/>
    </row>
    <row r="23658" spans="20:24">
      <c r="T23658" s="288"/>
      <c r="U23658" s="287"/>
      <c r="X23658" s="289"/>
    </row>
    <row r="23659" spans="20:24">
      <c r="T23659" s="288"/>
      <c r="U23659" s="287"/>
      <c r="X23659" s="289"/>
    </row>
    <row r="23660" spans="20:24">
      <c r="T23660" s="288"/>
      <c r="U23660" s="287"/>
      <c r="X23660" s="289"/>
    </row>
    <row r="23661" spans="20:24">
      <c r="T23661" s="288"/>
      <c r="U23661" s="287"/>
      <c r="X23661" s="289"/>
    </row>
    <row r="23662" spans="20:24">
      <c r="T23662" s="288"/>
      <c r="U23662" s="287"/>
      <c r="X23662" s="289"/>
    </row>
    <row r="23663" spans="20:24">
      <c r="T23663" s="288"/>
      <c r="U23663" s="287"/>
      <c r="X23663" s="289"/>
    </row>
    <row r="23664" spans="20:24">
      <c r="T23664" s="288"/>
      <c r="U23664" s="287"/>
      <c r="X23664" s="289"/>
    </row>
    <row r="23665" spans="20:24">
      <c r="T23665" s="288"/>
      <c r="U23665" s="287"/>
      <c r="X23665" s="289"/>
    </row>
    <row r="23666" spans="20:24">
      <c r="T23666" s="288"/>
      <c r="U23666" s="287"/>
      <c r="X23666" s="289"/>
    </row>
    <row r="23667" spans="20:24">
      <c r="T23667" s="288"/>
      <c r="U23667" s="287"/>
      <c r="X23667" s="289"/>
    </row>
    <row r="23668" spans="20:24">
      <c r="T23668" s="288"/>
      <c r="U23668" s="287"/>
      <c r="X23668" s="289"/>
    </row>
    <row r="23669" spans="20:24">
      <c r="T23669" s="288"/>
      <c r="U23669" s="287"/>
      <c r="X23669" s="289"/>
    </row>
    <row r="23670" spans="20:24">
      <c r="T23670" s="288"/>
      <c r="U23670" s="287"/>
      <c r="X23670" s="289"/>
    </row>
    <row r="23671" spans="20:24">
      <c r="T23671" s="288"/>
      <c r="U23671" s="287"/>
      <c r="X23671" s="289"/>
    </row>
    <row r="23672" spans="20:24">
      <c r="T23672" s="288"/>
      <c r="U23672" s="287"/>
      <c r="X23672" s="289"/>
    </row>
    <row r="23673" spans="20:24">
      <c r="T23673" s="288"/>
      <c r="U23673" s="287"/>
      <c r="X23673" s="289"/>
    </row>
    <row r="23674" spans="20:24">
      <c r="T23674" s="288"/>
      <c r="U23674" s="287"/>
      <c r="X23674" s="289"/>
    </row>
    <row r="23675" spans="20:24">
      <c r="T23675" s="288"/>
      <c r="U23675" s="287"/>
      <c r="X23675" s="289"/>
    </row>
    <row r="23676" spans="20:24">
      <c r="T23676" s="288"/>
      <c r="U23676" s="287"/>
      <c r="X23676" s="289"/>
    </row>
    <row r="23677" spans="20:24">
      <c r="T23677" s="288"/>
      <c r="U23677" s="287"/>
      <c r="X23677" s="289"/>
    </row>
    <row r="23678" spans="20:24">
      <c r="T23678" s="288"/>
      <c r="U23678" s="287"/>
      <c r="X23678" s="289"/>
    </row>
    <row r="23679" spans="20:24">
      <c r="T23679" s="288"/>
      <c r="U23679" s="287"/>
      <c r="X23679" s="289"/>
    </row>
    <row r="23680" spans="20:24">
      <c r="T23680" s="288"/>
      <c r="U23680" s="287"/>
      <c r="X23680" s="289"/>
    </row>
    <row r="23681" spans="20:24">
      <c r="T23681" s="288"/>
      <c r="U23681" s="287"/>
      <c r="X23681" s="289"/>
    </row>
    <row r="23682" spans="20:24">
      <c r="T23682" s="288"/>
      <c r="U23682" s="287"/>
      <c r="X23682" s="289"/>
    </row>
    <row r="23683" spans="20:24">
      <c r="T23683" s="288"/>
      <c r="U23683" s="287"/>
      <c r="X23683" s="289"/>
    </row>
    <row r="23684" spans="20:24">
      <c r="T23684" s="288"/>
      <c r="U23684" s="287"/>
      <c r="X23684" s="289"/>
    </row>
    <row r="23685" spans="20:24">
      <c r="T23685" s="288"/>
      <c r="U23685" s="287"/>
      <c r="X23685" s="289"/>
    </row>
    <row r="23686" spans="20:24">
      <c r="T23686" s="288"/>
      <c r="U23686" s="287"/>
      <c r="X23686" s="289"/>
    </row>
    <row r="23687" spans="20:24">
      <c r="T23687" s="288"/>
      <c r="U23687" s="287"/>
      <c r="X23687" s="289"/>
    </row>
    <row r="23688" spans="20:24">
      <c r="T23688" s="288"/>
      <c r="U23688" s="287"/>
      <c r="X23688" s="289"/>
    </row>
    <row r="23689" spans="20:24">
      <c r="T23689" s="288"/>
      <c r="U23689" s="287"/>
      <c r="X23689" s="289"/>
    </row>
    <row r="23690" spans="20:24">
      <c r="T23690" s="288"/>
      <c r="U23690" s="287"/>
      <c r="X23690" s="289"/>
    </row>
    <row r="23691" spans="20:24">
      <c r="T23691" s="288"/>
      <c r="U23691" s="287"/>
      <c r="X23691" s="289"/>
    </row>
    <row r="23692" spans="20:24">
      <c r="T23692" s="288"/>
      <c r="U23692" s="287"/>
      <c r="X23692" s="289"/>
    </row>
    <row r="23693" spans="20:24">
      <c r="T23693" s="288"/>
      <c r="U23693" s="287"/>
      <c r="X23693" s="289"/>
    </row>
    <row r="23694" spans="20:24">
      <c r="T23694" s="288"/>
      <c r="U23694" s="287"/>
      <c r="X23694" s="289"/>
    </row>
    <row r="23695" spans="20:24">
      <c r="T23695" s="288"/>
      <c r="U23695" s="287"/>
      <c r="X23695" s="289"/>
    </row>
    <row r="23696" spans="20:24">
      <c r="T23696" s="288"/>
      <c r="U23696" s="287"/>
      <c r="X23696" s="289"/>
    </row>
    <row r="23697" spans="20:24">
      <c r="T23697" s="288"/>
      <c r="U23697" s="287"/>
      <c r="X23697" s="289"/>
    </row>
    <row r="23698" spans="20:24">
      <c r="T23698" s="288"/>
      <c r="U23698" s="287"/>
      <c r="X23698" s="289"/>
    </row>
    <row r="23699" spans="20:24">
      <c r="T23699" s="288"/>
      <c r="U23699" s="287"/>
      <c r="X23699" s="289"/>
    </row>
    <row r="23700" spans="20:24">
      <c r="T23700" s="288"/>
      <c r="U23700" s="287"/>
      <c r="X23700" s="289"/>
    </row>
    <row r="23701" spans="20:24">
      <c r="T23701" s="288"/>
      <c r="U23701" s="287"/>
      <c r="X23701" s="289"/>
    </row>
    <row r="23702" spans="20:24">
      <c r="T23702" s="288"/>
      <c r="U23702" s="287"/>
      <c r="X23702" s="289"/>
    </row>
    <row r="23703" spans="20:24">
      <c r="T23703" s="288"/>
      <c r="U23703" s="287"/>
      <c r="X23703" s="289"/>
    </row>
    <row r="23704" spans="20:24">
      <c r="T23704" s="288"/>
      <c r="U23704" s="287"/>
      <c r="X23704" s="289"/>
    </row>
    <row r="23705" spans="20:24">
      <c r="T23705" s="288"/>
      <c r="U23705" s="287"/>
      <c r="X23705" s="289"/>
    </row>
    <row r="23706" spans="20:24">
      <c r="T23706" s="288"/>
      <c r="U23706" s="287"/>
      <c r="X23706" s="289"/>
    </row>
    <row r="23707" spans="20:24">
      <c r="T23707" s="288"/>
      <c r="U23707" s="287"/>
      <c r="X23707" s="289"/>
    </row>
    <row r="23708" spans="20:24">
      <c r="T23708" s="288"/>
      <c r="U23708" s="287"/>
      <c r="X23708" s="289"/>
    </row>
    <row r="23709" spans="20:24">
      <c r="T23709" s="288"/>
      <c r="U23709" s="287"/>
      <c r="X23709" s="289"/>
    </row>
    <row r="23710" spans="20:24">
      <c r="T23710" s="288"/>
      <c r="U23710" s="287"/>
      <c r="X23710" s="289"/>
    </row>
    <row r="23711" spans="20:24">
      <c r="T23711" s="288"/>
      <c r="U23711" s="287"/>
      <c r="X23711" s="289"/>
    </row>
    <row r="23712" spans="20:24">
      <c r="T23712" s="288"/>
      <c r="U23712" s="287"/>
      <c r="X23712" s="289"/>
    </row>
    <row r="23713" spans="20:24">
      <c r="T23713" s="288"/>
      <c r="U23713" s="287"/>
      <c r="X23713" s="289"/>
    </row>
    <row r="23714" spans="20:24">
      <c r="T23714" s="288"/>
      <c r="U23714" s="287"/>
      <c r="X23714" s="289"/>
    </row>
    <row r="23715" spans="20:24">
      <c r="T23715" s="288"/>
      <c r="U23715" s="287"/>
      <c r="X23715" s="289"/>
    </row>
    <row r="23716" spans="20:24">
      <c r="T23716" s="288"/>
      <c r="U23716" s="287"/>
      <c r="X23716" s="289"/>
    </row>
    <row r="23717" spans="20:24">
      <c r="T23717" s="288"/>
      <c r="U23717" s="287"/>
      <c r="X23717" s="289"/>
    </row>
    <row r="23718" spans="20:24">
      <c r="T23718" s="288"/>
      <c r="U23718" s="287"/>
      <c r="X23718" s="289"/>
    </row>
    <row r="23719" spans="20:24">
      <c r="T23719" s="288"/>
      <c r="U23719" s="287"/>
      <c r="X23719" s="289"/>
    </row>
    <row r="23720" spans="20:24">
      <c r="T23720" s="288"/>
      <c r="U23720" s="287"/>
      <c r="X23720" s="289"/>
    </row>
    <row r="23721" spans="20:24">
      <c r="T23721" s="288"/>
      <c r="U23721" s="287"/>
      <c r="X23721" s="289"/>
    </row>
    <row r="23722" spans="20:24">
      <c r="T23722" s="288"/>
      <c r="U23722" s="287"/>
      <c r="X23722" s="289"/>
    </row>
    <row r="23723" spans="20:24">
      <c r="T23723" s="288"/>
      <c r="U23723" s="287"/>
      <c r="X23723" s="289"/>
    </row>
    <row r="23724" spans="20:24">
      <c r="T23724" s="288"/>
      <c r="U23724" s="287"/>
      <c r="X23724" s="289"/>
    </row>
    <row r="23725" spans="20:24">
      <c r="T23725" s="288"/>
      <c r="U23725" s="287"/>
      <c r="X23725" s="289"/>
    </row>
    <row r="23726" spans="20:24">
      <c r="T23726" s="288"/>
      <c r="U23726" s="287"/>
      <c r="X23726" s="289"/>
    </row>
    <row r="23727" spans="20:24">
      <c r="T23727" s="288"/>
      <c r="U23727" s="287"/>
      <c r="X23727" s="289"/>
    </row>
    <row r="23728" spans="20:24">
      <c r="T23728" s="288"/>
      <c r="U23728" s="287"/>
      <c r="X23728" s="289"/>
    </row>
    <row r="23729" spans="20:24">
      <c r="T23729" s="288"/>
      <c r="U23729" s="287"/>
      <c r="X23729" s="289"/>
    </row>
    <row r="23730" spans="20:24">
      <c r="T23730" s="288"/>
      <c r="U23730" s="287"/>
      <c r="X23730" s="289"/>
    </row>
    <row r="23731" spans="20:24">
      <c r="T23731" s="288"/>
      <c r="U23731" s="287"/>
      <c r="X23731" s="289"/>
    </row>
    <row r="23732" spans="20:24">
      <c r="T23732" s="288"/>
      <c r="U23732" s="287"/>
      <c r="X23732" s="289"/>
    </row>
    <row r="23733" spans="20:24">
      <c r="T23733" s="288"/>
      <c r="U23733" s="287"/>
      <c r="X23733" s="289"/>
    </row>
    <row r="23734" spans="20:24">
      <c r="T23734" s="288"/>
      <c r="U23734" s="287"/>
      <c r="X23734" s="289"/>
    </row>
    <row r="23735" spans="20:24">
      <c r="T23735" s="288"/>
      <c r="U23735" s="287"/>
      <c r="X23735" s="289"/>
    </row>
    <row r="23736" spans="20:24">
      <c r="T23736" s="288"/>
      <c r="U23736" s="287"/>
      <c r="X23736" s="289"/>
    </row>
    <row r="23737" spans="20:24">
      <c r="T23737" s="288"/>
      <c r="U23737" s="287"/>
      <c r="X23737" s="289"/>
    </row>
    <row r="23738" spans="20:24">
      <c r="T23738" s="288"/>
      <c r="U23738" s="287"/>
      <c r="X23738" s="289"/>
    </row>
    <row r="23739" spans="20:24">
      <c r="T23739" s="288"/>
      <c r="U23739" s="287"/>
      <c r="X23739" s="289"/>
    </row>
    <row r="23740" spans="20:24">
      <c r="T23740" s="288"/>
      <c r="U23740" s="287"/>
      <c r="X23740" s="289"/>
    </row>
    <row r="23741" spans="20:24">
      <c r="T23741" s="288"/>
      <c r="U23741" s="287"/>
      <c r="X23741" s="289"/>
    </row>
    <row r="23742" spans="20:24">
      <c r="T23742" s="288"/>
      <c r="U23742" s="287"/>
      <c r="X23742" s="289"/>
    </row>
    <row r="23743" spans="20:24">
      <c r="T23743" s="288"/>
      <c r="U23743" s="287"/>
      <c r="X23743" s="289"/>
    </row>
    <row r="23744" spans="20:24">
      <c r="T23744" s="288"/>
      <c r="U23744" s="287"/>
      <c r="X23744" s="289"/>
    </row>
    <row r="23745" spans="20:24">
      <c r="T23745" s="288"/>
      <c r="U23745" s="287"/>
      <c r="X23745" s="289"/>
    </row>
    <row r="23746" spans="20:24">
      <c r="T23746" s="288"/>
      <c r="U23746" s="287"/>
      <c r="X23746" s="289"/>
    </row>
    <row r="23747" spans="20:24">
      <c r="T23747" s="288"/>
      <c r="U23747" s="287"/>
      <c r="X23747" s="289"/>
    </row>
    <row r="23748" spans="20:24">
      <c r="T23748" s="288"/>
      <c r="U23748" s="287"/>
      <c r="X23748" s="289"/>
    </row>
    <row r="23749" spans="20:24">
      <c r="T23749" s="288"/>
      <c r="U23749" s="287"/>
      <c r="X23749" s="289"/>
    </row>
    <row r="23750" spans="20:24">
      <c r="T23750" s="288"/>
      <c r="U23750" s="287"/>
      <c r="X23750" s="289"/>
    </row>
    <row r="23751" spans="20:24">
      <c r="T23751" s="288"/>
      <c r="U23751" s="287"/>
      <c r="X23751" s="289"/>
    </row>
    <row r="23752" spans="20:24">
      <c r="T23752" s="288"/>
      <c r="U23752" s="287"/>
      <c r="X23752" s="289"/>
    </row>
    <row r="23753" spans="20:24">
      <c r="T23753" s="288"/>
      <c r="U23753" s="287"/>
      <c r="X23753" s="289"/>
    </row>
    <row r="23754" spans="20:24">
      <c r="T23754" s="288"/>
      <c r="U23754" s="287"/>
      <c r="X23754" s="289"/>
    </row>
    <row r="23755" spans="20:24">
      <c r="T23755" s="288"/>
      <c r="U23755" s="287"/>
      <c r="X23755" s="289"/>
    </row>
    <row r="23756" spans="20:24">
      <c r="T23756" s="288"/>
      <c r="U23756" s="287"/>
      <c r="X23756" s="289"/>
    </row>
    <row r="23757" spans="20:24">
      <c r="T23757" s="288"/>
      <c r="U23757" s="287"/>
      <c r="X23757" s="289"/>
    </row>
    <row r="23758" spans="20:24">
      <c r="T23758" s="288"/>
      <c r="U23758" s="287"/>
      <c r="X23758" s="289"/>
    </row>
    <row r="23759" spans="20:24">
      <c r="T23759" s="288"/>
      <c r="U23759" s="287"/>
      <c r="X23759" s="289"/>
    </row>
    <row r="23760" spans="20:24">
      <c r="T23760" s="288"/>
      <c r="U23760" s="287"/>
      <c r="X23760" s="289"/>
    </row>
    <row r="23761" spans="20:24">
      <c r="T23761" s="288"/>
      <c r="U23761" s="287"/>
      <c r="X23761" s="289"/>
    </row>
    <row r="23762" spans="20:24">
      <c r="T23762" s="288"/>
      <c r="U23762" s="287"/>
      <c r="X23762" s="289"/>
    </row>
    <row r="23763" spans="20:24">
      <c r="T23763" s="288"/>
      <c r="U23763" s="287"/>
      <c r="X23763" s="289"/>
    </row>
    <row r="23764" spans="20:24">
      <c r="T23764" s="288"/>
      <c r="U23764" s="287"/>
      <c r="X23764" s="289"/>
    </row>
    <row r="23765" spans="20:24">
      <c r="T23765" s="288"/>
      <c r="U23765" s="287"/>
      <c r="X23765" s="289"/>
    </row>
    <row r="23766" spans="20:24">
      <c r="T23766" s="288"/>
      <c r="U23766" s="287"/>
      <c r="X23766" s="289"/>
    </row>
    <row r="23767" spans="20:24">
      <c r="T23767" s="288"/>
      <c r="U23767" s="287"/>
      <c r="X23767" s="289"/>
    </row>
    <row r="23768" spans="20:24">
      <c r="T23768" s="288"/>
      <c r="U23768" s="287"/>
      <c r="X23768" s="289"/>
    </row>
    <row r="23769" spans="20:24">
      <c r="T23769" s="288"/>
      <c r="U23769" s="287"/>
      <c r="X23769" s="289"/>
    </row>
    <row r="23770" spans="20:24">
      <c r="T23770" s="288"/>
      <c r="U23770" s="287"/>
      <c r="X23770" s="289"/>
    </row>
    <row r="23771" spans="20:24">
      <c r="T23771" s="288"/>
      <c r="U23771" s="287"/>
      <c r="X23771" s="289"/>
    </row>
    <row r="23772" spans="20:24">
      <c r="T23772" s="288"/>
      <c r="U23772" s="287"/>
      <c r="X23772" s="289"/>
    </row>
    <row r="23773" spans="20:24">
      <c r="T23773" s="288"/>
      <c r="U23773" s="287"/>
      <c r="X23773" s="289"/>
    </row>
    <row r="23774" spans="20:24">
      <c r="T23774" s="288"/>
      <c r="U23774" s="287"/>
      <c r="X23774" s="289"/>
    </row>
    <row r="23775" spans="20:24">
      <c r="T23775" s="288"/>
      <c r="U23775" s="287"/>
      <c r="X23775" s="289"/>
    </row>
    <row r="23776" spans="20:24">
      <c r="T23776" s="288"/>
      <c r="U23776" s="287"/>
      <c r="X23776" s="289"/>
    </row>
    <row r="23777" spans="20:24">
      <c r="T23777" s="288"/>
      <c r="U23777" s="287"/>
      <c r="X23777" s="289"/>
    </row>
    <row r="23778" spans="20:24">
      <c r="T23778" s="288"/>
      <c r="U23778" s="287"/>
      <c r="X23778" s="289"/>
    </row>
    <row r="23779" spans="20:24">
      <c r="T23779" s="288"/>
      <c r="U23779" s="287"/>
      <c r="X23779" s="289"/>
    </row>
    <row r="23780" spans="20:24">
      <c r="T23780" s="288"/>
      <c r="U23780" s="287"/>
      <c r="X23780" s="289"/>
    </row>
    <row r="23781" spans="20:24">
      <c r="T23781" s="288"/>
      <c r="U23781" s="287"/>
      <c r="X23781" s="289"/>
    </row>
    <row r="23782" spans="20:24">
      <c r="T23782" s="288"/>
      <c r="U23782" s="287"/>
      <c r="X23782" s="289"/>
    </row>
    <row r="23783" spans="20:24">
      <c r="T23783" s="288"/>
      <c r="U23783" s="287"/>
      <c r="X23783" s="289"/>
    </row>
    <row r="23784" spans="20:24">
      <c r="T23784" s="288"/>
      <c r="U23784" s="287"/>
      <c r="X23784" s="289"/>
    </row>
    <row r="23785" spans="20:24">
      <c r="T23785" s="288"/>
      <c r="U23785" s="287"/>
      <c r="X23785" s="289"/>
    </row>
    <row r="23786" spans="20:24">
      <c r="T23786" s="288"/>
      <c r="U23786" s="287"/>
      <c r="X23786" s="289"/>
    </row>
    <row r="23787" spans="20:24">
      <c r="T23787" s="288"/>
      <c r="U23787" s="287"/>
      <c r="X23787" s="289"/>
    </row>
    <row r="23788" spans="20:24">
      <c r="T23788" s="288"/>
      <c r="U23788" s="287"/>
      <c r="X23788" s="289"/>
    </row>
    <row r="23789" spans="20:24">
      <c r="T23789" s="288"/>
      <c r="U23789" s="287"/>
      <c r="X23789" s="289"/>
    </row>
    <row r="23790" spans="20:24">
      <c r="T23790" s="288"/>
      <c r="U23790" s="287"/>
      <c r="X23790" s="289"/>
    </row>
    <row r="23791" spans="20:24">
      <c r="T23791" s="288"/>
      <c r="U23791" s="287"/>
      <c r="X23791" s="289"/>
    </row>
    <row r="23792" spans="20:24">
      <c r="T23792" s="288"/>
      <c r="U23792" s="287"/>
      <c r="X23792" s="289"/>
    </row>
    <row r="23793" spans="20:24">
      <c r="T23793" s="288"/>
      <c r="U23793" s="287"/>
      <c r="X23793" s="289"/>
    </row>
    <row r="23794" spans="20:24">
      <c r="T23794" s="288"/>
      <c r="U23794" s="287"/>
      <c r="X23794" s="289"/>
    </row>
    <row r="23795" spans="20:24">
      <c r="T23795" s="288"/>
      <c r="U23795" s="287"/>
      <c r="X23795" s="289"/>
    </row>
    <row r="23796" spans="20:24">
      <c r="T23796" s="288"/>
      <c r="U23796" s="287"/>
      <c r="X23796" s="289"/>
    </row>
    <row r="23797" spans="20:24">
      <c r="T23797" s="288"/>
      <c r="U23797" s="287"/>
      <c r="X23797" s="289"/>
    </row>
    <row r="23798" spans="20:24">
      <c r="T23798" s="288"/>
      <c r="U23798" s="287"/>
      <c r="X23798" s="289"/>
    </row>
    <row r="23799" spans="20:24">
      <c r="T23799" s="288"/>
      <c r="U23799" s="287"/>
      <c r="X23799" s="289"/>
    </row>
    <row r="23800" spans="20:24">
      <c r="T23800" s="288"/>
      <c r="U23800" s="287"/>
      <c r="X23800" s="289"/>
    </row>
    <row r="23801" spans="20:24">
      <c r="T23801" s="288"/>
      <c r="U23801" s="287"/>
      <c r="X23801" s="289"/>
    </row>
    <row r="23802" spans="20:24">
      <c r="T23802" s="288"/>
      <c r="U23802" s="287"/>
      <c r="X23802" s="289"/>
    </row>
    <row r="23803" spans="20:24">
      <c r="T23803" s="288"/>
      <c r="U23803" s="287"/>
      <c r="X23803" s="289"/>
    </row>
    <row r="23804" spans="20:24">
      <c r="T23804" s="288"/>
      <c r="U23804" s="287"/>
      <c r="X23804" s="289"/>
    </row>
    <row r="23805" spans="20:24">
      <c r="T23805" s="288"/>
      <c r="U23805" s="287"/>
      <c r="X23805" s="289"/>
    </row>
    <row r="23806" spans="20:24">
      <c r="T23806" s="288"/>
      <c r="U23806" s="287"/>
      <c r="X23806" s="289"/>
    </row>
    <row r="23807" spans="20:24">
      <c r="T23807" s="288"/>
      <c r="U23807" s="287"/>
      <c r="X23807" s="289"/>
    </row>
    <row r="23808" spans="20:24">
      <c r="T23808" s="288"/>
      <c r="U23808" s="287"/>
      <c r="X23808" s="289"/>
    </row>
    <row r="23809" spans="20:24">
      <c r="T23809" s="288"/>
      <c r="U23809" s="287"/>
      <c r="X23809" s="289"/>
    </row>
    <row r="23810" spans="20:24">
      <c r="T23810" s="288"/>
      <c r="U23810" s="287"/>
      <c r="X23810" s="289"/>
    </row>
    <row r="23811" spans="20:24">
      <c r="T23811" s="288"/>
      <c r="U23811" s="287"/>
      <c r="X23811" s="289"/>
    </row>
    <row r="23812" spans="20:24">
      <c r="T23812" s="288"/>
      <c r="U23812" s="287"/>
      <c r="X23812" s="289"/>
    </row>
    <row r="23813" spans="20:24">
      <c r="T23813" s="288"/>
      <c r="U23813" s="287"/>
      <c r="X23813" s="289"/>
    </row>
    <row r="23814" spans="20:24">
      <c r="T23814" s="288"/>
      <c r="U23814" s="287"/>
      <c r="X23814" s="289"/>
    </row>
    <row r="23815" spans="20:24">
      <c r="T23815" s="288"/>
      <c r="U23815" s="287"/>
      <c r="X23815" s="289"/>
    </row>
    <row r="23816" spans="20:24">
      <c r="T23816" s="288"/>
      <c r="U23816" s="287"/>
      <c r="X23816" s="289"/>
    </row>
    <row r="23817" spans="20:24">
      <c r="T23817" s="288"/>
      <c r="U23817" s="287"/>
      <c r="X23817" s="289"/>
    </row>
    <row r="23818" spans="20:24">
      <c r="T23818" s="288"/>
      <c r="U23818" s="287"/>
      <c r="X23818" s="289"/>
    </row>
    <row r="23819" spans="20:24">
      <c r="T23819" s="288"/>
      <c r="U23819" s="287"/>
      <c r="X23819" s="289"/>
    </row>
    <row r="23820" spans="20:24">
      <c r="T23820" s="288"/>
      <c r="U23820" s="287"/>
      <c r="X23820" s="289"/>
    </row>
    <row r="23821" spans="20:24">
      <c r="T23821" s="288"/>
      <c r="U23821" s="287"/>
      <c r="X23821" s="289"/>
    </row>
    <row r="23822" spans="20:24">
      <c r="T23822" s="288"/>
      <c r="U23822" s="287"/>
      <c r="X23822" s="289"/>
    </row>
    <row r="23823" spans="20:24">
      <c r="T23823" s="288"/>
      <c r="U23823" s="287"/>
      <c r="X23823" s="289"/>
    </row>
    <row r="23824" spans="20:24">
      <c r="T23824" s="288"/>
      <c r="U23824" s="287"/>
      <c r="X23824" s="289"/>
    </row>
    <row r="23825" spans="20:24">
      <c r="T23825" s="288"/>
      <c r="U23825" s="287"/>
      <c r="X23825" s="289"/>
    </row>
    <row r="23826" spans="20:24">
      <c r="T23826" s="288"/>
      <c r="U23826" s="287"/>
      <c r="X23826" s="289"/>
    </row>
    <row r="23827" spans="20:24">
      <c r="T23827" s="288"/>
      <c r="U23827" s="287"/>
      <c r="X23827" s="289"/>
    </row>
    <row r="23828" spans="20:24">
      <c r="T23828" s="288"/>
      <c r="U23828" s="287"/>
      <c r="X23828" s="289"/>
    </row>
    <row r="23829" spans="20:24">
      <c r="T23829" s="288"/>
      <c r="U23829" s="287"/>
      <c r="X23829" s="289"/>
    </row>
    <row r="23830" spans="20:24">
      <c r="T23830" s="288"/>
      <c r="U23830" s="287"/>
      <c r="X23830" s="289"/>
    </row>
    <row r="23831" spans="20:24">
      <c r="T23831" s="288"/>
      <c r="U23831" s="287"/>
      <c r="X23831" s="289"/>
    </row>
    <row r="23832" spans="20:24">
      <c r="T23832" s="288"/>
      <c r="U23832" s="287"/>
      <c r="X23832" s="289"/>
    </row>
    <row r="23833" spans="20:24">
      <c r="T23833" s="288"/>
      <c r="U23833" s="287"/>
      <c r="X23833" s="289"/>
    </row>
    <row r="23834" spans="20:24">
      <c r="T23834" s="288"/>
      <c r="U23834" s="287"/>
      <c r="X23834" s="289"/>
    </row>
    <row r="23835" spans="20:24">
      <c r="T23835" s="288"/>
      <c r="U23835" s="287"/>
      <c r="X23835" s="289"/>
    </row>
    <row r="23836" spans="20:24">
      <c r="T23836" s="288"/>
      <c r="U23836" s="287"/>
      <c r="X23836" s="289"/>
    </row>
    <row r="23837" spans="20:24">
      <c r="T23837" s="288"/>
      <c r="U23837" s="287"/>
      <c r="X23837" s="289"/>
    </row>
    <row r="23838" spans="20:24">
      <c r="T23838" s="288"/>
      <c r="U23838" s="287"/>
      <c r="X23838" s="289"/>
    </row>
    <row r="23839" spans="20:24">
      <c r="T23839" s="288"/>
      <c r="U23839" s="287"/>
      <c r="X23839" s="289"/>
    </row>
    <row r="23840" spans="20:24">
      <c r="T23840" s="288"/>
      <c r="U23840" s="287"/>
      <c r="X23840" s="289"/>
    </row>
    <row r="23841" spans="20:24">
      <c r="T23841" s="288"/>
      <c r="U23841" s="287"/>
      <c r="X23841" s="289"/>
    </row>
    <row r="23842" spans="20:24">
      <c r="T23842" s="288"/>
      <c r="U23842" s="287"/>
      <c r="X23842" s="289"/>
    </row>
    <row r="23843" spans="20:24">
      <c r="T23843" s="288"/>
      <c r="U23843" s="287"/>
      <c r="X23843" s="289"/>
    </row>
    <row r="23844" spans="20:24">
      <c r="T23844" s="288"/>
      <c r="U23844" s="287"/>
      <c r="X23844" s="289"/>
    </row>
    <row r="23845" spans="20:24">
      <c r="T23845" s="288"/>
      <c r="U23845" s="287"/>
      <c r="X23845" s="289"/>
    </row>
    <row r="23846" spans="20:24">
      <c r="T23846" s="288"/>
      <c r="U23846" s="287"/>
      <c r="X23846" s="289"/>
    </row>
    <row r="23847" spans="20:24">
      <c r="T23847" s="288"/>
      <c r="U23847" s="287"/>
      <c r="X23847" s="289"/>
    </row>
    <row r="23848" spans="20:24">
      <c r="T23848" s="288"/>
      <c r="U23848" s="287"/>
      <c r="X23848" s="289"/>
    </row>
    <row r="23849" spans="20:24">
      <c r="T23849" s="288"/>
      <c r="U23849" s="287"/>
      <c r="X23849" s="289"/>
    </row>
    <row r="23850" spans="20:24">
      <c r="T23850" s="288"/>
      <c r="U23850" s="287"/>
      <c r="X23850" s="289"/>
    </row>
    <row r="23851" spans="20:24">
      <c r="T23851" s="288"/>
      <c r="U23851" s="287"/>
      <c r="X23851" s="289"/>
    </row>
    <row r="23852" spans="20:24">
      <c r="T23852" s="288"/>
      <c r="U23852" s="287"/>
      <c r="X23852" s="289"/>
    </row>
    <row r="23853" spans="20:24">
      <c r="T23853" s="288"/>
      <c r="U23853" s="287"/>
      <c r="X23853" s="289"/>
    </row>
    <row r="23854" spans="20:24">
      <c r="T23854" s="288"/>
      <c r="U23854" s="287"/>
      <c r="X23854" s="289"/>
    </row>
    <row r="23855" spans="20:24">
      <c r="T23855" s="288"/>
      <c r="U23855" s="287"/>
      <c r="X23855" s="289"/>
    </row>
    <row r="23856" spans="20:24">
      <c r="T23856" s="288"/>
      <c r="U23856" s="287"/>
      <c r="X23856" s="289"/>
    </row>
    <row r="23857" spans="20:24">
      <c r="T23857" s="288"/>
      <c r="U23857" s="287"/>
      <c r="X23857" s="289"/>
    </row>
    <row r="23858" spans="20:24">
      <c r="T23858" s="288"/>
      <c r="U23858" s="287"/>
      <c r="X23858" s="289"/>
    </row>
    <row r="23859" spans="20:24">
      <c r="T23859" s="288"/>
      <c r="U23859" s="287"/>
      <c r="X23859" s="289"/>
    </row>
    <row r="23860" spans="20:24">
      <c r="T23860" s="288"/>
      <c r="U23860" s="287"/>
      <c r="X23860" s="289"/>
    </row>
    <row r="23861" spans="20:24">
      <c r="T23861" s="288"/>
      <c r="U23861" s="287"/>
      <c r="X23861" s="289"/>
    </row>
    <row r="23862" spans="20:24">
      <c r="T23862" s="288"/>
      <c r="U23862" s="287"/>
      <c r="X23862" s="289"/>
    </row>
    <row r="23863" spans="20:24">
      <c r="T23863" s="288"/>
      <c r="U23863" s="287"/>
      <c r="X23863" s="289"/>
    </row>
    <row r="23864" spans="20:24">
      <c r="T23864" s="288"/>
      <c r="U23864" s="287"/>
      <c r="X23864" s="289"/>
    </row>
    <row r="23865" spans="20:24">
      <c r="T23865" s="288"/>
      <c r="U23865" s="287"/>
      <c r="X23865" s="289"/>
    </row>
    <row r="23866" spans="20:24">
      <c r="T23866" s="288"/>
      <c r="U23866" s="287"/>
      <c r="X23866" s="289"/>
    </row>
    <row r="23867" spans="20:24">
      <c r="T23867" s="288"/>
      <c r="U23867" s="287"/>
      <c r="X23867" s="289"/>
    </row>
    <row r="23868" spans="20:24">
      <c r="T23868" s="288"/>
      <c r="U23868" s="287"/>
      <c r="X23868" s="289"/>
    </row>
    <row r="23869" spans="20:24">
      <c r="T23869" s="288"/>
      <c r="U23869" s="287"/>
      <c r="X23869" s="289"/>
    </row>
    <row r="23870" spans="20:24">
      <c r="T23870" s="288"/>
      <c r="U23870" s="287"/>
      <c r="X23870" s="289"/>
    </row>
    <row r="23871" spans="20:24">
      <c r="T23871" s="288"/>
      <c r="U23871" s="287"/>
      <c r="X23871" s="289"/>
    </row>
    <row r="23872" spans="20:24">
      <c r="T23872" s="288"/>
      <c r="U23872" s="287"/>
      <c r="X23872" s="289"/>
    </row>
    <row r="23873" spans="20:24">
      <c r="T23873" s="288"/>
      <c r="U23873" s="287"/>
      <c r="X23873" s="289"/>
    </row>
    <row r="23874" spans="20:24">
      <c r="T23874" s="288"/>
      <c r="U23874" s="287"/>
      <c r="X23874" s="289"/>
    </row>
    <row r="23875" spans="20:24">
      <c r="T23875" s="288"/>
      <c r="U23875" s="287"/>
      <c r="X23875" s="289"/>
    </row>
    <row r="23876" spans="20:24">
      <c r="T23876" s="288"/>
      <c r="U23876" s="287"/>
      <c r="X23876" s="289"/>
    </row>
    <row r="23877" spans="20:24">
      <c r="T23877" s="288"/>
      <c r="U23877" s="287"/>
      <c r="X23877" s="289"/>
    </row>
    <row r="23878" spans="20:24">
      <c r="T23878" s="288"/>
      <c r="U23878" s="287"/>
      <c r="X23878" s="289"/>
    </row>
    <row r="23879" spans="20:24">
      <c r="T23879" s="288"/>
      <c r="U23879" s="287"/>
      <c r="X23879" s="289"/>
    </row>
    <row r="23880" spans="20:24">
      <c r="T23880" s="288"/>
      <c r="U23880" s="287"/>
      <c r="X23880" s="289"/>
    </row>
    <row r="23881" spans="20:24">
      <c r="T23881" s="288"/>
      <c r="U23881" s="287"/>
      <c r="X23881" s="289"/>
    </row>
    <row r="23882" spans="20:24">
      <c r="T23882" s="288"/>
      <c r="U23882" s="287"/>
      <c r="X23882" s="289"/>
    </row>
    <row r="23883" spans="20:24">
      <c r="T23883" s="288"/>
      <c r="U23883" s="287"/>
      <c r="X23883" s="289"/>
    </row>
    <row r="23884" spans="20:24">
      <c r="T23884" s="288"/>
      <c r="U23884" s="287"/>
      <c r="X23884" s="289"/>
    </row>
    <row r="23885" spans="20:24">
      <c r="T23885" s="288"/>
      <c r="U23885" s="287"/>
      <c r="X23885" s="289"/>
    </row>
    <row r="23886" spans="20:24">
      <c r="T23886" s="288"/>
      <c r="U23886" s="287"/>
      <c r="X23886" s="289"/>
    </row>
    <row r="23887" spans="20:24">
      <c r="T23887" s="288"/>
      <c r="U23887" s="287"/>
      <c r="X23887" s="289"/>
    </row>
    <row r="23888" spans="20:24">
      <c r="T23888" s="288"/>
      <c r="U23888" s="287"/>
      <c r="X23888" s="289"/>
    </row>
    <row r="23889" spans="20:24">
      <c r="T23889" s="288"/>
      <c r="U23889" s="287"/>
      <c r="X23889" s="289"/>
    </row>
    <row r="23890" spans="20:24">
      <c r="T23890" s="288"/>
      <c r="U23890" s="287"/>
      <c r="X23890" s="289"/>
    </row>
    <row r="23891" spans="20:24">
      <c r="T23891" s="288"/>
      <c r="U23891" s="287"/>
      <c r="X23891" s="289"/>
    </row>
    <row r="23892" spans="20:24">
      <c r="T23892" s="288"/>
      <c r="U23892" s="287"/>
      <c r="X23892" s="289"/>
    </row>
    <row r="23893" spans="20:24">
      <c r="T23893" s="288"/>
      <c r="U23893" s="287"/>
      <c r="X23893" s="289"/>
    </row>
    <row r="23894" spans="20:24">
      <c r="T23894" s="288"/>
      <c r="U23894" s="287"/>
      <c r="X23894" s="289"/>
    </row>
    <row r="23895" spans="20:24">
      <c r="T23895" s="288"/>
      <c r="U23895" s="287"/>
      <c r="X23895" s="289"/>
    </row>
    <row r="23896" spans="20:24">
      <c r="T23896" s="288"/>
      <c r="U23896" s="287"/>
      <c r="X23896" s="289"/>
    </row>
    <row r="23897" spans="20:24">
      <c r="T23897" s="288"/>
      <c r="U23897" s="287"/>
      <c r="X23897" s="289"/>
    </row>
    <row r="23898" spans="20:24">
      <c r="T23898" s="288"/>
      <c r="U23898" s="287"/>
      <c r="X23898" s="289"/>
    </row>
    <row r="23899" spans="20:24">
      <c r="T23899" s="288"/>
      <c r="U23899" s="287"/>
      <c r="X23899" s="289"/>
    </row>
    <row r="23900" spans="20:24">
      <c r="T23900" s="288"/>
      <c r="U23900" s="287"/>
      <c r="X23900" s="289"/>
    </row>
    <row r="23901" spans="20:24">
      <c r="T23901" s="288"/>
      <c r="U23901" s="287"/>
      <c r="X23901" s="289"/>
    </row>
    <row r="23902" spans="20:24">
      <c r="T23902" s="288"/>
      <c r="U23902" s="287"/>
      <c r="X23902" s="289"/>
    </row>
    <row r="23903" spans="20:24">
      <c r="T23903" s="288"/>
      <c r="U23903" s="287"/>
      <c r="X23903" s="289"/>
    </row>
    <row r="23904" spans="20:24">
      <c r="T23904" s="288"/>
      <c r="U23904" s="287"/>
      <c r="X23904" s="289"/>
    </row>
    <row r="23905" spans="20:24">
      <c r="T23905" s="288"/>
      <c r="U23905" s="287"/>
      <c r="X23905" s="289"/>
    </row>
    <row r="23906" spans="20:24">
      <c r="T23906" s="288"/>
      <c r="U23906" s="287"/>
      <c r="X23906" s="289"/>
    </row>
    <row r="23907" spans="20:24">
      <c r="T23907" s="288"/>
      <c r="U23907" s="287"/>
      <c r="X23907" s="289"/>
    </row>
    <row r="23908" spans="20:24">
      <c r="T23908" s="288"/>
      <c r="U23908" s="287"/>
      <c r="X23908" s="289"/>
    </row>
    <row r="23909" spans="20:24">
      <c r="T23909" s="288"/>
      <c r="U23909" s="287"/>
      <c r="X23909" s="289"/>
    </row>
    <row r="23910" spans="20:24">
      <c r="T23910" s="288"/>
      <c r="U23910" s="287"/>
      <c r="X23910" s="289"/>
    </row>
    <row r="23911" spans="20:24">
      <c r="T23911" s="288"/>
      <c r="U23911" s="287"/>
      <c r="X23911" s="289"/>
    </row>
    <row r="23912" spans="20:24">
      <c r="T23912" s="288"/>
      <c r="U23912" s="287"/>
      <c r="X23912" s="289"/>
    </row>
    <row r="23913" spans="20:24">
      <c r="T23913" s="288"/>
      <c r="U23913" s="287"/>
      <c r="X23913" s="289"/>
    </row>
    <row r="23914" spans="20:24">
      <c r="T23914" s="288"/>
      <c r="U23914" s="287"/>
      <c r="X23914" s="289"/>
    </row>
    <row r="23915" spans="20:24">
      <c r="T23915" s="288"/>
      <c r="U23915" s="287"/>
      <c r="X23915" s="289"/>
    </row>
    <row r="23916" spans="20:24">
      <c r="T23916" s="288"/>
      <c r="U23916" s="287"/>
      <c r="X23916" s="289"/>
    </row>
    <row r="23917" spans="20:24">
      <c r="T23917" s="288"/>
      <c r="U23917" s="287"/>
      <c r="X23917" s="289"/>
    </row>
    <row r="23918" spans="20:24">
      <c r="T23918" s="288"/>
      <c r="U23918" s="287"/>
      <c r="X23918" s="289"/>
    </row>
    <row r="23919" spans="20:24">
      <c r="T23919" s="288"/>
      <c r="U23919" s="287"/>
      <c r="X23919" s="289"/>
    </row>
    <row r="23920" spans="20:24">
      <c r="T23920" s="288"/>
      <c r="U23920" s="287"/>
      <c r="X23920" s="289"/>
    </row>
    <row r="23921" spans="20:24">
      <c r="T23921" s="288"/>
      <c r="U23921" s="287"/>
      <c r="X23921" s="289"/>
    </row>
    <row r="23922" spans="20:24">
      <c r="T23922" s="288"/>
      <c r="U23922" s="287"/>
      <c r="X23922" s="289"/>
    </row>
    <row r="23923" spans="20:24">
      <c r="T23923" s="288"/>
      <c r="U23923" s="287"/>
      <c r="X23923" s="289"/>
    </row>
    <row r="23924" spans="20:24">
      <c r="T23924" s="288"/>
      <c r="U23924" s="287"/>
      <c r="X23924" s="289"/>
    </row>
    <row r="23925" spans="20:24">
      <c r="T23925" s="288"/>
      <c r="U23925" s="287"/>
      <c r="X23925" s="289"/>
    </row>
    <row r="23926" spans="20:24">
      <c r="T23926" s="288"/>
      <c r="U23926" s="287"/>
      <c r="X23926" s="289"/>
    </row>
    <row r="23927" spans="20:24">
      <c r="T23927" s="288"/>
      <c r="U23927" s="287"/>
      <c r="X23927" s="289"/>
    </row>
    <row r="23928" spans="20:24">
      <c r="T23928" s="288"/>
      <c r="U23928" s="287"/>
      <c r="X23928" s="289"/>
    </row>
    <row r="23929" spans="20:24">
      <c r="T23929" s="288"/>
      <c r="U23929" s="287"/>
      <c r="X23929" s="289"/>
    </row>
    <row r="23930" spans="20:24">
      <c r="T23930" s="288"/>
      <c r="U23930" s="287"/>
      <c r="X23930" s="289"/>
    </row>
    <row r="23931" spans="20:24">
      <c r="T23931" s="288"/>
      <c r="U23931" s="287"/>
      <c r="X23931" s="289"/>
    </row>
    <row r="23932" spans="20:24">
      <c r="T23932" s="288"/>
      <c r="U23932" s="287"/>
      <c r="X23932" s="289"/>
    </row>
    <row r="23933" spans="20:24">
      <c r="T23933" s="288"/>
      <c r="U23933" s="287"/>
      <c r="X23933" s="289"/>
    </row>
    <row r="23934" spans="20:24">
      <c r="T23934" s="288"/>
      <c r="U23934" s="287"/>
      <c r="X23934" s="289"/>
    </row>
    <row r="23935" spans="20:24">
      <c r="T23935" s="288"/>
      <c r="U23935" s="287"/>
      <c r="X23935" s="289"/>
    </row>
    <row r="23936" spans="20:24">
      <c r="T23936" s="288"/>
      <c r="U23936" s="287"/>
      <c r="X23936" s="289"/>
    </row>
    <row r="23937" spans="20:24">
      <c r="T23937" s="288"/>
      <c r="U23937" s="287"/>
      <c r="X23937" s="289"/>
    </row>
    <row r="23938" spans="20:24">
      <c r="T23938" s="288"/>
      <c r="U23938" s="287"/>
      <c r="X23938" s="289"/>
    </row>
    <row r="23939" spans="20:24">
      <c r="T23939" s="288"/>
      <c r="U23939" s="287"/>
      <c r="X23939" s="289"/>
    </row>
    <row r="23940" spans="20:24">
      <c r="T23940" s="288"/>
      <c r="U23940" s="287"/>
      <c r="X23940" s="289"/>
    </row>
    <row r="23941" spans="20:24">
      <c r="T23941" s="288"/>
      <c r="U23941" s="287"/>
      <c r="X23941" s="289"/>
    </row>
    <row r="23942" spans="20:24">
      <c r="T23942" s="288"/>
      <c r="U23942" s="287"/>
      <c r="X23942" s="289"/>
    </row>
    <row r="23943" spans="20:24">
      <c r="T23943" s="288"/>
      <c r="U23943" s="287"/>
      <c r="X23943" s="289"/>
    </row>
    <row r="23944" spans="20:24">
      <c r="T23944" s="288"/>
      <c r="U23944" s="287"/>
      <c r="X23944" s="289"/>
    </row>
    <row r="23945" spans="20:24">
      <c r="T23945" s="288"/>
      <c r="U23945" s="287"/>
      <c r="X23945" s="289"/>
    </row>
    <row r="23946" spans="20:24">
      <c r="T23946" s="288"/>
      <c r="U23946" s="287"/>
      <c r="X23946" s="289"/>
    </row>
    <row r="23947" spans="20:24">
      <c r="T23947" s="288"/>
      <c r="U23947" s="287"/>
      <c r="X23947" s="289"/>
    </row>
    <row r="23948" spans="20:24">
      <c r="T23948" s="288"/>
      <c r="U23948" s="287"/>
      <c r="X23948" s="289"/>
    </row>
    <row r="23949" spans="20:24">
      <c r="T23949" s="288"/>
      <c r="U23949" s="287"/>
      <c r="X23949" s="289"/>
    </row>
    <row r="23950" spans="20:24">
      <c r="T23950" s="288"/>
      <c r="U23950" s="287"/>
      <c r="X23950" s="289"/>
    </row>
    <row r="23951" spans="20:24">
      <c r="T23951" s="288"/>
      <c r="U23951" s="287"/>
      <c r="X23951" s="289"/>
    </row>
    <row r="23952" spans="20:24">
      <c r="T23952" s="288"/>
      <c r="U23952" s="287"/>
      <c r="X23952" s="289"/>
    </row>
    <row r="23953" spans="20:24">
      <c r="T23953" s="288"/>
      <c r="U23953" s="287"/>
      <c r="X23953" s="289"/>
    </row>
    <row r="23954" spans="20:24">
      <c r="T23954" s="288"/>
      <c r="U23954" s="287"/>
      <c r="X23954" s="289"/>
    </row>
    <row r="23955" spans="20:24">
      <c r="T23955" s="288"/>
      <c r="U23955" s="287"/>
      <c r="X23955" s="289"/>
    </row>
    <row r="23956" spans="20:24">
      <c r="T23956" s="288"/>
      <c r="U23956" s="287"/>
      <c r="X23956" s="289"/>
    </row>
    <row r="23957" spans="20:24">
      <c r="T23957" s="288"/>
      <c r="U23957" s="287"/>
      <c r="X23957" s="289"/>
    </row>
    <row r="23958" spans="20:24">
      <c r="T23958" s="288"/>
      <c r="U23958" s="287"/>
      <c r="X23958" s="289"/>
    </row>
    <row r="23959" spans="20:24">
      <c r="T23959" s="288"/>
      <c r="U23959" s="287"/>
      <c r="X23959" s="289"/>
    </row>
    <row r="23960" spans="20:24">
      <c r="T23960" s="288"/>
      <c r="U23960" s="287"/>
      <c r="X23960" s="289"/>
    </row>
    <row r="23961" spans="20:24">
      <c r="T23961" s="288"/>
      <c r="U23961" s="287"/>
      <c r="X23961" s="289"/>
    </row>
    <row r="23962" spans="20:24">
      <c r="T23962" s="288"/>
      <c r="U23962" s="287"/>
      <c r="X23962" s="289"/>
    </row>
    <row r="23963" spans="20:24">
      <c r="T23963" s="288"/>
      <c r="U23963" s="287"/>
      <c r="X23963" s="289"/>
    </row>
    <row r="23964" spans="20:24">
      <c r="T23964" s="288"/>
      <c r="U23964" s="287"/>
      <c r="X23964" s="289"/>
    </row>
    <row r="23965" spans="20:24">
      <c r="T23965" s="288"/>
      <c r="U23965" s="287"/>
      <c r="X23965" s="289"/>
    </row>
    <row r="23966" spans="20:24">
      <c r="T23966" s="288"/>
      <c r="U23966" s="287"/>
      <c r="X23966" s="289"/>
    </row>
    <row r="23967" spans="20:24">
      <c r="T23967" s="288"/>
      <c r="U23967" s="287"/>
      <c r="X23967" s="289"/>
    </row>
    <row r="23968" spans="20:24">
      <c r="T23968" s="288"/>
      <c r="U23968" s="287"/>
      <c r="X23968" s="289"/>
    </row>
    <row r="23969" spans="20:24">
      <c r="T23969" s="288"/>
      <c r="U23969" s="287"/>
      <c r="X23969" s="289"/>
    </row>
    <row r="23970" spans="20:24">
      <c r="T23970" s="288"/>
      <c r="U23970" s="287"/>
      <c r="X23970" s="289"/>
    </row>
    <row r="23971" spans="20:24">
      <c r="T23971" s="288"/>
      <c r="U23971" s="287"/>
      <c r="X23971" s="289"/>
    </row>
    <row r="23972" spans="20:24">
      <c r="T23972" s="288"/>
      <c r="U23972" s="287"/>
      <c r="X23972" s="289"/>
    </row>
    <row r="23973" spans="20:24">
      <c r="T23973" s="288"/>
      <c r="U23973" s="287"/>
      <c r="X23973" s="289"/>
    </row>
    <row r="23974" spans="20:24">
      <c r="T23974" s="288"/>
      <c r="U23974" s="287"/>
      <c r="X23974" s="289"/>
    </row>
    <row r="23975" spans="20:24">
      <c r="T23975" s="288"/>
      <c r="U23975" s="287"/>
      <c r="X23975" s="289"/>
    </row>
    <row r="23976" spans="20:24">
      <c r="T23976" s="288"/>
      <c r="U23976" s="287"/>
      <c r="X23976" s="289"/>
    </row>
    <row r="23977" spans="20:24">
      <c r="T23977" s="288"/>
      <c r="U23977" s="287"/>
      <c r="X23977" s="289"/>
    </row>
    <row r="23978" spans="20:24">
      <c r="T23978" s="288"/>
      <c r="U23978" s="287"/>
      <c r="X23978" s="289"/>
    </row>
    <row r="23979" spans="20:24">
      <c r="T23979" s="288"/>
      <c r="U23979" s="287"/>
      <c r="X23979" s="289"/>
    </row>
    <row r="23980" spans="20:24">
      <c r="T23980" s="288"/>
      <c r="U23980" s="287"/>
      <c r="X23980" s="289"/>
    </row>
    <row r="23981" spans="20:24">
      <c r="T23981" s="288"/>
      <c r="U23981" s="287"/>
      <c r="X23981" s="289"/>
    </row>
    <row r="23982" spans="20:24">
      <c r="T23982" s="288"/>
      <c r="U23982" s="287"/>
      <c r="X23982" s="289"/>
    </row>
    <row r="23983" spans="20:24">
      <c r="T23983" s="288"/>
      <c r="U23983" s="287"/>
      <c r="X23983" s="289"/>
    </row>
    <row r="23984" spans="20:24">
      <c r="T23984" s="288"/>
      <c r="U23984" s="287"/>
      <c r="X23984" s="289"/>
    </row>
    <row r="23985" spans="20:24">
      <c r="T23985" s="288"/>
      <c r="U23985" s="287"/>
      <c r="X23985" s="289"/>
    </row>
    <row r="23986" spans="20:24">
      <c r="T23986" s="288"/>
      <c r="U23986" s="287"/>
      <c r="X23986" s="289"/>
    </row>
    <row r="23987" spans="20:24">
      <c r="T23987" s="288"/>
      <c r="U23987" s="287"/>
      <c r="X23987" s="289"/>
    </row>
    <row r="23988" spans="20:24">
      <c r="T23988" s="288"/>
      <c r="U23988" s="287"/>
      <c r="X23988" s="289"/>
    </row>
    <row r="23989" spans="20:24">
      <c r="T23989" s="288"/>
      <c r="U23989" s="287"/>
      <c r="X23989" s="289"/>
    </row>
    <row r="23990" spans="20:24">
      <c r="T23990" s="288"/>
      <c r="U23990" s="287"/>
      <c r="X23990" s="289"/>
    </row>
    <row r="23991" spans="20:24">
      <c r="T23991" s="288"/>
      <c r="U23991" s="287"/>
      <c r="X23991" s="289"/>
    </row>
    <row r="23992" spans="20:24">
      <c r="T23992" s="288"/>
      <c r="U23992" s="287"/>
      <c r="X23992" s="289"/>
    </row>
    <row r="23993" spans="20:24">
      <c r="T23993" s="288"/>
      <c r="U23993" s="287"/>
      <c r="X23993" s="289"/>
    </row>
    <row r="23994" spans="20:24">
      <c r="T23994" s="288"/>
      <c r="U23994" s="287"/>
      <c r="X23994" s="289"/>
    </row>
    <row r="23995" spans="20:24">
      <c r="T23995" s="288"/>
      <c r="U23995" s="287"/>
      <c r="X23995" s="289"/>
    </row>
    <row r="23996" spans="20:24">
      <c r="T23996" s="288"/>
      <c r="U23996" s="287"/>
      <c r="X23996" s="289"/>
    </row>
    <row r="23997" spans="20:24">
      <c r="T23997" s="288"/>
      <c r="U23997" s="287"/>
      <c r="X23997" s="289"/>
    </row>
    <row r="23998" spans="20:24">
      <c r="T23998" s="288"/>
      <c r="U23998" s="287"/>
      <c r="X23998" s="289"/>
    </row>
    <row r="23999" spans="20:24">
      <c r="T23999" s="288"/>
      <c r="U23999" s="287"/>
      <c r="X23999" s="289"/>
    </row>
    <row r="24000" spans="20:24">
      <c r="T24000" s="288"/>
      <c r="U24000" s="287"/>
      <c r="X24000" s="289"/>
    </row>
    <row r="24001" spans="20:24">
      <c r="T24001" s="288"/>
      <c r="U24001" s="287"/>
      <c r="X24001" s="289"/>
    </row>
    <row r="24002" spans="20:24">
      <c r="T24002" s="288"/>
      <c r="U24002" s="287"/>
      <c r="X24002" s="289"/>
    </row>
    <row r="24003" spans="20:24">
      <c r="T24003" s="288"/>
      <c r="U24003" s="287"/>
      <c r="X24003" s="289"/>
    </row>
    <row r="24004" spans="20:24">
      <c r="T24004" s="288"/>
      <c r="U24004" s="287"/>
      <c r="X24004" s="289"/>
    </row>
    <row r="24005" spans="20:24">
      <c r="T24005" s="288"/>
      <c r="U24005" s="287"/>
      <c r="X24005" s="289"/>
    </row>
    <row r="24006" spans="20:24">
      <c r="T24006" s="288"/>
      <c r="U24006" s="287"/>
      <c r="X24006" s="289"/>
    </row>
    <row r="24007" spans="20:24">
      <c r="T24007" s="288"/>
      <c r="U24007" s="287"/>
      <c r="X24007" s="289"/>
    </row>
    <row r="24008" spans="20:24">
      <c r="T24008" s="288"/>
      <c r="U24008" s="287"/>
      <c r="X24008" s="289"/>
    </row>
    <row r="24009" spans="20:24">
      <c r="T24009" s="288"/>
      <c r="U24009" s="287"/>
      <c r="X24009" s="289"/>
    </row>
    <row r="24010" spans="20:24">
      <c r="T24010" s="288"/>
      <c r="U24010" s="287"/>
      <c r="X24010" s="289"/>
    </row>
    <row r="24011" spans="20:24">
      <c r="T24011" s="288"/>
      <c r="U24011" s="287"/>
      <c r="X24011" s="289"/>
    </row>
    <row r="24012" spans="20:24">
      <c r="T24012" s="288"/>
      <c r="U24012" s="287"/>
      <c r="X24012" s="289"/>
    </row>
    <row r="24013" spans="20:24">
      <c r="T24013" s="288"/>
      <c r="U24013" s="287"/>
      <c r="X24013" s="289"/>
    </row>
    <row r="24014" spans="20:24">
      <c r="T24014" s="288"/>
      <c r="U24014" s="287"/>
      <c r="X24014" s="289"/>
    </row>
    <row r="24015" spans="20:24">
      <c r="T24015" s="288"/>
      <c r="U24015" s="287"/>
      <c r="X24015" s="289"/>
    </row>
    <row r="24016" spans="20:24">
      <c r="T24016" s="288"/>
      <c r="U24016" s="287"/>
      <c r="X24016" s="289"/>
    </row>
    <row r="24017" spans="20:24">
      <c r="T24017" s="288"/>
      <c r="U24017" s="287"/>
      <c r="X24017" s="289"/>
    </row>
    <row r="24018" spans="20:24">
      <c r="T24018" s="288"/>
      <c r="U24018" s="287"/>
      <c r="X24018" s="289"/>
    </row>
    <row r="24019" spans="20:24">
      <c r="T24019" s="288"/>
      <c r="U24019" s="287"/>
      <c r="X24019" s="289"/>
    </row>
    <row r="24020" spans="20:24">
      <c r="T24020" s="288"/>
      <c r="U24020" s="287"/>
      <c r="X24020" s="289"/>
    </row>
    <row r="24021" spans="20:24">
      <c r="T24021" s="288"/>
      <c r="U24021" s="287"/>
      <c r="X24021" s="289"/>
    </row>
    <row r="24022" spans="20:24">
      <c r="T24022" s="288"/>
      <c r="U24022" s="287"/>
      <c r="X24022" s="289"/>
    </row>
    <row r="24023" spans="20:24">
      <c r="T24023" s="288"/>
      <c r="U24023" s="287"/>
      <c r="X24023" s="289"/>
    </row>
    <row r="24024" spans="20:24">
      <c r="T24024" s="288"/>
      <c r="U24024" s="287"/>
      <c r="X24024" s="289"/>
    </row>
    <row r="24025" spans="20:24">
      <c r="T24025" s="288"/>
      <c r="U24025" s="287"/>
      <c r="X24025" s="289"/>
    </row>
    <row r="24026" spans="20:24">
      <c r="T24026" s="288"/>
      <c r="U24026" s="287"/>
      <c r="X24026" s="289"/>
    </row>
    <row r="24027" spans="20:24">
      <c r="T24027" s="288"/>
      <c r="U24027" s="287"/>
      <c r="X24027" s="289"/>
    </row>
    <row r="24028" spans="20:24">
      <c r="T24028" s="288"/>
      <c r="U24028" s="287"/>
      <c r="X24028" s="289"/>
    </row>
    <row r="24029" spans="20:24">
      <c r="T24029" s="288"/>
      <c r="U24029" s="287"/>
      <c r="X24029" s="289"/>
    </row>
    <row r="24030" spans="20:24">
      <c r="T24030" s="288"/>
      <c r="U24030" s="287"/>
      <c r="X24030" s="289"/>
    </row>
    <row r="24031" spans="20:24">
      <c r="T24031" s="288"/>
      <c r="U24031" s="287"/>
      <c r="X24031" s="289"/>
    </row>
    <row r="24032" spans="20:24">
      <c r="T24032" s="288"/>
      <c r="U24032" s="287"/>
      <c r="X24032" s="289"/>
    </row>
    <row r="24033" spans="20:24">
      <c r="T24033" s="288"/>
      <c r="U24033" s="287"/>
      <c r="X24033" s="289"/>
    </row>
    <row r="24034" spans="20:24">
      <c r="T24034" s="288"/>
      <c r="U24034" s="287"/>
      <c r="X24034" s="289"/>
    </row>
    <row r="24035" spans="20:24">
      <c r="T24035" s="288"/>
      <c r="U24035" s="287"/>
      <c r="X24035" s="289"/>
    </row>
    <row r="24036" spans="20:24">
      <c r="T24036" s="288"/>
      <c r="U24036" s="287"/>
      <c r="X24036" s="289"/>
    </row>
    <row r="24037" spans="20:24">
      <c r="T24037" s="288"/>
      <c r="U24037" s="287"/>
      <c r="X24037" s="289"/>
    </row>
    <row r="24038" spans="20:24">
      <c r="T24038" s="288"/>
      <c r="U24038" s="287"/>
      <c r="X24038" s="289"/>
    </row>
    <row r="24039" spans="20:24">
      <c r="T24039" s="288"/>
      <c r="U24039" s="287"/>
      <c r="X24039" s="289"/>
    </row>
    <row r="24040" spans="20:24">
      <c r="T24040" s="288"/>
      <c r="U24040" s="287"/>
      <c r="X24040" s="289"/>
    </row>
    <row r="24041" spans="20:24">
      <c r="T24041" s="288"/>
      <c r="U24041" s="287"/>
      <c r="X24041" s="289"/>
    </row>
    <row r="24042" spans="20:24">
      <c r="T24042" s="288"/>
      <c r="U24042" s="287"/>
      <c r="X24042" s="289"/>
    </row>
    <row r="24043" spans="20:24">
      <c r="T24043" s="288"/>
      <c r="U24043" s="287"/>
      <c r="X24043" s="289"/>
    </row>
    <row r="24044" spans="20:24">
      <c r="T24044" s="288"/>
      <c r="U24044" s="287"/>
      <c r="X24044" s="289"/>
    </row>
    <row r="24045" spans="20:24">
      <c r="T24045" s="288"/>
      <c r="U24045" s="287"/>
      <c r="X24045" s="289"/>
    </row>
    <row r="24046" spans="20:24">
      <c r="T24046" s="288"/>
      <c r="U24046" s="287"/>
      <c r="X24046" s="289"/>
    </row>
    <row r="24047" spans="20:24">
      <c r="T24047" s="288"/>
      <c r="U24047" s="287"/>
      <c r="X24047" s="289"/>
    </row>
    <row r="24048" spans="20:24">
      <c r="T24048" s="288"/>
      <c r="U24048" s="287"/>
      <c r="X24048" s="289"/>
    </row>
    <row r="24049" spans="20:24">
      <c r="T24049" s="288"/>
      <c r="U24049" s="287"/>
      <c r="X24049" s="289"/>
    </row>
    <row r="24050" spans="20:24">
      <c r="T24050" s="288"/>
      <c r="U24050" s="287"/>
      <c r="X24050" s="289"/>
    </row>
    <row r="24051" spans="20:24">
      <c r="T24051" s="288"/>
      <c r="U24051" s="287"/>
      <c r="X24051" s="289"/>
    </row>
    <row r="24052" spans="20:24">
      <c r="T24052" s="288"/>
      <c r="U24052" s="287"/>
      <c r="X24052" s="289"/>
    </row>
    <row r="24053" spans="20:24">
      <c r="T24053" s="288"/>
      <c r="U24053" s="287"/>
      <c r="X24053" s="289"/>
    </row>
    <row r="24054" spans="20:24">
      <c r="T24054" s="288"/>
      <c r="U24054" s="287"/>
      <c r="X24054" s="289"/>
    </row>
    <row r="24055" spans="20:24">
      <c r="T24055" s="288"/>
      <c r="U24055" s="287"/>
      <c r="X24055" s="289"/>
    </row>
    <row r="24056" spans="20:24">
      <c r="T24056" s="288"/>
      <c r="U24056" s="287"/>
      <c r="X24056" s="289"/>
    </row>
    <row r="24057" spans="20:24">
      <c r="T24057" s="288"/>
      <c r="U24057" s="287"/>
      <c r="X24057" s="289"/>
    </row>
    <row r="24058" spans="20:24">
      <c r="T24058" s="288"/>
      <c r="U24058" s="287"/>
      <c r="X24058" s="289"/>
    </row>
    <row r="24059" spans="20:24">
      <c r="T24059" s="288"/>
      <c r="U24059" s="287"/>
      <c r="X24059" s="289"/>
    </row>
    <row r="24060" spans="20:24">
      <c r="T24060" s="288"/>
      <c r="U24060" s="287"/>
      <c r="X24060" s="289"/>
    </row>
    <row r="24061" spans="20:24">
      <c r="T24061" s="288"/>
      <c r="U24061" s="287"/>
      <c r="X24061" s="289"/>
    </row>
    <row r="24062" spans="20:24">
      <c r="T24062" s="288"/>
      <c r="U24062" s="287"/>
      <c r="X24062" s="289"/>
    </row>
    <row r="24063" spans="20:24">
      <c r="T24063" s="288"/>
      <c r="U24063" s="287"/>
      <c r="X24063" s="289"/>
    </row>
    <row r="24064" spans="20:24">
      <c r="T24064" s="288"/>
      <c r="U24064" s="287"/>
      <c r="X24064" s="289"/>
    </row>
    <row r="24065" spans="20:24">
      <c r="T24065" s="288"/>
      <c r="U24065" s="287"/>
      <c r="X24065" s="289"/>
    </row>
    <row r="24066" spans="20:24">
      <c r="T24066" s="288"/>
      <c r="U24066" s="287"/>
      <c r="X24066" s="289"/>
    </row>
    <row r="24067" spans="20:24">
      <c r="T24067" s="288"/>
      <c r="U24067" s="287"/>
      <c r="X24067" s="289"/>
    </row>
    <row r="24068" spans="20:24">
      <c r="T24068" s="288"/>
      <c r="U24068" s="287"/>
      <c r="X24068" s="289"/>
    </row>
    <row r="24069" spans="20:24">
      <c r="T24069" s="288"/>
      <c r="U24069" s="287"/>
      <c r="X24069" s="289"/>
    </row>
    <row r="24070" spans="20:24">
      <c r="T24070" s="288"/>
      <c r="U24070" s="287"/>
      <c r="X24070" s="289"/>
    </row>
    <row r="24071" spans="20:24">
      <c r="T24071" s="288"/>
      <c r="U24071" s="287"/>
      <c r="X24071" s="289"/>
    </row>
    <row r="24072" spans="20:24">
      <c r="T24072" s="288"/>
      <c r="U24072" s="287"/>
      <c r="X24072" s="289"/>
    </row>
    <row r="24073" spans="20:24">
      <c r="T24073" s="288"/>
      <c r="U24073" s="287"/>
      <c r="X24073" s="289"/>
    </row>
    <row r="24074" spans="20:24">
      <c r="T24074" s="288"/>
      <c r="U24074" s="287"/>
      <c r="X24074" s="289"/>
    </row>
    <row r="24075" spans="20:24">
      <c r="T24075" s="288"/>
      <c r="U24075" s="287"/>
      <c r="X24075" s="289"/>
    </row>
    <row r="24076" spans="20:24">
      <c r="T24076" s="288"/>
      <c r="U24076" s="287"/>
      <c r="X24076" s="289"/>
    </row>
    <row r="24077" spans="20:24">
      <c r="T24077" s="288"/>
      <c r="U24077" s="287"/>
      <c r="X24077" s="289"/>
    </row>
    <row r="24078" spans="20:24">
      <c r="T24078" s="288"/>
      <c r="U24078" s="287"/>
      <c r="X24078" s="289"/>
    </row>
    <row r="24079" spans="20:24">
      <c r="T24079" s="288"/>
      <c r="U24079" s="287"/>
      <c r="X24079" s="289"/>
    </row>
    <row r="24080" spans="20:24">
      <c r="T24080" s="288"/>
      <c r="U24080" s="287"/>
      <c r="X24080" s="289"/>
    </row>
    <row r="24081" spans="20:24">
      <c r="T24081" s="288"/>
      <c r="U24081" s="287"/>
      <c r="X24081" s="289"/>
    </row>
    <row r="24082" spans="20:24">
      <c r="T24082" s="288"/>
      <c r="U24082" s="287"/>
      <c r="X24082" s="289"/>
    </row>
    <row r="24083" spans="20:24">
      <c r="T24083" s="288"/>
      <c r="U24083" s="287"/>
      <c r="X24083" s="289"/>
    </row>
    <row r="24084" spans="20:24">
      <c r="T24084" s="288"/>
      <c r="U24084" s="287"/>
      <c r="X24084" s="289"/>
    </row>
    <row r="24085" spans="20:24">
      <c r="T24085" s="288"/>
      <c r="U24085" s="287"/>
      <c r="X24085" s="289"/>
    </row>
    <row r="24086" spans="20:24">
      <c r="T24086" s="288"/>
      <c r="U24086" s="287"/>
      <c r="X24086" s="289"/>
    </row>
    <row r="24087" spans="20:24">
      <c r="T24087" s="288"/>
      <c r="U24087" s="287"/>
      <c r="X24087" s="289"/>
    </row>
    <row r="24088" spans="20:24">
      <c r="T24088" s="288"/>
      <c r="U24088" s="287"/>
      <c r="X24088" s="289"/>
    </row>
    <row r="24089" spans="20:24">
      <c r="T24089" s="288"/>
      <c r="U24089" s="287"/>
      <c r="X24089" s="289"/>
    </row>
    <row r="24090" spans="20:24">
      <c r="T24090" s="288"/>
      <c r="U24090" s="287"/>
      <c r="X24090" s="289"/>
    </row>
    <row r="24091" spans="20:24">
      <c r="T24091" s="288"/>
      <c r="U24091" s="287"/>
      <c r="X24091" s="289"/>
    </row>
    <row r="24092" spans="20:24">
      <c r="T24092" s="288"/>
      <c r="U24092" s="287"/>
      <c r="X24092" s="289"/>
    </row>
    <row r="24093" spans="20:24">
      <c r="T24093" s="288"/>
      <c r="U24093" s="287"/>
      <c r="X24093" s="289"/>
    </row>
    <row r="24094" spans="20:24">
      <c r="T24094" s="288"/>
      <c r="U24094" s="287"/>
      <c r="X24094" s="289"/>
    </row>
    <row r="24095" spans="20:24">
      <c r="T24095" s="288"/>
      <c r="U24095" s="287"/>
      <c r="X24095" s="289"/>
    </row>
    <row r="24096" spans="20:24">
      <c r="T24096" s="288"/>
      <c r="U24096" s="287"/>
      <c r="X24096" s="289"/>
    </row>
    <row r="24097" spans="20:24">
      <c r="T24097" s="288"/>
      <c r="U24097" s="287"/>
      <c r="X24097" s="289"/>
    </row>
    <row r="24098" spans="20:24">
      <c r="T24098" s="288"/>
      <c r="U24098" s="287"/>
      <c r="X24098" s="289"/>
    </row>
    <row r="24099" spans="20:24">
      <c r="T24099" s="288"/>
      <c r="U24099" s="287"/>
      <c r="X24099" s="289"/>
    </row>
    <row r="24100" spans="20:24">
      <c r="T24100" s="288"/>
      <c r="U24100" s="287"/>
      <c r="X24100" s="289"/>
    </row>
    <row r="24101" spans="20:24">
      <c r="T24101" s="288"/>
      <c r="U24101" s="287"/>
      <c r="X24101" s="289"/>
    </row>
    <row r="24102" spans="20:24">
      <c r="T24102" s="288"/>
      <c r="U24102" s="287"/>
      <c r="X24102" s="289"/>
    </row>
    <row r="24103" spans="20:24">
      <c r="T24103" s="288"/>
      <c r="U24103" s="287"/>
      <c r="X24103" s="289"/>
    </row>
    <row r="24104" spans="20:24">
      <c r="T24104" s="288"/>
      <c r="U24104" s="287"/>
      <c r="X24104" s="289"/>
    </row>
    <row r="24105" spans="20:24">
      <c r="T24105" s="288"/>
      <c r="U24105" s="287"/>
      <c r="X24105" s="289"/>
    </row>
    <row r="24106" spans="20:24">
      <c r="T24106" s="288"/>
      <c r="U24106" s="287"/>
      <c r="X24106" s="289"/>
    </row>
    <row r="24107" spans="20:24">
      <c r="T24107" s="288"/>
      <c r="U24107" s="287"/>
      <c r="X24107" s="289"/>
    </row>
    <row r="24108" spans="20:24">
      <c r="T24108" s="288"/>
      <c r="U24108" s="287"/>
      <c r="X24108" s="289"/>
    </row>
    <row r="24109" spans="20:24">
      <c r="T24109" s="288"/>
      <c r="U24109" s="287"/>
      <c r="X24109" s="289"/>
    </row>
    <row r="24110" spans="20:24">
      <c r="T24110" s="288"/>
      <c r="U24110" s="287"/>
      <c r="X24110" s="289"/>
    </row>
    <row r="24111" spans="20:24">
      <c r="T24111" s="288"/>
      <c r="U24111" s="287"/>
      <c r="X24111" s="289"/>
    </row>
    <row r="24112" spans="20:24">
      <c r="T24112" s="288"/>
      <c r="U24112" s="287"/>
      <c r="X24112" s="289"/>
    </row>
    <row r="24113" spans="20:24">
      <c r="T24113" s="288"/>
      <c r="U24113" s="287"/>
      <c r="X24113" s="289"/>
    </row>
    <row r="24114" spans="20:24">
      <c r="T24114" s="288"/>
      <c r="U24114" s="287"/>
      <c r="X24114" s="289"/>
    </row>
    <row r="24115" spans="20:24">
      <c r="T24115" s="288"/>
      <c r="U24115" s="287"/>
      <c r="X24115" s="289"/>
    </row>
    <row r="24116" spans="20:24">
      <c r="T24116" s="288"/>
      <c r="U24116" s="287"/>
      <c r="X24116" s="289"/>
    </row>
    <row r="24117" spans="20:24">
      <c r="T24117" s="288"/>
      <c r="U24117" s="287"/>
      <c r="X24117" s="289"/>
    </row>
    <row r="24118" spans="20:24">
      <c r="T24118" s="288"/>
      <c r="U24118" s="287"/>
      <c r="X24118" s="289"/>
    </row>
    <row r="24119" spans="20:24">
      <c r="T24119" s="288"/>
      <c r="U24119" s="287"/>
      <c r="X24119" s="289"/>
    </row>
    <row r="24120" spans="20:24">
      <c r="T24120" s="288"/>
      <c r="U24120" s="287"/>
      <c r="X24120" s="289"/>
    </row>
    <row r="24121" spans="20:24">
      <c r="T24121" s="288"/>
      <c r="U24121" s="287"/>
      <c r="X24121" s="289"/>
    </row>
    <row r="24122" spans="20:24">
      <c r="T24122" s="288"/>
      <c r="U24122" s="287"/>
      <c r="X24122" s="289"/>
    </row>
    <row r="24123" spans="20:24">
      <c r="T24123" s="288"/>
      <c r="U24123" s="287"/>
      <c r="X24123" s="289"/>
    </row>
    <row r="24124" spans="20:24">
      <c r="T24124" s="288"/>
      <c r="U24124" s="287"/>
      <c r="X24124" s="289"/>
    </row>
    <row r="24125" spans="20:24">
      <c r="T24125" s="288"/>
      <c r="U24125" s="287"/>
      <c r="X24125" s="289"/>
    </row>
    <row r="24126" spans="20:24">
      <c r="T24126" s="288"/>
      <c r="U24126" s="287"/>
      <c r="X24126" s="289"/>
    </row>
    <row r="24127" spans="20:24">
      <c r="T24127" s="288"/>
      <c r="U24127" s="287"/>
      <c r="X24127" s="289"/>
    </row>
    <row r="24128" spans="20:24">
      <c r="T24128" s="288"/>
      <c r="U24128" s="287"/>
      <c r="X24128" s="289"/>
    </row>
    <row r="24129" spans="20:24">
      <c r="T24129" s="288"/>
      <c r="U24129" s="287"/>
      <c r="X24129" s="289"/>
    </row>
    <row r="24130" spans="20:24">
      <c r="T24130" s="288"/>
      <c r="U24130" s="287"/>
      <c r="X24130" s="289"/>
    </row>
    <row r="24131" spans="20:24">
      <c r="T24131" s="288"/>
      <c r="U24131" s="287"/>
      <c r="X24131" s="289"/>
    </row>
    <row r="24132" spans="20:24">
      <c r="T24132" s="288"/>
      <c r="U24132" s="287"/>
      <c r="X24132" s="289"/>
    </row>
    <row r="24133" spans="20:24">
      <c r="T24133" s="288"/>
      <c r="U24133" s="287"/>
      <c r="X24133" s="289"/>
    </row>
    <row r="24134" spans="20:24">
      <c r="T24134" s="288"/>
      <c r="U24134" s="287"/>
      <c r="X24134" s="289"/>
    </row>
    <row r="24135" spans="20:24">
      <c r="T24135" s="288"/>
      <c r="U24135" s="287"/>
      <c r="X24135" s="289"/>
    </row>
    <row r="24136" spans="20:24">
      <c r="T24136" s="288"/>
      <c r="U24136" s="287"/>
      <c r="X24136" s="289"/>
    </row>
    <row r="24137" spans="20:24">
      <c r="T24137" s="288"/>
      <c r="U24137" s="287"/>
      <c r="X24137" s="289"/>
    </row>
    <row r="24138" spans="20:24">
      <c r="T24138" s="288"/>
      <c r="U24138" s="287"/>
      <c r="X24138" s="289"/>
    </row>
    <row r="24139" spans="20:24">
      <c r="T24139" s="288"/>
      <c r="U24139" s="287"/>
      <c r="X24139" s="289"/>
    </row>
    <row r="24140" spans="20:24">
      <c r="T24140" s="288"/>
      <c r="U24140" s="287"/>
      <c r="X24140" s="289"/>
    </row>
    <row r="24141" spans="20:24">
      <c r="T24141" s="288"/>
      <c r="U24141" s="287"/>
      <c r="X24141" s="289"/>
    </row>
    <row r="24142" spans="20:24">
      <c r="T24142" s="288"/>
      <c r="U24142" s="287"/>
      <c r="X24142" s="289"/>
    </row>
    <row r="24143" spans="20:24">
      <c r="T24143" s="288"/>
      <c r="U24143" s="287"/>
      <c r="X24143" s="289"/>
    </row>
    <row r="24144" spans="20:24">
      <c r="T24144" s="288"/>
      <c r="U24144" s="287"/>
      <c r="X24144" s="289"/>
    </row>
    <row r="24145" spans="20:24">
      <c r="T24145" s="288"/>
      <c r="U24145" s="287"/>
      <c r="X24145" s="289"/>
    </row>
    <row r="24146" spans="20:24">
      <c r="T24146" s="288"/>
      <c r="U24146" s="287"/>
      <c r="X24146" s="289"/>
    </row>
    <row r="24147" spans="20:24">
      <c r="T24147" s="288"/>
      <c r="U24147" s="287"/>
      <c r="X24147" s="289"/>
    </row>
    <row r="24148" spans="20:24">
      <c r="T24148" s="288"/>
      <c r="U24148" s="287"/>
      <c r="X24148" s="289"/>
    </row>
    <row r="24149" spans="20:24">
      <c r="T24149" s="288"/>
      <c r="U24149" s="287"/>
      <c r="X24149" s="289"/>
    </row>
    <row r="24150" spans="20:24">
      <c r="T24150" s="288"/>
      <c r="U24150" s="287"/>
      <c r="X24150" s="289"/>
    </row>
    <row r="24151" spans="20:24">
      <c r="T24151" s="288"/>
      <c r="U24151" s="287"/>
      <c r="X24151" s="289"/>
    </row>
    <row r="24152" spans="20:24">
      <c r="T24152" s="288"/>
      <c r="U24152" s="287"/>
      <c r="X24152" s="289"/>
    </row>
    <row r="24153" spans="20:24">
      <c r="T24153" s="288"/>
      <c r="U24153" s="287"/>
      <c r="X24153" s="289"/>
    </row>
    <row r="24154" spans="20:24">
      <c r="T24154" s="288"/>
      <c r="U24154" s="287"/>
      <c r="X24154" s="289"/>
    </row>
    <row r="24155" spans="20:24">
      <c r="T24155" s="288"/>
      <c r="U24155" s="287"/>
      <c r="X24155" s="289"/>
    </row>
    <row r="24156" spans="20:24">
      <c r="T24156" s="288"/>
      <c r="U24156" s="287"/>
      <c r="X24156" s="289"/>
    </row>
    <row r="24157" spans="20:24">
      <c r="T24157" s="288"/>
      <c r="U24157" s="287"/>
      <c r="X24157" s="289"/>
    </row>
    <row r="24158" spans="20:24">
      <c r="T24158" s="288"/>
      <c r="U24158" s="287"/>
      <c r="X24158" s="289"/>
    </row>
    <row r="24159" spans="20:24">
      <c r="T24159" s="288"/>
      <c r="U24159" s="287"/>
      <c r="X24159" s="289"/>
    </row>
    <row r="24160" spans="20:24">
      <c r="T24160" s="288"/>
      <c r="U24160" s="287"/>
      <c r="X24160" s="289"/>
    </row>
    <row r="24161" spans="20:24">
      <c r="T24161" s="288"/>
      <c r="U24161" s="287"/>
      <c r="X24161" s="289"/>
    </row>
    <row r="24162" spans="20:24">
      <c r="T24162" s="288"/>
      <c r="U24162" s="287"/>
      <c r="X24162" s="289"/>
    </row>
    <row r="24163" spans="20:24">
      <c r="T24163" s="288"/>
      <c r="U24163" s="287"/>
      <c r="X24163" s="289"/>
    </row>
    <row r="24164" spans="20:24">
      <c r="T24164" s="288"/>
      <c r="U24164" s="287"/>
      <c r="X24164" s="289"/>
    </row>
    <row r="24165" spans="20:24">
      <c r="T24165" s="288"/>
      <c r="U24165" s="287"/>
      <c r="X24165" s="289"/>
    </row>
    <row r="24166" spans="20:24">
      <c r="T24166" s="288"/>
      <c r="U24166" s="287"/>
      <c r="X24166" s="289"/>
    </row>
    <row r="24167" spans="20:24">
      <c r="T24167" s="288"/>
      <c r="U24167" s="287"/>
      <c r="X24167" s="289"/>
    </row>
    <row r="24168" spans="20:24">
      <c r="T24168" s="288"/>
      <c r="U24168" s="287"/>
      <c r="X24168" s="289"/>
    </row>
    <row r="24169" spans="20:24">
      <c r="T24169" s="288"/>
      <c r="U24169" s="287"/>
      <c r="X24169" s="289"/>
    </row>
    <row r="24170" spans="20:24">
      <c r="T24170" s="288"/>
      <c r="U24170" s="287"/>
      <c r="X24170" s="289"/>
    </row>
    <row r="24171" spans="20:24">
      <c r="T24171" s="288"/>
      <c r="U24171" s="287"/>
      <c r="X24171" s="289"/>
    </row>
    <row r="24172" spans="20:24">
      <c r="T24172" s="288"/>
      <c r="U24172" s="287"/>
      <c r="X24172" s="289"/>
    </row>
    <row r="24173" spans="20:24">
      <c r="T24173" s="288"/>
      <c r="U24173" s="287"/>
      <c r="X24173" s="289"/>
    </row>
    <row r="24174" spans="20:24">
      <c r="T24174" s="288"/>
      <c r="U24174" s="287"/>
      <c r="X24174" s="289"/>
    </row>
    <row r="24175" spans="20:24">
      <c r="T24175" s="288"/>
      <c r="U24175" s="287"/>
      <c r="X24175" s="289"/>
    </row>
    <row r="24176" spans="20:24">
      <c r="T24176" s="288"/>
      <c r="U24176" s="287"/>
      <c r="X24176" s="289"/>
    </row>
    <row r="24177" spans="20:24">
      <c r="T24177" s="288"/>
      <c r="U24177" s="287"/>
      <c r="X24177" s="289"/>
    </row>
    <row r="24178" spans="20:24">
      <c r="T24178" s="288"/>
      <c r="U24178" s="287"/>
      <c r="X24178" s="289"/>
    </row>
    <row r="24179" spans="20:24">
      <c r="T24179" s="288"/>
      <c r="U24179" s="287"/>
      <c r="X24179" s="289"/>
    </row>
    <row r="24180" spans="20:24">
      <c r="T24180" s="288"/>
      <c r="U24180" s="287"/>
      <c r="X24180" s="289"/>
    </row>
    <row r="24181" spans="20:24">
      <c r="T24181" s="288"/>
      <c r="U24181" s="287"/>
      <c r="X24181" s="289"/>
    </row>
    <row r="24182" spans="20:24">
      <c r="T24182" s="288"/>
      <c r="U24182" s="287"/>
      <c r="X24182" s="289"/>
    </row>
    <row r="24183" spans="20:24">
      <c r="T24183" s="288"/>
      <c r="U24183" s="287"/>
      <c r="X24183" s="289"/>
    </row>
    <row r="24184" spans="20:24">
      <c r="T24184" s="288"/>
      <c r="U24184" s="287"/>
      <c r="X24184" s="289"/>
    </row>
    <row r="24185" spans="20:24">
      <c r="T24185" s="288"/>
      <c r="U24185" s="287"/>
      <c r="X24185" s="289"/>
    </row>
    <row r="24186" spans="20:24">
      <c r="T24186" s="288"/>
      <c r="U24186" s="287"/>
      <c r="X24186" s="289"/>
    </row>
    <row r="24187" spans="20:24">
      <c r="T24187" s="288"/>
      <c r="U24187" s="287"/>
      <c r="X24187" s="289"/>
    </row>
    <row r="24188" spans="20:24">
      <c r="T24188" s="288"/>
      <c r="U24188" s="287"/>
      <c r="X24188" s="289"/>
    </row>
    <row r="24189" spans="20:24">
      <c r="T24189" s="288"/>
      <c r="U24189" s="287"/>
      <c r="X24189" s="289"/>
    </row>
    <row r="24190" spans="20:24">
      <c r="T24190" s="288"/>
      <c r="U24190" s="287"/>
      <c r="X24190" s="289"/>
    </row>
    <row r="24191" spans="20:24">
      <c r="T24191" s="288"/>
      <c r="U24191" s="287"/>
      <c r="X24191" s="289"/>
    </row>
    <row r="24192" spans="20:24">
      <c r="T24192" s="288"/>
      <c r="U24192" s="287"/>
      <c r="X24192" s="289"/>
    </row>
    <row r="24193" spans="20:24">
      <c r="T24193" s="288"/>
      <c r="U24193" s="287"/>
      <c r="X24193" s="289"/>
    </row>
    <row r="24194" spans="20:24">
      <c r="T24194" s="288"/>
      <c r="U24194" s="287"/>
      <c r="X24194" s="289"/>
    </row>
    <row r="24195" spans="20:24">
      <c r="T24195" s="288"/>
      <c r="U24195" s="287"/>
      <c r="X24195" s="289"/>
    </row>
    <row r="24196" spans="20:24">
      <c r="T24196" s="288"/>
      <c r="U24196" s="287"/>
      <c r="X24196" s="289"/>
    </row>
    <row r="24197" spans="20:24">
      <c r="T24197" s="288"/>
      <c r="U24197" s="287"/>
      <c r="X24197" s="289"/>
    </row>
    <row r="24198" spans="20:24">
      <c r="T24198" s="288"/>
      <c r="U24198" s="287"/>
      <c r="X24198" s="289"/>
    </row>
    <row r="24199" spans="20:24">
      <c r="T24199" s="288"/>
      <c r="U24199" s="287"/>
      <c r="X24199" s="289"/>
    </row>
    <row r="24200" spans="20:24">
      <c r="T24200" s="288"/>
      <c r="U24200" s="287"/>
      <c r="X24200" s="289"/>
    </row>
    <row r="24201" spans="20:24">
      <c r="T24201" s="288"/>
      <c r="U24201" s="287"/>
      <c r="X24201" s="289"/>
    </row>
    <row r="24202" spans="20:24">
      <c r="T24202" s="288"/>
      <c r="U24202" s="287"/>
      <c r="X24202" s="289"/>
    </row>
    <row r="24203" spans="20:24">
      <c r="T24203" s="288"/>
      <c r="U24203" s="287"/>
      <c r="X24203" s="289"/>
    </row>
    <row r="24204" spans="20:24">
      <c r="T24204" s="288"/>
      <c r="U24204" s="287"/>
      <c r="X24204" s="289"/>
    </row>
    <row r="24205" spans="20:24">
      <c r="T24205" s="288"/>
      <c r="U24205" s="287"/>
      <c r="X24205" s="289"/>
    </row>
    <row r="24206" spans="20:24">
      <c r="T24206" s="288"/>
      <c r="U24206" s="287"/>
      <c r="X24206" s="289"/>
    </row>
    <row r="24207" spans="20:24">
      <c r="T24207" s="288"/>
      <c r="U24207" s="287"/>
      <c r="X24207" s="289"/>
    </row>
    <row r="24208" spans="20:24">
      <c r="T24208" s="288"/>
      <c r="U24208" s="287"/>
      <c r="X24208" s="289"/>
    </row>
    <row r="24209" spans="20:24">
      <c r="T24209" s="288"/>
      <c r="U24209" s="287"/>
      <c r="X24209" s="289"/>
    </row>
    <row r="24210" spans="20:24">
      <c r="T24210" s="288"/>
      <c r="U24210" s="287"/>
      <c r="X24210" s="289"/>
    </row>
    <row r="24211" spans="20:24">
      <c r="T24211" s="288"/>
      <c r="U24211" s="287"/>
      <c r="X24211" s="289"/>
    </row>
    <row r="24212" spans="20:24">
      <c r="T24212" s="288"/>
      <c r="U24212" s="287"/>
      <c r="X24212" s="289"/>
    </row>
    <row r="24213" spans="20:24">
      <c r="T24213" s="288"/>
      <c r="U24213" s="287"/>
      <c r="X24213" s="289"/>
    </row>
    <row r="24214" spans="20:24">
      <c r="T24214" s="288"/>
      <c r="U24214" s="287"/>
      <c r="X24214" s="289"/>
    </row>
    <row r="24215" spans="20:24">
      <c r="T24215" s="288"/>
      <c r="U24215" s="287"/>
      <c r="X24215" s="289"/>
    </row>
    <row r="24216" spans="20:24">
      <c r="T24216" s="288"/>
      <c r="U24216" s="287"/>
      <c r="X24216" s="289"/>
    </row>
    <row r="24217" spans="20:24">
      <c r="T24217" s="288"/>
      <c r="U24217" s="287"/>
      <c r="X24217" s="289"/>
    </row>
    <row r="24218" spans="20:24">
      <c r="T24218" s="288"/>
      <c r="U24218" s="287"/>
      <c r="X24218" s="289"/>
    </row>
    <row r="24219" spans="20:24">
      <c r="T24219" s="288"/>
      <c r="U24219" s="287"/>
      <c r="X24219" s="289"/>
    </row>
    <row r="24220" spans="20:24">
      <c r="T24220" s="288"/>
      <c r="U24220" s="287"/>
      <c r="X24220" s="289"/>
    </row>
    <row r="24221" spans="20:24">
      <c r="T24221" s="288"/>
      <c r="U24221" s="287"/>
      <c r="X24221" s="289"/>
    </row>
    <row r="24222" spans="20:24">
      <c r="T24222" s="288"/>
      <c r="U24222" s="287"/>
      <c r="X24222" s="289"/>
    </row>
    <row r="24223" spans="20:24">
      <c r="T24223" s="288"/>
      <c r="U24223" s="287"/>
      <c r="X24223" s="289"/>
    </row>
    <row r="24224" spans="20:24">
      <c r="T24224" s="288"/>
      <c r="U24224" s="287"/>
      <c r="X24224" s="289"/>
    </row>
    <row r="24225" spans="20:24">
      <c r="T24225" s="288"/>
      <c r="U24225" s="287"/>
      <c r="X24225" s="289"/>
    </row>
    <row r="24226" spans="20:24">
      <c r="T24226" s="288"/>
      <c r="U24226" s="287"/>
      <c r="X24226" s="289"/>
    </row>
    <row r="24227" spans="20:24">
      <c r="T24227" s="288"/>
      <c r="U24227" s="287"/>
      <c r="X24227" s="289"/>
    </row>
    <row r="24228" spans="20:24">
      <c r="T24228" s="288"/>
      <c r="U24228" s="287"/>
      <c r="X24228" s="289"/>
    </row>
    <row r="24229" spans="20:24">
      <c r="T24229" s="288"/>
      <c r="U24229" s="287"/>
      <c r="X24229" s="289"/>
    </row>
    <row r="24230" spans="20:24">
      <c r="T24230" s="288"/>
      <c r="U24230" s="287"/>
      <c r="X24230" s="289"/>
    </row>
    <row r="24231" spans="20:24">
      <c r="T24231" s="288"/>
      <c r="U24231" s="287"/>
      <c r="X24231" s="289"/>
    </row>
    <row r="24232" spans="20:24">
      <c r="T24232" s="288"/>
      <c r="U24232" s="287"/>
      <c r="X24232" s="289"/>
    </row>
    <row r="24233" spans="20:24">
      <c r="T24233" s="288"/>
      <c r="U24233" s="287"/>
      <c r="X24233" s="289"/>
    </row>
    <row r="24234" spans="20:24">
      <c r="T24234" s="288"/>
      <c r="U24234" s="287"/>
      <c r="X24234" s="289"/>
    </row>
    <row r="24235" spans="20:24">
      <c r="T24235" s="288"/>
      <c r="U24235" s="287"/>
      <c r="X24235" s="289"/>
    </row>
    <row r="24236" spans="20:24">
      <c r="T24236" s="288"/>
      <c r="U24236" s="287"/>
      <c r="X24236" s="289"/>
    </row>
    <row r="24237" spans="20:24">
      <c r="T24237" s="288"/>
      <c r="U24237" s="287"/>
      <c r="X24237" s="289"/>
    </row>
    <row r="24238" spans="20:24">
      <c r="T24238" s="288"/>
      <c r="U24238" s="287"/>
      <c r="X24238" s="289"/>
    </row>
    <row r="24239" spans="20:24">
      <c r="T24239" s="288"/>
      <c r="U24239" s="287"/>
      <c r="X24239" s="289"/>
    </row>
    <row r="24240" spans="20:24">
      <c r="T24240" s="288"/>
      <c r="U24240" s="287"/>
      <c r="X24240" s="289"/>
    </row>
    <row r="24241" spans="20:24">
      <c r="T24241" s="288"/>
      <c r="U24241" s="287"/>
      <c r="X24241" s="289"/>
    </row>
    <row r="24242" spans="20:24">
      <c r="T24242" s="288"/>
      <c r="U24242" s="287"/>
      <c r="X24242" s="289"/>
    </row>
    <row r="24243" spans="20:24">
      <c r="T24243" s="288"/>
      <c r="U24243" s="287"/>
      <c r="X24243" s="289"/>
    </row>
    <row r="24244" spans="20:24">
      <c r="T24244" s="288"/>
      <c r="U24244" s="287"/>
      <c r="X24244" s="289"/>
    </row>
    <row r="24245" spans="20:24">
      <c r="T24245" s="288"/>
      <c r="U24245" s="287"/>
      <c r="X24245" s="289"/>
    </row>
    <row r="24246" spans="20:24">
      <c r="T24246" s="288"/>
      <c r="U24246" s="287"/>
      <c r="X24246" s="289"/>
    </row>
    <row r="24247" spans="20:24">
      <c r="T24247" s="288"/>
      <c r="U24247" s="287"/>
      <c r="X24247" s="289"/>
    </row>
    <row r="24248" spans="20:24">
      <c r="T24248" s="288"/>
      <c r="U24248" s="287"/>
      <c r="X24248" s="289"/>
    </row>
    <row r="24249" spans="20:24">
      <c r="T24249" s="288"/>
      <c r="U24249" s="287"/>
      <c r="X24249" s="289"/>
    </row>
    <row r="24250" spans="20:24">
      <c r="T24250" s="288"/>
      <c r="U24250" s="287"/>
      <c r="X24250" s="289"/>
    </row>
    <row r="24251" spans="20:24">
      <c r="T24251" s="288"/>
      <c r="U24251" s="287"/>
      <c r="X24251" s="289"/>
    </row>
    <row r="24252" spans="20:24">
      <c r="T24252" s="288"/>
      <c r="U24252" s="287"/>
      <c r="X24252" s="289"/>
    </row>
    <row r="24253" spans="20:24">
      <c r="T24253" s="288"/>
      <c r="U24253" s="287"/>
      <c r="X24253" s="289"/>
    </row>
    <row r="24254" spans="20:24">
      <c r="T24254" s="288"/>
      <c r="U24254" s="287"/>
      <c r="X24254" s="289"/>
    </row>
    <row r="24255" spans="20:24">
      <c r="T24255" s="288"/>
      <c r="U24255" s="287"/>
      <c r="X24255" s="289"/>
    </row>
    <row r="24256" spans="20:24">
      <c r="T24256" s="288"/>
      <c r="U24256" s="287"/>
      <c r="X24256" s="289"/>
    </row>
    <row r="24257" spans="20:24">
      <c r="T24257" s="288"/>
      <c r="U24257" s="287"/>
      <c r="X24257" s="289"/>
    </row>
    <row r="24258" spans="20:24">
      <c r="T24258" s="288"/>
      <c r="U24258" s="287"/>
      <c r="X24258" s="289"/>
    </row>
    <row r="24259" spans="20:24">
      <c r="T24259" s="288"/>
      <c r="U24259" s="287"/>
      <c r="X24259" s="289"/>
    </row>
    <row r="24260" spans="20:24">
      <c r="T24260" s="288"/>
      <c r="U24260" s="287"/>
      <c r="X24260" s="289"/>
    </row>
    <row r="24261" spans="20:24">
      <c r="T24261" s="288"/>
      <c r="U24261" s="287"/>
      <c r="X24261" s="289"/>
    </row>
    <row r="24262" spans="20:24">
      <c r="T24262" s="288"/>
      <c r="U24262" s="287"/>
      <c r="X24262" s="289"/>
    </row>
    <row r="24263" spans="20:24">
      <c r="T24263" s="288"/>
      <c r="U24263" s="287"/>
      <c r="X24263" s="289"/>
    </row>
    <row r="24264" spans="20:24">
      <c r="T24264" s="288"/>
      <c r="U24264" s="287"/>
      <c r="X24264" s="289"/>
    </row>
    <row r="24265" spans="20:24">
      <c r="T24265" s="288"/>
      <c r="U24265" s="287"/>
      <c r="X24265" s="289"/>
    </row>
    <row r="24266" spans="20:24">
      <c r="T24266" s="288"/>
      <c r="U24266" s="287"/>
      <c r="X24266" s="289"/>
    </row>
    <row r="24267" spans="20:24">
      <c r="T24267" s="288"/>
      <c r="U24267" s="287"/>
      <c r="X24267" s="289"/>
    </row>
    <row r="24268" spans="20:24">
      <c r="T24268" s="288"/>
      <c r="U24268" s="287"/>
      <c r="X24268" s="289"/>
    </row>
    <row r="24269" spans="20:24">
      <c r="T24269" s="288"/>
      <c r="U24269" s="287"/>
      <c r="X24269" s="289"/>
    </row>
    <row r="24270" spans="20:24">
      <c r="T24270" s="288"/>
      <c r="U24270" s="287"/>
      <c r="X24270" s="289"/>
    </row>
    <row r="24271" spans="20:24">
      <c r="T24271" s="288"/>
      <c r="U24271" s="287"/>
      <c r="X24271" s="289"/>
    </row>
    <row r="24272" spans="20:24">
      <c r="T24272" s="288"/>
      <c r="U24272" s="287"/>
      <c r="X24272" s="289"/>
    </row>
    <row r="24273" spans="20:24">
      <c r="T24273" s="288"/>
      <c r="U24273" s="287"/>
      <c r="X24273" s="289"/>
    </row>
    <row r="24274" spans="20:24">
      <c r="T24274" s="288"/>
      <c r="U24274" s="287"/>
      <c r="X24274" s="289"/>
    </row>
    <row r="24275" spans="20:24">
      <c r="T24275" s="288"/>
      <c r="U24275" s="287"/>
      <c r="X24275" s="289"/>
    </row>
    <row r="24276" spans="20:24">
      <c r="T24276" s="288"/>
      <c r="U24276" s="287"/>
      <c r="X24276" s="289"/>
    </row>
    <row r="24277" spans="20:24">
      <c r="T24277" s="288"/>
      <c r="U24277" s="287"/>
      <c r="X24277" s="289"/>
    </row>
    <row r="24278" spans="20:24">
      <c r="T24278" s="288"/>
      <c r="U24278" s="287"/>
      <c r="X24278" s="289"/>
    </row>
    <row r="24279" spans="20:24">
      <c r="T24279" s="288"/>
      <c r="U24279" s="287"/>
      <c r="X24279" s="289"/>
    </row>
    <row r="24280" spans="20:24">
      <c r="T24280" s="288"/>
      <c r="U24280" s="287"/>
      <c r="X24280" s="289"/>
    </row>
    <row r="24281" spans="20:24">
      <c r="T24281" s="288"/>
      <c r="U24281" s="287"/>
      <c r="X24281" s="289"/>
    </row>
    <row r="24282" spans="20:24">
      <c r="T24282" s="288"/>
      <c r="U24282" s="287"/>
      <c r="X24282" s="289"/>
    </row>
    <row r="24283" spans="20:24">
      <c r="T24283" s="288"/>
      <c r="U24283" s="287"/>
      <c r="X24283" s="289"/>
    </row>
    <row r="24284" spans="20:24">
      <c r="T24284" s="288"/>
      <c r="U24284" s="287"/>
      <c r="X24284" s="289"/>
    </row>
    <row r="24285" spans="20:24">
      <c r="T24285" s="288"/>
      <c r="U24285" s="287"/>
      <c r="X24285" s="289"/>
    </row>
    <row r="24286" spans="20:24">
      <c r="T24286" s="288"/>
      <c r="U24286" s="287"/>
      <c r="X24286" s="289"/>
    </row>
    <row r="24287" spans="20:24">
      <c r="T24287" s="288"/>
      <c r="U24287" s="287"/>
      <c r="X24287" s="289"/>
    </row>
    <row r="24288" spans="20:24">
      <c r="T24288" s="288"/>
      <c r="U24288" s="287"/>
      <c r="X24288" s="289"/>
    </row>
    <row r="24289" spans="20:24">
      <c r="T24289" s="288"/>
      <c r="U24289" s="287"/>
      <c r="X24289" s="289"/>
    </row>
    <row r="24290" spans="20:24">
      <c r="T24290" s="288"/>
      <c r="U24290" s="287"/>
      <c r="X24290" s="289"/>
    </row>
    <row r="24291" spans="20:24">
      <c r="T24291" s="288"/>
      <c r="U24291" s="287"/>
      <c r="X24291" s="289"/>
    </row>
    <row r="24292" spans="20:24">
      <c r="T24292" s="288"/>
      <c r="U24292" s="287"/>
      <c r="X24292" s="289"/>
    </row>
    <row r="24293" spans="20:24">
      <c r="T24293" s="288"/>
      <c r="U24293" s="287"/>
      <c r="X24293" s="289"/>
    </row>
    <row r="24294" spans="20:24">
      <c r="T24294" s="288"/>
      <c r="U24294" s="287"/>
      <c r="X24294" s="289"/>
    </row>
    <row r="24295" spans="20:24">
      <c r="T24295" s="288"/>
      <c r="U24295" s="287"/>
      <c r="X24295" s="289"/>
    </row>
    <row r="24296" spans="20:24">
      <c r="T24296" s="288"/>
      <c r="U24296" s="287"/>
      <c r="X24296" s="289"/>
    </row>
    <row r="24297" spans="20:24">
      <c r="T24297" s="288"/>
      <c r="U24297" s="287"/>
      <c r="X24297" s="289"/>
    </row>
    <row r="24298" spans="20:24">
      <c r="T24298" s="288"/>
      <c r="U24298" s="287"/>
      <c r="X24298" s="289"/>
    </row>
    <row r="24299" spans="20:24">
      <c r="T24299" s="288"/>
      <c r="U24299" s="287"/>
      <c r="X24299" s="289"/>
    </row>
    <row r="24300" spans="20:24">
      <c r="T24300" s="288"/>
      <c r="U24300" s="287"/>
      <c r="X24300" s="289"/>
    </row>
    <row r="24301" spans="20:24">
      <c r="T24301" s="288"/>
      <c r="U24301" s="287"/>
      <c r="X24301" s="289"/>
    </row>
    <row r="24302" spans="20:24">
      <c r="T24302" s="288"/>
      <c r="U24302" s="287"/>
      <c r="X24302" s="289"/>
    </row>
    <row r="24303" spans="20:24">
      <c r="T24303" s="288"/>
      <c r="U24303" s="287"/>
      <c r="X24303" s="289"/>
    </row>
    <row r="24304" spans="20:24">
      <c r="T24304" s="288"/>
      <c r="U24304" s="287"/>
      <c r="X24304" s="289"/>
    </row>
    <row r="24305" spans="20:24">
      <c r="T24305" s="288"/>
      <c r="U24305" s="287"/>
      <c r="X24305" s="289"/>
    </row>
    <row r="24306" spans="20:24">
      <c r="T24306" s="288"/>
      <c r="U24306" s="287"/>
      <c r="X24306" s="289"/>
    </row>
    <row r="24307" spans="20:24">
      <c r="T24307" s="288"/>
      <c r="U24307" s="287"/>
      <c r="X24307" s="289"/>
    </row>
    <row r="24308" spans="20:24">
      <c r="T24308" s="288"/>
      <c r="U24308" s="287"/>
      <c r="X24308" s="289"/>
    </row>
    <row r="24309" spans="20:24">
      <c r="T24309" s="288"/>
      <c r="U24309" s="287"/>
      <c r="X24309" s="289"/>
    </row>
    <row r="24310" spans="20:24">
      <c r="T24310" s="288"/>
      <c r="U24310" s="287"/>
      <c r="X24310" s="289"/>
    </row>
    <row r="24311" spans="20:24">
      <c r="T24311" s="288"/>
      <c r="U24311" s="287"/>
      <c r="X24311" s="289"/>
    </row>
    <row r="24312" spans="20:24">
      <c r="T24312" s="288"/>
      <c r="U24312" s="287"/>
      <c r="X24312" s="289"/>
    </row>
    <row r="24313" spans="20:24">
      <c r="T24313" s="288"/>
      <c r="U24313" s="287"/>
      <c r="X24313" s="289"/>
    </row>
    <row r="24314" spans="20:24">
      <c r="T24314" s="288"/>
      <c r="U24314" s="287"/>
      <c r="X24314" s="289"/>
    </row>
    <row r="24315" spans="20:24">
      <c r="T24315" s="288"/>
      <c r="U24315" s="287"/>
      <c r="X24315" s="289"/>
    </row>
    <row r="24316" spans="20:24">
      <c r="T24316" s="288"/>
      <c r="U24316" s="287"/>
      <c r="X24316" s="289"/>
    </row>
    <row r="24317" spans="20:24">
      <c r="T24317" s="288"/>
      <c r="U24317" s="287"/>
      <c r="X24317" s="289"/>
    </row>
    <row r="24318" spans="20:24">
      <c r="T24318" s="288"/>
      <c r="U24318" s="287"/>
      <c r="X24318" s="289"/>
    </row>
    <row r="24319" spans="20:24">
      <c r="T24319" s="288"/>
      <c r="U24319" s="287"/>
      <c r="X24319" s="289"/>
    </row>
    <row r="24320" spans="20:24">
      <c r="T24320" s="288"/>
      <c r="U24320" s="287"/>
      <c r="X24320" s="289"/>
    </row>
    <row r="24321" spans="20:24">
      <c r="T24321" s="288"/>
      <c r="U24321" s="287"/>
      <c r="X24321" s="289"/>
    </row>
    <row r="24322" spans="20:24">
      <c r="T24322" s="288"/>
      <c r="U24322" s="287"/>
      <c r="X24322" s="289"/>
    </row>
    <row r="24323" spans="20:24">
      <c r="T24323" s="288"/>
      <c r="U24323" s="287"/>
      <c r="X24323" s="289"/>
    </row>
    <row r="24324" spans="20:24">
      <c r="T24324" s="288"/>
      <c r="U24324" s="287"/>
      <c r="X24324" s="289"/>
    </row>
    <row r="24325" spans="20:24">
      <c r="T24325" s="288"/>
      <c r="U24325" s="287"/>
      <c r="X24325" s="289"/>
    </row>
    <row r="24326" spans="20:24">
      <c r="T24326" s="288"/>
      <c r="U24326" s="287"/>
      <c r="X24326" s="289"/>
    </row>
    <row r="24327" spans="20:24">
      <c r="T24327" s="288"/>
      <c r="U24327" s="287"/>
      <c r="X24327" s="289"/>
    </row>
    <row r="24328" spans="20:24">
      <c r="T24328" s="288"/>
      <c r="U24328" s="287"/>
      <c r="X24328" s="289"/>
    </row>
    <row r="24329" spans="20:24">
      <c r="T24329" s="288"/>
      <c r="U24329" s="287"/>
      <c r="X24329" s="289"/>
    </row>
    <row r="24330" spans="20:24">
      <c r="T24330" s="288"/>
      <c r="U24330" s="287"/>
      <c r="X24330" s="289"/>
    </row>
    <row r="24331" spans="20:24">
      <c r="T24331" s="288"/>
      <c r="U24331" s="287"/>
      <c r="X24331" s="289"/>
    </row>
    <row r="24332" spans="20:24">
      <c r="T24332" s="288"/>
      <c r="U24332" s="287"/>
      <c r="X24332" s="289"/>
    </row>
    <row r="24333" spans="20:24">
      <c r="T24333" s="288"/>
      <c r="U24333" s="287"/>
      <c r="X24333" s="289"/>
    </row>
    <row r="24334" spans="20:24">
      <c r="T24334" s="288"/>
      <c r="U24334" s="287"/>
      <c r="X24334" s="289"/>
    </row>
    <row r="24335" spans="20:24">
      <c r="T24335" s="288"/>
      <c r="U24335" s="287"/>
      <c r="X24335" s="289"/>
    </row>
    <row r="24336" spans="20:24">
      <c r="T24336" s="288"/>
      <c r="U24336" s="287"/>
      <c r="X24336" s="289"/>
    </row>
    <row r="24337" spans="20:24">
      <c r="T24337" s="288"/>
      <c r="U24337" s="287"/>
      <c r="X24337" s="289"/>
    </row>
    <row r="24338" spans="20:24">
      <c r="T24338" s="288"/>
      <c r="U24338" s="287"/>
      <c r="X24338" s="289"/>
    </row>
    <row r="24339" spans="20:24">
      <c r="T24339" s="288"/>
      <c r="U24339" s="287"/>
      <c r="X24339" s="289"/>
    </row>
    <row r="24340" spans="20:24">
      <c r="T24340" s="288"/>
      <c r="U24340" s="287"/>
      <c r="X24340" s="289"/>
    </row>
    <row r="24341" spans="20:24">
      <c r="T24341" s="288"/>
      <c r="U24341" s="287"/>
      <c r="X24341" s="289"/>
    </row>
    <row r="24342" spans="20:24">
      <c r="T24342" s="288"/>
      <c r="U24342" s="287"/>
      <c r="X24342" s="289"/>
    </row>
    <row r="24343" spans="20:24">
      <c r="T24343" s="288"/>
      <c r="U24343" s="287"/>
      <c r="X24343" s="289"/>
    </row>
    <row r="24344" spans="20:24">
      <c r="T24344" s="288"/>
      <c r="U24344" s="287"/>
      <c r="X24344" s="289"/>
    </row>
    <row r="24345" spans="20:24">
      <c r="T24345" s="288"/>
      <c r="U24345" s="287"/>
      <c r="X24345" s="289"/>
    </row>
    <row r="24346" spans="20:24">
      <c r="T24346" s="288"/>
      <c r="U24346" s="287"/>
      <c r="X24346" s="289"/>
    </row>
    <row r="24347" spans="20:24">
      <c r="T24347" s="288"/>
      <c r="U24347" s="287"/>
      <c r="X24347" s="289"/>
    </row>
    <row r="24348" spans="20:24">
      <c r="T24348" s="288"/>
      <c r="U24348" s="287"/>
      <c r="X24348" s="289"/>
    </row>
    <row r="24349" spans="20:24">
      <c r="T24349" s="288"/>
      <c r="U24349" s="287"/>
      <c r="X24349" s="289"/>
    </row>
    <row r="24350" spans="20:24">
      <c r="T24350" s="288"/>
      <c r="U24350" s="287"/>
      <c r="X24350" s="289"/>
    </row>
    <row r="24351" spans="20:24">
      <c r="T24351" s="288"/>
      <c r="U24351" s="287"/>
      <c r="X24351" s="289"/>
    </row>
    <row r="24352" spans="20:24">
      <c r="T24352" s="288"/>
      <c r="U24352" s="287"/>
      <c r="X24352" s="289"/>
    </row>
    <row r="24353" spans="20:24">
      <c r="T24353" s="288"/>
      <c r="U24353" s="287"/>
      <c r="X24353" s="289"/>
    </row>
    <row r="24354" spans="20:24">
      <c r="T24354" s="288"/>
      <c r="U24354" s="287"/>
      <c r="X24354" s="289"/>
    </row>
    <row r="24355" spans="20:24">
      <c r="T24355" s="288"/>
      <c r="U24355" s="287"/>
      <c r="X24355" s="289"/>
    </row>
    <row r="24356" spans="20:24">
      <c r="T24356" s="288"/>
      <c r="U24356" s="287"/>
      <c r="X24356" s="289"/>
    </row>
    <row r="24357" spans="20:24">
      <c r="T24357" s="288"/>
      <c r="U24357" s="287"/>
      <c r="X24357" s="289"/>
    </row>
    <row r="24358" spans="20:24">
      <c r="T24358" s="288"/>
      <c r="U24358" s="287"/>
      <c r="X24358" s="289"/>
    </row>
    <row r="24359" spans="20:24">
      <c r="T24359" s="288"/>
      <c r="U24359" s="287"/>
      <c r="X24359" s="289"/>
    </row>
    <row r="24360" spans="20:24">
      <c r="T24360" s="288"/>
      <c r="U24360" s="287"/>
      <c r="X24360" s="289"/>
    </row>
    <row r="24361" spans="20:24">
      <c r="T24361" s="288"/>
      <c r="U24361" s="287"/>
      <c r="X24361" s="289"/>
    </row>
    <row r="24362" spans="20:24">
      <c r="T24362" s="288"/>
      <c r="U24362" s="287"/>
      <c r="X24362" s="289"/>
    </row>
    <row r="24363" spans="20:24">
      <c r="T24363" s="288"/>
      <c r="U24363" s="287"/>
      <c r="X24363" s="289"/>
    </row>
    <row r="24364" spans="20:24">
      <c r="T24364" s="288"/>
      <c r="U24364" s="287"/>
      <c r="X24364" s="289"/>
    </row>
    <row r="24365" spans="20:24">
      <c r="T24365" s="288"/>
      <c r="U24365" s="287"/>
      <c r="X24365" s="289"/>
    </row>
    <row r="24366" spans="20:24">
      <c r="T24366" s="288"/>
      <c r="U24366" s="287"/>
      <c r="X24366" s="289"/>
    </row>
    <row r="24367" spans="20:24">
      <c r="T24367" s="288"/>
      <c r="U24367" s="287"/>
      <c r="X24367" s="289"/>
    </row>
    <row r="24368" spans="20:24">
      <c r="T24368" s="288"/>
      <c r="U24368" s="287"/>
      <c r="X24368" s="289"/>
    </row>
    <row r="24369" spans="20:24">
      <c r="T24369" s="288"/>
      <c r="U24369" s="287"/>
      <c r="X24369" s="289"/>
    </row>
    <row r="24370" spans="20:24">
      <c r="T24370" s="288"/>
      <c r="U24370" s="287"/>
      <c r="X24370" s="289"/>
    </row>
    <row r="24371" spans="20:24">
      <c r="T24371" s="288"/>
      <c r="U24371" s="287"/>
      <c r="X24371" s="289"/>
    </row>
    <row r="24372" spans="20:24">
      <c r="T24372" s="288"/>
      <c r="U24372" s="287"/>
      <c r="X24372" s="289"/>
    </row>
    <row r="24373" spans="20:24">
      <c r="T24373" s="288"/>
      <c r="U24373" s="287"/>
      <c r="X24373" s="289"/>
    </row>
    <row r="24374" spans="20:24">
      <c r="T24374" s="288"/>
      <c r="U24374" s="287"/>
      <c r="X24374" s="289"/>
    </row>
    <row r="24375" spans="20:24">
      <c r="T24375" s="288"/>
      <c r="U24375" s="287"/>
      <c r="X24375" s="289"/>
    </row>
    <row r="24376" spans="20:24">
      <c r="T24376" s="288"/>
      <c r="U24376" s="287"/>
      <c r="X24376" s="289"/>
    </row>
    <row r="24377" spans="20:24">
      <c r="T24377" s="288"/>
      <c r="U24377" s="287"/>
      <c r="X24377" s="289"/>
    </row>
    <row r="24378" spans="20:24">
      <c r="T24378" s="288"/>
      <c r="U24378" s="287"/>
      <c r="X24378" s="289"/>
    </row>
    <row r="24379" spans="20:24">
      <c r="T24379" s="288"/>
      <c r="U24379" s="287"/>
      <c r="X24379" s="289"/>
    </row>
    <row r="24380" spans="20:24">
      <c r="T24380" s="288"/>
      <c r="U24380" s="287"/>
      <c r="X24380" s="289"/>
    </row>
    <row r="24381" spans="20:24">
      <c r="T24381" s="288"/>
      <c r="U24381" s="287"/>
      <c r="X24381" s="289"/>
    </row>
    <row r="24382" spans="20:24">
      <c r="T24382" s="288"/>
      <c r="U24382" s="287"/>
      <c r="X24382" s="289"/>
    </row>
    <row r="24383" spans="20:24">
      <c r="T24383" s="288"/>
      <c r="U24383" s="287"/>
      <c r="X24383" s="289"/>
    </row>
    <row r="24384" spans="20:24">
      <c r="T24384" s="288"/>
      <c r="U24384" s="287"/>
      <c r="X24384" s="289"/>
    </row>
    <row r="24385" spans="20:24">
      <c r="T24385" s="288"/>
      <c r="U24385" s="287"/>
      <c r="X24385" s="289"/>
    </row>
    <row r="24386" spans="20:24">
      <c r="T24386" s="288"/>
      <c r="U24386" s="287"/>
      <c r="X24386" s="289"/>
    </row>
    <row r="24387" spans="20:24">
      <c r="T24387" s="288"/>
      <c r="U24387" s="287"/>
      <c r="X24387" s="289"/>
    </row>
    <row r="24388" spans="20:24">
      <c r="T24388" s="288"/>
      <c r="U24388" s="287"/>
      <c r="X24388" s="289"/>
    </row>
    <row r="24389" spans="20:24">
      <c r="T24389" s="288"/>
      <c r="U24389" s="287"/>
      <c r="X24389" s="289"/>
    </row>
    <row r="24390" spans="20:24">
      <c r="T24390" s="288"/>
      <c r="U24390" s="287"/>
      <c r="X24390" s="289"/>
    </row>
    <row r="24391" spans="20:24">
      <c r="T24391" s="288"/>
      <c r="U24391" s="287"/>
      <c r="X24391" s="289"/>
    </row>
    <row r="24392" spans="20:24">
      <c r="T24392" s="288"/>
      <c r="U24392" s="287"/>
      <c r="X24392" s="289"/>
    </row>
    <row r="24393" spans="20:24">
      <c r="T24393" s="288"/>
      <c r="U24393" s="287"/>
      <c r="X24393" s="289"/>
    </row>
    <row r="24394" spans="20:24">
      <c r="T24394" s="288"/>
      <c r="U24394" s="287"/>
      <c r="X24394" s="289"/>
    </row>
    <row r="24395" spans="20:24">
      <c r="T24395" s="288"/>
      <c r="U24395" s="287"/>
      <c r="X24395" s="289"/>
    </row>
    <row r="24396" spans="20:24">
      <c r="T24396" s="288"/>
      <c r="U24396" s="287"/>
      <c r="X24396" s="289"/>
    </row>
    <row r="24397" spans="20:24">
      <c r="T24397" s="288"/>
      <c r="U24397" s="287"/>
      <c r="X24397" s="289"/>
    </row>
    <row r="24398" spans="20:24">
      <c r="T24398" s="288"/>
      <c r="U24398" s="287"/>
      <c r="X24398" s="289"/>
    </row>
    <row r="24399" spans="20:24">
      <c r="T24399" s="288"/>
      <c r="U24399" s="287"/>
      <c r="X24399" s="289"/>
    </row>
    <row r="24400" spans="20:24">
      <c r="T24400" s="288"/>
      <c r="U24400" s="287"/>
      <c r="X24400" s="289"/>
    </row>
    <row r="24401" spans="20:24">
      <c r="T24401" s="288"/>
      <c r="U24401" s="287"/>
      <c r="X24401" s="289"/>
    </row>
    <row r="24402" spans="20:24">
      <c r="T24402" s="288"/>
      <c r="U24402" s="287"/>
      <c r="X24402" s="289"/>
    </row>
    <row r="24403" spans="20:24">
      <c r="T24403" s="288"/>
      <c r="U24403" s="287"/>
      <c r="X24403" s="289"/>
    </row>
    <row r="24404" spans="20:24">
      <c r="T24404" s="288"/>
      <c r="U24404" s="287"/>
      <c r="X24404" s="289"/>
    </row>
    <row r="24405" spans="20:24">
      <c r="T24405" s="288"/>
      <c r="U24405" s="287"/>
      <c r="X24405" s="289"/>
    </row>
    <row r="24406" spans="20:24">
      <c r="T24406" s="288"/>
      <c r="U24406" s="287"/>
      <c r="X24406" s="289"/>
    </row>
    <row r="24407" spans="20:24">
      <c r="T24407" s="288"/>
      <c r="U24407" s="287"/>
      <c r="X24407" s="289"/>
    </row>
    <row r="24408" spans="20:24">
      <c r="T24408" s="288"/>
      <c r="U24408" s="287"/>
      <c r="X24408" s="289"/>
    </row>
    <row r="24409" spans="20:24">
      <c r="T24409" s="288"/>
      <c r="U24409" s="287"/>
      <c r="X24409" s="289"/>
    </row>
    <row r="24410" spans="20:24">
      <c r="T24410" s="288"/>
      <c r="U24410" s="287"/>
      <c r="X24410" s="289"/>
    </row>
    <row r="24411" spans="20:24">
      <c r="T24411" s="288"/>
      <c r="U24411" s="287"/>
      <c r="X24411" s="289"/>
    </row>
    <row r="24412" spans="20:24">
      <c r="T24412" s="288"/>
      <c r="U24412" s="287"/>
      <c r="X24412" s="289"/>
    </row>
    <row r="24413" spans="20:24">
      <c r="T24413" s="288"/>
      <c r="U24413" s="287"/>
      <c r="X24413" s="289"/>
    </row>
    <row r="24414" spans="20:24">
      <c r="T24414" s="288"/>
      <c r="U24414" s="287"/>
      <c r="X24414" s="289"/>
    </row>
    <row r="24415" spans="20:24">
      <c r="T24415" s="288"/>
      <c r="U24415" s="287"/>
      <c r="X24415" s="289"/>
    </row>
    <row r="24416" spans="20:24">
      <c r="T24416" s="288"/>
      <c r="U24416" s="287"/>
      <c r="X24416" s="289"/>
    </row>
    <row r="24417" spans="20:24">
      <c r="T24417" s="288"/>
      <c r="U24417" s="287"/>
      <c r="X24417" s="289"/>
    </row>
    <row r="24418" spans="20:24">
      <c r="T24418" s="288"/>
      <c r="U24418" s="287"/>
      <c r="X24418" s="289"/>
    </row>
    <row r="24419" spans="20:24">
      <c r="T24419" s="288"/>
      <c r="U24419" s="287"/>
      <c r="X24419" s="289"/>
    </row>
    <row r="24420" spans="20:24">
      <c r="T24420" s="288"/>
      <c r="U24420" s="287"/>
      <c r="X24420" s="289"/>
    </row>
    <row r="24421" spans="20:24">
      <c r="T24421" s="288"/>
      <c r="U24421" s="287"/>
      <c r="X24421" s="289"/>
    </row>
    <row r="24422" spans="20:24">
      <c r="T24422" s="288"/>
      <c r="U24422" s="287"/>
      <c r="X24422" s="289"/>
    </row>
    <row r="24423" spans="20:24">
      <c r="T24423" s="288"/>
      <c r="U24423" s="287"/>
      <c r="X24423" s="289"/>
    </row>
    <row r="24424" spans="20:24">
      <c r="T24424" s="288"/>
      <c r="U24424" s="287"/>
      <c r="X24424" s="289"/>
    </row>
    <row r="24425" spans="20:24">
      <c r="T24425" s="288"/>
      <c r="U24425" s="287"/>
      <c r="X24425" s="289"/>
    </row>
    <row r="24426" spans="20:24">
      <c r="T24426" s="288"/>
      <c r="U24426" s="287"/>
      <c r="X24426" s="289"/>
    </row>
    <row r="24427" spans="20:24">
      <c r="T24427" s="288"/>
      <c r="U24427" s="287"/>
      <c r="X24427" s="289"/>
    </row>
    <row r="24428" spans="20:24">
      <c r="T24428" s="288"/>
      <c r="U24428" s="287"/>
      <c r="X24428" s="289"/>
    </row>
    <row r="24429" spans="20:24">
      <c r="T24429" s="288"/>
      <c r="U24429" s="287"/>
      <c r="X24429" s="289"/>
    </row>
    <row r="24430" spans="20:24">
      <c r="T24430" s="288"/>
      <c r="U24430" s="287"/>
      <c r="X24430" s="289"/>
    </row>
    <row r="24431" spans="20:24">
      <c r="T24431" s="288"/>
      <c r="U24431" s="287"/>
      <c r="X24431" s="289"/>
    </row>
    <row r="24432" spans="20:24">
      <c r="T24432" s="288"/>
      <c r="U24432" s="287"/>
      <c r="X24432" s="289"/>
    </row>
    <row r="24433" spans="20:24">
      <c r="T24433" s="288"/>
      <c r="U24433" s="287"/>
      <c r="X24433" s="289"/>
    </row>
    <row r="24434" spans="20:24">
      <c r="T24434" s="288"/>
      <c r="U24434" s="287"/>
      <c r="X24434" s="289"/>
    </row>
    <row r="24435" spans="20:24">
      <c r="T24435" s="288"/>
      <c r="U24435" s="287"/>
      <c r="X24435" s="289"/>
    </row>
    <row r="24436" spans="20:24">
      <c r="T24436" s="288"/>
      <c r="U24436" s="287"/>
      <c r="X24436" s="289"/>
    </row>
    <row r="24437" spans="20:24">
      <c r="T24437" s="288"/>
      <c r="U24437" s="287"/>
      <c r="X24437" s="289"/>
    </row>
    <row r="24438" spans="20:24">
      <c r="T24438" s="288"/>
      <c r="U24438" s="287"/>
      <c r="X24438" s="289"/>
    </row>
    <row r="24439" spans="20:24">
      <c r="T24439" s="288"/>
      <c r="U24439" s="287"/>
      <c r="X24439" s="289"/>
    </row>
    <row r="24440" spans="20:24">
      <c r="T24440" s="288"/>
      <c r="U24440" s="287"/>
      <c r="X24440" s="289"/>
    </row>
    <row r="24441" spans="20:24">
      <c r="T24441" s="288"/>
      <c r="U24441" s="287"/>
      <c r="X24441" s="289"/>
    </row>
    <row r="24442" spans="20:24">
      <c r="T24442" s="288"/>
      <c r="U24442" s="287"/>
      <c r="X24442" s="289"/>
    </row>
    <row r="24443" spans="20:24">
      <c r="T24443" s="288"/>
      <c r="U24443" s="287"/>
      <c r="X24443" s="289"/>
    </row>
    <row r="24444" spans="20:24">
      <c r="T24444" s="288"/>
      <c r="U24444" s="287"/>
      <c r="X24444" s="289"/>
    </row>
    <row r="24445" spans="20:24">
      <c r="T24445" s="288"/>
      <c r="U24445" s="287"/>
      <c r="X24445" s="289"/>
    </row>
    <row r="24446" spans="20:24">
      <c r="T24446" s="288"/>
      <c r="U24446" s="287"/>
      <c r="X24446" s="289"/>
    </row>
    <row r="24447" spans="20:24">
      <c r="T24447" s="288"/>
      <c r="U24447" s="287"/>
      <c r="X24447" s="289"/>
    </row>
    <row r="24448" spans="20:24">
      <c r="T24448" s="288"/>
      <c r="U24448" s="287"/>
      <c r="X24448" s="289"/>
    </row>
    <row r="24449" spans="20:24">
      <c r="T24449" s="288"/>
      <c r="U24449" s="287"/>
      <c r="X24449" s="289"/>
    </row>
    <row r="24450" spans="20:24">
      <c r="T24450" s="288"/>
      <c r="U24450" s="287"/>
      <c r="X24450" s="289"/>
    </row>
    <row r="24451" spans="20:24">
      <c r="T24451" s="288"/>
      <c r="U24451" s="287"/>
      <c r="X24451" s="289"/>
    </row>
    <row r="24452" spans="20:24">
      <c r="T24452" s="288"/>
      <c r="U24452" s="287"/>
      <c r="X24452" s="289"/>
    </row>
    <row r="24453" spans="20:24">
      <c r="T24453" s="288"/>
      <c r="U24453" s="287"/>
      <c r="X24453" s="289"/>
    </row>
    <row r="24454" spans="20:24">
      <c r="T24454" s="288"/>
      <c r="U24454" s="287"/>
      <c r="X24454" s="289"/>
    </row>
    <row r="24455" spans="20:24">
      <c r="T24455" s="288"/>
      <c r="U24455" s="287"/>
      <c r="X24455" s="289"/>
    </row>
    <row r="24456" spans="20:24">
      <c r="T24456" s="288"/>
      <c r="U24456" s="287"/>
      <c r="X24456" s="289"/>
    </row>
    <row r="24457" spans="20:24">
      <c r="T24457" s="288"/>
      <c r="U24457" s="287"/>
      <c r="X24457" s="289"/>
    </row>
    <row r="24458" spans="20:24">
      <c r="T24458" s="288"/>
      <c r="U24458" s="287"/>
      <c r="X24458" s="289"/>
    </row>
    <row r="24459" spans="20:24">
      <c r="T24459" s="288"/>
      <c r="U24459" s="287"/>
      <c r="X24459" s="289"/>
    </row>
    <row r="24460" spans="20:24">
      <c r="T24460" s="288"/>
      <c r="U24460" s="287"/>
      <c r="X24460" s="289"/>
    </row>
    <row r="24461" spans="20:24">
      <c r="T24461" s="288"/>
      <c r="U24461" s="287"/>
      <c r="X24461" s="289"/>
    </row>
    <row r="24462" spans="20:24">
      <c r="T24462" s="288"/>
      <c r="U24462" s="287"/>
      <c r="X24462" s="289"/>
    </row>
    <row r="24463" spans="20:24">
      <c r="T24463" s="288"/>
      <c r="U24463" s="287"/>
      <c r="X24463" s="289"/>
    </row>
    <row r="24464" spans="20:24">
      <c r="T24464" s="288"/>
      <c r="U24464" s="287"/>
      <c r="X24464" s="289"/>
    </row>
    <row r="24465" spans="20:24">
      <c r="T24465" s="288"/>
      <c r="U24465" s="287"/>
      <c r="X24465" s="289"/>
    </row>
    <row r="24466" spans="20:24">
      <c r="T24466" s="288"/>
      <c r="U24466" s="287"/>
      <c r="X24466" s="289"/>
    </row>
    <row r="24467" spans="20:24">
      <c r="T24467" s="288"/>
      <c r="U24467" s="287"/>
      <c r="X24467" s="289"/>
    </row>
    <row r="24468" spans="20:24">
      <c r="T24468" s="288"/>
      <c r="U24468" s="287"/>
      <c r="X24468" s="289"/>
    </row>
    <row r="24469" spans="20:24">
      <c r="T24469" s="288"/>
      <c r="U24469" s="287"/>
      <c r="X24469" s="289"/>
    </row>
    <row r="24470" spans="20:24">
      <c r="T24470" s="288"/>
      <c r="U24470" s="287"/>
      <c r="X24470" s="289"/>
    </row>
    <row r="24471" spans="20:24">
      <c r="T24471" s="288"/>
      <c r="U24471" s="287"/>
      <c r="X24471" s="289"/>
    </row>
    <row r="24472" spans="20:24">
      <c r="T24472" s="288"/>
      <c r="U24472" s="287"/>
      <c r="X24472" s="289"/>
    </row>
    <row r="24473" spans="20:24">
      <c r="T24473" s="288"/>
      <c r="U24473" s="287"/>
      <c r="X24473" s="289"/>
    </row>
    <row r="24474" spans="20:24">
      <c r="T24474" s="288"/>
      <c r="U24474" s="287"/>
      <c r="X24474" s="289"/>
    </row>
    <row r="24475" spans="20:24">
      <c r="T24475" s="288"/>
      <c r="U24475" s="287"/>
      <c r="X24475" s="289"/>
    </row>
    <row r="24476" spans="20:24">
      <c r="T24476" s="288"/>
      <c r="U24476" s="287"/>
      <c r="X24476" s="289"/>
    </row>
    <row r="24477" spans="20:24">
      <c r="T24477" s="288"/>
      <c r="U24477" s="287"/>
      <c r="X24477" s="289"/>
    </row>
    <row r="24478" spans="20:24">
      <c r="T24478" s="288"/>
      <c r="U24478" s="287"/>
      <c r="X24478" s="289"/>
    </row>
    <row r="24479" spans="20:24">
      <c r="T24479" s="288"/>
      <c r="U24479" s="287"/>
      <c r="X24479" s="289"/>
    </row>
    <row r="24480" spans="20:24">
      <c r="T24480" s="288"/>
      <c r="U24480" s="287"/>
      <c r="X24480" s="289"/>
    </row>
    <row r="24481" spans="20:24">
      <c r="T24481" s="288"/>
      <c r="U24481" s="287"/>
      <c r="X24481" s="289"/>
    </row>
    <row r="24482" spans="20:24">
      <c r="T24482" s="288"/>
      <c r="U24482" s="287"/>
      <c r="X24482" s="289"/>
    </row>
    <row r="24483" spans="20:24">
      <c r="T24483" s="288"/>
      <c r="U24483" s="287"/>
      <c r="X24483" s="289"/>
    </row>
    <row r="24484" spans="20:24">
      <c r="T24484" s="288"/>
      <c r="U24484" s="287"/>
      <c r="X24484" s="289"/>
    </row>
    <row r="24485" spans="20:24">
      <c r="T24485" s="288"/>
      <c r="U24485" s="287"/>
      <c r="X24485" s="289"/>
    </row>
    <row r="24486" spans="20:24">
      <c r="T24486" s="288"/>
      <c r="U24486" s="287"/>
      <c r="X24486" s="289"/>
    </row>
    <row r="24487" spans="20:24">
      <c r="T24487" s="288"/>
      <c r="U24487" s="287"/>
      <c r="X24487" s="289"/>
    </row>
    <row r="24488" spans="20:24">
      <c r="T24488" s="288"/>
      <c r="U24488" s="287"/>
      <c r="X24488" s="289"/>
    </row>
    <row r="24489" spans="20:24">
      <c r="T24489" s="288"/>
      <c r="U24489" s="287"/>
      <c r="X24489" s="289"/>
    </row>
    <row r="24490" spans="20:24">
      <c r="T24490" s="288"/>
      <c r="U24490" s="287"/>
      <c r="X24490" s="289"/>
    </row>
    <row r="24491" spans="20:24">
      <c r="T24491" s="288"/>
      <c r="U24491" s="287"/>
      <c r="X24491" s="289"/>
    </row>
    <row r="24492" spans="20:24">
      <c r="T24492" s="288"/>
      <c r="U24492" s="287"/>
      <c r="X24492" s="289"/>
    </row>
    <row r="24493" spans="20:24">
      <c r="T24493" s="288"/>
      <c r="U24493" s="287"/>
      <c r="X24493" s="289"/>
    </row>
    <row r="24494" spans="20:24">
      <c r="T24494" s="288"/>
      <c r="U24494" s="287"/>
      <c r="X24494" s="289"/>
    </row>
    <row r="24495" spans="20:24">
      <c r="T24495" s="288"/>
      <c r="U24495" s="287"/>
      <c r="X24495" s="289"/>
    </row>
    <row r="24496" spans="20:24">
      <c r="T24496" s="288"/>
      <c r="U24496" s="287"/>
      <c r="X24496" s="289"/>
    </row>
    <row r="24497" spans="20:24">
      <c r="T24497" s="288"/>
      <c r="U24497" s="287"/>
      <c r="X24497" s="289"/>
    </row>
    <row r="24498" spans="20:24">
      <c r="T24498" s="288"/>
      <c r="U24498" s="287"/>
      <c r="X24498" s="289"/>
    </row>
    <row r="24499" spans="20:24">
      <c r="T24499" s="288"/>
      <c r="U24499" s="287"/>
      <c r="X24499" s="289"/>
    </row>
    <row r="24500" spans="20:24">
      <c r="T24500" s="288"/>
      <c r="U24500" s="287"/>
      <c r="X24500" s="289"/>
    </row>
    <row r="24501" spans="20:24">
      <c r="T24501" s="288"/>
      <c r="U24501" s="287"/>
      <c r="X24501" s="289"/>
    </row>
    <row r="24502" spans="20:24">
      <c r="T24502" s="288"/>
      <c r="U24502" s="287"/>
      <c r="X24502" s="289"/>
    </row>
    <row r="24503" spans="20:24">
      <c r="T24503" s="288"/>
      <c r="U24503" s="287"/>
      <c r="X24503" s="289"/>
    </row>
    <row r="24504" spans="20:24">
      <c r="T24504" s="288"/>
      <c r="U24504" s="287"/>
      <c r="X24504" s="289"/>
    </row>
    <row r="24505" spans="20:24">
      <c r="T24505" s="288"/>
      <c r="U24505" s="287"/>
      <c r="X24505" s="289"/>
    </row>
    <row r="24506" spans="20:24">
      <c r="T24506" s="288"/>
      <c r="U24506" s="287"/>
      <c r="X24506" s="289"/>
    </row>
    <row r="24507" spans="20:24">
      <c r="T24507" s="288"/>
      <c r="U24507" s="287"/>
      <c r="X24507" s="289"/>
    </row>
    <row r="24508" spans="20:24">
      <c r="T24508" s="288"/>
      <c r="U24508" s="287"/>
      <c r="X24508" s="289"/>
    </row>
    <row r="24509" spans="20:24">
      <c r="T24509" s="288"/>
      <c r="U24509" s="287"/>
      <c r="X24509" s="289"/>
    </row>
    <row r="24510" spans="20:24">
      <c r="T24510" s="288"/>
      <c r="U24510" s="287"/>
      <c r="X24510" s="289"/>
    </row>
    <row r="24511" spans="20:24">
      <c r="T24511" s="288"/>
      <c r="U24511" s="287"/>
      <c r="X24511" s="289"/>
    </row>
    <row r="24512" spans="20:24">
      <c r="T24512" s="288"/>
      <c r="U24512" s="287"/>
      <c r="X24512" s="289"/>
    </row>
    <row r="24513" spans="20:24">
      <c r="T24513" s="288"/>
      <c r="U24513" s="287"/>
      <c r="X24513" s="289"/>
    </row>
    <row r="24514" spans="20:24">
      <c r="T24514" s="288"/>
      <c r="U24514" s="287"/>
      <c r="X24514" s="289"/>
    </row>
    <row r="24515" spans="20:24">
      <c r="T24515" s="288"/>
      <c r="U24515" s="287"/>
      <c r="X24515" s="289"/>
    </row>
    <row r="24516" spans="20:24">
      <c r="T24516" s="288"/>
      <c r="U24516" s="287"/>
      <c r="X24516" s="289"/>
    </row>
    <row r="24517" spans="20:24">
      <c r="T24517" s="288"/>
      <c r="U24517" s="287"/>
      <c r="X24517" s="289"/>
    </row>
    <row r="24518" spans="20:24">
      <c r="T24518" s="288"/>
      <c r="U24518" s="287"/>
      <c r="X24518" s="289"/>
    </row>
    <row r="24519" spans="20:24">
      <c r="T24519" s="288"/>
      <c r="U24519" s="287"/>
      <c r="X24519" s="289"/>
    </row>
    <row r="24520" spans="20:24">
      <c r="T24520" s="288"/>
      <c r="U24520" s="287"/>
      <c r="X24520" s="289"/>
    </row>
    <row r="24521" spans="20:24">
      <c r="T24521" s="288"/>
      <c r="U24521" s="287"/>
      <c r="X24521" s="289"/>
    </row>
    <row r="24522" spans="20:24">
      <c r="T24522" s="288"/>
      <c r="U24522" s="287"/>
      <c r="X24522" s="289"/>
    </row>
    <row r="24523" spans="20:24">
      <c r="T24523" s="288"/>
      <c r="U24523" s="287"/>
      <c r="X24523" s="289"/>
    </row>
    <row r="24524" spans="20:24">
      <c r="T24524" s="288"/>
      <c r="U24524" s="287"/>
      <c r="X24524" s="289"/>
    </row>
    <row r="24525" spans="20:24">
      <c r="T24525" s="288"/>
      <c r="U24525" s="287"/>
      <c r="X24525" s="289"/>
    </row>
    <row r="24526" spans="20:24">
      <c r="T24526" s="288"/>
      <c r="U24526" s="287"/>
      <c r="X24526" s="289"/>
    </row>
    <row r="24527" spans="20:24">
      <c r="T24527" s="288"/>
      <c r="U24527" s="287"/>
      <c r="X24527" s="289"/>
    </row>
    <row r="24528" spans="20:24">
      <c r="T24528" s="288"/>
      <c r="U24528" s="287"/>
      <c r="X24528" s="289"/>
    </row>
    <row r="24529" spans="20:24">
      <c r="T24529" s="288"/>
      <c r="U24529" s="287"/>
      <c r="X24529" s="289"/>
    </row>
    <row r="24530" spans="20:24">
      <c r="T24530" s="288"/>
      <c r="U24530" s="287"/>
      <c r="X24530" s="289"/>
    </row>
    <row r="24531" spans="20:24">
      <c r="T24531" s="288"/>
      <c r="U24531" s="287"/>
      <c r="X24531" s="289"/>
    </row>
    <row r="24532" spans="20:24">
      <c r="T24532" s="288"/>
      <c r="U24532" s="287"/>
      <c r="X24532" s="289"/>
    </row>
    <row r="24533" spans="20:24">
      <c r="T24533" s="288"/>
      <c r="U24533" s="287"/>
      <c r="X24533" s="289"/>
    </row>
    <row r="24534" spans="20:24">
      <c r="T24534" s="288"/>
      <c r="U24534" s="287"/>
      <c r="X24534" s="289"/>
    </row>
    <row r="24535" spans="20:24">
      <c r="T24535" s="288"/>
      <c r="U24535" s="287"/>
      <c r="X24535" s="289"/>
    </row>
    <row r="24536" spans="20:24">
      <c r="T24536" s="288"/>
      <c r="U24536" s="287"/>
      <c r="X24536" s="289"/>
    </row>
    <row r="24537" spans="20:24">
      <c r="T24537" s="288"/>
      <c r="U24537" s="287"/>
      <c r="X24537" s="289"/>
    </row>
    <row r="24538" spans="20:24">
      <c r="T24538" s="288"/>
      <c r="U24538" s="287"/>
      <c r="X24538" s="289"/>
    </row>
    <row r="24539" spans="20:24">
      <c r="T24539" s="288"/>
      <c r="U24539" s="287"/>
      <c r="X24539" s="289"/>
    </row>
    <row r="24540" spans="20:24">
      <c r="T24540" s="288"/>
      <c r="U24540" s="287"/>
      <c r="X24540" s="289"/>
    </row>
    <row r="24541" spans="20:24">
      <c r="T24541" s="288"/>
      <c r="U24541" s="287"/>
      <c r="X24541" s="289"/>
    </row>
    <row r="24542" spans="20:24">
      <c r="T24542" s="288"/>
      <c r="U24542" s="287"/>
      <c r="X24542" s="289"/>
    </row>
    <row r="24543" spans="20:24">
      <c r="T24543" s="288"/>
      <c r="U24543" s="287"/>
      <c r="X24543" s="289"/>
    </row>
    <row r="24544" spans="20:24">
      <c r="T24544" s="288"/>
      <c r="U24544" s="287"/>
      <c r="X24544" s="289"/>
    </row>
    <row r="24545" spans="20:24">
      <c r="T24545" s="288"/>
      <c r="U24545" s="287"/>
      <c r="X24545" s="289"/>
    </row>
    <row r="24546" spans="20:24">
      <c r="T24546" s="288"/>
      <c r="U24546" s="287"/>
      <c r="X24546" s="289"/>
    </row>
    <row r="24547" spans="20:24">
      <c r="T24547" s="288"/>
      <c r="U24547" s="287"/>
      <c r="X24547" s="289"/>
    </row>
    <row r="24548" spans="20:24">
      <c r="T24548" s="288"/>
      <c r="U24548" s="287"/>
      <c r="X24548" s="289"/>
    </row>
    <row r="24549" spans="20:24">
      <c r="T24549" s="288"/>
      <c r="U24549" s="287"/>
      <c r="X24549" s="289"/>
    </row>
    <row r="24550" spans="20:24">
      <c r="T24550" s="288"/>
      <c r="U24550" s="287"/>
      <c r="X24550" s="289"/>
    </row>
    <row r="24551" spans="20:24">
      <c r="T24551" s="288"/>
      <c r="U24551" s="287"/>
      <c r="X24551" s="289"/>
    </row>
    <row r="24552" spans="20:24">
      <c r="T24552" s="288"/>
      <c r="U24552" s="287"/>
      <c r="X24552" s="289"/>
    </row>
    <row r="24553" spans="20:24">
      <c r="T24553" s="288"/>
      <c r="U24553" s="287"/>
      <c r="X24553" s="289"/>
    </row>
    <row r="24554" spans="20:24">
      <c r="T24554" s="288"/>
      <c r="U24554" s="287"/>
      <c r="X24554" s="289"/>
    </row>
    <row r="24555" spans="20:24">
      <c r="T24555" s="288"/>
      <c r="U24555" s="287"/>
      <c r="X24555" s="289"/>
    </row>
    <row r="24556" spans="20:24">
      <c r="T24556" s="288"/>
      <c r="U24556" s="287"/>
      <c r="X24556" s="289"/>
    </row>
    <row r="24557" spans="20:24">
      <c r="T24557" s="288"/>
      <c r="U24557" s="287"/>
      <c r="X24557" s="289"/>
    </row>
    <row r="24558" spans="20:24">
      <c r="T24558" s="288"/>
      <c r="U24558" s="287"/>
      <c r="X24558" s="289"/>
    </row>
    <row r="24559" spans="20:24">
      <c r="T24559" s="288"/>
      <c r="U24559" s="287"/>
      <c r="X24559" s="289"/>
    </row>
    <row r="24560" spans="20:24">
      <c r="T24560" s="288"/>
      <c r="U24560" s="287"/>
      <c r="X24560" s="289"/>
    </row>
    <row r="24561" spans="20:24">
      <c r="T24561" s="288"/>
      <c r="U24561" s="287"/>
      <c r="X24561" s="289"/>
    </row>
    <row r="24562" spans="20:24">
      <c r="T24562" s="288"/>
      <c r="U24562" s="287"/>
      <c r="X24562" s="289"/>
    </row>
    <row r="24563" spans="20:24">
      <c r="T24563" s="288"/>
      <c r="U24563" s="287"/>
      <c r="X24563" s="289"/>
    </row>
    <row r="24564" spans="20:24">
      <c r="T24564" s="288"/>
      <c r="U24564" s="287"/>
      <c r="X24564" s="289"/>
    </row>
    <row r="24565" spans="20:24">
      <c r="T24565" s="288"/>
      <c r="U24565" s="287"/>
      <c r="X24565" s="289"/>
    </row>
    <row r="24566" spans="20:24">
      <c r="T24566" s="288"/>
      <c r="U24566" s="287"/>
      <c r="X24566" s="289"/>
    </row>
    <row r="24567" spans="20:24">
      <c r="T24567" s="288"/>
      <c r="U24567" s="287"/>
      <c r="X24567" s="289"/>
    </row>
    <row r="24568" spans="20:24">
      <c r="T24568" s="288"/>
      <c r="U24568" s="287"/>
      <c r="X24568" s="289"/>
    </row>
    <row r="24569" spans="20:24">
      <c r="T24569" s="288"/>
      <c r="U24569" s="287"/>
      <c r="X24569" s="289"/>
    </row>
    <row r="24570" spans="20:24">
      <c r="T24570" s="288"/>
      <c r="U24570" s="287"/>
      <c r="X24570" s="289"/>
    </row>
    <row r="24571" spans="20:24">
      <c r="T24571" s="288"/>
      <c r="U24571" s="287"/>
      <c r="X24571" s="289"/>
    </row>
    <row r="24572" spans="20:24">
      <c r="T24572" s="288"/>
      <c r="U24572" s="287"/>
      <c r="X24572" s="289"/>
    </row>
    <row r="24573" spans="20:24">
      <c r="T24573" s="288"/>
      <c r="U24573" s="287"/>
      <c r="X24573" s="289"/>
    </row>
    <row r="24574" spans="20:24">
      <c r="T24574" s="288"/>
      <c r="U24574" s="287"/>
      <c r="X24574" s="289"/>
    </row>
    <row r="24575" spans="20:24">
      <c r="T24575" s="288"/>
      <c r="U24575" s="287"/>
      <c r="X24575" s="289"/>
    </row>
    <row r="24576" spans="20:24">
      <c r="T24576" s="288"/>
      <c r="U24576" s="287"/>
      <c r="X24576" s="289"/>
    </row>
    <row r="24577" spans="20:24">
      <c r="T24577" s="288"/>
      <c r="U24577" s="287"/>
      <c r="X24577" s="289"/>
    </row>
    <row r="24578" spans="20:24">
      <c r="T24578" s="288"/>
      <c r="U24578" s="287"/>
      <c r="X24578" s="289"/>
    </row>
    <row r="24579" spans="20:24">
      <c r="T24579" s="288"/>
      <c r="U24579" s="287"/>
      <c r="X24579" s="289"/>
    </row>
    <row r="24580" spans="20:24">
      <c r="T24580" s="288"/>
      <c r="U24580" s="287"/>
      <c r="X24580" s="289"/>
    </row>
    <row r="24581" spans="20:24">
      <c r="T24581" s="288"/>
      <c r="U24581" s="287"/>
      <c r="X24581" s="289"/>
    </row>
    <row r="24582" spans="20:24">
      <c r="T24582" s="288"/>
      <c r="U24582" s="287"/>
      <c r="X24582" s="289"/>
    </row>
    <row r="24583" spans="20:24">
      <c r="T24583" s="288"/>
      <c r="U24583" s="287"/>
      <c r="X24583" s="289"/>
    </row>
    <row r="24584" spans="20:24">
      <c r="T24584" s="288"/>
      <c r="U24584" s="287"/>
      <c r="X24584" s="289"/>
    </row>
    <row r="24585" spans="20:24">
      <c r="T24585" s="288"/>
      <c r="U24585" s="287"/>
      <c r="X24585" s="289"/>
    </row>
    <row r="24586" spans="20:24">
      <c r="T24586" s="288"/>
      <c r="U24586" s="287"/>
      <c r="X24586" s="289"/>
    </row>
    <row r="24587" spans="20:24">
      <c r="T24587" s="288"/>
      <c r="U24587" s="287"/>
      <c r="X24587" s="289"/>
    </row>
    <row r="24588" spans="20:24">
      <c r="T24588" s="288"/>
      <c r="U24588" s="287"/>
      <c r="X24588" s="289"/>
    </row>
    <row r="24589" spans="20:24">
      <c r="T24589" s="288"/>
      <c r="U24589" s="287"/>
      <c r="X24589" s="289"/>
    </row>
    <row r="24590" spans="20:24">
      <c r="T24590" s="288"/>
      <c r="U24590" s="287"/>
      <c r="X24590" s="289"/>
    </row>
    <row r="24591" spans="20:24">
      <c r="T24591" s="288"/>
      <c r="U24591" s="287"/>
      <c r="X24591" s="289"/>
    </row>
    <row r="24592" spans="20:24">
      <c r="T24592" s="288"/>
      <c r="U24592" s="287"/>
      <c r="X24592" s="289"/>
    </row>
    <row r="24593" spans="20:24">
      <c r="T24593" s="288"/>
      <c r="U24593" s="287"/>
      <c r="X24593" s="289"/>
    </row>
    <row r="24594" spans="20:24">
      <c r="T24594" s="288"/>
      <c r="U24594" s="287"/>
      <c r="X24594" s="289"/>
    </row>
    <row r="24595" spans="20:24">
      <c r="T24595" s="288"/>
      <c r="U24595" s="287"/>
      <c r="X24595" s="289"/>
    </row>
    <row r="24596" spans="20:24">
      <c r="T24596" s="288"/>
      <c r="U24596" s="287"/>
      <c r="X24596" s="289"/>
    </row>
    <row r="24597" spans="20:24">
      <c r="T24597" s="288"/>
      <c r="U24597" s="287"/>
      <c r="X24597" s="289"/>
    </row>
    <row r="24598" spans="20:24">
      <c r="T24598" s="288"/>
      <c r="U24598" s="287"/>
      <c r="X24598" s="289"/>
    </row>
    <row r="24599" spans="20:24">
      <c r="T24599" s="288"/>
      <c r="U24599" s="287"/>
      <c r="X24599" s="289"/>
    </row>
    <row r="24600" spans="20:24">
      <c r="T24600" s="288"/>
      <c r="U24600" s="287"/>
      <c r="X24600" s="289"/>
    </row>
    <row r="24601" spans="20:24">
      <c r="T24601" s="288"/>
      <c r="U24601" s="287"/>
      <c r="X24601" s="289"/>
    </row>
    <row r="24602" spans="20:24">
      <c r="T24602" s="288"/>
      <c r="U24602" s="287"/>
      <c r="X24602" s="289"/>
    </row>
    <row r="24603" spans="20:24">
      <c r="T24603" s="288"/>
      <c r="U24603" s="287"/>
      <c r="X24603" s="289"/>
    </row>
    <row r="24604" spans="20:24">
      <c r="T24604" s="288"/>
      <c r="U24604" s="287"/>
      <c r="X24604" s="289"/>
    </row>
    <row r="24605" spans="20:24">
      <c r="T24605" s="288"/>
      <c r="U24605" s="287"/>
      <c r="X24605" s="289"/>
    </row>
    <row r="24606" spans="20:24">
      <c r="T24606" s="288"/>
      <c r="U24606" s="287"/>
      <c r="X24606" s="289"/>
    </row>
    <row r="24607" spans="20:24">
      <c r="T24607" s="288"/>
      <c r="U24607" s="287"/>
      <c r="X24607" s="289"/>
    </row>
    <row r="24608" spans="20:24">
      <c r="T24608" s="288"/>
      <c r="U24608" s="287"/>
      <c r="X24608" s="289"/>
    </row>
    <row r="24609" spans="20:24">
      <c r="T24609" s="288"/>
      <c r="U24609" s="287"/>
      <c r="X24609" s="289"/>
    </row>
    <row r="24610" spans="20:24">
      <c r="T24610" s="288"/>
      <c r="U24610" s="287"/>
      <c r="X24610" s="289"/>
    </row>
    <row r="24611" spans="20:24">
      <c r="T24611" s="288"/>
      <c r="U24611" s="287"/>
      <c r="X24611" s="289"/>
    </row>
    <row r="24612" spans="20:24">
      <c r="T24612" s="288"/>
      <c r="U24612" s="287"/>
      <c r="X24612" s="289"/>
    </row>
    <row r="24613" spans="20:24">
      <c r="T24613" s="288"/>
      <c r="U24613" s="287"/>
      <c r="X24613" s="289"/>
    </row>
    <row r="24614" spans="20:24">
      <c r="T24614" s="288"/>
      <c r="U24614" s="287"/>
      <c r="X24614" s="289"/>
    </row>
    <row r="24615" spans="20:24">
      <c r="T24615" s="288"/>
      <c r="U24615" s="287"/>
      <c r="X24615" s="289"/>
    </row>
    <row r="24616" spans="20:24">
      <c r="T24616" s="288"/>
      <c r="U24616" s="287"/>
      <c r="X24616" s="289"/>
    </row>
    <row r="24617" spans="20:24">
      <c r="T24617" s="288"/>
      <c r="U24617" s="287"/>
      <c r="X24617" s="289"/>
    </row>
    <row r="24618" spans="20:24">
      <c r="T24618" s="288"/>
      <c r="U24618" s="287"/>
      <c r="X24618" s="289"/>
    </row>
    <row r="24619" spans="20:24">
      <c r="T24619" s="288"/>
      <c r="U24619" s="287"/>
      <c r="X24619" s="289"/>
    </row>
    <row r="24620" spans="20:24">
      <c r="T24620" s="288"/>
      <c r="U24620" s="287"/>
      <c r="X24620" s="289"/>
    </row>
    <row r="24621" spans="20:24">
      <c r="T24621" s="288"/>
      <c r="U24621" s="287"/>
      <c r="X24621" s="289"/>
    </row>
    <row r="24622" spans="20:24">
      <c r="T24622" s="288"/>
      <c r="U24622" s="287"/>
      <c r="X24622" s="289"/>
    </row>
    <row r="24623" spans="20:24">
      <c r="T24623" s="288"/>
      <c r="U24623" s="287"/>
      <c r="X24623" s="289"/>
    </row>
    <row r="24624" spans="20:24">
      <c r="T24624" s="288"/>
      <c r="U24624" s="287"/>
      <c r="X24624" s="289"/>
    </row>
    <row r="24625" spans="20:24">
      <c r="T24625" s="288"/>
      <c r="U24625" s="287"/>
      <c r="X24625" s="289"/>
    </row>
    <row r="24626" spans="20:24">
      <c r="T24626" s="288"/>
      <c r="U24626" s="287"/>
      <c r="X24626" s="289"/>
    </row>
    <row r="24627" spans="20:24">
      <c r="T24627" s="288"/>
      <c r="U24627" s="287"/>
      <c r="X24627" s="289"/>
    </row>
    <row r="24628" spans="20:24">
      <c r="T24628" s="288"/>
      <c r="U24628" s="287"/>
      <c r="X24628" s="289"/>
    </row>
    <row r="24629" spans="20:24">
      <c r="T24629" s="288"/>
      <c r="U24629" s="287"/>
      <c r="X24629" s="289"/>
    </row>
    <row r="24630" spans="20:24">
      <c r="T24630" s="288"/>
      <c r="U24630" s="287"/>
      <c r="X24630" s="289"/>
    </row>
    <row r="24631" spans="20:24">
      <c r="T24631" s="288"/>
      <c r="U24631" s="287"/>
      <c r="X24631" s="289"/>
    </row>
    <row r="24632" spans="20:24">
      <c r="T24632" s="288"/>
      <c r="U24632" s="287"/>
      <c r="X24632" s="289"/>
    </row>
    <row r="24633" spans="20:24">
      <c r="T24633" s="288"/>
      <c r="U24633" s="287"/>
      <c r="X24633" s="289"/>
    </row>
    <row r="24634" spans="20:24">
      <c r="T24634" s="288"/>
      <c r="U24634" s="287"/>
      <c r="X24634" s="289"/>
    </row>
    <row r="24635" spans="20:24">
      <c r="T24635" s="288"/>
      <c r="U24635" s="287"/>
      <c r="X24635" s="289"/>
    </row>
    <row r="24636" spans="20:24">
      <c r="T24636" s="288"/>
      <c r="U24636" s="287"/>
      <c r="X24636" s="289"/>
    </row>
    <row r="24637" spans="20:24">
      <c r="T24637" s="288"/>
      <c r="U24637" s="287"/>
      <c r="X24637" s="289"/>
    </row>
    <row r="24638" spans="20:24">
      <c r="T24638" s="288"/>
      <c r="U24638" s="287"/>
      <c r="X24638" s="289"/>
    </row>
    <row r="24639" spans="20:24">
      <c r="T24639" s="288"/>
      <c r="U24639" s="287"/>
      <c r="X24639" s="289"/>
    </row>
    <row r="24640" spans="20:24">
      <c r="T24640" s="288"/>
      <c r="U24640" s="287"/>
      <c r="X24640" s="289"/>
    </row>
    <row r="24641" spans="20:24">
      <c r="T24641" s="288"/>
      <c r="U24641" s="287"/>
      <c r="X24641" s="289"/>
    </row>
    <row r="24642" spans="20:24">
      <c r="T24642" s="288"/>
      <c r="U24642" s="287"/>
      <c r="X24642" s="289"/>
    </row>
    <row r="24643" spans="20:24">
      <c r="T24643" s="288"/>
      <c r="U24643" s="287"/>
      <c r="X24643" s="289"/>
    </row>
    <row r="24644" spans="20:24">
      <c r="T24644" s="288"/>
      <c r="U24644" s="287"/>
      <c r="X24644" s="289"/>
    </row>
    <row r="24645" spans="20:24">
      <c r="T24645" s="288"/>
      <c r="U24645" s="287"/>
      <c r="X24645" s="289"/>
    </row>
    <row r="24646" spans="20:24">
      <c r="T24646" s="288"/>
      <c r="U24646" s="287"/>
      <c r="X24646" s="289"/>
    </row>
    <row r="24647" spans="20:24">
      <c r="T24647" s="288"/>
      <c r="U24647" s="287"/>
      <c r="X24647" s="289"/>
    </row>
    <row r="24648" spans="20:24">
      <c r="T24648" s="288"/>
      <c r="U24648" s="287"/>
      <c r="X24648" s="289"/>
    </row>
    <row r="24649" spans="20:24">
      <c r="T24649" s="288"/>
      <c r="U24649" s="287"/>
      <c r="X24649" s="289"/>
    </row>
    <row r="24650" spans="20:24">
      <c r="T24650" s="288"/>
      <c r="U24650" s="287"/>
      <c r="X24650" s="289"/>
    </row>
    <row r="24651" spans="20:24">
      <c r="T24651" s="288"/>
      <c r="U24651" s="287"/>
      <c r="X24651" s="289"/>
    </row>
    <row r="24652" spans="20:24">
      <c r="T24652" s="288"/>
      <c r="U24652" s="287"/>
      <c r="X24652" s="289"/>
    </row>
    <row r="24653" spans="20:24">
      <c r="T24653" s="288"/>
      <c r="U24653" s="287"/>
      <c r="X24653" s="289"/>
    </row>
    <row r="24654" spans="20:24">
      <c r="T24654" s="288"/>
      <c r="U24654" s="287"/>
      <c r="X24654" s="289"/>
    </row>
    <row r="24655" spans="20:24">
      <c r="T24655" s="288"/>
      <c r="U24655" s="287"/>
      <c r="X24655" s="289"/>
    </row>
    <row r="24656" spans="20:24">
      <c r="T24656" s="288"/>
      <c r="U24656" s="287"/>
      <c r="X24656" s="289"/>
    </row>
    <row r="24657" spans="20:24">
      <c r="T24657" s="288"/>
      <c r="U24657" s="287"/>
      <c r="X24657" s="289"/>
    </row>
    <row r="24658" spans="20:24">
      <c r="T24658" s="288"/>
      <c r="U24658" s="287"/>
      <c r="X24658" s="289"/>
    </row>
    <row r="24659" spans="20:24">
      <c r="T24659" s="288"/>
      <c r="U24659" s="287"/>
      <c r="X24659" s="289"/>
    </row>
    <row r="24660" spans="20:24">
      <c r="T24660" s="288"/>
      <c r="U24660" s="287"/>
      <c r="X24660" s="289"/>
    </row>
    <row r="24661" spans="20:24">
      <c r="T24661" s="288"/>
      <c r="U24661" s="287"/>
      <c r="X24661" s="289"/>
    </row>
    <row r="24662" spans="20:24">
      <c r="T24662" s="288"/>
      <c r="U24662" s="287"/>
      <c r="X24662" s="289"/>
    </row>
    <row r="24663" spans="20:24">
      <c r="T24663" s="288"/>
      <c r="U24663" s="287"/>
      <c r="X24663" s="289"/>
    </row>
    <row r="24664" spans="20:24">
      <c r="T24664" s="288"/>
      <c r="U24664" s="287"/>
      <c r="X24664" s="289"/>
    </row>
    <row r="24665" spans="20:24">
      <c r="T24665" s="288"/>
      <c r="U24665" s="287"/>
      <c r="X24665" s="289"/>
    </row>
    <row r="24666" spans="20:24">
      <c r="T24666" s="288"/>
      <c r="U24666" s="287"/>
      <c r="X24666" s="289"/>
    </row>
    <row r="24667" spans="20:24">
      <c r="T24667" s="288"/>
      <c r="U24667" s="287"/>
      <c r="X24667" s="289"/>
    </row>
    <row r="24668" spans="20:24">
      <c r="T24668" s="288"/>
      <c r="U24668" s="287"/>
      <c r="X24668" s="289"/>
    </row>
    <row r="24669" spans="20:24">
      <c r="T24669" s="288"/>
      <c r="U24669" s="287"/>
      <c r="X24669" s="289"/>
    </row>
    <row r="24670" spans="20:24">
      <c r="T24670" s="288"/>
      <c r="U24670" s="287"/>
      <c r="X24670" s="289"/>
    </row>
    <row r="24671" spans="20:24">
      <c r="T24671" s="288"/>
      <c r="U24671" s="287"/>
      <c r="X24671" s="289"/>
    </row>
    <row r="24672" spans="20:24">
      <c r="T24672" s="288"/>
      <c r="U24672" s="287"/>
      <c r="X24672" s="289"/>
    </row>
    <row r="24673" spans="20:24">
      <c r="T24673" s="288"/>
      <c r="U24673" s="287"/>
      <c r="X24673" s="289"/>
    </row>
    <row r="24674" spans="20:24">
      <c r="T24674" s="288"/>
      <c r="U24674" s="287"/>
      <c r="X24674" s="289"/>
    </row>
    <row r="24675" spans="20:24">
      <c r="T24675" s="288"/>
      <c r="U24675" s="287"/>
      <c r="X24675" s="289"/>
    </row>
    <row r="24676" spans="20:24">
      <c r="T24676" s="288"/>
      <c r="U24676" s="287"/>
      <c r="X24676" s="289"/>
    </row>
    <row r="24677" spans="20:24">
      <c r="T24677" s="288"/>
      <c r="U24677" s="287"/>
      <c r="X24677" s="289"/>
    </row>
    <row r="24678" spans="20:24">
      <c r="T24678" s="288"/>
      <c r="U24678" s="287"/>
      <c r="X24678" s="289"/>
    </row>
    <row r="24679" spans="20:24">
      <c r="T24679" s="288"/>
      <c r="U24679" s="287"/>
      <c r="X24679" s="289"/>
    </row>
    <row r="24680" spans="20:24">
      <c r="T24680" s="288"/>
      <c r="U24680" s="287"/>
      <c r="X24680" s="289"/>
    </row>
    <row r="24681" spans="20:24">
      <c r="T24681" s="288"/>
      <c r="U24681" s="287"/>
      <c r="X24681" s="289"/>
    </row>
    <row r="24682" spans="20:24">
      <c r="T24682" s="288"/>
      <c r="U24682" s="287"/>
      <c r="X24682" s="289"/>
    </row>
    <row r="24683" spans="20:24">
      <c r="T24683" s="288"/>
      <c r="U24683" s="287"/>
      <c r="X24683" s="289"/>
    </row>
    <row r="24684" spans="20:24">
      <c r="T24684" s="288"/>
      <c r="U24684" s="287"/>
      <c r="X24684" s="289"/>
    </row>
    <row r="24685" spans="20:24">
      <c r="T24685" s="288"/>
      <c r="U24685" s="287"/>
      <c r="X24685" s="289"/>
    </row>
    <row r="24686" spans="20:24">
      <c r="T24686" s="288"/>
      <c r="U24686" s="287"/>
      <c r="X24686" s="289"/>
    </row>
    <row r="24687" spans="20:24">
      <c r="T24687" s="288"/>
      <c r="U24687" s="287"/>
      <c r="X24687" s="289"/>
    </row>
    <row r="24688" spans="20:24">
      <c r="T24688" s="288"/>
      <c r="U24688" s="287"/>
      <c r="X24688" s="289"/>
    </row>
    <row r="24689" spans="20:24">
      <c r="T24689" s="288"/>
      <c r="U24689" s="287"/>
      <c r="X24689" s="289"/>
    </row>
    <row r="24690" spans="20:24">
      <c r="T24690" s="288"/>
      <c r="U24690" s="287"/>
      <c r="X24690" s="289"/>
    </row>
    <row r="24691" spans="20:24">
      <c r="T24691" s="288"/>
      <c r="U24691" s="287"/>
      <c r="X24691" s="289"/>
    </row>
    <row r="24692" spans="20:24">
      <c r="T24692" s="288"/>
      <c r="U24692" s="287"/>
      <c r="X24692" s="289"/>
    </row>
    <row r="24693" spans="20:24">
      <c r="T24693" s="288"/>
      <c r="U24693" s="287"/>
      <c r="X24693" s="289"/>
    </row>
    <row r="24694" spans="20:24">
      <c r="T24694" s="288"/>
      <c r="U24694" s="287"/>
      <c r="X24694" s="289"/>
    </row>
    <row r="24695" spans="20:24">
      <c r="T24695" s="288"/>
      <c r="U24695" s="287"/>
      <c r="X24695" s="289"/>
    </row>
    <row r="24696" spans="20:24">
      <c r="T24696" s="288"/>
      <c r="U24696" s="287"/>
      <c r="X24696" s="289"/>
    </row>
    <row r="24697" spans="20:24">
      <c r="T24697" s="288"/>
      <c r="U24697" s="287"/>
      <c r="X24697" s="289"/>
    </row>
    <row r="24698" spans="20:24">
      <c r="T24698" s="288"/>
      <c r="U24698" s="287"/>
      <c r="X24698" s="289"/>
    </row>
    <row r="24699" spans="20:24">
      <c r="T24699" s="288"/>
      <c r="U24699" s="287"/>
      <c r="X24699" s="289"/>
    </row>
    <row r="24700" spans="20:24">
      <c r="T24700" s="288"/>
      <c r="U24700" s="287"/>
      <c r="X24700" s="289"/>
    </row>
    <row r="24701" spans="20:24">
      <c r="T24701" s="288"/>
      <c r="U24701" s="287"/>
      <c r="X24701" s="289"/>
    </row>
    <row r="24702" spans="20:24">
      <c r="T24702" s="288"/>
      <c r="U24702" s="287"/>
      <c r="X24702" s="289"/>
    </row>
    <row r="24703" spans="20:24">
      <c r="T24703" s="288"/>
      <c r="U24703" s="287"/>
      <c r="X24703" s="289"/>
    </row>
    <row r="24704" spans="20:24">
      <c r="T24704" s="288"/>
      <c r="U24704" s="287"/>
      <c r="X24704" s="289"/>
    </row>
    <row r="24705" spans="20:24">
      <c r="T24705" s="288"/>
      <c r="U24705" s="287"/>
      <c r="X24705" s="289"/>
    </row>
    <row r="24706" spans="20:24">
      <c r="T24706" s="288"/>
      <c r="U24706" s="287"/>
      <c r="X24706" s="289"/>
    </row>
    <row r="24707" spans="20:24">
      <c r="T24707" s="288"/>
      <c r="U24707" s="287"/>
      <c r="X24707" s="289"/>
    </row>
    <row r="24708" spans="20:24">
      <c r="T24708" s="288"/>
      <c r="U24708" s="287"/>
      <c r="X24708" s="289"/>
    </row>
    <row r="24709" spans="20:24">
      <c r="T24709" s="288"/>
      <c r="U24709" s="287"/>
      <c r="X24709" s="289"/>
    </row>
    <row r="24710" spans="20:24">
      <c r="T24710" s="288"/>
      <c r="U24710" s="287"/>
      <c r="X24710" s="289"/>
    </row>
    <row r="24711" spans="20:24">
      <c r="T24711" s="288"/>
      <c r="U24711" s="287"/>
      <c r="X24711" s="289"/>
    </row>
    <row r="24712" spans="20:24">
      <c r="T24712" s="288"/>
      <c r="U24712" s="287"/>
      <c r="X24712" s="289"/>
    </row>
    <row r="24713" spans="20:24">
      <c r="T24713" s="288"/>
      <c r="U24713" s="287"/>
      <c r="X24713" s="289"/>
    </row>
    <row r="24714" spans="20:24">
      <c r="T24714" s="288"/>
      <c r="U24714" s="287"/>
      <c r="X24714" s="289"/>
    </row>
    <row r="24715" spans="20:24">
      <c r="T24715" s="288"/>
      <c r="U24715" s="287"/>
      <c r="X24715" s="289"/>
    </row>
    <row r="24716" spans="20:24">
      <c r="T24716" s="288"/>
      <c r="U24716" s="287"/>
      <c r="X24716" s="289"/>
    </row>
    <row r="24717" spans="20:24">
      <c r="T24717" s="288"/>
      <c r="U24717" s="287"/>
      <c r="X24717" s="289"/>
    </row>
    <row r="24718" spans="20:24">
      <c r="T24718" s="288"/>
      <c r="U24718" s="287"/>
      <c r="X24718" s="289"/>
    </row>
    <row r="24719" spans="20:24">
      <c r="T24719" s="288"/>
      <c r="U24719" s="287"/>
      <c r="X24719" s="289"/>
    </row>
    <row r="24720" spans="20:24">
      <c r="T24720" s="288"/>
      <c r="U24720" s="287"/>
      <c r="X24720" s="289"/>
    </row>
    <row r="24721" spans="20:24">
      <c r="T24721" s="288"/>
      <c r="U24721" s="287"/>
      <c r="X24721" s="289"/>
    </row>
    <row r="24722" spans="20:24">
      <c r="T24722" s="288"/>
      <c r="U24722" s="287"/>
      <c r="X24722" s="289"/>
    </row>
    <row r="24723" spans="20:24">
      <c r="T24723" s="288"/>
      <c r="U24723" s="287"/>
      <c r="X24723" s="289"/>
    </row>
    <row r="24724" spans="20:24">
      <c r="T24724" s="288"/>
      <c r="U24724" s="287"/>
      <c r="X24724" s="289"/>
    </row>
    <row r="24725" spans="20:24">
      <c r="T24725" s="288"/>
      <c r="U24725" s="287"/>
      <c r="X24725" s="289"/>
    </row>
    <row r="24726" spans="20:24">
      <c r="T24726" s="288"/>
      <c r="U24726" s="287"/>
      <c r="X24726" s="289"/>
    </row>
    <row r="24727" spans="20:24">
      <c r="T24727" s="288"/>
      <c r="U24727" s="287"/>
      <c r="X24727" s="289"/>
    </row>
    <row r="24728" spans="20:24">
      <c r="T24728" s="288"/>
      <c r="U24728" s="287"/>
      <c r="X24728" s="289"/>
    </row>
    <row r="24729" spans="20:24">
      <c r="T24729" s="288"/>
      <c r="U24729" s="287"/>
      <c r="X24729" s="289"/>
    </row>
    <row r="24730" spans="20:24">
      <c r="T24730" s="288"/>
      <c r="U24730" s="287"/>
      <c r="X24730" s="289"/>
    </row>
    <row r="24731" spans="20:24">
      <c r="T24731" s="288"/>
      <c r="U24731" s="287"/>
      <c r="X24731" s="289"/>
    </row>
    <row r="24732" spans="20:24">
      <c r="T24732" s="288"/>
      <c r="U24732" s="287"/>
      <c r="X24732" s="289"/>
    </row>
    <row r="24733" spans="20:24">
      <c r="T24733" s="288"/>
      <c r="U24733" s="287"/>
      <c r="X24733" s="289"/>
    </row>
    <row r="24734" spans="20:24">
      <c r="T24734" s="288"/>
      <c r="U24734" s="287"/>
      <c r="X24734" s="289"/>
    </row>
    <row r="24735" spans="20:24">
      <c r="T24735" s="288"/>
      <c r="U24735" s="287"/>
      <c r="X24735" s="289"/>
    </row>
    <row r="24736" spans="20:24">
      <c r="T24736" s="288"/>
      <c r="U24736" s="287"/>
      <c r="X24736" s="289"/>
    </row>
    <row r="24737" spans="20:24">
      <c r="T24737" s="288"/>
      <c r="U24737" s="287"/>
      <c r="X24737" s="289"/>
    </row>
    <row r="24738" spans="20:24">
      <c r="T24738" s="288"/>
      <c r="U24738" s="287"/>
      <c r="X24738" s="289"/>
    </row>
    <row r="24739" spans="20:24">
      <c r="T24739" s="288"/>
      <c r="U24739" s="287"/>
      <c r="X24739" s="289"/>
    </row>
    <row r="24740" spans="20:24">
      <c r="T24740" s="288"/>
      <c r="U24740" s="287"/>
      <c r="X24740" s="289"/>
    </row>
    <row r="24741" spans="20:24">
      <c r="T24741" s="288"/>
      <c r="U24741" s="287"/>
      <c r="X24741" s="289"/>
    </row>
    <row r="24742" spans="20:24">
      <c r="T24742" s="288"/>
      <c r="U24742" s="287"/>
      <c r="X24742" s="289"/>
    </row>
    <row r="24743" spans="20:24">
      <c r="T24743" s="288"/>
      <c r="U24743" s="287"/>
      <c r="X24743" s="289"/>
    </row>
    <row r="24744" spans="20:24">
      <c r="T24744" s="288"/>
      <c r="U24744" s="287"/>
      <c r="X24744" s="289"/>
    </row>
    <row r="24745" spans="20:24">
      <c r="T24745" s="288"/>
      <c r="U24745" s="287"/>
      <c r="X24745" s="289"/>
    </row>
    <row r="24746" spans="20:24">
      <c r="T24746" s="288"/>
      <c r="U24746" s="287"/>
      <c r="X24746" s="289"/>
    </row>
    <row r="24747" spans="20:24">
      <c r="T24747" s="288"/>
      <c r="U24747" s="287"/>
      <c r="X24747" s="289"/>
    </row>
    <row r="24748" spans="20:24">
      <c r="T24748" s="288"/>
      <c r="U24748" s="287"/>
      <c r="X24748" s="289"/>
    </row>
    <row r="24749" spans="20:24">
      <c r="T24749" s="288"/>
      <c r="U24749" s="287"/>
      <c r="X24749" s="289"/>
    </row>
    <row r="24750" spans="20:24">
      <c r="T24750" s="288"/>
      <c r="U24750" s="287"/>
      <c r="X24750" s="289"/>
    </row>
    <row r="24751" spans="20:24">
      <c r="T24751" s="288"/>
      <c r="U24751" s="287"/>
      <c r="X24751" s="289"/>
    </row>
    <row r="24752" spans="20:24">
      <c r="T24752" s="288"/>
      <c r="U24752" s="287"/>
      <c r="X24752" s="289"/>
    </row>
    <row r="24753" spans="20:24">
      <c r="T24753" s="288"/>
      <c r="U24753" s="287"/>
      <c r="X24753" s="289"/>
    </row>
    <row r="24754" spans="20:24">
      <c r="T24754" s="288"/>
      <c r="U24754" s="287"/>
      <c r="X24754" s="289"/>
    </row>
    <row r="24755" spans="20:24">
      <c r="T24755" s="288"/>
      <c r="U24755" s="287"/>
      <c r="X24755" s="289"/>
    </row>
    <row r="24756" spans="20:24">
      <c r="T24756" s="288"/>
      <c r="U24756" s="287"/>
      <c r="X24756" s="289"/>
    </row>
    <row r="24757" spans="20:24">
      <c r="T24757" s="288"/>
      <c r="U24757" s="287"/>
      <c r="X24757" s="289"/>
    </row>
    <row r="24758" spans="20:24">
      <c r="T24758" s="288"/>
      <c r="U24758" s="287"/>
      <c r="X24758" s="289"/>
    </row>
    <row r="24759" spans="20:24">
      <c r="T24759" s="288"/>
      <c r="U24759" s="287"/>
      <c r="X24759" s="289"/>
    </row>
    <row r="24760" spans="20:24">
      <c r="T24760" s="288"/>
      <c r="U24760" s="287"/>
      <c r="X24760" s="289"/>
    </row>
    <row r="24761" spans="20:24">
      <c r="T24761" s="288"/>
      <c r="U24761" s="287"/>
      <c r="X24761" s="289"/>
    </row>
    <row r="24762" spans="20:24">
      <c r="T24762" s="288"/>
      <c r="U24762" s="287"/>
      <c r="X24762" s="289"/>
    </row>
    <row r="24763" spans="20:24">
      <c r="T24763" s="288"/>
      <c r="U24763" s="287"/>
      <c r="X24763" s="289"/>
    </row>
    <row r="24764" spans="20:24">
      <c r="T24764" s="288"/>
      <c r="U24764" s="287"/>
      <c r="X24764" s="289"/>
    </row>
    <row r="24765" spans="20:24">
      <c r="T24765" s="288"/>
      <c r="U24765" s="287"/>
      <c r="X24765" s="289"/>
    </row>
    <row r="24766" spans="20:24">
      <c r="T24766" s="288"/>
      <c r="U24766" s="287"/>
      <c r="X24766" s="289"/>
    </row>
    <row r="24767" spans="20:24">
      <c r="T24767" s="288"/>
      <c r="U24767" s="287"/>
      <c r="X24767" s="289"/>
    </row>
    <row r="24768" spans="20:24">
      <c r="T24768" s="288"/>
      <c r="U24768" s="287"/>
      <c r="X24768" s="289"/>
    </row>
    <row r="24769" spans="20:24">
      <c r="T24769" s="288"/>
      <c r="U24769" s="287"/>
      <c r="X24769" s="289"/>
    </row>
    <row r="24770" spans="20:24">
      <c r="T24770" s="288"/>
      <c r="U24770" s="287"/>
      <c r="X24770" s="289"/>
    </row>
    <row r="24771" spans="20:24">
      <c r="T24771" s="288"/>
      <c r="U24771" s="287"/>
      <c r="X24771" s="289"/>
    </row>
    <row r="24772" spans="20:24">
      <c r="T24772" s="288"/>
      <c r="U24772" s="287"/>
      <c r="X24772" s="289"/>
    </row>
    <row r="24773" spans="20:24">
      <c r="T24773" s="288"/>
      <c r="U24773" s="287"/>
      <c r="X24773" s="289"/>
    </row>
    <row r="24774" spans="20:24">
      <c r="T24774" s="288"/>
      <c r="U24774" s="287"/>
      <c r="X24774" s="289"/>
    </row>
    <row r="24775" spans="20:24">
      <c r="T24775" s="288"/>
      <c r="U24775" s="287"/>
      <c r="X24775" s="289"/>
    </row>
    <row r="24776" spans="20:24">
      <c r="T24776" s="288"/>
      <c r="U24776" s="287"/>
      <c r="X24776" s="289"/>
    </row>
    <row r="24777" spans="20:24">
      <c r="T24777" s="288"/>
      <c r="U24777" s="287"/>
      <c r="X24777" s="289"/>
    </row>
    <row r="24778" spans="20:24">
      <c r="T24778" s="288"/>
      <c r="U24778" s="287"/>
      <c r="X24778" s="289"/>
    </row>
    <row r="24779" spans="20:24">
      <c r="T24779" s="288"/>
      <c r="U24779" s="287"/>
      <c r="X24779" s="289"/>
    </row>
    <row r="24780" spans="20:24">
      <c r="T24780" s="288"/>
      <c r="U24780" s="287"/>
      <c r="X24780" s="289"/>
    </row>
    <row r="24781" spans="20:24">
      <c r="T24781" s="288"/>
      <c r="U24781" s="287"/>
      <c r="X24781" s="289"/>
    </row>
    <row r="24782" spans="20:24">
      <c r="T24782" s="288"/>
      <c r="U24782" s="287"/>
      <c r="X24782" s="289"/>
    </row>
    <row r="24783" spans="20:24">
      <c r="T24783" s="288"/>
      <c r="U24783" s="287"/>
      <c r="X24783" s="289"/>
    </row>
    <row r="24784" spans="20:24">
      <c r="T24784" s="288"/>
      <c r="U24784" s="287"/>
      <c r="X24784" s="289"/>
    </row>
    <row r="24785" spans="20:24">
      <c r="T24785" s="288"/>
      <c r="U24785" s="287"/>
      <c r="X24785" s="289"/>
    </row>
    <row r="24786" spans="20:24">
      <c r="T24786" s="288"/>
      <c r="U24786" s="287"/>
      <c r="X24786" s="289"/>
    </row>
    <row r="24787" spans="20:24">
      <c r="T24787" s="288"/>
      <c r="U24787" s="287"/>
      <c r="X24787" s="289"/>
    </row>
    <row r="24788" spans="20:24">
      <c r="T24788" s="288"/>
      <c r="U24788" s="287"/>
      <c r="X24788" s="289"/>
    </row>
    <row r="24789" spans="20:24">
      <c r="T24789" s="288"/>
      <c r="U24789" s="287"/>
      <c r="X24789" s="289"/>
    </row>
    <row r="24790" spans="20:24">
      <c r="T24790" s="288"/>
      <c r="U24790" s="287"/>
      <c r="X24790" s="289"/>
    </row>
    <row r="24791" spans="20:24">
      <c r="T24791" s="288"/>
      <c r="U24791" s="287"/>
      <c r="X24791" s="289"/>
    </row>
    <row r="24792" spans="20:24">
      <c r="T24792" s="288"/>
      <c r="U24792" s="287"/>
      <c r="X24792" s="289"/>
    </row>
    <row r="24793" spans="20:24">
      <c r="T24793" s="288"/>
      <c r="U24793" s="287"/>
      <c r="X24793" s="289"/>
    </row>
    <row r="24794" spans="20:24">
      <c r="T24794" s="288"/>
      <c r="U24794" s="287"/>
      <c r="X24794" s="289"/>
    </row>
    <row r="24795" spans="20:24">
      <c r="T24795" s="288"/>
      <c r="U24795" s="287"/>
      <c r="X24795" s="289"/>
    </row>
    <row r="24796" spans="20:24">
      <c r="T24796" s="288"/>
      <c r="U24796" s="287"/>
      <c r="X24796" s="289"/>
    </row>
    <row r="24797" spans="20:24">
      <c r="T24797" s="288"/>
      <c r="U24797" s="287"/>
      <c r="X24797" s="289"/>
    </row>
    <row r="24798" spans="20:24">
      <c r="T24798" s="288"/>
      <c r="U24798" s="287"/>
      <c r="X24798" s="289"/>
    </row>
    <row r="24799" spans="20:24">
      <c r="T24799" s="288"/>
      <c r="U24799" s="287"/>
      <c r="X24799" s="289"/>
    </row>
    <row r="24800" spans="20:24">
      <c r="T24800" s="288"/>
      <c r="U24800" s="287"/>
      <c r="X24800" s="289"/>
    </row>
    <row r="24801" spans="20:24">
      <c r="T24801" s="288"/>
      <c r="U24801" s="287"/>
      <c r="X24801" s="289"/>
    </row>
    <row r="24802" spans="20:24">
      <c r="T24802" s="288"/>
      <c r="U24802" s="287"/>
      <c r="X24802" s="289"/>
    </row>
    <row r="24803" spans="20:24">
      <c r="T24803" s="288"/>
      <c r="U24803" s="287"/>
      <c r="X24803" s="289"/>
    </row>
    <row r="24804" spans="20:24">
      <c r="T24804" s="288"/>
      <c r="U24804" s="287"/>
      <c r="X24804" s="289"/>
    </row>
    <row r="24805" spans="20:24">
      <c r="T24805" s="288"/>
      <c r="U24805" s="287"/>
      <c r="X24805" s="289"/>
    </row>
    <row r="24806" spans="20:24">
      <c r="T24806" s="288"/>
      <c r="U24806" s="287"/>
      <c r="X24806" s="289"/>
    </row>
    <row r="24807" spans="20:24">
      <c r="T24807" s="288"/>
      <c r="U24807" s="287"/>
      <c r="X24807" s="289"/>
    </row>
    <row r="24808" spans="20:24">
      <c r="T24808" s="288"/>
      <c r="U24808" s="287"/>
      <c r="X24808" s="289"/>
    </row>
    <row r="24809" spans="20:24">
      <c r="T24809" s="288"/>
      <c r="U24809" s="287"/>
      <c r="X24809" s="289"/>
    </row>
    <row r="24810" spans="20:24">
      <c r="T24810" s="288"/>
      <c r="U24810" s="287"/>
      <c r="X24810" s="289"/>
    </row>
    <row r="24811" spans="20:24">
      <c r="T24811" s="288"/>
      <c r="U24811" s="287"/>
      <c r="X24811" s="289"/>
    </row>
    <row r="24812" spans="20:24">
      <c r="T24812" s="288"/>
      <c r="U24812" s="287"/>
      <c r="X24812" s="289"/>
    </row>
    <row r="24813" spans="20:24">
      <c r="T24813" s="288"/>
      <c r="U24813" s="287"/>
      <c r="X24813" s="289"/>
    </row>
    <row r="24814" spans="20:24">
      <c r="T24814" s="288"/>
      <c r="U24814" s="287"/>
      <c r="X24814" s="289"/>
    </row>
    <row r="24815" spans="20:24">
      <c r="T24815" s="288"/>
      <c r="U24815" s="287"/>
      <c r="X24815" s="289"/>
    </row>
    <row r="24816" spans="20:24">
      <c r="T24816" s="288"/>
      <c r="U24816" s="287"/>
      <c r="X24816" s="289"/>
    </row>
    <row r="24817" spans="20:24">
      <c r="T24817" s="288"/>
      <c r="U24817" s="287"/>
      <c r="X24817" s="289"/>
    </row>
    <row r="24818" spans="20:24">
      <c r="T24818" s="288"/>
      <c r="U24818" s="287"/>
      <c r="X24818" s="289"/>
    </row>
    <row r="24819" spans="20:24">
      <c r="T24819" s="288"/>
      <c r="U24819" s="287"/>
      <c r="X24819" s="289"/>
    </row>
    <row r="24820" spans="20:24">
      <c r="T24820" s="288"/>
      <c r="U24820" s="287"/>
      <c r="X24820" s="289"/>
    </row>
    <row r="24821" spans="20:24">
      <c r="T24821" s="288"/>
      <c r="U24821" s="287"/>
      <c r="X24821" s="289"/>
    </row>
    <row r="24822" spans="20:24">
      <c r="T24822" s="288"/>
      <c r="U24822" s="287"/>
      <c r="X24822" s="289"/>
    </row>
    <row r="24823" spans="20:24">
      <c r="T24823" s="288"/>
      <c r="U24823" s="287"/>
      <c r="X24823" s="289"/>
    </row>
    <row r="24824" spans="20:24">
      <c r="T24824" s="288"/>
      <c r="U24824" s="287"/>
      <c r="X24824" s="289"/>
    </row>
    <row r="24825" spans="20:24">
      <c r="T24825" s="288"/>
      <c r="U24825" s="287"/>
      <c r="X24825" s="289"/>
    </row>
    <row r="24826" spans="20:24">
      <c r="T24826" s="288"/>
      <c r="U24826" s="287"/>
      <c r="X24826" s="289"/>
    </row>
    <row r="24827" spans="20:24">
      <c r="T24827" s="288"/>
      <c r="U24827" s="287"/>
      <c r="X24827" s="289"/>
    </row>
    <row r="24828" spans="20:24">
      <c r="T24828" s="288"/>
      <c r="U24828" s="287"/>
      <c r="X24828" s="289"/>
    </row>
    <row r="24829" spans="20:24">
      <c r="T24829" s="288"/>
      <c r="U24829" s="287"/>
      <c r="X24829" s="289"/>
    </row>
    <row r="24830" spans="20:24">
      <c r="T24830" s="288"/>
      <c r="U24830" s="287"/>
      <c r="X24830" s="289"/>
    </row>
    <row r="24831" spans="20:24">
      <c r="T24831" s="288"/>
      <c r="U24831" s="287"/>
      <c r="X24831" s="289"/>
    </row>
    <row r="24832" spans="20:24">
      <c r="T24832" s="288"/>
      <c r="U24832" s="287"/>
      <c r="X24832" s="289"/>
    </row>
    <row r="24833" spans="20:24">
      <c r="T24833" s="288"/>
      <c r="U24833" s="287"/>
      <c r="X24833" s="289"/>
    </row>
    <row r="24834" spans="20:24">
      <c r="T24834" s="288"/>
      <c r="U24834" s="287"/>
      <c r="X24834" s="289"/>
    </row>
    <row r="24835" spans="20:24">
      <c r="T24835" s="288"/>
      <c r="U24835" s="287"/>
      <c r="X24835" s="289"/>
    </row>
    <row r="24836" spans="20:24">
      <c r="T24836" s="288"/>
      <c r="U24836" s="287"/>
      <c r="X24836" s="289"/>
    </row>
    <row r="24837" spans="20:24">
      <c r="T24837" s="288"/>
      <c r="U24837" s="287"/>
      <c r="X24837" s="289"/>
    </row>
    <row r="24838" spans="20:24">
      <c r="T24838" s="288"/>
      <c r="U24838" s="287"/>
      <c r="X24838" s="289"/>
    </row>
    <row r="24839" spans="20:24">
      <c r="T24839" s="288"/>
      <c r="U24839" s="287"/>
      <c r="X24839" s="289"/>
    </row>
    <row r="24840" spans="20:24">
      <c r="T24840" s="288"/>
      <c r="U24840" s="287"/>
      <c r="X24840" s="289"/>
    </row>
    <row r="24841" spans="20:24">
      <c r="T24841" s="288"/>
      <c r="U24841" s="287"/>
      <c r="X24841" s="289"/>
    </row>
    <row r="24842" spans="20:24">
      <c r="T24842" s="288"/>
      <c r="U24842" s="287"/>
      <c r="X24842" s="289"/>
    </row>
    <row r="24843" spans="20:24">
      <c r="T24843" s="288"/>
      <c r="U24843" s="287"/>
      <c r="X24843" s="289"/>
    </row>
    <row r="24844" spans="20:24">
      <c r="T24844" s="288"/>
      <c r="U24844" s="287"/>
      <c r="X24844" s="289"/>
    </row>
    <row r="24845" spans="20:24">
      <c r="T24845" s="288"/>
      <c r="U24845" s="287"/>
      <c r="X24845" s="289"/>
    </row>
    <row r="24846" spans="20:24">
      <c r="T24846" s="288"/>
      <c r="U24846" s="287"/>
      <c r="X24846" s="289"/>
    </row>
    <row r="24847" spans="20:24">
      <c r="T24847" s="288"/>
      <c r="U24847" s="287"/>
      <c r="X24847" s="289"/>
    </row>
    <row r="24848" spans="20:24">
      <c r="T24848" s="288"/>
      <c r="U24848" s="287"/>
      <c r="X24848" s="289"/>
    </row>
    <row r="24849" spans="20:24">
      <c r="T24849" s="288"/>
      <c r="U24849" s="287"/>
      <c r="X24849" s="289"/>
    </row>
    <row r="24850" spans="20:24">
      <c r="T24850" s="288"/>
      <c r="U24850" s="287"/>
      <c r="X24850" s="289"/>
    </row>
    <row r="24851" spans="20:24">
      <c r="T24851" s="288"/>
      <c r="U24851" s="287"/>
      <c r="X24851" s="289"/>
    </row>
    <row r="24852" spans="20:24">
      <c r="T24852" s="288"/>
      <c r="U24852" s="287"/>
      <c r="X24852" s="289"/>
    </row>
    <row r="24853" spans="20:24">
      <c r="T24853" s="288"/>
      <c r="U24853" s="287"/>
      <c r="X24853" s="289"/>
    </row>
    <row r="24854" spans="20:24">
      <c r="T24854" s="288"/>
      <c r="U24854" s="287"/>
      <c r="X24854" s="289"/>
    </row>
    <row r="24855" spans="20:24">
      <c r="T24855" s="288"/>
      <c r="U24855" s="287"/>
      <c r="X24855" s="289"/>
    </row>
    <row r="24856" spans="20:24">
      <c r="T24856" s="288"/>
      <c r="U24856" s="287"/>
      <c r="X24856" s="289"/>
    </row>
    <row r="24857" spans="20:24">
      <c r="T24857" s="288"/>
      <c r="U24857" s="287"/>
      <c r="X24857" s="289"/>
    </row>
    <row r="24858" spans="20:24">
      <c r="T24858" s="288"/>
      <c r="U24858" s="287"/>
      <c r="X24858" s="289"/>
    </row>
    <row r="24859" spans="20:24">
      <c r="T24859" s="288"/>
      <c r="U24859" s="287"/>
      <c r="X24859" s="289"/>
    </row>
    <row r="24860" spans="20:24">
      <c r="T24860" s="288"/>
      <c r="U24860" s="287"/>
      <c r="X24860" s="289"/>
    </row>
    <row r="24861" spans="20:24">
      <c r="T24861" s="288"/>
      <c r="U24861" s="287"/>
      <c r="X24861" s="289"/>
    </row>
    <row r="24862" spans="20:24">
      <c r="T24862" s="288"/>
      <c r="U24862" s="287"/>
      <c r="X24862" s="289"/>
    </row>
    <row r="24863" spans="20:24">
      <c r="T24863" s="288"/>
      <c r="U24863" s="287"/>
      <c r="X24863" s="289"/>
    </row>
    <row r="24864" spans="20:24">
      <c r="T24864" s="288"/>
      <c r="U24864" s="287"/>
      <c r="X24864" s="289"/>
    </row>
    <row r="24865" spans="20:24">
      <c r="T24865" s="288"/>
      <c r="U24865" s="287"/>
      <c r="X24865" s="289"/>
    </row>
    <row r="24866" spans="20:24">
      <c r="T24866" s="288"/>
      <c r="U24866" s="287"/>
      <c r="X24866" s="289"/>
    </row>
    <row r="24867" spans="20:24">
      <c r="T24867" s="288"/>
      <c r="U24867" s="287"/>
      <c r="X24867" s="289"/>
    </row>
    <row r="24868" spans="20:24">
      <c r="T24868" s="288"/>
      <c r="U24868" s="287"/>
      <c r="X24868" s="289"/>
    </row>
    <row r="24869" spans="20:24">
      <c r="T24869" s="288"/>
      <c r="U24869" s="287"/>
      <c r="X24869" s="289"/>
    </row>
    <row r="24870" spans="20:24">
      <c r="T24870" s="288"/>
      <c r="U24870" s="287"/>
      <c r="X24870" s="289"/>
    </row>
    <row r="24871" spans="20:24">
      <c r="T24871" s="288"/>
      <c r="U24871" s="287"/>
      <c r="X24871" s="289"/>
    </row>
    <row r="24872" spans="20:24">
      <c r="T24872" s="288"/>
      <c r="U24872" s="287"/>
      <c r="X24872" s="289"/>
    </row>
    <row r="24873" spans="20:24">
      <c r="T24873" s="288"/>
      <c r="U24873" s="287"/>
      <c r="X24873" s="289"/>
    </row>
    <row r="24874" spans="20:24">
      <c r="T24874" s="288"/>
      <c r="U24874" s="287"/>
      <c r="X24874" s="289"/>
    </row>
    <row r="24875" spans="20:24">
      <c r="T24875" s="288"/>
      <c r="U24875" s="287"/>
      <c r="X24875" s="289"/>
    </row>
    <row r="24876" spans="20:24">
      <c r="T24876" s="288"/>
      <c r="U24876" s="287"/>
      <c r="X24876" s="289"/>
    </row>
    <row r="24877" spans="20:24">
      <c r="T24877" s="288"/>
      <c r="U24877" s="287"/>
      <c r="X24877" s="289"/>
    </row>
    <row r="24878" spans="20:24">
      <c r="T24878" s="288"/>
      <c r="U24878" s="287"/>
      <c r="X24878" s="289"/>
    </row>
    <row r="24879" spans="20:24">
      <c r="T24879" s="288"/>
      <c r="U24879" s="287"/>
      <c r="X24879" s="289"/>
    </row>
    <row r="24880" spans="20:24">
      <c r="T24880" s="288"/>
      <c r="U24880" s="287"/>
      <c r="X24880" s="289"/>
    </row>
    <row r="24881" spans="20:24">
      <c r="T24881" s="288"/>
      <c r="U24881" s="287"/>
      <c r="X24881" s="289"/>
    </row>
    <row r="24882" spans="20:24">
      <c r="T24882" s="288"/>
      <c r="U24882" s="287"/>
      <c r="X24882" s="289"/>
    </row>
    <row r="24883" spans="20:24">
      <c r="T24883" s="288"/>
      <c r="U24883" s="287"/>
      <c r="X24883" s="289"/>
    </row>
    <row r="24884" spans="20:24">
      <c r="T24884" s="288"/>
      <c r="U24884" s="287"/>
      <c r="X24884" s="289"/>
    </row>
    <row r="24885" spans="20:24">
      <c r="T24885" s="288"/>
      <c r="U24885" s="287"/>
      <c r="X24885" s="289"/>
    </row>
    <row r="24886" spans="20:24">
      <c r="T24886" s="288"/>
      <c r="U24886" s="287"/>
      <c r="X24886" s="289"/>
    </row>
    <row r="24887" spans="20:24">
      <c r="T24887" s="288"/>
      <c r="U24887" s="287"/>
      <c r="X24887" s="289"/>
    </row>
    <row r="24888" spans="20:24">
      <c r="T24888" s="288"/>
      <c r="U24888" s="287"/>
      <c r="X24888" s="289"/>
    </row>
    <row r="24889" spans="20:24">
      <c r="T24889" s="288"/>
      <c r="U24889" s="287"/>
      <c r="X24889" s="289"/>
    </row>
    <row r="24890" spans="20:24">
      <c r="T24890" s="288"/>
      <c r="U24890" s="287"/>
      <c r="X24890" s="289"/>
    </row>
    <row r="24891" spans="20:24">
      <c r="T24891" s="288"/>
      <c r="U24891" s="287"/>
      <c r="X24891" s="289"/>
    </row>
    <row r="24892" spans="20:24">
      <c r="T24892" s="288"/>
      <c r="U24892" s="287"/>
      <c r="X24892" s="289"/>
    </row>
    <row r="24893" spans="20:24">
      <c r="T24893" s="288"/>
      <c r="U24893" s="287"/>
      <c r="X24893" s="289"/>
    </row>
    <row r="24894" spans="20:24">
      <c r="T24894" s="288"/>
      <c r="U24894" s="287"/>
      <c r="X24894" s="289"/>
    </row>
    <row r="24895" spans="20:24">
      <c r="T24895" s="288"/>
      <c r="U24895" s="287"/>
      <c r="X24895" s="289"/>
    </row>
    <row r="24896" spans="20:24">
      <c r="T24896" s="288"/>
      <c r="U24896" s="287"/>
      <c r="X24896" s="289"/>
    </row>
    <row r="24897" spans="20:24">
      <c r="T24897" s="288"/>
      <c r="U24897" s="287"/>
      <c r="X24897" s="289"/>
    </row>
    <row r="24898" spans="20:24">
      <c r="T24898" s="288"/>
      <c r="U24898" s="287"/>
      <c r="X24898" s="289"/>
    </row>
    <row r="24899" spans="20:24">
      <c r="T24899" s="288"/>
      <c r="U24899" s="287"/>
      <c r="X24899" s="289"/>
    </row>
    <row r="24900" spans="20:24">
      <c r="T24900" s="288"/>
      <c r="U24900" s="287"/>
      <c r="X24900" s="289"/>
    </row>
    <row r="24901" spans="20:24">
      <c r="T24901" s="288"/>
      <c r="U24901" s="287"/>
      <c r="X24901" s="289"/>
    </row>
    <row r="24902" spans="20:24">
      <c r="T24902" s="288"/>
      <c r="U24902" s="287"/>
      <c r="X24902" s="289"/>
    </row>
    <row r="24903" spans="20:24">
      <c r="T24903" s="288"/>
      <c r="U24903" s="287"/>
      <c r="X24903" s="289"/>
    </row>
    <row r="24904" spans="20:24">
      <c r="T24904" s="288"/>
      <c r="U24904" s="287"/>
      <c r="X24904" s="289"/>
    </row>
    <row r="24905" spans="20:24">
      <c r="T24905" s="288"/>
      <c r="U24905" s="287"/>
      <c r="X24905" s="289"/>
    </row>
    <row r="24906" spans="20:24">
      <c r="T24906" s="288"/>
      <c r="U24906" s="287"/>
      <c r="X24906" s="289"/>
    </row>
    <row r="24907" spans="20:24">
      <c r="T24907" s="288"/>
      <c r="U24907" s="287"/>
      <c r="X24907" s="289"/>
    </row>
    <row r="24908" spans="20:24">
      <c r="T24908" s="288"/>
      <c r="U24908" s="287"/>
      <c r="X24908" s="289"/>
    </row>
    <row r="24909" spans="20:24">
      <c r="T24909" s="288"/>
      <c r="U24909" s="287"/>
      <c r="X24909" s="289"/>
    </row>
    <row r="24910" spans="20:24">
      <c r="T24910" s="288"/>
      <c r="U24910" s="287"/>
      <c r="X24910" s="289"/>
    </row>
    <row r="24911" spans="20:24">
      <c r="T24911" s="288"/>
      <c r="U24911" s="287"/>
      <c r="X24911" s="289"/>
    </row>
    <row r="24912" spans="20:24">
      <c r="T24912" s="288"/>
      <c r="U24912" s="287"/>
      <c r="X24912" s="289"/>
    </row>
    <row r="24913" spans="20:24">
      <c r="T24913" s="288"/>
      <c r="U24913" s="287"/>
      <c r="X24913" s="289"/>
    </row>
    <row r="24914" spans="20:24">
      <c r="T24914" s="288"/>
      <c r="U24914" s="287"/>
      <c r="X24914" s="289"/>
    </row>
    <row r="24915" spans="20:24">
      <c r="T24915" s="288"/>
      <c r="U24915" s="287"/>
      <c r="X24915" s="289"/>
    </row>
    <row r="24916" spans="20:24">
      <c r="T24916" s="288"/>
      <c r="U24916" s="287"/>
      <c r="X24916" s="289"/>
    </row>
    <row r="24917" spans="20:24">
      <c r="T24917" s="288"/>
      <c r="U24917" s="287"/>
      <c r="X24917" s="289"/>
    </row>
    <row r="24918" spans="20:24">
      <c r="T24918" s="288"/>
      <c r="U24918" s="287"/>
      <c r="X24918" s="289"/>
    </row>
    <row r="24919" spans="20:24">
      <c r="T24919" s="288"/>
      <c r="U24919" s="287"/>
      <c r="X24919" s="289"/>
    </row>
    <row r="24920" spans="20:24">
      <c r="T24920" s="288"/>
      <c r="U24920" s="287"/>
      <c r="X24920" s="289"/>
    </row>
    <row r="24921" spans="20:24">
      <c r="T24921" s="288"/>
      <c r="U24921" s="287"/>
      <c r="X24921" s="289"/>
    </row>
    <row r="24922" spans="20:24">
      <c r="T24922" s="288"/>
      <c r="U24922" s="287"/>
      <c r="X24922" s="289"/>
    </row>
    <row r="24923" spans="20:24">
      <c r="T24923" s="288"/>
      <c r="U24923" s="287"/>
      <c r="X24923" s="289"/>
    </row>
    <row r="24924" spans="20:24">
      <c r="T24924" s="288"/>
      <c r="U24924" s="287"/>
      <c r="X24924" s="289"/>
    </row>
    <row r="24925" spans="20:24">
      <c r="T24925" s="288"/>
      <c r="U24925" s="287"/>
      <c r="X24925" s="289"/>
    </row>
    <row r="24926" spans="20:24">
      <c r="T24926" s="288"/>
      <c r="U24926" s="287"/>
      <c r="X24926" s="289"/>
    </row>
    <row r="24927" spans="20:24">
      <c r="T24927" s="288"/>
      <c r="U24927" s="287"/>
      <c r="X24927" s="289"/>
    </row>
    <row r="24928" spans="20:24">
      <c r="T24928" s="288"/>
      <c r="U24928" s="287"/>
      <c r="X24928" s="289"/>
    </row>
    <row r="24929" spans="20:24">
      <c r="T24929" s="288"/>
      <c r="U24929" s="287"/>
      <c r="X24929" s="289"/>
    </row>
    <row r="24930" spans="20:24">
      <c r="T24930" s="288"/>
      <c r="U24930" s="287"/>
      <c r="X24930" s="289"/>
    </row>
    <row r="24931" spans="20:24">
      <c r="T24931" s="288"/>
      <c r="U24931" s="287"/>
      <c r="X24931" s="289"/>
    </row>
    <row r="24932" spans="20:24">
      <c r="T24932" s="288"/>
      <c r="U24932" s="287"/>
      <c r="X24932" s="289"/>
    </row>
    <row r="24933" spans="20:24">
      <c r="T24933" s="288"/>
      <c r="U24933" s="287"/>
      <c r="X24933" s="289"/>
    </row>
    <row r="24934" spans="20:24">
      <c r="T24934" s="288"/>
      <c r="U24934" s="287"/>
      <c r="X24934" s="289"/>
    </row>
    <row r="24935" spans="20:24">
      <c r="T24935" s="288"/>
      <c r="U24935" s="287"/>
      <c r="X24935" s="289"/>
    </row>
    <row r="24936" spans="20:24">
      <c r="T24936" s="288"/>
      <c r="U24936" s="287"/>
      <c r="X24936" s="289"/>
    </row>
    <row r="24937" spans="20:24">
      <c r="T24937" s="288"/>
      <c r="U24937" s="287"/>
      <c r="X24937" s="289"/>
    </row>
    <row r="24938" spans="20:24">
      <c r="T24938" s="288"/>
      <c r="U24938" s="287"/>
      <c r="X24938" s="289"/>
    </row>
    <row r="24939" spans="20:24">
      <c r="T24939" s="288"/>
      <c r="U24939" s="287"/>
      <c r="X24939" s="289"/>
    </row>
    <row r="24940" spans="20:24">
      <c r="T24940" s="288"/>
      <c r="U24940" s="287"/>
      <c r="X24940" s="289"/>
    </row>
    <row r="24941" spans="20:24">
      <c r="T24941" s="288"/>
      <c r="U24941" s="287"/>
      <c r="X24941" s="289"/>
    </row>
    <row r="24942" spans="20:24">
      <c r="T24942" s="288"/>
      <c r="U24942" s="287"/>
      <c r="X24942" s="289"/>
    </row>
    <row r="24943" spans="20:24">
      <c r="T24943" s="288"/>
      <c r="U24943" s="287"/>
      <c r="X24943" s="289"/>
    </row>
    <row r="24944" spans="20:24">
      <c r="T24944" s="288"/>
      <c r="U24944" s="287"/>
      <c r="X24944" s="289"/>
    </row>
    <row r="24945" spans="20:24">
      <c r="T24945" s="288"/>
      <c r="U24945" s="287"/>
      <c r="X24945" s="289"/>
    </row>
    <row r="24946" spans="20:24">
      <c r="T24946" s="288"/>
      <c r="U24946" s="287"/>
      <c r="X24946" s="289"/>
    </row>
    <row r="24947" spans="20:24">
      <c r="T24947" s="288"/>
      <c r="U24947" s="287"/>
      <c r="X24947" s="289"/>
    </row>
    <row r="24948" spans="20:24">
      <c r="T24948" s="288"/>
      <c r="U24948" s="287"/>
      <c r="X24948" s="289"/>
    </row>
    <row r="24949" spans="20:24">
      <c r="T24949" s="288"/>
      <c r="U24949" s="287"/>
      <c r="X24949" s="289"/>
    </row>
    <row r="24950" spans="20:24">
      <c r="T24950" s="288"/>
      <c r="U24950" s="287"/>
      <c r="X24950" s="289"/>
    </row>
    <row r="24951" spans="20:24">
      <c r="T24951" s="288"/>
      <c r="U24951" s="287"/>
      <c r="X24951" s="289"/>
    </row>
    <row r="24952" spans="20:24">
      <c r="T24952" s="288"/>
      <c r="U24952" s="287"/>
      <c r="X24952" s="289"/>
    </row>
    <row r="24953" spans="20:24">
      <c r="T24953" s="288"/>
      <c r="U24953" s="287"/>
      <c r="X24953" s="289"/>
    </row>
    <row r="24954" spans="20:24">
      <c r="T24954" s="288"/>
      <c r="U24954" s="287"/>
      <c r="X24954" s="289"/>
    </row>
    <row r="24955" spans="20:24">
      <c r="T24955" s="288"/>
      <c r="U24955" s="287"/>
      <c r="X24955" s="289"/>
    </row>
    <row r="24956" spans="20:24">
      <c r="T24956" s="288"/>
      <c r="U24956" s="287"/>
      <c r="X24956" s="289"/>
    </row>
    <row r="24957" spans="20:24">
      <c r="T24957" s="288"/>
      <c r="U24957" s="287"/>
      <c r="X24957" s="289"/>
    </row>
    <row r="24958" spans="20:24">
      <c r="T24958" s="288"/>
      <c r="U24958" s="287"/>
      <c r="X24958" s="289"/>
    </row>
    <row r="24959" spans="20:24">
      <c r="T24959" s="288"/>
      <c r="U24959" s="287"/>
      <c r="X24959" s="289"/>
    </row>
    <row r="24960" spans="20:24">
      <c r="T24960" s="288"/>
      <c r="U24960" s="287"/>
      <c r="X24960" s="289"/>
    </row>
    <row r="24961" spans="20:24">
      <c r="T24961" s="288"/>
      <c r="U24961" s="287"/>
      <c r="X24961" s="289"/>
    </row>
    <row r="24962" spans="20:24">
      <c r="T24962" s="288"/>
      <c r="U24962" s="287"/>
      <c r="X24962" s="289"/>
    </row>
    <row r="24963" spans="20:24">
      <c r="T24963" s="288"/>
      <c r="U24963" s="287"/>
      <c r="X24963" s="289"/>
    </row>
    <row r="24964" spans="20:24">
      <c r="T24964" s="288"/>
      <c r="U24964" s="287"/>
      <c r="X24964" s="289"/>
    </row>
    <row r="24965" spans="20:24">
      <c r="T24965" s="288"/>
      <c r="U24965" s="287"/>
      <c r="X24965" s="289"/>
    </row>
    <row r="24966" spans="20:24">
      <c r="T24966" s="288"/>
      <c r="U24966" s="287"/>
      <c r="X24966" s="289"/>
    </row>
    <row r="24967" spans="20:24">
      <c r="T24967" s="288"/>
      <c r="U24967" s="287"/>
      <c r="X24967" s="289"/>
    </row>
    <row r="24968" spans="20:24">
      <c r="T24968" s="288"/>
      <c r="U24968" s="287"/>
      <c r="X24968" s="289"/>
    </row>
    <row r="24969" spans="20:24">
      <c r="T24969" s="288"/>
      <c r="U24969" s="287"/>
      <c r="X24969" s="289"/>
    </row>
    <row r="24970" spans="20:24">
      <c r="T24970" s="288"/>
      <c r="U24970" s="287"/>
      <c r="X24970" s="289"/>
    </row>
    <row r="24971" spans="20:24">
      <c r="T24971" s="288"/>
      <c r="U24971" s="287"/>
      <c r="X24971" s="289"/>
    </row>
    <row r="24972" spans="20:24">
      <c r="T24972" s="288"/>
      <c r="U24972" s="287"/>
      <c r="X24972" s="289"/>
    </row>
    <row r="24973" spans="20:24">
      <c r="T24973" s="288"/>
      <c r="U24973" s="287"/>
      <c r="X24973" s="289"/>
    </row>
    <row r="24974" spans="20:24">
      <c r="T24974" s="288"/>
      <c r="U24974" s="287"/>
      <c r="X24974" s="289"/>
    </row>
    <row r="24975" spans="20:24">
      <c r="T24975" s="288"/>
      <c r="U24975" s="287"/>
      <c r="X24975" s="289"/>
    </row>
    <row r="24976" spans="20:24">
      <c r="T24976" s="288"/>
      <c r="U24976" s="287"/>
      <c r="X24976" s="289"/>
    </row>
    <row r="24977" spans="20:24">
      <c r="T24977" s="288"/>
      <c r="U24977" s="287"/>
      <c r="X24977" s="289"/>
    </row>
    <row r="24978" spans="20:24">
      <c r="T24978" s="288"/>
      <c r="U24978" s="287"/>
      <c r="X24978" s="289"/>
    </row>
    <row r="24979" spans="20:24">
      <c r="T24979" s="288"/>
      <c r="U24979" s="287"/>
      <c r="X24979" s="289"/>
    </row>
    <row r="24980" spans="20:24">
      <c r="T24980" s="288"/>
      <c r="U24980" s="287"/>
      <c r="X24980" s="289"/>
    </row>
    <row r="24981" spans="20:24">
      <c r="T24981" s="288"/>
      <c r="U24981" s="287"/>
      <c r="X24981" s="289"/>
    </row>
    <row r="24982" spans="20:24">
      <c r="T24982" s="288"/>
      <c r="U24982" s="287"/>
      <c r="X24982" s="289"/>
    </row>
    <row r="24983" spans="20:24">
      <c r="T24983" s="288"/>
      <c r="U24983" s="287"/>
      <c r="X24983" s="289"/>
    </row>
    <row r="24984" spans="20:24">
      <c r="T24984" s="288"/>
      <c r="U24984" s="287"/>
      <c r="X24984" s="289"/>
    </row>
    <row r="24985" spans="20:24">
      <c r="T24985" s="288"/>
      <c r="U24985" s="287"/>
      <c r="X24985" s="289"/>
    </row>
    <row r="24986" spans="20:24">
      <c r="T24986" s="288"/>
      <c r="U24986" s="287"/>
      <c r="X24986" s="289"/>
    </row>
    <row r="24987" spans="20:24">
      <c r="T24987" s="288"/>
      <c r="U24987" s="287"/>
      <c r="X24987" s="289"/>
    </row>
    <row r="24988" spans="20:24">
      <c r="T24988" s="288"/>
      <c r="U24988" s="287"/>
      <c r="X24988" s="289"/>
    </row>
    <row r="24989" spans="20:24">
      <c r="T24989" s="288"/>
      <c r="U24989" s="287"/>
      <c r="X24989" s="289"/>
    </row>
    <row r="24990" spans="20:24">
      <c r="T24990" s="288"/>
      <c r="U24990" s="287"/>
      <c r="X24990" s="289"/>
    </row>
    <row r="24991" spans="20:24">
      <c r="T24991" s="288"/>
      <c r="U24991" s="287"/>
      <c r="X24991" s="289"/>
    </row>
    <row r="24992" spans="20:24">
      <c r="T24992" s="288"/>
      <c r="U24992" s="287"/>
      <c r="X24992" s="289"/>
    </row>
    <row r="24993" spans="20:24">
      <c r="T24993" s="288"/>
      <c r="U24993" s="287"/>
      <c r="X24993" s="289"/>
    </row>
    <row r="24994" spans="20:24">
      <c r="T24994" s="288"/>
      <c r="U24994" s="287"/>
      <c r="X24994" s="289"/>
    </row>
    <row r="24995" spans="20:24">
      <c r="T24995" s="288"/>
      <c r="U24995" s="287"/>
      <c r="X24995" s="289"/>
    </row>
    <row r="24996" spans="20:24">
      <c r="T24996" s="288"/>
      <c r="U24996" s="287"/>
      <c r="X24996" s="289"/>
    </row>
    <row r="24997" spans="20:24">
      <c r="T24997" s="288"/>
      <c r="U24997" s="287"/>
      <c r="X24997" s="289"/>
    </row>
    <row r="24998" spans="20:24">
      <c r="T24998" s="288"/>
      <c r="U24998" s="287"/>
      <c r="X24998" s="289"/>
    </row>
    <row r="24999" spans="20:24">
      <c r="T24999" s="288"/>
      <c r="U24999" s="287"/>
      <c r="X24999" s="289"/>
    </row>
    <row r="25000" spans="20:24">
      <c r="T25000" s="288"/>
      <c r="U25000" s="287"/>
      <c r="X25000" s="289"/>
    </row>
    <row r="25001" spans="20:24">
      <c r="T25001" s="288"/>
      <c r="U25001" s="287"/>
      <c r="X25001" s="289"/>
    </row>
    <row r="25002" spans="20:24">
      <c r="T25002" s="288"/>
      <c r="U25002" s="287"/>
      <c r="X25002" s="289"/>
    </row>
    <row r="25003" spans="20:24">
      <c r="T25003" s="288"/>
      <c r="U25003" s="287"/>
      <c r="X25003" s="289"/>
    </row>
    <row r="25004" spans="20:24">
      <c r="T25004" s="288"/>
      <c r="U25004" s="287"/>
      <c r="X25004" s="289"/>
    </row>
    <row r="25005" spans="20:24">
      <c r="T25005" s="288"/>
      <c r="U25005" s="287"/>
      <c r="X25005" s="289"/>
    </row>
    <row r="25006" spans="20:24">
      <c r="T25006" s="288"/>
      <c r="U25006" s="287"/>
      <c r="X25006" s="289"/>
    </row>
    <row r="25007" spans="20:24">
      <c r="T25007" s="288"/>
      <c r="U25007" s="287"/>
      <c r="X25007" s="289"/>
    </row>
    <row r="25008" spans="20:24">
      <c r="T25008" s="288"/>
      <c r="U25008" s="287"/>
      <c r="X25008" s="289"/>
    </row>
    <row r="25009" spans="20:24">
      <c r="T25009" s="288"/>
      <c r="U25009" s="287"/>
      <c r="X25009" s="289"/>
    </row>
    <row r="25010" spans="20:24">
      <c r="T25010" s="288"/>
      <c r="U25010" s="287"/>
      <c r="X25010" s="289"/>
    </row>
    <row r="25011" spans="20:24">
      <c r="T25011" s="288"/>
      <c r="U25011" s="287"/>
      <c r="X25011" s="289"/>
    </row>
    <row r="25012" spans="20:24">
      <c r="T25012" s="288"/>
      <c r="U25012" s="287"/>
      <c r="X25012" s="289"/>
    </row>
    <row r="25013" spans="20:24">
      <c r="T25013" s="288"/>
      <c r="U25013" s="287"/>
      <c r="X25013" s="289"/>
    </row>
    <row r="25014" spans="20:24">
      <c r="T25014" s="288"/>
      <c r="U25014" s="287"/>
      <c r="X25014" s="289"/>
    </row>
    <row r="25015" spans="20:24">
      <c r="T25015" s="288"/>
      <c r="U25015" s="287"/>
      <c r="X25015" s="289"/>
    </row>
    <row r="25016" spans="20:24">
      <c r="T25016" s="288"/>
      <c r="U25016" s="287"/>
      <c r="X25016" s="289"/>
    </row>
    <row r="25017" spans="20:24">
      <c r="T25017" s="288"/>
      <c r="U25017" s="287"/>
      <c r="X25017" s="289"/>
    </row>
    <row r="25018" spans="20:24">
      <c r="T25018" s="288"/>
      <c r="U25018" s="287"/>
      <c r="X25018" s="289"/>
    </row>
    <row r="25019" spans="20:24">
      <c r="T25019" s="288"/>
      <c r="U25019" s="287"/>
      <c r="X25019" s="289"/>
    </row>
    <row r="25020" spans="20:24">
      <c r="T25020" s="288"/>
      <c r="U25020" s="287"/>
      <c r="X25020" s="289"/>
    </row>
    <row r="25021" spans="20:24">
      <c r="T25021" s="288"/>
      <c r="U25021" s="287"/>
      <c r="X25021" s="289"/>
    </row>
    <row r="25022" spans="20:24">
      <c r="T25022" s="288"/>
      <c r="U25022" s="287"/>
      <c r="X25022" s="289"/>
    </row>
    <row r="25023" spans="20:24">
      <c r="T25023" s="288"/>
      <c r="U25023" s="287"/>
      <c r="X25023" s="289"/>
    </row>
    <row r="25024" spans="20:24">
      <c r="T25024" s="288"/>
      <c r="U25024" s="287"/>
      <c r="X25024" s="289"/>
    </row>
    <row r="25025" spans="20:24">
      <c r="T25025" s="288"/>
      <c r="U25025" s="287"/>
      <c r="X25025" s="289"/>
    </row>
    <row r="25026" spans="20:24">
      <c r="T25026" s="288"/>
      <c r="U25026" s="287"/>
      <c r="X25026" s="289"/>
    </row>
    <row r="25027" spans="20:24">
      <c r="T25027" s="288"/>
      <c r="U25027" s="287"/>
      <c r="X25027" s="289"/>
    </row>
    <row r="25028" spans="20:24">
      <c r="T25028" s="288"/>
      <c r="U25028" s="287"/>
      <c r="X25028" s="289"/>
    </row>
    <row r="25029" spans="20:24">
      <c r="T25029" s="288"/>
      <c r="U25029" s="287"/>
      <c r="X25029" s="289"/>
    </row>
    <row r="25030" spans="20:24">
      <c r="T25030" s="288"/>
      <c r="U25030" s="287"/>
      <c r="X25030" s="289"/>
    </row>
    <row r="25031" spans="20:24">
      <c r="T25031" s="288"/>
      <c r="U25031" s="287"/>
      <c r="X25031" s="289"/>
    </row>
    <row r="25032" spans="20:24">
      <c r="T25032" s="288"/>
      <c r="U25032" s="287"/>
      <c r="X25032" s="289"/>
    </row>
    <row r="25033" spans="20:24">
      <c r="T25033" s="288"/>
      <c r="U25033" s="287"/>
      <c r="X25033" s="289"/>
    </row>
    <row r="25034" spans="20:24">
      <c r="T25034" s="288"/>
      <c r="U25034" s="287"/>
      <c r="X25034" s="289"/>
    </row>
    <row r="25035" spans="20:24">
      <c r="T25035" s="288"/>
      <c r="U25035" s="287"/>
      <c r="X25035" s="289"/>
    </row>
    <row r="25036" spans="20:24">
      <c r="T25036" s="288"/>
      <c r="U25036" s="287"/>
      <c r="X25036" s="289"/>
    </row>
    <row r="25037" spans="20:24">
      <c r="T25037" s="288"/>
      <c r="U25037" s="287"/>
      <c r="X25037" s="289"/>
    </row>
    <row r="25038" spans="20:24">
      <c r="T25038" s="288"/>
      <c r="U25038" s="287"/>
      <c r="X25038" s="289"/>
    </row>
    <row r="25039" spans="20:24">
      <c r="T25039" s="288"/>
      <c r="U25039" s="287"/>
      <c r="X25039" s="289"/>
    </row>
    <row r="25040" spans="20:24">
      <c r="T25040" s="288"/>
      <c r="U25040" s="287"/>
      <c r="X25040" s="289"/>
    </row>
    <row r="25041" spans="20:24">
      <c r="T25041" s="288"/>
      <c r="U25041" s="287"/>
      <c r="X25041" s="289"/>
    </row>
    <row r="25042" spans="20:24">
      <c r="T25042" s="288"/>
      <c r="U25042" s="287"/>
      <c r="X25042" s="289"/>
    </row>
    <row r="25043" spans="20:24">
      <c r="T25043" s="288"/>
      <c r="U25043" s="287"/>
      <c r="X25043" s="289"/>
    </row>
    <row r="25044" spans="20:24">
      <c r="T25044" s="288"/>
      <c r="U25044" s="287"/>
      <c r="X25044" s="289"/>
    </row>
    <row r="25045" spans="20:24">
      <c r="T25045" s="288"/>
      <c r="U25045" s="287"/>
      <c r="X25045" s="289"/>
    </row>
    <row r="25046" spans="20:24">
      <c r="T25046" s="288"/>
      <c r="U25046" s="287"/>
      <c r="X25046" s="289"/>
    </row>
    <row r="25047" spans="20:24">
      <c r="T25047" s="288"/>
      <c r="U25047" s="287"/>
      <c r="X25047" s="289"/>
    </row>
    <row r="25048" spans="20:24">
      <c r="T25048" s="288"/>
      <c r="U25048" s="287"/>
      <c r="X25048" s="289"/>
    </row>
    <row r="25049" spans="20:24">
      <c r="T25049" s="288"/>
      <c r="U25049" s="287"/>
      <c r="X25049" s="289"/>
    </row>
    <row r="25050" spans="20:24">
      <c r="T25050" s="288"/>
      <c r="U25050" s="287"/>
      <c r="X25050" s="289"/>
    </row>
    <row r="25051" spans="20:24">
      <c r="T25051" s="288"/>
      <c r="U25051" s="287"/>
      <c r="X25051" s="289"/>
    </row>
    <row r="25052" spans="20:24">
      <c r="T25052" s="288"/>
      <c r="U25052" s="287"/>
      <c r="X25052" s="289"/>
    </row>
    <row r="25053" spans="20:24">
      <c r="T25053" s="288"/>
      <c r="U25053" s="287"/>
      <c r="X25053" s="289"/>
    </row>
    <row r="25054" spans="20:24">
      <c r="T25054" s="288"/>
      <c r="U25054" s="287"/>
      <c r="X25054" s="289"/>
    </row>
    <row r="25055" spans="20:24">
      <c r="T25055" s="288"/>
      <c r="U25055" s="287"/>
      <c r="X25055" s="289"/>
    </row>
    <row r="25056" spans="20:24">
      <c r="T25056" s="288"/>
      <c r="U25056" s="287"/>
      <c r="X25056" s="289"/>
    </row>
    <row r="25057" spans="20:24">
      <c r="T25057" s="288"/>
      <c r="U25057" s="287"/>
      <c r="X25057" s="289"/>
    </row>
    <row r="25058" spans="20:24">
      <c r="T25058" s="288"/>
      <c r="U25058" s="287"/>
      <c r="X25058" s="289"/>
    </row>
    <row r="25059" spans="20:24">
      <c r="T25059" s="288"/>
      <c r="U25059" s="287"/>
      <c r="X25059" s="289"/>
    </row>
    <row r="25060" spans="20:24">
      <c r="T25060" s="288"/>
      <c r="U25060" s="287"/>
      <c r="X25060" s="289"/>
    </row>
    <row r="25061" spans="20:24">
      <c r="T25061" s="288"/>
      <c r="U25061" s="287"/>
      <c r="X25061" s="289"/>
    </row>
    <row r="25062" spans="20:24">
      <c r="T25062" s="288"/>
      <c r="U25062" s="287"/>
      <c r="X25062" s="289"/>
    </row>
    <row r="25063" spans="20:24">
      <c r="T25063" s="288"/>
      <c r="U25063" s="287"/>
      <c r="X25063" s="289"/>
    </row>
    <row r="25064" spans="20:24">
      <c r="T25064" s="288"/>
      <c r="U25064" s="287"/>
      <c r="X25064" s="289"/>
    </row>
    <row r="25065" spans="20:24">
      <c r="T25065" s="288"/>
      <c r="U25065" s="287"/>
      <c r="X25065" s="289"/>
    </row>
    <row r="25066" spans="20:24">
      <c r="T25066" s="288"/>
      <c r="U25066" s="287"/>
      <c r="X25066" s="289"/>
    </row>
    <row r="25067" spans="20:24">
      <c r="T25067" s="288"/>
      <c r="U25067" s="287"/>
      <c r="X25067" s="289"/>
    </row>
    <row r="25068" spans="20:24">
      <c r="T25068" s="288"/>
      <c r="U25068" s="287"/>
      <c r="X25068" s="289"/>
    </row>
    <row r="25069" spans="20:24">
      <c r="T25069" s="288"/>
      <c r="U25069" s="287"/>
      <c r="X25069" s="289"/>
    </row>
    <row r="25070" spans="20:24">
      <c r="T25070" s="288"/>
      <c r="U25070" s="287"/>
      <c r="X25070" s="289"/>
    </row>
    <row r="25071" spans="20:24">
      <c r="T25071" s="288"/>
      <c r="U25071" s="287"/>
      <c r="X25071" s="289"/>
    </row>
    <row r="25072" spans="20:24">
      <c r="T25072" s="288"/>
      <c r="U25072" s="287"/>
      <c r="X25072" s="289"/>
    </row>
    <row r="25073" spans="20:24">
      <c r="T25073" s="288"/>
      <c r="U25073" s="287"/>
      <c r="X25073" s="289"/>
    </row>
    <row r="25074" spans="20:24">
      <c r="T25074" s="288"/>
      <c r="U25074" s="287"/>
      <c r="X25074" s="289"/>
    </row>
    <row r="25075" spans="20:24">
      <c r="T25075" s="288"/>
      <c r="U25075" s="287"/>
      <c r="X25075" s="289"/>
    </row>
    <row r="25076" spans="20:24">
      <c r="T25076" s="288"/>
      <c r="U25076" s="287"/>
      <c r="X25076" s="289"/>
    </row>
    <row r="25077" spans="20:24">
      <c r="T25077" s="288"/>
      <c r="U25077" s="287"/>
      <c r="X25077" s="289"/>
    </row>
    <row r="25078" spans="20:24">
      <c r="T25078" s="288"/>
      <c r="U25078" s="287"/>
      <c r="X25078" s="289"/>
    </row>
    <row r="25079" spans="20:24">
      <c r="T25079" s="288"/>
      <c r="U25079" s="287"/>
      <c r="X25079" s="289"/>
    </row>
    <row r="25080" spans="20:24">
      <c r="T25080" s="288"/>
      <c r="U25080" s="287"/>
      <c r="X25080" s="289"/>
    </row>
    <row r="25081" spans="20:24">
      <c r="T25081" s="288"/>
      <c r="U25081" s="287"/>
      <c r="X25081" s="289"/>
    </row>
    <row r="25082" spans="20:24">
      <c r="T25082" s="288"/>
      <c r="U25082" s="287"/>
      <c r="X25082" s="289"/>
    </row>
    <row r="25083" spans="20:24">
      <c r="T25083" s="288"/>
      <c r="U25083" s="287"/>
      <c r="X25083" s="289"/>
    </row>
    <row r="25084" spans="20:24">
      <c r="T25084" s="288"/>
      <c r="U25084" s="287"/>
      <c r="X25084" s="289"/>
    </row>
    <row r="25085" spans="20:24">
      <c r="T25085" s="288"/>
      <c r="U25085" s="287"/>
      <c r="X25085" s="289"/>
    </row>
    <row r="25086" spans="20:24">
      <c r="T25086" s="288"/>
      <c r="U25086" s="287"/>
      <c r="X25086" s="289"/>
    </row>
    <row r="25087" spans="20:24">
      <c r="T25087" s="288"/>
      <c r="U25087" s="287"/>
      <c r="X25087" s="289"/>
    </row>
    <row r="25088" spans="20:24">
      <c r="T25088" s="288"/>
      <c r="U25088" s="287"/>
      <c r="X25088" s="289"/>
    </row>
    <row r="25089" spans="20:24">
      <c r="T25089" s="288"/>
      <c r="U25089" s="287"/>
      <c r="X25089" s="289"/>
    </row>
    <row r="25090" spans="20:24">
      <c r="T25090" s="288"/>
      <c r="U25090" s="287"/>
      <c r="X25090" s="289"/>
    </row>
    <row r="25091" spans="20:24">
      <c r="T25091" s="288"/>
      <c r="U25091" s="287"/>
      <c r="X25091" s="289"/>
    </row>
    <row r="25092" spans="20:24">
      <c r="T25092" s="288"/>
      <c r="U25092" s="287"/>
      <c r="X25092" s="289"/>
    </row>
    <row r="25093" spans="20:24">
      <c r="T25093" s="288"/>
      <c r="U25093" s="287"/>
      <c r="X25093" s="289"/>
    </row>
    <row r="25094" spans="20:24">
      <c r="T25094" s="288"/>
      <c r="U25094" s="287"/>
      <c r="X25094" s="289"/>
    </row>
    <row r="25095" spans="20:24">
      <c r="T25095" s="288"/>
      <c r="U25095" s="287"/>
      <c r="X25095" s="289"/>
    </row>
    <row r="25096" spans="20:24">
      <c r="T25096" s="288"/>
      <c r="U25096" s="287"/>
      <c r="X25096" s="289"/>
    </row>
    <row r="25097" spans="20:24">
      <c r="T25097" s="288"/>
      <c r="U25097" s="287"/>
      <c r="X25097" s="289"/>
    </row>
    <row r="25098" spans="20:24">
      <c r="T25098" s="288"/>
      <c r="U25098" s="287"/>
      <c r="X25098" s="289"/>
    </row>
    <row r="25099" spans="20:24">
      <c r="T25099" s="288"/>
      <c r="U25099" s="287"/>
      <c r="X25099" s="289"/>
    </row>
    <row r="25100" spans="20:24">
      <c r="T25100" s="288"/>
      <c r="U25100" s="287"/>
      <c r="X25100" s="289"/>
    </row>
    <row r="25101" spans="20:24">
      <c r="T25101" s="288"/>
      <c r="U25101" s="287"/>
      <c r="X25101" s="289"/>
    </row>
    <row r="25102" spans="20:24">
      <c r="T25102" s="288"/>
      <c r="U25102" s="287"/>
      <c r="X25102" s="289"/>
    </row>
    <row r="25103" spans="20:24">
      <c r="T25103" s="288"/>
      <c r="U25103" s="287"/>
      <c r="X25103" s="289"/>
    </row>
    <row r="25104" spans="20:24">
      <c r="T25104" s="288"/>
      <c r="U25104" s="287"/>
      <c r="X25104" s="289"/>
    </row>
    <row r="25105" spans="20:24">
      <c r="T25105" s="288"/>
      <c r="U25105" s="287"/>
      <c r="X25105" s="289"/>
    </row>
    <row r="25106" spans="20:24">
      <c r="T25106" s="288"/>
      <c r="U25106" s="287"/>
      <c r="X25106" s="289"/>
    </row>
    <row r="25107" spans="20:24">
      <c r="T25107" s="288"/>
      <c r="U25107" s="287"/>
      <c r="X25107" s="289"/>
    </row>
    <row r="25108" spans="20:24">
      <c r="T25108" s="288"/>
      <c r="U25108" s="287"/>
      <c r="X25108" s="289"/>
    </row>
    <row r="25109" spans="20:24">
      <c r="T25109" s="288"/>
      <c r="U25109" s="287"/>
      <c r="X25109" s="289"/>
    </row>
    <row r="25110" spans="20:24">
      <c r="T25110" s="288"/>
      <c r="U25110" s="287"/>
      <c r="X25110" s="289"/>
    </row>
    <row r="25111" spans="20:24">
      <c r="T25111" s="288"/>
      <c r="U25111" s="287"/>
      <c r="X25111" s="289"/>
    </row>
    <row r="25112" spans="20:24">
      <c r="T25112" s="288"/>
      <c r="U25112" s="287"/>
      <c r="X25112" s="289"/>
    </row>
    <row r="25113" spans="20:24">
      <c r="T25113" s="288"/>
      <c r="U25113" s="287"/>
      <c r="X25113" s="289"/>
    </row>
    <row r="25114" spans="20:24">
      <c r="T25114" s="288"/>
      <c r="U25114" s="287"/>
      <c r="X25114" s="289"/>
    </row>
    <row r="25115" spans="20:24">
      <c r="T25115" s="288"/>
      <c r="U25115" s="287"/>
      <c r="X25115" s="289"/>
    </row>
    <row r="25116" spans="20:24">
      <c r="T25116" s="288"/>
      <c r="U25116" s="287"/>
      <c r="X25116" s="289"/>
    </row>
    <row r="25117" spans="20:24">
      <c r="T25117" s="288"/>
      <c r="U25117" s="287"/>
      <c r="X25117" s="289"/>
    </row>
    <row r="25118" spans="20:24">
      <c r="T25118" s="288"/>
      <c r="U25118" s="287"/>
      <c r="X25118" s="289"/>
    </row>
    <row r="25119" spans="20:24">
      <c r="T25119" s="288"/>
      <c r="U25119" s="287"/>
      <c r="X25119" s="289"/>
    </row>
    <row r="25120" spans="20:24">
      <c r="T25120" s="288"/>
      <c r="U25120" s="287"/>
      <c r="X25120" s="289"/>
    </row>
    <row r="25121" spans="20:24">
      <c r="T25121" s="288"/>
      <c r="U25121" s="287"/>
      <c r="X25121" s="289"/>
    </row>
    <row r="25122" spans="20:24">
      <c r="T25122" s="288"/>
      <c r="U25122" s="287"/>
      <c r="X25122" s="289"/>
    </row>
    <row r="25123" spans="20:24">
      <c r="T25123" s="288"/>
      <c r="U25123" s="287"/>
      <c r="X25123" s="289"/>
    </row>
    <row r="25124" spans="20:24">
      <c r="T25124" s="288"/>
      <c r="U25124" s="287"/>
      <c r="X25124" s="289"/>
    </row>
    <row r="25125" spans="20:24">
      <c r="T25125" s="288"/>
      <c r="U25125" s="287"/>
      <c r="X25125" s="289"/>
    </row>
    <row r="25126" spans="20:24">
      <c r="T25126" s="288"/>
      <c r="U25126" s="287"/>
      <c r="X25126" s="289"/>
    </row>
    <row r="25127" spans="20:24">
      <c r="T25127" s="288"/>
      <c r="U25127" s="287"/>
      <c r="X25127" s="289"/>
    </row>
    <row r="25128" spans="20:24">
      <c r="T25128" s="288"/>
      <c r="U25128" s="287"/>
      <c r="X25128" s="289"/>
    </row>
    <row r="25129" spans="20:24">
      <c r="T25129" s="288"/>
      <c r="U25129" s="287"/>
      <c r="X25129" s="289"/>
    </row>
    <row r="25130" spans="20:24">
      <c r="T25130" s="288"/>
      <c r="U25130" s="287"/>
      <c r="X25130" s="289"/>
    </row>
    <row r="25131" spans="20:24">
      <c r="T25131" s="288"/>
      <c r="U25131" s="287"/>
      <c r="X25131" s="289"/>
    </row>
    <row r="25132" spans="20:24">
      <c r="T25132" s="288"/>
      <c r="U25132" s="287"/>
      <c r="X25132" s="289"/>
    </row>
    <row r="25133" spans="20:24">
      <c r="T25133" s="288"/>
      <c r="U25133" s="287"/>
      <c r="X25133" s="289"/>
    </row>
    <row r="25134" spans="20:24">
      <c r="T25134" s="288"/>
      <c r="U25134" s="287"/>
      <c r="X25134" s="289"/>
    </row>
    <row r="25135" spans="20:24">
      <c r="T25135" s="288"/>
      <c r="U25135" s="287"/>
      <c r="X25135" s="289"/>
    </row>
    <row r="25136" spans="20:24">
      <c r="T25136" s="288"/>
      <c r="U25136" s="287"/>
      <c r="X25136" s="289"/>
    </row>
    <row r="25137" spans="20:24">
      <c r="T25137" s="288"/>
      <c r="U25137" s="287"/>
      <c r="X25137" s="289"/>
    </row>
    <row r="25138" spans="20:24">
      <c r="T25138" s="288"/>
      <c r="U25138" s="287"/>
      <c r="X25138" s="289"/>
    </row>
    <row r="25139" spans="20:24">
      <c r="T25139" s="288"/>
      <c r="U25139" s="287"/>
      <c r="X25139" s="289"/>
    </row>
    <row r="25140" spans="20:24">
      <c r="T25140" s="288"/>
      <c r="U25140" s="287"/>
      <c r="X25140" s="289"/>
    </row>
    <row r="25141" spans="20:24">
      <c r="T25141" s="288"/>
      <c r="U25141" s="287"/>
      <c r="X25141" s="289"/>
    </row>
    <row r="25142" spans="20:24">
      <c r="T25142" s="288"/>
      <c r="U25142" s="287"/>
      <c r="X25142" s="289"/>
    </row>
    <row r="25143" spans="20:24">
      <c r="T25143" s="288"/>
      <c r="U25143" s="287"/>
      <c r="X25143" s="289"/>
    </row>
    <row r="25144" spans="20:24">
      <c r="T25144" s="288"/>
      <c r="U25144" s="287"/>
      <c r="X25144" s="289"/>
    </row>
    <row r="25145" spans="20:24">
      <c r="T25145" s="288"/>
      <c r="U25145" s="287"/>
      <c r="X25145" s="289"/>
    </row>
    <row r="25146" spans="20:24">
      <c r="T25146" s="288"/>
      <c r="U25146" s="287"/>
      <c r="X25146" s="289"/>
    </row>
    <row r="25147" spans="20:24">
      <c r="T25147" s="288"/>
      <c r="U25147" s="287"/>
      <c r="X25147" s="289"/>
    </row>
    <row r="25148" spans="20:24">
      <c r="T25148" s="288"/>
      <c r="U25148" s="287"/>
      <c r="X25148" s="289"/>
    </row>
    <row r="25149" spans="20:24">
      <c r="T25149" s="288"/>
      <c r="U25149" s="287"/>
      <c r="X25149" s="289"/>
    </row>
    <row r="25150" spans="20:24">
      <c r="T25150" s="288"/>
      <c r="U25150" s="287"/>
      <c r="X25150" s="289"/>
    </row>
    <row r="25151" spans="20:24">
      <c r="T25151" s="288"/>
      <c r="U25151" s="287"/>
      <c r="X25151" s="289"/>
    </row>
    <row r="25152" spans="20:24">
      <c r="T25152" s="288"/>
      <c r="U25152" s="287"/>
      <c r="X25152" s="289"/>
    </row>
    <row r="25153" spans="20:24">
      <c r="T25153" s="288"/>
      <c r="U25153" s="287"/>
      <c r="X25153" s="289"/>
    </row>
    <row r="25154" spans="20:24">
      <c r="T25154" s="288"/>
      <c r="U25154" s="287"/>
      <c r="X25154" s="289"/>
    </row>
    <row r="25155" spans="20:24">
      <c r="T25155" s="288"/>
      <c r="U25155" s="287"/>
      <c r="X25155" s="289"/>
    </row>
    <row r="25156" spans="20:24">
      <c r="T25156" s="288"/>
      <c r="U25156" s="287"/>
      <c r="X25156" s="289"/>
    </row>
    <row r="25157" spans="20:24">
      <c r="T25157" s="288"/>
      <c r="U25157" s="287"/>
      <c r="X25157" s="289"/>
    </row>
    <row r="25158" spans="20:24">
      <c r="T25158" s="288"/>
      <c r="U25158" s="287"/>
      <c r="X25158" s="289"/>
    </row>
    <row r="25159" spans="20:24">
      <c r="T25159" s="288"/>
      <c r="U25159" s="287"/>
      <c r="X25159" s="289"/>
    </row>
    <row r="25160" spans="20:24">
      <c r="T25160" s="288"/>
      <c r="U25160" s="287"/>
      <c r="X25160" s="289"/>
    </row>
    <row r="25161" spans="20:24">
      <c r="T25161" s="288"/>
      <c r="U25161" s="287"/>
      <c r="X25161" s="289"/>
    </row>
    <row r="25162" spans="20:24">
      <c r="T25162" s="288"/>
      <c r="U25162" s="287"/>
      <c r="X25162" s="289"/>
    </row>
    <row r="25163" spans="20:24">
      <c r="T25163" s="288"/>
      <c r="U25163" s="287"/>
      <c r="X25163" s="289"/>
    </row>
    <row r="25164" spans="20:24">
      <c r="T25164" s="288"/>
      <c r="U25164" s="287"/>
      <c r="X25164" s="289"/>
    </row>
    <row r="25165" spans="20:24">
      <c r="T25165" s="288"/>
      <c r="U25165" s="287"/>
      <c r="X25165" s="289"/>
    </row>
    <row r="25166" spans="20:24">
      <c r="T25166" s="288"/>
      <c r="U25166" s="287"/>
      <c r="X25166" s="289"/>
    </row>
    <row r="25167" spans="20:24">
      <c r="T25167" s="288"/>
      <c r="U25167" s="287"/>
      <c r="X25167" s="289"/>
    </row>
    <row r="25168" spans="20:24">
      <c r="T25168" s="288"/>
      <c r="U25168" s="287"/>
      <c r="X25168" s="289"/>
    </row>
    <row r="25169" spans="20:24">
      <c r="T25169" s="288"/>
      <c r="U25169" s="287"/>
      <c r="X25169" s="289"/>
    </row>
    <row r="25170" spans="20:24">
      <c r="T25170" s="288"/>
      <c r="U25170" s="287"/>
      <c r="X25170" s="289"/>
    </row>
    <row r="25171" spans="20:24">
      <c r="T25171" s="288"/>
      <c r="U25171" s="287"/>
      <c r="X25171" s="289"/>
    </row>
    <row r="25172" spans="20:24">
      <c r="T25172" s="288"/>
      <c r="U25172" s="287"/>
      <c r="X25172" s="289"/>
    </row>
    <row r="25173" spans="20:24">
      <c r="T25173" s="288"/>
      <c r="U25173" s="287"/>
      <c r="X25173" s="289"/>
    </row>
    <row r="25174" spans="20:24">
      <c r="T25174" s="288"/>
      <c r="U25174" s="287"/>
      <c r="X25174" s="289"/>
    </row>
    <row r="25175" spans="20:24">
      <c r="T25175" s="288"/>
      <c r="U25175" s="287"/>
      <c r="X25175" s="289"/>
    </row>
    <row r="25176" spans="20:24">
      <c r="T25176" s="288"/>
      <c r="U25176" s="287"/>
      <c r="X25176" s="289"/>
    </row>
    <row r="25177" spans="20:24">
      <c r="T25177" s="288"/>
      <c r="U25177" s="287"/>
      <c r="X25177" s="289"/>
    </row>
    <row r="25178" spans="20:24">
      <c r="T25178" s="288"/>
      <c r="U25178" s="287"/>
      <c r="X25178" s="289"/>
    </row>
    <row r="25179" spans="20:24">
      <c r="T25179" s="288"/>
      <c r="U25179" s="287"/>
      <c r="X25179" s="289"/>
    </row>
    <row r="25180" spans="20:24">
      <c r="T25180" s="288"/>
      <c r="U25180" s="287"/>
      <c r="X25180" s="289"/>
    </row>
    <row r="25181" spans="20:24">
      <c r="T25181" s="288"/>
      <c r="U25181" s="287"/>
      <c r="X25181" s="289"/>
    </row>
    <row r="25182" spans="20:24">
      <c r="T25182" s="288"/>
      <c r="U25182" s="287"/>
      <c r="X25182" s="289"/>
    </row>
    <row r="25183" spans="20:24">
      <c r="T25183" s="288"/>
      <c r="U25183" s="287"/>
      <c r="X25183" s="289"/>
    </row>
    <row r="25184" spans="20:24">
      <c r="T25184" s="288"/>
      <c r="U25184" s="287"/>
      <c r="X25184" s="289"/>
    </row>
    <row r="25185" spans="20:24">
      <c r="T25185" s="288"/>
      <c r="U25185" s="287"/>
      <c r="X25185" s="289"/>
    </row>
    <row r="25186" spans="20:24">
      <c r="T25186" s="288"/>
      <c r="U25186" s="287"/>
      <c r="X25186" s="289"/>
    </row>
    <row r="25187" spans="20:24">
      <c r="T25187" s="288"/>
      <c r="U25187" s="287"/>
      <c r="X25187" s="289"/>
    </row>
    <row r="25188" spans="20:24">
      <c r="T25188" s="288"/>
      <c r="U25188" s="287"/>
      <c r="X25188" s="289"/>
    </row>
    <row r="25189" spans="20:24">
      <c r="T25189" s="288"/>
      <c r="U25189" s="287"/>
      <c r="X25189" s="289"/>
    </row>
    <row r="25190" spans="20:24">
      <c r="T25190" s="288"/>
      <c r="U25190" s="287"/>
      <c r="X25190" s="289"/>
    </row>
    <row r="25191" spans="20:24">
      <c r="T25191" s="288"/>
      <c r="U25191" s="287"/>
      <c r="X25191" s="289"/>
    </row>
    <row r="25192" spans="20:24">
      <c r="T25192" s="288"/>
      <c r="U25192" s="287"/>
      <c r="X25192" s="289"/>
    </row>
    <row r="25193" spans="20:24">
      <c r="T25193" s="288"/>
      <c r="U25193" s="287"/>
      <c r="X25193" s="289"/>
    </row>
    <row r="25194" spans="20:24">
      <c r="T25194" s="288"/>
      <c r="U25194" s="287"/>
      <c r="X25194" s="289"/>
    </row>
    <row r="25195" spans="20:24">
      <c r="T25195" s="288"/>
      <c r="U25195" s="287"/>
      <c r="X25195" s="289"/>
    </row>
    <row r="25196" spans="20:24">
      <c r="T25196" s="288"/>
      <c r="U25196" s="287"/>
      <c r="X25196" s="289"/>
    </row>
    <row r="25197" spans="20:24">
      <c r="T25197" s="288"/>
      <c r="U25197" s="287"/>
      <c r="X25197" s="289"/>
    </row>
    <row r="25198" spans="20:24">
      <c r="T25198" s="288"/>
      <c r="U25198" s="287"/>
      <c r="X25198" s="289"/>
    </row>
    <row r="25199" spans="20:24">
      <c r="T25199" s="288"/>
      <c r="U25199" s="287"/>
      <c r="X25199" s="289"/>
    </row>
    <row r="25200" spans="20:24">
      <c r="T25200" s="288"/>
      <c r="U25200" s="287"/>
      <c r="X25200" s="289"/>
    </row>
    <row r="25201" spans="20:24">
      <c r="T25201" s="288"/>
      <c r="U25201" s="287"/>
      <c r="X25201" s="289"/>
    </row>
    <row r="25202" spans="20:24">
      <c r="T25202" s="288"/>
      <c r="U25202" s="287"/>
      <c r="X25202" s="289"/>
    </row>
    <row r="25203" spans="20:24">
      <c r="T25203" s="288"/>
      <c r="U25203" s="287"/>
      <c r="X25203" s="289"/>
    </row>
    <row r="25204" spans="20:24">
      <c r="T25204" s="288"/>
      <c r="U25204" s="287"/>
      <c r="X25204" s="289"/>
    </row>
    <row r="25205" spans="20:24">
      <c r="T25205" s="288"/>
      <c r="U25205" s="287"/>
      <c r="X25205" s="289"/>
    </row>
    <row r="25206" spans="20:24">
      <c r="T25206" s="288"/>
      <c r="U25206" s="287"/>
      <c r="X25206" s="289"/>
    </row>
    <row r="25207" spans="20:24">
      <c r="T25207" s="288"/>
      <c r="U25207" s="287"/>
      <c r="X25207" s="289"/>
    </row>
    <row r="25208" spans="20:24">
      <c r="T25208" s="288"/>
      <c r="U25208" s="287"/>
      <c r="X25208" s="289"/>
    </row>
    <row r="25209" spans="20:24">
      <c r="T25209" s="288"/>
      <c r="U25209" s="287"/>
      <c r="X25209" s="289"/>
    </row>
    <row r="25210" spans="20:24">
      <c r="T25210" s="288"/>
      <c r="U25210" s="287"/>
      <c r="X25210" s="289"/>
    </row>
    <row r="25211" spans="20:24">
      <c r="T25211" s="288"/>
      <c r="U25211" s="287"/>
      <c r="X25211" s="289"/>
    </row>
    <row r="25212" spans="20:24">
      <c r="T25212" s="288"/>
      <c r="U25212" s="287"/>
      <c r="X25212" s="289"/>
    </row>
    <row r="25213" spans="20:24">
      <c r="T25213" s="288"/>
      <c r="U25213" s="287"/>
      <c r="X25213" s="289"/>
    </row>
    <row r="25214" spans="20:24">
      <c r="T25214" s="288"/>
      <c r="U25214" s="287"/>
      <c r="X25214" s="289"/>
    </row>
    <row r="25215" spans="20:24">
      <c r="T25215" s="288"/>
      <c r="U25215" s="287"/>
      <c r="X25215" s="289"/>
    </row>
    <row r="25216" spans="20:24">
      <c r="T25216" s="288"/>
      <c r="U25216" s="287"/>
      <c r="X25216" s="289"/>
    </row>
    <row r="25217" spans="20:24">
      <c r="T25217" s="288"/>
      <c r="U25217" s="287"/>
      <c r="X25217" s="289"/>
    </row>
    <row r="25218" spans="20:24">
      <c r="T25218" s="288"/>
      <c r="U25218" s="287"/>
      <c r="X25218" s="289"/>
    </row>
    <row r="25219" spans="20:24">
      <c r="T25219" s="288"/>
      <c r="U25219" s="287"/>
      <c r="X25219" s="289"/>
    </row>
    <row r="25220" spans="20:24">
      <c r="T25220" s="288"/>
      <c r="U25220" s="287"/>
      <c r="X25220" s="289"/>
    </row>
    <row r="25221" spans="20:24">
      <c r="T25221" s="288"/>
      <c r="U25221" s="287"/>
      <c r="X25221" s="289"/>
    </row>
    <row r="25222" spans="20:24">
      <c r="T25222" s="288"/>
      <c r="U25222" s="287"/>
      <c r="X25222" s="289"/>
    </row>
    <row r="25223" spans="20:24">
      <c r="T25223" s="288"/>
      <c r="U25223" s="287"/>
      <c r="X25223" s="289"/>
    </row>
    <row r="25224" spans="20:24">
      <c r="T25224" s="288"/>
      <c r="U25224" s="287"/>
      <c r="X25224" s="289"/>
    </row>
    <row r="25225" spans="20:24">
      <c r="T25225" s="288"/>
      <c r="U25225" s="287"/>
      <c r="X25225" s="289"/>
    </row>
    <row r="25226" spans="20:24">
      <c r="T25226" s="288"/>
      <c r="U25226" s="287"/>
      <c r="X25226" s="289"/>
    </row>
    <row r="25227" spans="20:24">
      <c r="T25227" s="288"/>
      <c r="U25227" s="287"/>
      <c r="X25227" s="289"/>
    </row>
    <row r="25228" spans="20:24">
      <c r="T25228" s="288"/>
      <c r="U25228" s="287"/>
      <c r="X25228" s="289"/>
    </row>
    <row r="25229" spans="20:24">
      <c r="T25229" s="288"/>
      <c r="U25229" s="287"/>
      <c r="X25229" s="289"/>
    </row>
    <row r="25230" spans="20:24">
      <c r="T25230" s="288"/>
      <c r="U25230" s="287"/>
      <c r="X25230" s="289"/>
    </row>
    <row r="25231" spans="20:24">
      <c r="T25231" s="288"/>
      <c r="U25231" s="287"/>
      <c r="X25231" s="289"/>
    </row>
    <row r="25232" spans="20:24">
      <c r="T25232" s="288"/>
      <c r="U25232" s="287"/>
      <c r="X25232" s="289"/>
    </row>
    <row r="25233" spans="20:24">
      <c r="T25233" s="288"/>
      <c r="U25233" s="287"/>
      <c r="X25233" s="289"/>
    </row>
    <row r="25234" spans="20:24">
      <c r="T25234" s="288"/>
      <c r="U25234" s="287"/>
      <c r="X25234" s="289"/>
    </row>
    <row r="25235" spans="20:24">
      <c r="T25235" s="288"/>
      <c r="U25235" s="287"/>
      <c r="X25235" s="289"/>
    </row>
    <row r="25236" spans="20:24">
      <c r="T25236" s="288"/>
      <c r="U25236" s="287"/>
      <c r="X25236" s="289"/>
    </row>
    <row r="25237" spans="20:24">
      <c r="T25237" s="288"/>
      <c r="U25237" s="287"/>
      <c r="X25237" s="289"/>
    </row>
    <row r="25238" spans="20:24">
      <c r="T25238" s="288"/>
      <c r="U25238" s="287"/>
      <c r="X25238" s="289"/>
    </row>
    <row r="25239" spans="20:24">
      <c r="T25239" s="288"/>
      <c r="U25239" s="287"/>
      <c r="X25239" s="289"/>
    </row>
    <row r="25240" spans="20:24">
      <c r="T25240" s="288"/>
      <c r="U25240" s="287"/>
      <c r="X25240" s="289"/>
    </row>
    <row r="25241" spans="20:24">
      <c r="T25241" s="288"/>
      <c r="U25241" s="287"/>
      <c r="X25241" s="289"/>
    </row>
    <row r="25242" spans="20:24">
      <c r="T25242" s="288"/>
      <c r="U25242" s="287"/>
      <c r="X25242" s="289"/>
    </row>
    <row r="25243" spans="20:24">
      <c r="T25243" s="288"/>
      <c r="U25243" s="287"/>
      <c r="X25243" s="289"/>
    </row>
    <row r="25244" spans="20:24">
      <c r="T25244" s="288"/>
      <c r="U25244" s="287"/>
      <c r="X25244" s="289"/>
    </row>
    <row r="25245" spans="20:24">
      <c r="T25245" s="288"/>
      <c r="U25245" s="287"/>
      <c r="X25245" s="289"/>
    </row>
    <row r="25246" spans="20:24">
      <c r="T25246" s="288"/>
      <c r="U25246" s="287"/>
      <c r="X25246" s="289"/>
    </row>
    <row r="25247" spans="20:24">
      <c r="T25247" s="288"/>
      <c r="U25247" s="287"/>
      <c r="X25247" s="289"/>
    </row>
    <row r="25248" spans="20:24">
      <c r="T25248" s="288"/>
      <c r="U25248" s="287"/>
      <c r="X25248" s="289"/>
    </row>
    <row r="25249" spans="20:24">
      <c r="T25249" s="288"/>
      <c r="U25249" s="287"/>
      <c r="X25249" s="289"/>
    </row>
    <row r="25250" spans="20:24">
      <c r="T25250" s="288"/>
      <c r="U25250" s="287"/>
      <c r="X25250" s="289"/>
    </row>
    <row r="25251" spans="20:24">
      <c r="T25251" s="288"/>
      <c r="U25251" s="287"/>
      <c r="X25251" s="289"/>
    </row>
    <row r="25252" spans="20:24">
      <c r="T25252" s="288"/>
      <c r="U25252" s="287"/>
      <c r="X25252" s="289"/>
    </row>
    <row r="25253" spans="20:24">
      <c r="T25253" s="288"/>
      <c r="U25253" s="287"/>
      <c r="X25253" s="289"/>
    </row>
    <row r="25254" spans="20:24">
      <c r="T25254" s="288"/>
      <c r="U25254" s="287"/>
      <c r="X25254" s="289"/>
    </row>
    <row r="25255" spans="20:24">
      <c r="T25255" s="288"/>
      <c r="U25255" s="287"/>
      <c r="X25255" s="289"/>
    </row>
    <row r="25256" spans="20:24">
      <c r="T25256" s="288"/>
      <c r="U25256" s="287"/>
      <c r="X25256" s="289"/>
    </row>
    <row r="25257" spans="20:24">
      <c r="T25257" s="288"/>
      <c r="U25257" s="287"/>
      <c r="X25257" s="289"/>
    </row>
    <row r="25258" spans="20:24">
      <c r="T25258" s="288"/>
      <c r="U25258" s="287"/>
      <c r="X25258" s="289"/>
    </row>
    <row r="25259" spans="20:24">
      <c r="T25259" s="288"/>
      <c r="U25259" s="287"/>
      <c r="X25259" s="289"/>
    </row>
    <row r="25260" spans="20:24">
      <c r="T25260" s="288"/>
      <c r="U25260" s="287"/>
      <c r="X25260" s="289"/>
    </row>
    <row r="25261" spans="20:24">
      <c r="T25261" s="288"/>
      <c r="U25261" s="287"/>
      <c r="X25261" s="289"/>
    </row>
    <row r="25262" spans="20:24">
      <c r="T25262" s="288"/>
      <c r="U25262" s="287"/>
      <c r="X25262" s="289"/>
    </row>
    <row r="25263" spans="20:24">
      <c r="T25263" s="288"/>
      <c r="U25263" s="287"/>
      <c r="X25263" s="289"/>
    </row>
    <row r="25264" spans="20:24">
      <c r="T25264" s="288"/>
      <c r="U25264" s="287"/>
      <c r="X25264" s="289"/>
    </row>
    <row r="25265" spans="20:24">
      <c r="T25265" s="288"/>
      <c r="U25265" s="287"/>
      <c r="X25265" s="289"/>
    </row>
    <row r="25266" spans="20:24">
      <c r="T25266" s="288"/>
      <c r="U25266" s="287"/>
      <c r="X25266" s="289"/>
    </row>
    <row r="25267" spans="20:24">
      <c r="T25267" s="288"/>
      <c r="U25267" s="287"/>
      <c r="X25267" s="289"/>
    </row>
    <row r="25268" spans="20:24">
      <c r="T25268" s="288"/>
      <c r="U25268" s="287"/>
      <c r="X25268" s="289"/>
    </row>
    <row r="25269" spans="20:24">
      <c r="T25269" s="288"/>
      <c r="U25269" s="287"/>
      <c r="X25269" s="289"/>
    </row>
    <row r="25270" spans="20:24">
      <c r="T25270" s="288"/>
      <c r="U25270" s="287"/>
      <c r="X25270" s="289"/>
    </row>
    <row r="25271" spans="20:24">
      <c r="T25271" s="288"/>
      <c r="U25271" s="287"/>
      <c r="X25271" s="289"/>
    </row>
    <row r="25272" spans="20:24">
      <c r="T25272" s="288"/>
      <c r="U25272" s="287"/>
      <c r="X25272" s="289"/>
    </row>
    <row r="25273" spans="20:24">
      <c r="T25273" s="288"/>
      <c r="U25273" s="287"/>
      <c r="X25273" s="289"/>
    </row>
    <row r="25274" spans="20:24">
      <c r="T25274" s="288"/>
      <c r="U25274" s="287"/>
      <c r="X25274" s="289"/>
    </row>
    <row r="25275" spans="20:24">
      <c r="T25275" s="288"/>
      <c r="U25275" s="287"/>
      <c r="X25275" s="289"/>
    </row>
    <row r="25276" spans="20:24">
      <c r="T25276" s="288"/>
      <c r="U25276" s="287"/>
      <c r="X25276" s="289"/>
    </row>
    <row r="25277" spans="20:24">
      <c r="T25277" s="288"/>
      <c r="U25277" s="287"/>
      <c r="X25277" s="289"/>
    </row>
    <row r="25278" spans="20:24">
      <c r="T25278" s="288"/>
      <c r="U25278" s="287"/>
      <c r="X25278" s="289"/>
    </row>
    <row r="25279" spans="20:24">
      <c r="T25279" s="288"/>
      <c r="U25279" s="287"/>
      <c r="X25279" s="289"/>
    </row>
    <row r="25280" spans="20:24">
      <c r="T25280" s="288"/>
      <c r="U25280" s="287"/>
      <c r="X25280" s="289"/>
    </row>
    <row r="25281" spans="20:24">
      <c r="T25281" s="288"/>
      <c r="U25281" s="287"/>
      <c r="X25281" s="289"/>
    </row>
    <row r="25282" spans="20:24">
      <c r="T25282" s="288"/>
      <c r="U25282" s="287"/>
      <c r="X25282" s="289"/>
    </row>
    <row r="25283" spans="20:24">
      <c r="T25283" s="288"/>
      <c r="U25283" s="287"/>
      <c r="X25283" s="289"/>
    </row>
    <row r="25284" spans="20:24">
      <c r="T25284" s="288"/>
      <c r="U25284" s="287"/>
      <c r="X25284" s="289"/>
    </row>
    <row r="25285" spans="20:24">
      <c r="T25285" s="288"/>
      <c r="U25285" s="287"/>
      <c r="X25285" s="289"/>
    </row>
    <row r="25286" spans="20:24">
      <c r="T25286" s="288"/>
      <c r="U25286" s="287"/>
      <c r="X25286" s="289"/>
    </row>
    <row r="25287" spans="20:24">
      <c r="T25287" s="288"/>
      <c r="U25287" s="287"/>
      <c r="X25287" s="289"/>
    </row>
    <row r="25288" spans="20:24">
      <c r="T25288" s="288"/>
      <c r="U25288" s="287"/>
      <c r="X25288" s="289"/>
    </row>
    <row r="25289" spans="20:24">
      <c r="T25289" s="288"/>
      <c r="U25289" s="287"/>
      <c r="X25289" s="289"/>
    </row>
    <row r="25290" spans="20:24">
      <c r="T25290" s="288"/>
      <c r="U25290" s="287"/>
      <c r="X25290" s="289"/>
    </row>
    <row r="25291" spans="20:24">
      <c r="T25291" s="288"/>
      <c r="U25291" s="287"/>
      <c r="X25291" s="289"/>
    </row>
    <row r="25292" spans="20:24">
      <c r="T25292" s="288"/>
      <c r="U25292" s="287"/>
      <c r="X25292" s="289"/>
    </row>
    <row r="25293" spans="20:24">
      <c r="T25293" s="288"/>
      <c r="U25293" s="287"/>
      <c r="X25293" s="289"/>
    </row>
    <row r="25294" spans="20:24">
      <c r="T25294" s="288"/>
      <c r="U25294" s="287"/>
      <c r="X25294" s="289"/>
    </row>
    <row r="25295" spans="20:24">
      <c r="T25295" s="288"/>
      <c r="U25295" s="287"/>
      <c r="X25295" s="289"/>
    </row>
    <row r="25296" spans="20:24">
      <c r="T25296" s="288"/>
      <c r="U25296" s="287"/>
      <c r="X25296" s="289"/>
    </row>
    <row r="25297" spans="20:24">
      <c r="T25297" s="288"/>
      <c r="U25297" s="287"/>
      <c r="X25297" s="289"/>
    </row>
    <row r="25298" spans="20:24">
      <c r="T25298" s="288"/>
      <c r="U25298" s="287"/>
      <c r="X25298" s="289"/>
    </row>
    <row r="25299" spans="20:24">
      <c r="T25299" s="288"/>
      <c r="U25299" s="287"/>
      <c r="X25299" s="289"/>
    </row>
    <row r="25300" spans="20:24">
      <c r="T25300" s="288"/>
      <c r="U25300" s="287"/>
      <c r="X25300" s="289"/>
    </row>
    <row r="25301" spans="20:24">
      <c r="T25301" s="288"/>
      <c r="U25301" s="287"/>
      <c r="X25301" s="289"/>
    </row>
    <row r="25302" spans="20:24">
      <c r="T25302" s="288"/>
      <c r="U25302" s="287"/>
      <c r="X25302" s="289"/>
    </row>
    <row r="25303" spans="20:24">
      <c r="T25303" s="288"/>
      <c r="U25303" s="287"/>
      <c r="X25303" s="289"/>
    </row>
    <row r="25304" spans="20:24">
      <c r="T25304" s="288"/>
      <c r="U25304" s="287"/>
      <c r="X25304" s="289"/>
    </row>
    <row r="25305" spans="20:24">
      <c r="T25305" s="288"/>
      <c r="U25305" s="287"/>
      <c r="X25305" s="289"/>
    </row>
    <row r="25306" spans="20:24">
      <c r="T25306" s="288"/>
      <c r="U25306" s="287"/>
      <c r="X25306" s="289"/>
    </row>
    <row r="25307" spans="20:24">
      <c r="T25307" s="288"/>
      <c r="U25307" s="287"/>
      <c r="X25307" s="289"/>
    </row>
    <row r="25308" spans="20:24">
      <c r="T25308" s="288"/>
      <c r="U25308" s="287"/>
      <c r="X25308" s="289"/>
    </row>
    <row r="25309" spans="20:24">
      <c r="T25309" s="288"/>
      <c r="U25309" s="287"/>
      <c r="X25309" s="289"/>
    </row>
    <row r="25310" spans="20:24">
      <c r="T25310" s="288"/>
      <c r="U25310" s="287"/>
      <c r="X25310" s="289"/>
    </row>
    <row r="25311" spans="20:24">
      <c r="T25311" s="288"/>
      <c r="U25311" s="287"/>
      <c r="X25311" s="289"/>
    </row>
    <row r="25312" spans="20:24">
      <c r="T25312" s="288"/>
      <c r="U25312" s="287"/>
      <c r="X25312" s="289"/>
    </row>
    <row r="25313" spans="20:24">
      <c r="T25313" s="288"/>
      <c r="U25313" s="287"/>
      <c r="X25313" s="289"/>
    </row>
    <row r="25314" spans="20:24">
      <c r="T25314" s="288"/>
      <c r="U25314" s="287"/>
      <c r="X25314" s="289"/>
    </row>
    <row r="25315" spans="20:24">
      <c r="T25315" s="288"/>
      <c r="U25315" s="287"/>
      <c r="X25315" s="289"/>
    </row>
    <row r="25316" spans="20:24">
      <c r="T25316" s="288"/>
      <c r="U25316" s="287"/>
      <c r="X25316" s="289"/>
    </row>
    <row r="25317" spans="20:24">
      <c r="T25317" s="288"/>
      <c r="U25317" s="287"/>
      <c r="X25317" s="289"/>
    </row>
    <row r="25318" spans="20:24">
      <c r="T25318" s="288"/>
      <c r="U25318" s="287"/>
      <c r="X25318" s="289"/>
    </row>
    <row r="25319" spans="20:24">
      <c r="T25319" s="288"/>
      <c r="U25319" s="287"/>
      <c r="X25319" s="289"/>
    </row>
    <row r="25320" spans="20:24">
      <c r="T25320" s="288"/>
      <c r="U25320" s="287"/>
      <c r="X25320" s="289"/>
    </row>
    <row r="25321" spans="20:24">
      <c r="T25321" s="288"/>
      <c r="U25321" s="287"/>
      <c r="X25321" s="289"/>
    </row>
    <row r="25322" spans="20:24">
      <c r="T25322" s="288"/>
      <c r="U25322" s="287"/>
      <c r="X25322" s="289"/>
    </row>
    <row r="25323" spans="20:24">
      <c r="T25323" s="288"/>
      <c r="U25323" s="287"/>
      <c r="X25323" s="289"/>
    </row>
    <row r="25324" spans="20:24">
      <c r="T25324" s="288"/>
      <c r="U25324" s="287"/>
      <c r="X25324" s="289"/>
    </row>
    <row r="25325" spans="20:24">
      <c r="T25325" s="288"/>
      <c r="U25325" s="287"/>
      <c r="X25325" s="289"/>
    </row>
    <row r="25326" spans="20:24">
      <c r="T25326" s="288"/>
      <c r="U25326" s="287"/>
      <c r="X25326" s="289"/>
    </row>
    <row r="25327" spans="20:24">
      <c r="T25327" s="288"/>
      <c r="U25327" s="287"/>
      <c r="X25327" s="289"/>
    </row>
    <row r="25328" spans="20:24">
      <c r="T25328" s="288"/>
      <c r="U25328" s="287"/>
      <c r="X25328" s="289"/>
    </row>
    <row r="25329" spans="20:24">
      <c r="T25329" s="288"/>
      <c r="U25329" s="287"/>
      <c r="X25329" s="289"/>
    </row>
    <row r="25330" spans="20:24">
      <c r="T25330" s="288"/>
      <c r="U25330" s="287"/>
      <c r="X25330" s="289"/>
    </row>
    <row r="25331" spans="20:24">
      <c r="T25331" s="288"/>
      <c r="U25331" s="287"/>
      <c r="X25331" s="289"/>
    </row>
    <row r="25332" spans="20:24">
      <c r="T25332" s="288"/>
      <c r="U25332" s="287"/>
      <c r="X25332" s="289"/>
    </row>
    <row r="25333" spans="20:24">
      <c r="T25333" s="288"/>
      <c r="U25333" s="287"/>
      <c r="X25333" s="289"/>
    </row>
    <row r="25334" spans="20:24">
      <c r="T25334" s="288"/>
      <c r="U25334" s="287"/>
      <c r="X25334" s="289"/>
    </row>
    <row r="25335" spans="20:24">
      <c r="T25335" s="288"/>
      <c r="U25335" s="287"/>
      <c r="X25335" s="289"/>
    </row>
    <row r="25336" spans="20:24">
      <c r="T25336" s="288"/>
      <c r="U25336" s="287"/>
      <c r="X25336" s="289"/>
    </row>
    <row r="25337" spans="20:24">
      <c r="T25337" s="288"/>
      <c r="U25337" s="287"/>
      <c r="X25337" s="289"/>
    </row>
    <row r="25338" spans="20:24">
      <c r="T25338" s="288"/>
      <c r="U25338" s="287"/>
      <c r="X25338" s="289"/>
    </row>
    <row r="25339" spans="20:24">
      <c r="T25339" s="288"/>
      <c r="U25339" s="287"/>
      <c r="X25339" s="289"/>
    </row>
    <row r="25340" spans="20:24">
      <c r="T25340" s="288"/>
      <c r="U25340" s="287"/>
      <c r="X25340" s="289"/>
    </row>
    <row r="25341" spans="20:24">
      <c r="T25341" s="288"/>
      <c r="U25341" s="287"/>
      <c r="X25341" s="289"/>
    </row>
    <row r="25342" spans="20:24">
      <c r="T25342" s="288"/>
      <c r="U25342" s="287"/>
      <c r="X25342" s="289"/>
    </row>
    <row r="25343" spans="20:24">
      <c r="T25343" s="288"/>
      <c r="U25343" s="287"/>
      <c r="X25343" s="289"/>
    </row>
    <row r="25344" spans="20:24">
      <c r="T25344" s="288"/>
      <c r="U25344" s="287"/>
      <c r="X25344" s="289"/>
    </row>
    <row r="25345" spans="20:24">
      <c r="T25345" s="288"/>
      <c r="U25345" s="287"/>
      <c r="X25345" s="289"/>
    </row>
    <row r="25346" spans="20:24">
      <c r="T25346" s="288"/>
      <c r="U25346" s="287"/>
      <c r="X25346" s="289"/>
    </row>
    <row r="25347" spans="20:24">
      <c r="T25347" s="288"/>
      <c r="U25347" s="287"/>
      <c r="X25347" s="289"/>
    </row>
    <row r="25348" spans="20:24">
      <c r="T25348" s="288"/>
      <c r="U25348" s="287"/>
      <c r="X25348" s="289"/>
    </row>
    <row r="25349" spans="20:24">
      <c r="T25349" s="288"/>
      <c r="U25349" s="287"/>
      <c r="X25349" s="289"/>
    </row>
    <row r="25350" spans="20:24">
      <c r="T25350" s="288"/>
      <c r="U25350" s="287"/>
      <c r="X25350" s="289"/>
    </row>
    <row r="25351" spans="20:24">
      <c r="T25351" s="288"/>
      <c r="U25351" s="287"/>
      <c r="X25351" s="289"/>
    </row>
    <row r="25352" spans="20:24">
      <c r="T25352" s="288"/>
      <c r="U25352" s="287"/>
      <c r="X25352" s="289"/>
    </row>
    <row r="25353" spans="20:24">
      <c r="T25353" s="288"/>
      <c r="U25353" s="287"/>
      <c r="X25353" s="289"/>
    </row>
    <row r="25354" spans="20:24">
      <c r="T25354" s="288"/>
      <c r="U25354" s="287"/>
      <c r="X25354" s="289"/>
    </row>
    <row r="25355" spans="20:24">
      <c r="T25355" s="288"/>
      <c r="U25355" s="287"/>
      <c r="X25355" s="289"/>
    </row>
    <row r="25356" spans="20:24">
      <c r="T25356" s="288"/>
      <c r="U25356" s="287"/>
      <c r="X25356" s="289"/>
    </row>
    <row r="25357" spans="20:24">
      <c r="T25357" s="288"/>
      <c r="U25357" s="287"/>
      <c r="X25357" s="289"/>
    </row>
    <row r="25358" spans="20:24">
      <c r="T25358" s="288"/>
      <c r="U25358" s="287"/>
      <c r="X25358" s="289"/>
    </row>
    <row r="25359" spans="20:24">
      <c r="T25359" s="288"/>
      <c r="U25359" s="287"/>
      <c r="X25359" s="289"/>
    </row>
    <row r="25360" spans="20:24">
      <c r="T25360" s="288"/>
      <c r="U25360" s="287"/>
      <c r="X25360" s="289"/>
    </row>
    <row r="25361" spans="20:24">
      <c r="T25361" s="288"/>
      <c r="U25361" s="287"/>
      <c r="X25361" s="289"/>
    </row>
    <row r="25362" spans="20:24">
      <c r="T25362" s="288"/>
      <c r="U25362" s="287"/>
      <c r="X25362" s="289"/>
    </row>
    <row r="25363" spans="20:24">
      <c r="T25363" s="288"/>
      <c r="U25363" s="287"/>
      <c r="X25363" s="289"/>
    </row>
    <row r="25364" spans="20:24">
      <c r="T25364" s="288"/>
      <c r="U25364" s="287"/>
      <c r="X25364" s="289"/>
    </row>
    <row r="25365" spans="20:24">
      <c r="T25365" s="288"/>
      <c r="U25365" s="287"/>
      <c r="X25365" s="289"/>
    </row>
    <row r="25366" spans="20:24">
      <c r="T25366" s="288"/>
      <c r="U25366" s="287"/>
      <c r="X25366" s="289"/>
    </row>
    <row r="25367" spans="20:24">
      <c r="T25367" s="288"/>
      <c r="U25367" s="287"/>
      <c r="X25367" s="289"/>
    </row>
    <row r="25368" spans="20:24">
      <c r="T25368" s="288"/>
      <c r="U25368" s="287"/>
      <c r="X25368" s="289"/>
    </row>
    <row r="25369" spans="20:24">
      <c r="T25369" s="288"/>
      <c r="U25369" s="287"/>
      <c r="X25369" s="289"/>
    </row>
    <row r="25370" spans="20:24">
      <c r="T25370" s="288"/>
      <c r="U25370" s="287"/>
      <c r="X25370" s="289"/>
    </row>
    <row r="25371" spans="20:24">
      <c r="T25371" s="288"/>
      <c r="U25371" s="287"/>
      <c r="X25371" s="289"/>
    </row>
    <row r="25372" spans="20:24">
      <c r="T25372" s="288"/>
      <c r="U25372" s="287"/>
      <c r="X25372" s="289"/>
    </row>
    <row r="25373" spans="20:24">
      <c r="T25373" s="288"/>
      <c r="U25373" s="287"/>
      <c r="X25373" s="289"/>
    </row>
    <row r="25374" spans="20:24">
      <c r="T25374" s="288"/>
      <c r="U25374" s="287"/>
      <c r="X25374" s="289"/>
    </row>
    <row r="25375" spans="20:24">
      <c r="T25375" s="288"/>
      <c r="U25375" s="287"/>
      <c r="X25375" s="289"/>
    </row>
    <row r="25376" spans="20:24">
      <c r="T25376" s="288"/>
      <c r="U25376" s="287"/>
      <c r="X25376" s="289"/>
    </row>
    <row r="25377" spans="20:24">
      <c r="T25377" s="288"/>
      <c r="U25377" s="287"/>
      <c r="X25377" s="289"/>
    </row>
    <row r="25378" spans="20:24">
      <c r="T25378" s="288"/>
      <c r="U25378" s="287"/>
      <c r="X25378" s="289"/>
    </row>
    <row r="25379" spans="20:24">
      <c r="T25379" s="288"/>
      <c r="U25379" s="287"/>
      <c r="X25379" s="289"/>
    </row>
    <row r="25380" spans="20:24">
      <c r="T25380" s="288"/>
      <c r="U25380" s="287"/>
      <c r="X25380" s="289"/>
    </row>
    <row r="25381" spans="20:24">
      <c r="T25381" s="288"/>
      <c r="U25381" s="287"/>
      <c r="X25381" s="289"/>
    </row>
    <row r="25382" spans="20:24">
      <c r="T25382" s="288"/>
      <c r="U25382" s="287"/>
      <c r="X25382" s="289"/>
    </row>
    <row r="25383" spans="20:24">
      <c r="T25383" s="288"/>
      <c r="U25383" s="287"/>
      <c r="X25383" s="289"/>
    </row>
    <row r="25384" spans="20:24">
      <c r="T25384" s="288"/>
      <c r="U25384" s="287"/>
      <c r="X25384" s="289"/>
    </row>
    <row r="25385" spans="20:24">
      <c r="T25385" s="288"/>
      <c r="U25385" s="287"/>
      <c r="X25385" s="289"/>
    </row>
    <row r="25386" spans="20:24">
      <c r="T25386" s="288"/>
      <c r="U25386" s="287"/>
      <c r="X25386" s="289"/>
    </row>
    <row r="25387" spans="20:24">
      <c r="T25387" s="288"/>
      <c r="U25387" s="287"/>
      <c r="X25387" s="289"/>
    </row>
    <row r="25388" spans="20:24">
      <c r="T25388" s="288"/>
      <c r="U25388" s="287"/>
      <c r="X25388" s="289"/>
    </row>
    <row r="25389" spans="20:24">
      <c r="T25389" s="288"/>
      <c r="U25389" s="287"/>
      <c r="X25389" s="289"/>
    </row>
    <row r="25390" spans="20:24">
      <c r="T25390" s="288"/>
      <c r="U25390" s="287"/>
      <c r="X25390" s="289"/>
    </row>
    <row r="25391" spans="20:24">
      <c r="T25391" s="288"/>
      <c r="U25391" s="287"/>
      <c r="X25391" s="289"/>
    </row>
    <row r="25392" spans="20:24">
      <c r="T25392" s="288"/>
      <c r="U25392" s="287"/>
      <c r="X25392" s="289"/>
    </row>
    <row r="25393" spans="20:24">
      <c r="T25393" s="288"/>
      <c r="U25393" s="287"/>
      <c r="X25393" s="289"/>
    </row>
    <row r="25394" spans="20:24">
      <c r="T25394" s="288"/>
      <c r="U25394" s="287"/>
      <c r="X25394" s="289"/>
    </row>
    <row r="25395" spans="20:24">
      <c r="T25395" s="288"/>
      <c r="U25395" s="287"/>
      <c r="X25395" s="289"/>
    </row>
    <row r="25396" spans="20:24">
      <c r="T25396" s="288"/>
      <c r="U25396" s="287"/>
      <c r="X25396" s="289"/>
    </row>
    <row r="25397" spans="20:24">
      <c r="T25397" s="288"/>
      <c r="U25397" s="287"/>
      <c r="X25397" s="289"/>
    </row>
    <row r="25398" spans="20:24">
      <c r="T25398" s="288"/>
      <c r="U25398" s="287"/>
      <c r="X25398" s="289"/>
    </row>
    <row r="25399" spans="20:24">
      <c r="T25399" s="288"/>
      <c r="U25399" s="287"/>
      <c r="X25399" s="289"/>
    </row>
    <row r="25400" spans="20:24">
      <c r="T25400" s="288"/>
      <c r="U25400" s="287"/>
      <c r="X25400" s="289"/>
    </row>
    <row r="25401" spans="20:24">
      <c r="T25401" s="288"/>
      <c r="U25401" s="287"/>
      <c r="X25401" s="289"/>
    </row>
    <row r="25402" spans="20:24">
      <c r="T25402" s="288"/>
      <c r="U25402" s="287"/>
      <c r="X25402" s="289"/>
    </row>
    <row r="25403" spans="20:24">
      <c r="T25403" s="288"/>
      <c r="U25403" s="287"/>
      <c r="X25403" s="289"/>
    </row>
    <row r="25404" spans="20:24">
      <c r="T25404" s="288"/>
      <c r="U25404" s="287"/>
      <c r="X25404" s="289"/>
    </row>
    <row r="25405" spans="20:24">
      <c r="T25405" s="288"/>
      <c r="U25405" s="287"/>
      <c r="X25405" s="289"/>
    </row>
    <row r="25406" spans="20:24">
      <c r="T25406" s="288"/>
      <c r="U25406" s="287"/>
      <c r="X25406" s="289"/>
    </row>
    <row r="25407" spans="20:24">
      <c r="T25407" s="288"/>
      <c r="U25407" s="287"/>
      <c r="X25407" s="289"/>
    </row>
    <row r="25408" spans="20:24">
      <c r="T25408" s="288"/>
      <c r="U25408" s="287"/>
      <c r="X25408" s="289"/>
    </row>
    <row r="25409" spans="20:24">
      <c r="T25409" s="288"/>
      <c r="U25409" s="287"/>
      <c r="X25409" s="289"/>
    </row>
    <row r="25410" spans="20:24">
      <c r="T25410" s="288"/>
      <c r="U25410" s="287"/>
      <c r="X25410" s="289"/>
    </row>
    <row r="25411" spans="20:24">
      <c r="T25411" s="288"/>
      <c r="U25411" s="287"/>
      <c r="X25411" s="289"/>
    </row>
    <row r="25412" spans="20:24">
      <c r="T25412" s="288"/>
      <c r="U25412" s="287"/>
      <c r="X25412" s="289"/>
    </row>
    <row r="25413" spans="20:24">
      <c r="T25413" s="288"/>
      <c r="U25413" s="287"/>
      <c r="X25413" s="289"/>
    </row>
    <row r="25414" spans="20:24">
      <c r="T25414" s="288"/>
      <c r="U25414" s="287"/>
      <c r="X25414" s="289"/>
    </row>
    <row r="25415" spans="20:24">
      <c r="T25415" s="288"/>
      <c r="U25415" s="287"/>
      <c r="X25415" s="289"/>
    </row>
    <row r="25416" spans="20:24">
      <c r="T25416" s="288"/>
      <c r="U25416" s="287"/>
      <c r="X25416" s="289"/>
    </row>
    <row r="25417" spans="20:24">
      <c r="T25417" s="288"/>
      <c r="U25417" s="287"/>
      <c r="X25417" s="289"/>
    </row>
    <row r="25418" spans="20:24">
      <c r="T25418" s="288"/>
      <c r="U25418" s="287"/>
      <c r="X25418" s="289"/>
    </row>
    <row r="25419" spans="20:24">
      <c r="T25419" s="288"/>
      <c r="U25419" s="287"/>
      <c r="X25419" s="289"/>
    </row>
    <row r="25420" spans="20:24">
      <c r="T25420" s="288"/>
      <c r="U25420" s="287"/>
      <c r="X25420" s="289"/>
    </row>
    <row r="25421" spans="20:24">
      <c r="T25421" s="288"/>
      <c r="U25421" s="287"/>
      <c r="X25421" s="289"/>
    </row>
    <row r="25422" spans="20:24">
      <c r="T25422" s="288"/>
      <c r="U25422" s="287"/>
      <c r="X25422" s="289"/>
    </row>
    <row r="25423" spans="20:24">
      <c r="T25423" s="288"/>
      <c r="U25423" s="287"/>
      <c r="X25423" s="289"/>
    </row>
    <row r="25424" spans="20:24">
      <c r="T25424" s="288"/>
      <c r="U25424" s="287"/>
      <c r="X25424" s="289"/>
    </row>
    <row r="25425" spans="20:24">
      <c r="T25425" s="288"/>
      <c r="U25425" s="287"/>
      <c r="X25425" s="289"/>
    </row>
    <row r="25426" spans="20:24">
      <c r="T25426" s="288"/>
      <c r="U25426" s="287"/>
      <c r="X25426" s="289"/>
    </row>
    <row r="25427" spans="20:24">
      <c r="T25427" s="288"/>
      <c r="U25427" s="287"/>
      <c r="X25427" s="289"/>
    </row>
    <row r="25428" spans="20:24">
      <c r="T25428" s="288"/>
      <c r="U25428" s="287"/>
      <c r="X25428" s="289"/>
    </row>
    <row r="25429" spans="20:24">
      <c r="T25429" s="288"/>
      <c r="U25429" s="287"/>
      <c r="X25429" s="289"/>
    </row>
    <row r="25430" spans="20:24">
      <c r="T25430" s="288"/>
      <c r="U25430" s="287"/>
      <c r="X25430" s="289"/>
    </row>
    <row r="25431" spans="20:24">
      <c r="T25431" s="288"/>
      <c r="U25431" s="287"/>
      <c r="X25431" s="289"/>
    </row>
    <row r="25432" spans="20:24">
      <c r="T25432" s="288"/>
      <c r="U25432" s="287"/>
      <c r="X25432" s="289"/>
    </row>
    <row r="25433" spans="20:24">
      <c r="T25433" s="288"/>
      <c r="U25433" s="287"/>
      <c r="X25433" s="289"/>
    </row>
    <row r="25434" spans="20:24">
      <c r="T25434" s="288"/>
      <c r="U25434" s="287"/>
      <c r="X25434" s="289"/>
    </row>
    <row r="25435" spans="20:24">
      <c r="T25435" s="288"/>
      <c r="U25435" s="287"/>
      <c r="X25435" s="289"/>
    </row>
    <row r="25436" spans="20:24">
      <c r="T25436" s="288"/>
      <c r="U25436" s="287"/>
      <c r="X25436" s="289"/>
    </row>
    <row r="25437" spans="20:24">
      <c r="T25437" s="288"/>
      <c r="U25437" s="287"/>
      <c r="X25437" s="289"/>
    </row>
    <row r="25438" spans="20:24">
      <c r="T25438" s="288"/>
      <c r="U25438" s="287"/>
      <c r="X25438" s="289"/>
    </row>
    <row r="25439" spans="20:24">
      <c r="T25439" s="288"/>
      <c r="U25439" s="287"/>
      <c r="X25439" s="289"/>
    </row>
    <row r="25440" spans="20:24">
      <c r="T25440" s="288"/>
      <c r="U25440" s="287"/>
      <c r="X25440" s="289"/>
    </row>
    <row r="25441" spans="20:24">
      <c r="T25441" s="288"/>
      <c r="U25441" s="287"/>
      <c r="X25441" s="289"/>
    </row>
    <row r="25442" spans="20:24">
      <c r="T25442" s="288"/>
      <c r="U25442" s="287"/>
      <c r="X25442" s="289"/>
    </row>
    <row r="25443" spans="20:24">
      <c r="T25443" s="288"/>
      <c r="U25443" s="287"/>
      <c r="X25443" s="289"/>
    </row>
    <row r="25444" spans="20:24">
      <c r="T25444" s="288"/>
      <c r="U25444" s="287"/>
      <c r="X25444" s="289"/>
    </row>
    <row r="25445" spans="20:24">
      <c r="T25445" s="288"/>
      <c r="U25445" s="287"/>
      <c r="X25445" s="289"/>
    </row>
    <row r="25446" spans="20:24">
      <c r="T25446" s="288"/>
      <c r="U25446" s="287"/>
      <c r="X25446" s="289"/>
    </row>
    <row r="25447" spans="20:24">
      <c r="T25447" s="288"/>
      <c r="U25447" s="287"/>
      <c r="X25447" s="289"/>
    </row>
    <row r="25448" spans="20:24">
      <c r="T25448" s="288"/>
      <c r="U25448" s="287"/>
      <c r="X25448" s="289"/>
    </row>
    <row r="25449" spans="20:24">
      <c r="T25449" s="288"/>
      <c r="U25449" s="287"/>
      <c r="X25449" s="289"/>
    </row>
    <row r="25450" spans="20:24">
      <c r="T25450" s="288"/>
      <c r="U25450" s="287"/>
      <c r="X25450" s="289"/>
    </row>
    <row r="25451" spans="20:24">
      <c r="T25451" s="288"/>
      <c r="U25451" s="287"/>
      <c r="X25451" s="289"/>
    </row>
    <row r="25452" spans="20:24">
      <c r="T25452" s="288"/>
      <c r="U25452" s="287"/>
      <c r="X25452" s="289"/>
    </row>
    <row r="25453" spans="20:24">
      <c r="T25453" s="288"/>
      <c r="U25453" s="287"/>
      <c r="X25453" s="289"/>
    </row>
    <row r="25454" spans="20:24">
      <c r="T25454" s="288"/>
      <c r="U25454" s="287"/>
      <c r="X25454" s="289"/>
    </row>
    <row r="25455" spans="20:24">
      <c r="T25455" s="288"/>
      <c r="U25455" s="287"/>
      <c r="X25455" s="289"/>
    </row>
    <row r="25456" spans="20:24">
      <c r="T25456" s="288"/>
      <c r="U25456" s="287"/>
      <c r="X25456" s="289"/>
    </row>
    <row r="25457" spans="20:24">
      <c r="T25457" s="288"/>
      <c r="U25457" s="287"/>
      <c r="X25457" s="289"/>
    </row>
    <row r="25458" spans="20:24">
      <c r="T25458" s="288"/>
      <c r="U25458" s="287"/>
      <c r="X25458" s="289"/>
    </row>
    <row r="25459" spans="20:24">
      <c r="T25459" s="288"/>
      <c r="U25459" s="287"/>
      <c r="X25459" s="289"/>
    </row>
    <row r="25460" spans="20:24">
      <c r="T25460" s="288"/>
      <c r="U25460" s="287"/>
      <c r="X25460" s="289"/>
    </row>
    <row r="25461" spans="20:24">
      <c r="T25461" s="288"/>
      <c r="U25461" s="287"/>
      <c r="X25461" s="289"/>
    </row>
    <row r="25462" spans="20:24">
      <c r="T25462" s="288"/>
      <c r="U25462" s="287"/>
      <c r="X25462" s="289"/>
    </row>
    <row r="25463" spans="20:24">
      <c r="T25463" s="288"/>
      <c r="U25463" s="287"/>
      <c r="X25463" s="289"/>
    </row>
    <row r="25464" spans="20:24">
      <c r="T25464" s="288"/>
      <c r="U25464" s="287"/>
      <c r="X25464" s="289"/>
    </row>
    <row r="25465" spans="20:24">
      <c r="T25465" s="288"/>
      <c r="U25465" s="287"/>
      <c r="X25465" s="289"/>
    </row>
    <row r="25466" spans="20:24">
      <c r="T25466" s="288"/>
      <c r="U25466" s="287"/>
      <c r="X25466" s="289"/>
    </row>
    <row r="25467" spans="20:24">
      <c r="T25467" s="288"/>
      <c r="U25467" s="287"/>
      <c r="X25467" s="289"/>
    </row>
    <row r="25468" spans="20:24">
      <c r="T25468" s="288"/>
      <c r="U25468" s="287"/>
      <c r="X25468" s="289"/>
    </row>
    <row r="25469" spans="20:24">
      <c r="T25469" s="288"/>
      <c r="U25469" s="287"/>
      <c r="X25469" s="289"/>
    </row>
    <row r="25470" spans="20:24">
      <c r="T25470" s="288"/>
      <c r="U25470" s="287"/>
      <c r="X25470" s="289"/>
    </row>
    <row r="25471" spans="20:24">
      <c r="T25471" s="288"/>
      <c r="U25471" s="287"/>
      <c r="X25471" s="289"/>
    </row>
    <row r="25472" spans="20:24">
      <c r="T25472" s="288"/>
      <c r="U25472" s="287"/>
      <c r="X25472" s="289"/>
    </row>
    <row r="25473" spans="20:24">
      <c r="T25473" s="288"/>
      <c r="U25473" s="287"/>
      <c r="X25473" s="289"/>
    </row>
    <row r="25474" spans="20:24">
      <c r="T25474" s="288"/>
      <c r="U25474" s="287"/>
      <c r="X25474" s="289"/>
    </row>
    <row r="25475" spans="20:24">
      <c r="T25475" s="288"/>
      <c r="U25475" s="287"/>
      <c r="X25475" s="289"/>
    </row>
    <row r="25476" spans="20:24">
      <c r="T25476" s="288"/>
      <c r="U25476" s="287"/>
      <c r="X25476" s="289"/>
    </row>
    <row r="25477" spans="20:24">
      <c r="T25477" s="288"/>
      <c r="U25477" s="287"/>
      <c r="X25477" s="289"/>
    </row>
    <row r="25478" spans="20:24">
      <c r="T25478" s="288"/>
      <c r="U25478" s="287"/>
      <c r="X25478" s="289"/>
    </row>
    <row r="25479" spans="20:24">
      <c r="T25479" s="288"/>
      <c r="U25479" s="287"/>
      <c r="X25479" s="289"/>
    </row>
    <row r="25480" spans="20:24">
      <c r="T25480" s="288"/>
      <c r="U25480" s="287"/>
      <c r="X25480" s="289"/>
    </row>
    <row r="25481" spans="20:24">
      <c r="T25481" s="288"/>
      <c r="U25481" s="287"/>
      <c r="X25481" s="289"/>
    </row>
    <row r="25482" spans="20:24">
      <c r="T25482" s="288"/>
      <c r="U25482" s="287"/>
      <c r="X25482" s="289"/>
    </row>
    <row r="25483" spans="20:24">
      <c r="T25483" s="288"/>
      <c r="U25483" s="287"/>
      <c r="X25483" s="289"/>
    </row>
    <row r="25484" spans="20:24">
      <c r="T25484" s="288"/>
      <c r="U25484" s="287"/>
      <c r="X25484" s="289"/>
    </row>
    <row r="25485" spans="20:24">
      <c r="T25485" s="288"/>
      <c r="U25485" s="287"/>
      <c r="X25485" s="289"/>
    </row>
    <row r="25486" spans="20:24">
      <c r="T25486" s="288"/>
      <c r="U25486" s="287"/>
      <c r="X25486" s="289"/>
    </row>
    <row r="25487" spans="20:24">
      <c r="T25487" s="288"/>
      <c r="U25487" s="287"/>
      <c r="X25487" s="289"/>
    </row>
    <row r="25488" spans="20:24">
      <c r="T25488" s="288"/>
      <c r="U25488" s="287"/>
      <c r="X25488" s="289"/>
    </row>
    <row r="25489" spans="20:24">
      <c r="T25489" s="288"/>
      <c r="U25489" s="287"/>
      <c r="X25489" s="289"/>
    </row>
    <row r="25490" spans="20:24">
      <c r="T25490" s="288"/>
      <c r="U25490" s="287"/>
      <c r="X25490" s="289"/>
    </row>
    <row r="25491" spans="20:24">
      <c r="T25491" s="288"/>
      <c r="U25491" s="287"/>
      <c r="X25491" s="289"/>
    </row>
    <row r="25492" spans="20:24">
      <c r="T25492" s="288"/>
      <c r="U25492" s="287"/>
      <c r="X25492" s="289"/>
    </row>
    <row r="25493" spans="20:24">
      <c r="T25493" s="288"/>
      <c r="U25493" s="287"/>
      <c r="X25493" s="289"/>
    </row>
    <row r="25494" spans="20:24">
      <c r="T25494" s="288"/>
      <c r="U25494" s="287"/>
      <c r="X25494" s="289"/>
    </row>
    <row r="25495" spans="20:24">
      <c r="T25495" s="288"/>
      <c r="U25495" s="287"/>
      <c r="X25495" s="289"/>
    </row>
    <row r="25496" spans="20:24">
      <c r="T25496" s="288"/>
      <c r="U25496" s="287"/>
      <c r="X25496" s="289"/>
    </row>
    <row r="25497" spans="20:24">
      <c r="T25497" s="288"/>
      <c r="U25497" s="287"/>
      <c r="X25497" s="289"/>
    </row>
    <row r="25498" spans="20:24">
      <c r="T25498" s="288"/>
      <c r="U25498" s="287"/>
      <c r="X25498" s="289"/>
    </row>
    <row r="25499" spans="20:24">
      <c r="T25499" s="288"/>
      <c r="U25499" s="287"/>
      <c r="X25499" s="289"/>
    </row>
    <row r="25500" spans="20:24">
      <c r="T25500" s="288"/>
      <c r="U25500" s="287"/>
      <c r="X25500" s="289"/>
    </row>
    <row r="25501" spans="20:24">
      <c r="T25501" s="288"/>
      <c r="U25501" s="287"/>
      <c r="X25501" s="289"/>
    </row>
    <row r="25502" spans="20:24">
      <c r="T25502" s="288"/>
      <c r="U25502" s="287"/>
      <c r="X25502" s="289"/>
    </row>
    <row r="25503" spans="20:24">
      <c r="T25503" s="288"/>
      <c r="U25503" s="287"/>
      <c r="X25503" s="289"/>
    </row>
    <row r="25504" spans="20:24">
      <c r="T25504" s="288"/>
      <c r="U25504" s="287"/>
      <c r="X25504" s="289"/>
    </row>
    <row r="25505" spans="20:24">
      <c r="T25505" s="288"/>
      <c r="U25505" s="287"/>
      <c r="X25505" s="289"/>
    </row>
    <row r="25506" spans="20:24">
      <c r="T25506" s="288"/>
      <c r="U25506" s="287"/>
      <c r="X25506" s="289"/>
    </row>
    <row r="25507" spans="20:24">
      <c r="T25507" s="288"/>
      <c r="U25507" s="287"/>
      <c r="X25507" s="289"/>
    </row>
    <row r="25508" spans="20:24">
      <c r="T25508" s="288"/>
      <c r="U25508" s="287"/>
      <c r="X25508" s="289"/>
    </row>
    <row r="25509" spans="20:24">
      <c r="T25509" s="288"/>
      <c r="U25509" s="287"/>
      <c r="X25509" s="289"/>
    </row>
    <row r="25510" spans="20:24">
      <c r="T25510" s="288"/>
      <c r="U25510" s="287"/>
      <c r="X25510" s="289"/>
    </row>
    <row r="25511" spans="20:24">
      <c r="T25511" s="288"/>
      <c r="U25511" s="287"/>
      <c r="X25511" s="289"/>
    </row>
    <row r="25512" spans="20:24">
      <c r="T25512" s="288"/>
      <c r="U25512" s="287"/>
      <c r="X25512" s="289"/>
    </row>
    <row r="25513" spans="20:24">
      <c r="T25513" s="288"/>
      <c r="U25513" s="287"/>
      <c r="X25513" s="289"/>
    </row>
    <row r="25514" spans="20:24">
      <c r="T25514" s="288"/>
      <c r="U25514" s="287"/>
      <c r="X25514" s="289"/>
    </row>
    <row r="25515" spans="20:24">
      <c r="T25515" s="288"/>
      <c r="U25515" s="287"/>
      <c r="X25515" s="289"/>
    </row>
    <row r="25516" spans="20:24">
      <c r="T25516" s="288"/>
      <c r="U25516" s="287"/>
      <c r="X25516" s="289"/>
    </row>
    <row r="25517" spans="20:24">
      <c r="T25517" s="288"/>
      <c r="U25517" s="287"/>
      <c r="X25517" s="289"/>
    </row>
    <row r="25518" spans="20:24">
      <c r="T25518" s="288"/>
      <c r="U25518" s="287"/>
      <c r="X25518" s="289"/>
    </row>
    <row r="25519" spans="20:24">
      <c r="T25519" s="288"/>
      <c r="U25519" s="287"/>
      <c r="X25519" s="289"/>
    </row>
    <row r="25520" spans="20:24">
      <c r="T25520" s="288"/>
      <c r="U25520" s="287"/>
      <c r="X25520" s="289"/>
    </row>
    <row r="25521" spans="20:24">
      <c r="T25521" s="288"/>
      <c r="U25521" s="287"/>
      <c r="X25521" s="289"/>
    </row>
    <row r="25522" spans="20:24">
      <c r="T25522" s="288"/>
      <c r="U25522" s="287"/>
      <c r="X25522" s="289"/>
    </row>
    <row r="25523" spans="20:24">
      <c r="T25523" s="288"/>
      <c r="U25523" s="287"/>
      <c r="X25523" s="289"/>
    </row>
    <row r="25524" spans="20:24">
      <c r="T25524" s="288"/>
      <c r="U25524" s="287"/>
      <c r="X25524" s="289"/>
    </row>
    <row r="25525" spans="20:24">
      <c r="T25525" s="288"/>
      <c r="U25525" s="287"/>
      <c r="X25525" s="289"/>
    </row>
    <row r="25526" spans="20:24">
      <c r="T25526" s="288"/>
      <c r="U25526" s="287"/>
      <c r="X25526" s="289"/>
    </row>
    <row r="25527" spans="20:24">
      <c r="T25527" s="288"/>
      <c r="U25527" s="287"/>
      <c r="X25527" s="289"/>
    </row>
    <row r="25528" spans="20:24">
      <c r="T25528" s="288"/>
      <c r="U25528" s="287"/>
      <c r="X25528" s="289"/>
    </row>
    <row r="25529" spans="20:24">
      <c r="T25529" s="288"/>
      <c r="U25529" s="287"/>
      <c r="X25529" s="289"/>
    </row>
    <row r="25530" spans="20:24">
      <c r="T25530" s="288"/>
      <c r="U25530" s="287"/>
      <c r="X25530" s="289"/>
    </row>
    <row r="25531" spans="20:24">
      <c r="T25531" s="288"/>
      <c r="U25531" s="287"/>
      <c r="X25531" s="289"/>
    </row>
    <row r="25532" spans="20:24">
      <c r="T25532" s="288"/>
      <c r="U25532" s="287"/>
      <c r="X25532" s="289"/>
    </row>
    <row r="25533" spans="20:24">
      <c r="T25533" s="288"/>
      <c r="U25533" s="287"/>
      <c r="X25533" s="289"/>
    </row>
    <row r="25534" spans="20:24">
      <c r="T25534" s="288"/>
      <c r="U25534" s="287"/>
      <c r="X25534" s="289"/>
    </row>
    <row r="25535" spans="20:24">
      <c r="T25535" s="288"/>
      <c r="U25535" s="287"/>
      <c r="X25535" s="289"/>
    </row>
    <row r="25536" spans="20:24">
      <c r="T25536" s="288"/>
      <c r="U25536" s="287"/>
      <c r="X25536" s="289"/>
    </row>
    <row r="25537" spans="20:24">
      <c r="T25537" s="288"/>
      <c r="U25537" s="287"/>
      <c r="X25537" s="289"/>
    </row>
    <row r="25538" spans="20:24">
      <c r="T25538" s="288"/>
      <c r="U25538" s="287"/>
      <c r="X25538" s="289"/>
    </row>
    <row r="25539" spans="20:24">
      <c r="T25539" s="288"/>
      <c r="U25539" s="287"/>
      <c r="X25539" s="289"/>
    </row>
    <row r="25540" spans="20:24">
      <c r="T25540" s="288"/>
      <c r="U25540" s="287"/>
      <c r="X25540" s="289"/>
    </row>
    <row r="25541" spans="20:24">
      <c r="T25541" s="288"/>
      <c r="U25541" s="287"/>
      <c r="X25541" s="289"/>
    </row>
    <row r="25542" spans="20:24">
      <c r="T25542" s="288"/>
      <c r="U25542" s="287"/>
      <c r="X25542" s="289"/>
    </row>
    <row r="25543" spans="20:24">
      <c r="T25543" s="288"/>
      <c r="U25543" s="287"/>
      <c r="X25543" s="289"/>
    </row>
    <row r="25544" spans="20:24">
      <c r="T25544" s="288"/>
      <c r="U25544" s="287"/>
      <c r="X25544" s="289"/>
    </row>
    <row r="25545" spans="20:24">
      <c r="T25545" s="288"/>
      <c r="U25545" s="287"/>
      <c r="X25545" s="289"/>
    </row>
    <row r="25546" spans="20:24">
      <c r="T25546" s="288"/>
      <c r="U25546" s="287"/>
      <c r="X25546" s="289"/>
    </row>
    <row r="25547" spans="20:24">
      <c r="T25547" s="288"/>
      <c r="U25547" s="287"/>
      <c r="X25547" s="289"/>
    </row>
    <row r="25548" spans="20:24">
      <c r="T25548" s="288"/>
      <c r="U25548" s="287"/>
      <c r="X25548" s="289"/>
    </row>
    <row r="25549" spans="20:24">
      <c r="T25549" s="288"/>
      <c r="U25549" s="287"/>
      <c r="X25549" s="289"/>
    </row>
    <row r="25550" spans="20:24">
      <c r="T25550" s="288"/>
      <c r="U25550" s="287"/>
      <c r="X25550" s="289"/>
    </row>
    <row r="25551" spans="20:24">
      <c r="T25551" s="288"/>
      <c r="U25551" s="287"/>
      <c r="X25551" s="289"/>
    </row>
    <row r="25552" spans="20:24">
      <c r="T25552" s="288"/>
      <c r="U25552" s="287"/>
      <c r="X25552" s="289"/>
    </row>
    <row r="25553" spans="20:24">
      <c r="T25553" s="288"/>
      <c r="U25553" s="287"/>
      <c r="X25553" s="289"/>
    </row>
    <row r="25554" spans="20:24">
      <c r="T25554" s="288"/>
      <c r="U25554" s="287"/>
      <c r="X25554" s="289"/>
    </row>
    <row r="25555" spans="20:24">
      <c r="T25555" s="288"/>
      <c r="U25555" s="287"/>
      <c r="X25555" s="289"/>
    </row>
    <row r="25556" spans="20:24">
      <c r="T25556" s="288"/>
      <c r="U25556" s="287"/>
      <c r="X25556" s="289"/>
    </row>
    <row r="25557" spans="20:24">
      <c r="T25557" s="288"/>
      <c r="U25557" s="287"/>
      <c r="X25557" s="289"/>
    </row>
    <row r="25558" spans="20:24">
      <c r="T25558" s="288"/>
      <c r="U25558" s="287"/>
      <c r="X25558" s="289"/>
    </row>
    <row r="25559" spans="20:24">
      <c r="T25559" s="288"/>
      <c r="U25559" s="287"/>
      <c r="X25559" s="289"/>
    </row>
    <row r="25560" spans="20:24">
      <c r="T25560" s="288"/>
      <c r="U25560" s="287"/>
      <c r="X25560" s="289"/>
    </row>
    <row r="25561" spans="20:24">
      <c r="T25561" s="288"/>
      <c r="U25561" s="287"/>
      <c r="X25561" s="289"/>
    </row>
    <row r="25562" spans="20:24">
      <c r="T25562" s="288"/>
      <c r="U25562" s="287"/>
      <c r="X25562" s="289"/>
    </row>
    <row r="25563" spans="20:24">
      <c r="T25563" s="288"/>
      <c r="U25563" s="287"/>
      <c r="X25563" s="289"/>
    </row>
    <row r="25564" spans="20:24">
      <c r="T25564" s="288"/>
      <c r="U25564" s="287"/>
      <c r="X25564" s="289"/>
    </row>
    <row r="25565" spans="20:24">
      <c r="T25565" s="288"/>
      <c r="U25565" s="287"/>
      <c r="X25565" s="289"/>
    </row>
    <row r="25566" spans="20:24">
      <c r="T25566" s="288"/>
      <c r="U25566" s="287"/>
      <c r="X25566" s="289"/>
    </row>
    <row r="25567" spans="20:24">
      <c r="T25567" s="288"/>
      <c r="U25567" s="287"/>
      <c r="X25567" s="289"/>
    </row>
    <row r="25568" spans="20:24">
      <c r="T25568" s="288"/>
      <c r="U25568" s="287"/>
      <c r="X25568" s="289"/>
    </row>
    <row r="25569" spans="20:24">
      <c r="T25569" s="288"/>
      <c r="U25569" s="287"/>
      <c r="X25569" s="289"/>
    </row>
    <row r="25570" spans="20:24">
      <c r="T25570" s="288"/>
      <c r="U25570" s="287"/>
      <c r="X25570" s="289"/>
    </row>
    <row r="25571" spans="20:24">
      <c r="T25571" s="288"/>
      <c r="U25571" s="287"/>
      <c r="X25571" s="289"/>
    </row>
    <row r="25572" spans="20:24">
      <c r="T25572" s="288"/>
      <c r="U25572" s="287"/>
      <c r="X25572" s="289"/>
    </row>
    <row r="25573" spans="20:24">
      <c r="T25573" s="288"/>
      <c r="U25573" s="287"/>
      <c r="X25573" s="289"/>
    </row>
    <row r="25574" spans="20:24">
      <c r="T25574" s="288"/>
      <c r="U25574" s="287"/>
      <c r="X25574" s="289"/>
    </row>
    <row r="25575" spans="20:24">
      <c r="T25575" s="288"/>
      <c r="U25575" s="287"/>
      <c r="X25575" s="289"/>
    </row>
    <row r="25576" spans="20:24">
      <c r="T25576" s="288"/>
      <c r="U25576" s="287"/>
      <c r="X25576" s="289"/>
    </row>
    <row r="25577" spans="20:24">
      <c r="T25577" s="288"/>
      <c r="U25577" s="287"/>
      <c r="X25577" s="289"/>
    </row>
    <row r="25578" spans="20:24">
      <c r="T25578" s="288"/>
      <c r="U25578" s="287"/>
      <c r="X25578" s="289"/>
    </row>
    <row r="25579" spans="20:24">
      <c r="T25579" s="288"/>
      <c r="U25579" s="287"/>
      <c r="X25579" s="289"/>
    </row>
    <row r="25580" spans="20:24">
      <c r="T25580" s="288"/>
      <c r="U25580" s="287"/>
      <c r="X25580" s="289"/>
    </row>
    <row r="25581" spans="20:24">
      <c r="T25581" s="288"/>
      <c r="U25581" s="287"/>
      <c r="X25581" s="289"/>
    </row>
    <row r="25582" spans="20:24">
      <c r="T25582" s="288"/>
      <c r="U25582" s="287"/>
      <c r="X25582" s="289"/>
    </row>
    <row r="25583" spans="20:24">
      <c r="T25583" s="288"/>
      <c r="U25583" s="287"/>
      <c r="X25583" s="289"/>
    </row>
    <row r="25584" spans="20:24">
      <c r="T25584" s="288"/>
      <c r="U25584" s="287"/>
      <c r="X25584" s="289"/>
    </row>
    <row r="25585" spans="20:24">
      <c r="T25585" s="288"/>
      <c r="U25585" s="287"/>
      <c r="X25585" s="289"/>
    </row>
    <row r="25586" spans="20:24">
      <c r="T25586" s="288"/>
      <c r="U25586" s="287"/>
      <c r="X25586" s="289"/>
    </row>
    <row r="25587" spans="20:24">
      <c r="T25587" s="288"/>
      <c r="U25587" s="287"/>
      <c r="X25587" s="289"/>
    </row>
    <row r="25588" spans="20:24">
      <c r="T25588" s="288"/>
      <c r="U25588" s="287"/>
      <c r="X25588" s="289"/>
    </row>
    <row r="25589" spans="20:24">
      <c r="T25589" s="288"/>
      <c r="U25589" s="287"/>
      <c r="X25589" s="289"/>
    </row>
    <row r="25590" spans="20:24">
      <c r="T25590" s="288"/>
      <c r="U25590" s="287"/>
      <c r="X25590" s="289"/>
    </row>
    <row r="25591" spans="20:24">
      <c r="T25591" s="288"/>
      <c r="U25591" s="287"/>
      <c r="X25591" s="289"/>
    </row>
    <row r="25592" spans="20:24">
      <c r="T25592" s="288"/>
      <c r="U25592" s="287"/>
      <c r="X25592" s="289"/>
    </row>
    <row r="25593" spans="20:24">
      <c r="T25593" s="288"/>
      <c r="U25593" s="287"/>
      <c r="X25593" s="289"/>
    </row>
    <row r="25594" spans="20:24">
      <c r="T25594" s="288"/>
      <c r="U25594" s="287"/>
      <c r="X25594" s="289"/>
    </row>
    <row r="25595" spans="20:24">
      <c r="T25595" s="288"/>
      <c r="U25595" s="287"/>
      <c r="X25595" s="289"/>
    </row>
    <row r="25596" spans="20:24">
      <c r="T25596" s="288"/>
      <c r="U25596" s="287"/>
      <c r="X25596" s="289"/>
    </row>
    <row r="25597" spans="20:24">
      <c r="T25597" s="288"/>
      <c r="U25597" s="287"/>
      <c r="X25597" s="289"/>
    </row>
    <row r="25598" spans="20:24">
      <c r="T25598" s="288"/>
      <c r="U25598" s="287"/>
      <c r="X25598" s="289"/>
    </row>
    <row r="25599" spans="20:24">
      <c r="T25599" s="288"/>
      <c r="U25599" s="287"/>
      <c r="X25599" s="289"/>
    </row>
    <row r="25600" spans="20:24">
      <c r="T25600" s="288"/>
      <c r="U25600" s="287"/>
      <c r="X25600" s="289"/>
    </row>
    <row r="25601" spans="20:24">
      <c r="T25601" s="288"/>
      <c r="U25601" s="287"/>
      <c r="X25601" s="289"/>
    </row>
    <row r="25602" spans="20:24">
      <c r="T25602" s="288"/>
      <c r="U25602" s="287"/>
      <c r="X25602" s="289"/>
    </row>
    <row r="25603" spans="20:24">
      <c r="T25603" s="288"/>
      <c r="U25603" s="287"/>
      <c r="X25603" s="289"/>
    </row>
    <row r="25604" spans="20:24">
      <c r="T25604" s="288"/>
      <c r="U25604" s="287"/>
      <c r="X25604" s="289"/>
    </row>
    <row r="25605" spans="20:24">
      <c r="T25605" s="288"/>
      <c r="U25605" s="287"/>
      <c r="X25605" s="289"/>
    </row>
    <row r="25606" spans="20:24">
      <c r="T25606" s="288"/>
      <c r="U25606" s="287"/>
      <c r="X25606" s="289"/>
    </row>
    <row r="25607" spans="20:24">
      <c r="T25607" s="288"/>
      <c r="U25607" s="287"/>
      <c r="X25607" s="289"/>
    </row>
    <row r="25608" spans="20:24">
      <c r="T25608" s="288"/>
      <c r="U25608" s="287"/>
      <c r="X25608" s="289"/>
    </row>
    <row r="25609" spans="20:24">
      <c r="T25609" s="288"/>
      <c r="U25609" s="287"/>
      <c r="X25609" s="289"/>
    </row>
    <row r="25610" spans="20:24">
      <c r="T25610" s="288"/>
      <c r="U25610" s="287"/>
      <c r="X25610" s="289"/>
    </row>
    <row r="25611" spans="20:24">
      <c r="T25611" s="288"/>
      <c r="U25611" s="287"/>
      <c r="X25611" s="289"/>
    </row>
    <row r="25612" spans="20:24">
      <c r="T25612" s="288"/>
      <c r="U25612" s="287"/>
      <c r="X25612" s="289"/>
    </row>
    <row r="25613" spans="20:24">
      <c r="T25613" s="288"/>
      <c r="U25613" s="287"/>
      <c r="X25613" s="289"/>
    </row>
    <row r="25614" spans="20:24">
      <c r="T25614" s="288"/>
      <c r="U25614" s="287"/>
      <c r="X25614" s="289"/>
    </row>
    <row r="25615" spans="20:24">
      <c r="T25615" s="288"/>
      <c r="U25615" s="287"/>
      <c r="X25615" s="289"/>
    </row>
    <row r="25616" spans="20:24">
      <c r="T25616" s="288"/>
      <c r="U25616" s="287"/>
      <c r="X25616" s="289"/>
    </row>
    <row r="25617" spans="20:24">
      <c r="T25617" s="288"/>
      <c r="U25617" s="287"/>
      <c r="X25617" s="289"/>
    </row>
    <row r="25618" spans="20:24">
      <c r="T25618" s="288"/>
      <c r="U25618" s="287"/>
      <c r="X25618" s="289"/>
    </row>
    <row r="25619" spans="20:24">
      <c r="T25619" s="288"/>
      <c r="U25619" s="287"/>
      <c r="X25619" s="289"/>
    </row>
    <row r="25620" spans="20:24">
      <c r="T25620" s="288"/>
      <c r="U25620" s="287"/>
      <c r="X25620" s="289"/>
    </row>
    <row r="25621" spans="20:24">
      <c r="T25621" s="288"/>
      <c r="U25621" s="287"/>
      <c r="X25621" s="289"/>
    </row>
    <row r="25622" spans="20:24">
      <c r="T25622" s="288"/>
      <c r="U25622" s="287"/>
      <c r="X25622" s="289"/>
    </row>
    <row r="25623" spans="20:24">
      <c r="T25623" s="288"/>
      <c r="U25623" s="287"/>
      <c r="X25623" s="289"/>
    </row>
    <row r="25624" spans="20:24">
      <c r="T25624" s="288"/>
      <c r="U25624" s="287"/>
      <c r="X25624" s="289"/>
    </row>
    <row r="25625" spans="20:24">
      <c r="T25625" s="288"/>
      <c r="U25625" s="287"/>
      <c r="X25625" s="289"/>
    </row>
    <row r="25626" spans="20:24">
      <c r="T25626" s="288"/>
      <c r="U25626" s="287"/>
      <c r="X25626" s="289"/>
    </row>
    <row r="25627" spans="20:24">
      <c r="T25627" s="288"/>
      <c r="U25627" s="287"/>
      <c r="X25627" s="289"/>
    </row>
    <row r="25628" spans="20:24">
      <c r="T25628" s="288"/>
      <c r="U25628" s="287"/>
      <c r="X25628" s="289"/>
    </row>
    <row r="25629" spans="20:24">
      <c r="T25629" s="288"/>
      <c r="U25629" s="287"/>
      <c r="X25629" s="289"/>
    </row>
    <row r="25630" spans="20:24">
      <c r="T25630" s="288"/>
      <c r="U25630" s="287"/>
      <c r="X25630" s="289"/>
    </row>
    <row r="25631" spans="20:24">
      <c r="T25631" s="288"/>
      <c r="U25631" s="287"/>
      <c r="X25631" s="289"/>
    </row>
    <row r="25632" spans="20:24">
      <c r="T25632" s="288"/>
      <c r="U25632" s="287"/>
      <c r="X25632" s="289"/>
    </row>
    <row r="25633" spans="20:24">
      <c r="T25633" s="288"/>
      <c r="U25633" s="287"/>
      <c r="X25633" s="289"/>
    </row>
    <row r="25634" spans="20:24">
      <c r="T25634" s="288"/>
      <c r="U25634" s="287"/>
      <c r="X25634" s="289"/>
    </row>
    <row r="25635" spans="20:24">
      <c r="T25635" s="288"/>
      <c r="U25635" s="287"/>
      <c r="X25635" s="289"/>
    </row>
    <row r="25636" spans="20:24">
      <c r="T25636" s="288"/>
      <c r="U25636" s="287"/>
      <c r="X25636" s="289"/>
    </row>
    <row r="25637" spans="20:24">
      <c r="T25637" s="288"/>
      <c r="U25637" s="287"/>
      <c r="X25637" s="289"/>
    </row>
    <row r="25638" spans="20:24">
      <c r="T25638" s="288"/>
      <c r="U25638" s="287"/>
      <c r="X25638" s="289"/>
    </row>
    <row r="25639" spans="20:24">
      <c r="T25639" s="288"/>
      <c r="U25639" s="287"/>
      <c r="X25639" s="289"/>
    </row>
    <row r="25640" spans="20:24">
      <c r="T25640" s="288"/>
      <c r="U25640" s="287"/>
      <c r="X25640" s="289"/>
    </row>
    <row r="25641" spans="20:24">
      <c r="T25641" s="288"/>
      <c r="U25641" s="287"/>
      <c r="X25641" s="289"/>
    </row>
    <row r="25642" spans="20:24">
      <c r="T25642" s="288"/>
      <c r="U25642" s="287"/>
      <c r="X25642" s="289"/>
    </row>
    <row r="25643" spans="20:24">
      <c r="T25643" s="288"/>
      <c r="U25643" s="287"/>
      <c r="X25643" s="289"/>
    </row>
    <row r="25644" spans="20:24">
      <c r="T25644" s="288"/>
      <c r="U25644" s="287"/>
      <c r="X25644" s="289"/>
    </row>
    <row r="25645" spans="20:24">
      <c r="T25645" s="288"/>
      <c r="U25645" s="287"/>
      <c r="X25645" s="289"/>
    </row>
    <row r="25646" spans="20:24">
      <c r="T25646" s="288"/>
      <c r="U25646" s="287"/>
      <c r="X25646" s="289"/>
    </row>
    <row r="25647" spans="20:24">
      <c r="T25647" s="288"/>
      <c r="U25647" s="287"/>
      <c r="X25647" s="289"/>
    </row>
    <row r="25648" spans="20:24">
      <c r="T25648" s="288"/>
      <c r="U25648" s="287"/>
      <c r="X25648" s="289"/>
    </row>
    <row r="25649" spans="20:24">
      <c r="T25649" s="288"/>
      <c r="U25649" s="287"/>
      <c r="X25649" s="289"/>
    </row>
    <row r="25650" spans="20:24">
      <c r="T25650" s="288"/>
      <c r="U25650" s="287"/>
      <c r="X25650" s="289"/>
    </row>
    <row r="25651" spans="20:24">
      <c r="T25651" s="288"/>
      <c r="U25651" s="287"/>
      <c r="X25651" s="289"/>
    </row>
    <row r="25652" spans="20:24">
      <c r="T25652" s="288"/>
      <c r="U25652" s="287"/>
      <c r="X25652" s="289"/>
    </row>
    <row r="25653" spans="20:24">
      <c r="T25653" s="288"/>
      <c r="U25653" s="287"/>
      <c r="X25653" s="289"/>
    </row>
    <row r="25654" spans="20:24">
      <c r="T25654" s="288"/>
      <c r="U25654" s="287"/>
      <c r="X25654" s="289"/>
    </row>
    <row r="25655" spans="20:24">
      <c r="T25655" s="288"/>
      <c r="U25655" s="287"/>
      <c r="X25655" s="289"/>
    </row>
    <row r="25656" spans="20:24">
      <c r="T25656" s="288"/>
      <c r="U25656" s="287"/>
      <c r="X25656" s="289"/>
    </row>
    <row r="25657" spans="20:24">
      <c r="T25657" s="288"/>
      <c r="U25657" s="287"/>
      <c r="X25657" s="289"/>
    </row>
    <row r="25658" spans="20:24">
      <c r="T25658" s="288"/>
      <c r="U25658" s="287"/>
      <c r="X25658" s="289"/>
    </row>
    <row r="25659" spans="20:24">
      <c r="T25659" s="288"/>
      <c r="U25659" s="287"/>
      <c r="X25659" s="289"/>
    </row>
    <row r="25660" spans="20:24">
      <c r="T25660" s="288"/>
      <c r="U25660" s="287"/>
      <c r="X25660" s="289"/>
    </row>
    <row r="25661" spans="20:24">
      <c r="T25661" s="288"/>
      <c r="U25661" s="287"/>
      <c r="X25661" s="289"/>
    </row>
    <row r="25662" spans="20:24">
      <c r="T25662" s="288"/>
      <c r="U25662" s="287"/>
      <c r="X25662" s="289"/>
    </row>
    <row r="25663" spans="20:24">
      <c r="T25663" s="288"/>
      <c r="U25663" s="287"/>
      <c r="X25663" s="289"/>
    </row>
    <row r="25664" spans="20:24">
      <c r="T25664" s="288"/>
      <c r="U25664" s="287"/>
      <c r="X25664" s="289"/>
    </row>
    <row r="25665" spans="20:24">
      <c r="T25665" s="288"/>
      <c r="U25665" s="287"/>
      <c r="X25665" s="289"/>
    </row>
    <row r="25666" spans="20:24">
      <c r="T25666" s="288"/>
      <c r="U25666" s="287"/>
      <c r="X25666" s="289"/>
    </row>
    <row r="25667" spans="20:24">
      <c r="T25667" s="288"/>
      <c r="U25667" s="287"/>
      <c r="X25667" s="289"/>
    </row>
    <row r="25668" spans="20:24">
      <c r="T25668" s="288"/>
      <c r="U25668" s="287"/>
      <c r="X25668" s="289"/>
    </row>
    <row r="25669" spans="20:24">
      <c r="T25669" s="288"/>
      <c r="U25669" s="287"/>
      <c r="X25669" s="289"/>
    </row>
    <row r="25670" spans="20:24">
      <c r="T25670" s="288"/>
      <c r="U25670" s="287"/>
      <c r="X25670" s="289"/>
    </row>
    <row r="25671" spans="20:24">
      <c r="T25671" s="288"/>
      <c r="U25671" s="287"/>
      <c r="X25671" s="289"/>
    </row>
    <row r="25672" spans="20:24">
      <c r="T25672" s="288"/>
      <c r="U25672" s="287"/>
      <c r="X25672" s="289"/>
    </row>
    <row r="25673" spans="20:24">
      <c r="T25673" s="288"/>
      <c r="U25673" s="287"/>
      <c r="X25673" s="289"/>
    </row>
    <row r="25674" spans="20:24">
      <c r="T25674" s="288"/>
      <c r="U25674" s="287"/>
      <c r="X25674" s="289"/>
    </row>
    <row r="25675" spans="20:24">
      <c r="T25675" s="288"/>
      <c r="U25675" s="287"/>
      <c r="X25675" s="289"/>
    </row>
    <row r="25676" spans="20:24">
      <c r="T25676" s="288"/>
      <c r="U25676" s="287"/>
      <c r="X25676" s="289"/>
    </row>
    <row r="25677" spans="20:24">
      <c r="T25677" s="288"/>
      <c r="U25677" s="287"/>
      <c r="X25677" s="289"/>
    </row>
    <row r="25678" spans="20:24">
      <c r="T25678" s="288"/>
      <c r="U25678" s="287"/>
      <c r="X25678" s="289"/>
    </row>
    <row r="25679" spans="20:24">
      <c r="T25679" s="288"/>
      <c r="U25679" s="287"/>
      <c r="X25679" s="289"/>
    </row>
    <row r="25680" spans="20:24">
      <c r="T25680" s="288"/>
      <c r="U25680" s="287"/>
      <c r="X25680" s="289"/>
    </row>
    <row r="25681" spans="20:24">
      <c r="T25681" s="288"/>
      <c r="U25681" s="287"/>
      <c r="X25681" s="289"/>
    </row>
    <row r="25682" spans="20:24">
      <c r="T25682" s="288"/>
      <c r="U25682" s="287"/>
      <c r="X25682" s="289"/>
    </row>
    <row r="25683" spans="20:24">
      <c r="T25683" s="288"/>
      <c r="U25683" s="287"/>
      <c r="X25683" s="289"/>
    </row>
    <row r="25684" spans="20:24">
      <c r="T25684" s="288"/>
      <c r="U25684" s="287"/>
      <c r="X25684" s="289"/>
    </row>
    <row r="25685" spans="20:24">
      <c r="T25685" s="288"/>
      <c r="U25685" s="287"/>
      <c r="X25685" s="289"/>
    </row>
    <row r="25686" spans="20:24">
      <c r="T25686" s="288"/>
      <c r="U25686" s="287"/>
      <c r="X25686" s="289"/>
    </row>
    <row r="25687" spans="20:24">
      <c r="T25687" s="288"/>
      <c r="U25687" s="287"/>
      <c r="X25687" s="289"/>
    </row>
    <row r="25688" spans="20:24">
      <c r="T25688" s="288"/>
      <c r="U25688" s="287"/>
      <c r="X25688" s="289"/>
    </row>
    <row r="25689" spans="20:24">
      <c r="T25689" s="288"/>
      <c r="U25689" s="287"/>
      <c r="X25689" s="289"/>
    </row>
    <row r="25690" spans="20:24">
      <c r="T25690" s="288"/>
      <c r="U25690" s="287"/>
      <c r="X25690" s="289"/>
    </row>
    <row r="25691" spans="20:24">
      <c r="T25691" s="288"/>
      <c r="U25691" s="287"/>
      <c r="X25691" s="289"/>
    </row>
    <row r="25692" spans="20:24">
      <c r="T25692" s="288"/>
      <c r="U25692" s="287"/>
      <c r="X25692" s="289"/>
    </row>
    <row r="25693" spans="20:24">
      <c r="T25693" s="288"/>
      <c r="U25693" s="287"/>
      <c r="X25693" s="289"/>
    </row>
    <row r="25694" spans="20:24">
      <c r="T25694" s="288"/>
      <c r="U25694" s="287"/>
      <c r="X25694" s="289"/>
    </row>
    <row r="25695" spans="20:24">
      <c r="T25695" s="288"/>
      <c r="U25695" s="287"/>
      <c r="X25695" s="289"/>
    </row>
    <row r="25696" spans="20:24">
      <c r="T25696" s="288"/>
      <c r="U25696" s="287"/>
      <c r="X25696" s="289"/>
    </row>
    <row r="25697" spans="20:24">
      <c r="T25697" s="288"/>
      <c r="U25697" s="287"/>
      <c r="X25697" s="289"/>
    </row>
    <row r="25698" spans="20:24">
      <c r="T25698" s="288"/>
      <c r="U25698" s="287"/>
      <c r="X25698" s="289"/>
    </row>
    <row r="25699" spans="20:24">
      <c r="T25699" s="288"/>
      <c r="U25699" s="287"/>
      <c r="X25699" s="289"/>
    </row>
    <row r="25700" spans="20:24">
      <c r="T25700" s="288"/>
      <c r="U25700" s="287"/>
      <c r="X25700" s="289"/>
    </row>
    <row r="25701" spans="20:24">
      <c r="T25701" s="288"/>
      <c r="U25701" s="287"/>
      <c r="X25701" s="289"/>
    </row>
    <row r="25702" spans="20:24">
      <c r="T25702" s="288"/>
      <c r="U25702" s="287"/>
      <c r="X25702" s="289"/>
    </row>
    <row r="25703" spans="20:24">
      <c r="T25703" s="288"/>
      <c r="U25703" s="287"/>
      <c r="X25703" s="289"/>
    </row>
    <row r="25704" spans="20:24">
      <c r="T25704" s="288"/>
      <c r="U25704" s="287"/>
      <c r="X25704" s="289"/>
    </row>
    <row r="25705" spans="20:24">
      <c r="T25705" s="288"/>
      <c r="U25705" s="287"/>
      <c r="X25705" s="289"/>
    </row>
    <row r="25706" spans="20:24">
      <c r="T25706" s="288"/>
      <c r="U25706" s="287"/>
      <c r="X25706" s="289"/>
    </row>
    <row r="25707" spans="20:24">
      <c r="T25707" s="288"/>
      <c r="U25707" s="287"/>
      <c r="X25707" s="289"/>
    </row>
    <row r="25708" spans="20:24">
      <c r="T25708" s="288"/>
      <c r="U25708" s="287"/>
      <c r="X25708" s="289"/>
    </row>
    <row r="25709" spans="20:24">
      <c r="T25709" s="288"/>
      <c r="U25709" s="287"/>
      <c r="X25709" s="289"/>
    </row>
    <row r="25710" spans="20:24">
      <c r="T25710" s="288"/>
      <c r="U25710" s="287"/>
      <c r="X25710" s="289"/>
    </row>
    <row r="25711" spans="20:24">
      <c r="T25711" s="288"/>
      <c r="U25711" s="287"/>
      <c r="X25711" s="289"/>
    </row>
    <row r="25712" spans="20:24">
      <c r="T25712" s="288"/>
      <c r="U25712" s="287"/>
      <c r="X25712" s="289"/>
    </row>
    <row r="25713" spans="20:24">
      <c r="T25713" s="288"/>
      <c r="U25713" s="287"/>
      <c r="X25713" s="289"/>
    </row>
    <row r="25714" spans="20:24">
      <c r="T25714" s="288"/>
      <c r="U25714" s="287"/>
      <c r="X25714" s="289"/>
    </row>
    <row r="25715" spans="20:24">
      <c r="T25715" s="288"/>
      <c r="U25715" s="287"/>
      <c r="X25715" s="289"/>
    </row>
    <row r="25716" spans="20:24">
      <c r="T25716" s="288"/>
      <c r="U25716" s="287"/>
      <c r="X25716" s="289"/>
    </row>
    <row r="25717" spans="20:24">
      <c r="T25717" s="288"/>
      <c r="U25717" s="287"/>
      <c r="X25717" s="289"/>
    </row>
    <row r="25718" spans="20:24">
      <c r="T25718" s="288"/>
      <c r="U25718" s="287"/>
      <c r="X25718" s="289"/>
    </row>
    <row r="25719" spans="20:24">
      <c r="T25719" s="288"/>
      <c r="U25719" s="287"/>
      <c r="X25719" s="289"/>
    </row>
    <row r="25720" spans="20:24">
      <c r="T25720" s="288"/>
      <c r="U25720" s="287"/>
      <c r="X25720" s="289"/>
    </row>
    <row r="25721" spans="20:24">
      <c r="T25721" s="288"/>
      <c r="U25721" s="287"/>
      <c r="X25721" s="289"/>
    </row>
    <row r="25722" spans="20:24">
      <c r="T25722" s="288"/>
      <c r="U25722" s="287"/>
      <c r="X25722" s="289"/>
    </row>
    <row r="25723" spans="20:24">
      <c r="T25723" s="288"/>
      <c r="U25723" s="287"/>
      <c r="X25723" s="289"/>
    </row>
    <row r="25724" spans="20:24">
      <c r="T25724" s="288"/>
      <c r="U25724" s="287"/>
      <c r="X25724" s="289"/>
    </row>
    <row r="25725" spans="20:24">
      <c r="T25725" s="288"/>
      <c r="U25725" s="287"/>
      <c r="X25725" s="289"/>
    </row>
    <row r="25726" spans="20:24">
      <c r="T25726" s="288"/>
      <c r="U25726" s="287"/>
      <c r="X25726" s="289"/>
    </row>
    <row r="25727" spans="20:24">
      <c r="T25727" s="288"/>
      <c r="U25727" s="287"/>
      <c r="X25727" s="289"/>
    </row>
    <row r="25728" spans="20:24">
      <c r="T25728" s="288"/>
      <c r="U25728" s="287"/>
      <c r="X25728" s="289"/>
    </row>
    <row r="25729" spans="20:24">
      <c r="T25729" s="288"/>
      <c r="U25729" s="287"/>
      <c r="X25729" s="289"/>
    </row>
    <row r="25730" spans="20:24">
      <c r="T25730" s="288"/>
      <c r="U25730" s="287"/>
      <c r="X25730" s="289"/>
    </row>
    <row r="25731" spans="20:24">
      <c r="T25731" s="288"/>
      <c r="U25731" s="287"/>
      <c r="X25731" s="289"/>
    </row>
    <row r="25732" spans="20:24">
      <c r="T25732" s="288"/>
      <c r="U25732" s="287"/>
      <c r="X25732" s="289"/>
    </row>
    <row r="25733" spans="20:24">
      <c r="T25733" s="288"/>
      <c r="U25733" s="287"/>
      <c r="X25733" s="289"/>
    </row>
    <row r="25734" spans="20:24">
      <c r="T25734" s="288"/>
      <c r="U25734" s="287"/>
      <c r="X25734" s="289"/>
    </row>
    <row r="25735" spans="20:24">
      <c r="T25735" s="288"/>
      <c r="U25735" s="287"/>
      <c r="X25735" s="289"/>
    </row>
    <row r="25736" spans="20:24">
      <c r="T25736" s="288"/>
      <c r="U25736" s="287"/>
      <c r="X25736" s="289"/>
    </row>
    <row r="25737" spans="20:24">
      <c r="T25737" s="288"/>
      <c r="U25737" s="287"/>
      <c r="X25737" s="289"/>
    </row>
    <row r="25738" spans="20:24">
      <c r="T25738" s="288"/>
      <c r="U25738" s="287"/>
      <c r="X25738" s="289"/>
    </row>
    <row r="25739" spans="20:24">
      <c r="T25739" s="288"/>
      <c r="U25739" s="287"/>
      <c r="X25739" s="289"/>
    </row>
    <row r="25740" spans="20:24">
      <c r="T25740" s="288"/>
      <c r="U25740" s="287"/>
      <c r="X25740" s="289"/>
    </row>
    <row r="25741" spans="20:24">
      <c r="T25741" s="288"/>
      <c r="U25741" s="287"/>
      <c r="X25741" s="289"/>
    </row>
    <row r="25742" spans="20:24">
      <c r="T25742" s="288"/>
      <c r="U25742" s="287"/>
      <c r="X25742" s="289"/>
    </row>
    <row r="25743" spans="20:24">
      <c r="T25743" s="288"/>
      <c r="U25743" s="287"/>
      <c r="X25743" s="289"/>
    </row>
    <row r="25744" spans="20:24">
      <c r="T25744" s="288"/>
      <c r="U25744" s="287"/>
      <c r="X25744" s="289"/>
    </row>
    <row r="25745" spans="20:24">
      <c r="T25745" s="288"/>
      <c r="U25745" s="287"/>
      <c r="X25745" s="289"/>
    </row>
    <row r="25746" spans="20:24">
      <c r="T25746" s="288"/>
      <c r="U25746" s="287"/>
      <c r="X25746" s="289"/>
    </row>
    <row r="25747" spans="20:24">
      <c r="T25747" s="288"/>
      <c r="U25747" s="287"/>
      <c r="X25747" s="289"/>
    </row>
    <row r="25748" spans="20:24">
      <c r="T25748" s="288"/>
      <c r="U25748" s="287"/>
      <c r="X25748" s="289"/>
    </row>
    <row r="25749" spans="20:24">
      <c r="T25749" s="288"/>
      <c r="U25749" s="287"/>
      <c r="X25749" s="289"/>
    </row>
    <row r="25750" spans="20:24">
      <c r="T25750" s="288"/>
      <c r="U25750" s="287"/>
      <c r="X25750" s="289"/>
    </row>
    <row r="25751" spans="20:24">
      <c r="T25751" s="288"/>
      <c r="U25751" s="287"/>
      <c r="X25751" s="289"/>
    </row>
    <row r="25752" spans="20:24">
      <c r="T25752" s="288"/>
      <c r="U25752" s="287"/>
      <c r="X25752" s="289"/>
    </row>
    <row r="25753" spans="20:24">
      <c r="T25753" s="288"/>
      <c r="U25753" s="287"/>
      <c r="X25753" s="289"/>
    </row>
    <row r="25754" spans="20:24">
      <c r="T25754" s="288"/>
      <c r="U25754" s="287"/>
      <c r="X25754" s="289"/>
    </row>
    <row r="25755" spans="20:24">
      <c r="T25755" s="288"/>
      <c r="U25755" s="287"/>
      <c r="X25755" s="289"/>
    </row>
    <row r="25756" spans="20:24">
      <c r="T25756" s="288"/>
      <c r="U25756" s="287"/>
      <c r="X25756" s="289"/>
    </row>
    <row r="25757" spans="20:24">
      <c r="T25757" s="288"/>
      <c r="U25757" s="287"/>
      <c r="X25757" s="289"/>
    </row>
    <row r="25758" spans="20:24">
      <c r="T25758" s="288"/>
      <c r="U25758" s="287"/>
      <c r="X25758" s="289"/>
    </row>
    <row r="25759" spans="20:24">
      <c r="T25759" s="288"/>
      <c r="U25759" s="287"/>
      <c r="X25759" s="289"/>
    </row>
    <row r="25760" spans="20:24">
      <c r="T25760" s="288"/>
      <c r="U25760" s="287"/>
      <c r="X25760" s="289"/>
    </row>
    <row r="25761" spans="20:24">
      <c r="T25761" s="288"/>
      <c r="U25761" s="287"/>
      <c r="X25761" s="289"/>
    </row>
    <row r="25762" spans="20:24">
      <c r="T25762" s="288"/>
      <c r="U25762" s="287"/>
      <c r="X25762" s="289"/>
    </row>
    <row r="25763" spans="20:24">
      <c r="T25763" s="288"/>
      <c r="U25763" s="287"/>
      <c r="X25763" s="289"/>
    </row>
    <row r="25764" spans="20:24">
      <c r="T25764" s="288"/>
      <c r="U25764" s="287"/>
      <c r="X25764" s="289"/>
    </row>
    <row r="25765" spans="20:24">
      <c r="T25765" s="288"/>
      <c r="U25765" s="287"/>
      <c r="X25765" s="289"/>
    </row>
    <row r="25766" spans="20:24">
      <c r="T25766" s="288"/>
      <c r="U25766" s="287"/>
      <c r="X25766" s="289"/>
    </row>
    <row r="25767" spans="20:24">
      <c r="T25767" s="288"/>
      <c r="U25767" s="287"/>
      <c r="X25767" s="289"/>
    </row>
    <row r="25768" spans="20:24">
      <c r="T25768" s="288"/>
      <c r="U25768" s="287"/>
      <c r="X25768" s="289"/>
    </row>
    <row r="25769" spans="20:24">
      <c r="T25769" s="288"/>
      <c r="U25769" s="287"/>
      <c r="X25769" s="289"/>
    </row>
    <row r="25770" spans="20:24">
      <c r="T25770" s="288"/>
      <c r="U25770" s="287"/>
      <c r="X25770" s="289"/>
    </row>
    <row r="25771" spans="20:24">
      <c r="T25771" s="288"/>
      <c r="U25771" s="287"/>
      <c r="X25771" s="289"/>
    </row>
    <row r="25772" spans="20:24">
      <c r="T25772" s="288"/>
      <c r="U25772" s="287"/>
      <c r="X25772" s="289"/>
    </row>
    <row r="25773" spans="20:24">
      <c r="T25773" s="288"/>
      <c r="U25773" s="287"/>
      <c r="X25773" s="289"/>
    </row>
    <row r="25774" spans="20:24">
      <c r="T25774" s="288"/>
      <c r="U25774" s="287"/>
      <c r="X25774" s="289"/>
    </row>
    <row r="25775" spans="20:24">
      <c r="T25775" s="288"/>
      <c r="U25775" s="287"/>
      <c r="X25775" s="289"/>
    </row>
    <row r="25776" spans="20:24">
      <c r="T25776" s="288"/>
      <c r="U25776" s="287"/>
      <c r="X25776" s="289"/>
    </row>
    <row r="25777" spans="20:24">
      <c r="T25777" s="288"/>
      <c r="U25777" s="287"/>
      <c r="X25777" s="289"/>
    </row>
    <row r="25778" spans="20:24">
      <c r="T25778" s="288"/>
      <c r="U25778" s="287"/>
      <c r="X25778" s="289"/>
    </row>
    <row r="25779" spans="20:24">
      <c r="T25779" s="288"/>
      <c r="U25779" s="287"/>
      <c r="X25779" s="289"/>
    </row>
    <row r="25780" spans="20:24">
      <c r="T25780" s="288"/>
      <c r="U25780" s="287"/>
      <c r="X25780" s="289"/>
    </row>
    <row r="25781" spans="20:24">
      <c r="T25781" s="288"/>
      <c r="U25781" s="287"/>
      <c r="X25781" s="289"/>
    </row>
    <row r="25782" spans="20:24">
      <c r="T25782" s="288"/>
      <c r="U25782" s="287"/>
      <c r="X25782" s="289"/>
    </row>
    <row r="25783" spans="20:24">
      <c r="T25783" s="288"/>
      <c r="U25783" s="287"/>
      <c r="X25783" s="289"/>
    </row>
    <row r="25784" spans="20:24">
      <c r="T25784" s="288"/>
      <c r="U25784" s="287"/>
      <c r="X25784" s="289"/>
    </row>
    <row r="25785" spans="20:24">
      <c r="T25785" s="288"/>
      <c r="U25785" s="287"/>
      <c r="X25785" s="289"/>
    </row>
    <row r="25786" spans="20:24">
      <c r="T25786" s="288"/>
      <c r="U25786" s="287"/>
      <c r="X25786" s="289"/>
    </row>
    <row r="25787" spans="20:24">
      <c r="T25787" s="288"/>
      <c r="U25787" s="287"/>
      <c r="X25787" s="289"/>
    </row>
    <row r="25788" spans="20:24">
      <c r="T25788" s="288"/>
      <c r="U25788" s="287"/>
      <c r="X25788" s="289"/>
    </row>
    <row r="25789" spans="20:24">
      <c r="T25789" s="288"/>
      <c r="U25789" s="287"/>
      <c r="X25789" s="289"/>
    </row>
    <row r="25790" spans="20:24">
      <c r="T25790" s="288"/>
      <c r="U25790" s="287"/>
      <c r="X25790" s="289"/>
    </row>
    <row r="25791" spans="20:24">
      <c r="T25791" s="288"/>
      <c r="U25791" s="287"/>
      <c r="X25791" s="289"/>
    </row>
    <row r="25792" spans="20:24">
      <c r="T25792" s="288"/>
      <c r="U25792" s="287"/>
      <c r="X25792" s="289"/>
    </row>
    <row r="25793" spans="20:24">
      <c r="T25793" s="288"/>
      <c r="U25793" s="287"/>
      <c r="X25793" s="289"/>
    </row>
    <row r="25794" spans="20:24">
      <c r="T25794" s="288"/>
      <c r="U25794" s="287"/>
      <c r="X25794" s="289"/>
    </row>
    <row r="25795" spans="20:24">
      <c r="T25795" s="288"/>
      <c r="U25795" s="287"/>
      <c r="X25795" s="289"/>
    </row>
    <row r="25796" spans="20:24">
      <c r="T25796" s="288"/>
      <c r="U25796" s="287"/>
      <c r="X25796" s="289"/>
    </row>
    <row r="25797" spans="20:24">
      <c r="T25797" s="288"/>
      <c r="U25797" s="287"/>
      <c r="X25797" s="289"/>
    </row>
    <row r="25798" spans="20:24">
      <c r="T25798" s="288"/>
      <c r="U25798" s="287"/>
      <c r="X25798" s="289"/>
    </row>
    <row r="25799" spans="20:24">
      <c r="T25799" s="288"/>
      <c r="U25799" s="287"/>
      <c r="X25799" s="289"/>
    </row>
    <row r="25800" spans="20:24">
      <c r="T25800" s="288"/>
      <c r="U25800" s="287"/>
      <c r="X25800" s="289"/>
    </row>
    <row r="25801" spans="20:24">
      <c r="T25801" s="288"/>
      <c r="U25801" s="287"/>
      <c r="X25801" s="289"/>
    </row>
    <row r="25802" spans="20:24">
      <c r="T25802" s="288"/>
      <c r="U25802" s="287"/>
      <c r="X25802" s="289"/>
    </row>
    <row r="25803" spans="20:24">
      <c r="T25803" s="288"/>
      <c r="U25803" s="287"/>
      <c r="X25803" s="289"/>
    </row>
    <row r="25804" spans="20:24">
      <c r="T25804" s="288"/>
      <c r="U25804" s="287"/>
      <c r="X25804" s="289"/>
    </row>
    <row r="25805" spans="20:24">
      <c r="T25805" s="288"/>
      <c r="U25805" s="287"/>
      <c r="X25805" s="289"/>
    </row>
    <row r="25806" spans="20:24">
      <c r="T25806" s="288"/>
      <c r="U25806" s="287"/>
      <c r="X25806" s="289"/>
    </row>
    <row r="25807" spans="20:24">
      <c r="T25807" s="288"/>
      <c r="U25807" s="287"/>
      <c r="X25807" s="289"/>
    </row>
    <row r="25808" spans="20:24">
      <c r="T25808" s="288"/>
      <c r="U25808" s="287"/>
      <c r="X25808" s="289"/>
    </row>
    <row r="25809" spans="20:24">
      <c r="T25809" s="288"/>
      <c r="U25809" s="287"/>
      <c r="X25809" s="289"/>
    </row>
    <row r="25810" spans="20:24">
      <c r="T25810" s="288"/>
      <c r="U25810" s="287"/>
      <c r="X25810" s="289"/>
    </row>
    <row r="25811" spans="20:24">
      <c r="T25811" s="288"/>
      <c r="U25811" s="287"/>
      <c r="X25811" s="289"/>
    </row>
    <row r="25812" spans="20:24">
      <c r="T25812" s="288"/>
      <c r="U25812" s="287"/>
      <c r="X25812" s="289"/>
    </row>
    <row r="25813" spans="20:24">
      <c r="T25813" s="288"/>
      <c r="U25813" s="287"/>
      <c r="X25813" s="289"/>
    </row>
    <row r="25814" spans="20:24">
      <c r="T25814" s="288"/>
      <c r="U25814" s="287"/>
      <c r="X25814" s="289"/>
    </row>
    <row r="25815" spans="20:24">
      <c r="T25815" s="288"/>
      <c r="U25815" s="287"/>
      <c r="X25815" s="289"/>
    </row>
    <row r="25816" spans="20:24">
      <c r="T25816" s="288"/>
      <c r="U25816" s="287"/>
      <c r="X25816" s="289"/>
    </row>
    <row r="25817" spans="20:24">
      <c r="T25817" s="288"/>
      <c r="U25817" s="287"/>
      <c r="X25817" s="289"/>
    </row>
    <row r="25818" spans="20:24">
      <c r="T25818" s="288"/>
      <c r="U25818" s="287"/>
      <c r="X25818" s="289"/>
    </row>
    <row r="25819" spans="20:24">
      <c r="T25819" s="288"/>
      <c r="U25819" s="287"/>
      <c r="X25819" s="289"/>
    </row>
    <row r="25820" spans="20:24">
      <c r="T25820" s="288"/>
      <c r="U25820" s="287"/>
      <c r="X25820" s="289"/>
    </row>
    <row r="25821" spans="20:24">
      <c r="T25821" s="288"/>
      <c r="U25821" s="287"/>
      <c r="X25821" s="289"/>
    </row>
    <row r="25822" spans="20:24">
      <c r="T25822" s="288"/>
      <c r="U25822" s="287"/>
      <c r="X25822" s="289"/>
    </row>
    <row r="25823" spans="20:24">
      <c r="T25823" s="288"/>
      <c r="U25823" s="287"/>
      <c r="X25823" s="289"/>
    </row>
    <row r="25824" spans="20:24">
      <c r="T25824" s="288"/>
      <c r="U25824" s="287"/>
      <c r="X25824" s="289"/>
    </row>
    <row r="25825" spans="20:24">
      <c r="T25825" s="288"/>
      <c r="U25825" s="287"/>
      <c r="X25825" s="289"/>
    </row>
    <row r="25826" spans="20:24">
      <c r="T25826" s="288"/>
      <c r="U25826" s="287"/>
      <c r="X25826" s="289"/>
    </row>
    <row r="25827" spans="20:24">
      <c r="T25827" s="288"/>
      <c r="U25827" s="287"/>
      <c r="X25827" s="289"/>
    </row>
    <row r="25828" spans="20:24">
      <c r="T25828" s="288"/>
      <c r="U25828" s="287"/>
      <c r="X25828" s="289"/>
    </row>
    <row r="25829" spans="20:24">
      <c r="T25829" s="288"/>
      <c r="U25829" s="287"/>
      <c r="X25829" s="289"/>
    </row>
    <row r="25830" spans="20:24">
      <c r="T25830" s="288"/>
      <c r="U25830" s="287"/>
      <c r="X25830" s="289"/>
    </row>
    <row r="25831" spans="20:24">
      <c r="T25831" s="288"/>
      <c r="U25831" s="287"/>
      <c r="X25831" s="289"/>
    </row>
    <row r="25832" spans="20:24">
      <c r="T25832" s="288"/>
      <c r="U25832" s="287"/>
      <c r="X25832" s="289"/>
    </row>
    <row r="25833" spans="20:24">
      <c r="T25833" s="288"/>
      <c r="U25833" s="287"/>
      <c r="X25833" s="289"/>
    </row>
    <row r="25834" spans="20:24">
      <c r="T25834" s="288"/>
      <c r="U25834" s="287"/>
      <c r="X25834" s="289"/>
    </row>
    <row r="25835" spans="20:24">
      <c r="T25835" s="288"/>
      <c r="U25835" s="287"/>
      <c r="X25835" s="289"/>
    </row>
    <row r="25836" spans="20:24">
      <c r="T25836" s="288"/>
      <c r="U25836" s="287"/>
      <c r="X25836" s="289"/>
    </row>
    <row r="25837" spans="20:24">
      <c r="T25837" s="288"/>
      <c r="U25837" s="287"/>
      <c r="X25837" s="289"/>
    </row>
    <row r="25838" spans="20:24">
      <c r="T25838" s="288"/>
      <c r="U25838" s="287"/>
      <c r="X25838" s="289"/>
    </row>
    <row r="25839" spans="20:24">
      <c r="T25839" s="288"/>
      <c r="U25839" s="287"/>
      <c r="X25839" s="289"/>
    </row>
    <row r="25840" spans="20:24">
      <c r="T25840" s="288"/>
      <c r="U25840" s="287"/>
      <c r="X25840" s="289"/>
    </row>
    <row r="25841" spans="20:24">
      <c r="T25841" s="288"/>
      <c r="U25841" s="287"/>
      <c r="X25841" s="289"/>
    </row>
    <row r="25842" spans="20:24">
      <c r="T25842" s="288"/>
      <c r="U25842" s="287"/>
      <c r="X25842" s="289"/>
    </row>
    <row r="25843" spans="20:24">
      <c r="T25843" s="288"/>
      <c r="U25843" s="287"/>
      <c r="X25843" s="289"/>
    </row>
    <row r="25844" spans="20:24">
      <c r="T25844" s="288"/>
      <c r="U25844" s="287"/>
      <c r="X25844" s="289"/>
    </row>
    <row r="25845" spans="20:24">
      <c r="T25845" s="288"/>
      <c r="U25845" s="287"/>
      <c r="X25845" s="289"/>
    </row>
    <row r="25846" spans="20:24">
      <c r="T25846" s="288"/>
      <c r="U25846" s="287"/>
      <c r="X25846" s="289"/>
    </row>
    <row r="25847" spans="20:24">
      <c r="T25847" s="288"/>
      <c r="U25847" s="287"/>
      <c r="X25847" s="289"/>
    </row>
    <row r="25848" spans="20:24">
      <c r="T25848" s="288"/>
      <c r="U25848" s="287"/>
      <c r="X25848" s="289"/>
    </row>
    <row r="25849" spans="20:24">
      <c r="T25849" s="288"/>
      <c r="U25849" s="287"/>
      <c r="X25849" s="289"/>
    </row>
    <row r="25850" spans="20:24">
      <c r="T25850" s="288"/>
      <c r="U25850" s="287"/>
      <c r="X25850" s="289"/>
    </row>
    <row r="25851" spans="20:24">
      <c r="T25851" s="288"/>
      <c r="U25851" s="287"/>
      <c r="X25851" s="289"/>
    </row>
    <row r="25852" spans="20:24">
      <c r="T25852" s="288"/>
      <c r="U25852" s="287"/>
      <c r="X25852" s="289"/>
    </row>
    <row r="25853" spans="20:24">
      <c r="T25853" s="288"/>
      <c r="U25853" s="287"/>
      <c r="X25853" s="289"/>
    </row>
    <row r="25854" spans="20:24">
      <c r="T25854" s="288"/>
      <c r="U25854" s="287"/>
      <c r="X25854" s="289"/>
    </row>
    <row r="25855" spans="20:24">
      <c r="T25855" s="288"/>
      <c r="U25855" s="287"/>
      <c r="X25855" s="289"/>
    </row>
    <row r="25856" spans="20:24">
      <c r="T25856" s="288"/>
      <c r="U25856" s="287"/>
      <c r="X25856" s="289"/>
    </row>
    <row r="25857" spans="20:24">
      <c r="T25857" s="288"/>
      <c r="U25857" s="287"/>
      <c r="X25857" s="289"/>
    </row>
    <row r="25858" spans="20:24">
      <c r="T25858" s="288"/>
      <c r="U25858" s="287"/>
      <c r="X25858" s="289"/>
    </row>
    <row r="25859" spans="20:24">
      <c r="T25859" s="288"/>
      <c r="U25859" s="287"/>
      <c r="X25859" s="289"/>
    </row>
    <row r="25860" spans="20:24">
      <c r="T25860" s="288"/>
      <c r="U25860" s="287"/>
      <c r="X25860" s="289"/>
    </row>
    <row r="25861" spans="20:24">
      <c r="T25861" s="288"/>
      <c r="U25861" s="287"/>
      <c r="X25861" s="289"/>
    </row>
    <row r="25862" spans="20:24">
      <c r="T25862" s="288"/>
      <c r="U25862" s="287"/>
      <c r="X25862" s="289"/>
    </row>
    <row r="25863" spans="20:24">
      <c r="T25863" s="288"/>
      <c r="U25863" s="287"/>
      <c r="X25863" s="289"/>
    </row>
    <row r="25864" spans="20:24">
      <c r="T25864" s="288"/>
      <c r="U25864" s="287"/>
      <c r="X25864" s="289"/>
    </row>
    <row r="25865" spans="20:24">
      <c r="T25865" s="288"/>
      <c r="U25865" s="287"/>
      <c r="X25865" s="289"/>
    </row>
    <row r="25866" spans="20:24">
      <c r="T25866" s="288"/>
      <c r="U25866" s="287"/>
      <c r="X25866" s="289"/>
    </row>
    <row r="25867" spans="20:24">
      <c r="T25867" s="288"/>
      <c r="U25867" s="287"/>
      <c r="X25867" s="289"/>
    </row>
    <row r="25868" spans="20:24">
      <c r="T25868" s="288"/>
      <c r="U25868" s="287"/>
      <c r="X25868" s="289"/>
    </row>
    <row r="25869" spans="20:24">
      <c r="T25869" s="288"/>
      <c r="U25869" s="287"/>
      <c r="X25869" s="289"/>
    </row>
    <row r="25870" spans="20:24">
      <c r="T25870" s="288"/>
      <c r="U25870" s="287"/>
      <c r="X25870" s="289"/>
    </row>
    <row r="25871" spans="20:24">
      <c r="T25871" s="288"/>
      <c r="U25871" s="287"/>
      <c r="X25871" s="289"/>
    </row>
    <row r="25872" spans="20:24">
      <c r="T25872" s="288"/>
      <c r="U25872" s="287"/>
      <c r="X25872" s="289"/>
    </row>
    <row r="25873" spans="20:24">
      <c r="T25873" s="288"/>
      <c r="U25873" s="287"/>
      <c r="X25873" s="289"/>
    </row>
    <row r="25874" spans="20:24">
      <c r="T25874" s="288"/>
      <c r="U25874" s="287"/>
      <c r="X25874" s="289"/>
    </row>
    <row r="25875" spans="20:24">
      <c r="T25875" s="288"/>
      <c r="U25875" s="287"/>
      <c r="X25875" s="289"/>
    </row>
    <row r="25876" spans="20:24">
      <c r="T25876" s="288"/>
      <c r="U25876" s="287"/>
      <c r="X25876" s="289"/>
    </row>
    <row r="25877" spans="20:24">
      <c r="T25877" s="288"/>
      <c r="U25877" s="287"/>
      <c r="X25877" s="289"/>
    </row>
    <row r="25878" spans="20:24">
      <c r="T25878" s="288"/>
      <c r="U25878" s="287"/>
      <c r="X25878" s="289"/>
    </row>
    <row r="25879" spans="20:24">
      <c r="T25879" s="288"/>
      <c r="U25879" s="287"/>
      <c r="X25879" s="289"/>
    </row>
    <row r="25880" spans="20:24">
      <c r="T25880" s="288"/>
      <c r="U25880" s="287"/>
      <c r="X25880" s="289"/>
    </row>
    <row r="25881" spans="20:24">
      <c r="T25881" s="288"/>
      <c r="U25881" s="287"/>
      <c r="X25881" s="289"/>
    </row>
    <row r="25882" spans="20:24">
      <c r="T25882" s="288"/>
      <c r="U25882" s="287"/>
      <c r="X25882" s="289"/>
    </row>
    <row r="25883" spans="20:24">
      <c r="T25883" s="288"/>
      <c r="U25883" s="287"/>
      <c r="X25883" s="289"/>
    </row>
    <row r="25884" spans="20:24">
      <c r="T25884" s="288"/>
      <c r="U25884" s="287"/>
      <c r="X25884" s="289"/>
    </row>
    <row r="25885" spans="20:24">
      <c r="T25885" s="288"/>
      <c r="U25885" s="287"/>
      <c r="X25885" s="289"/>
    </row>
    <row r="25886" spans="20:24">
      <c r="T25886" s="288"/>
      <c r="U25886" s="287"/>
      <c r="X25886" s="289"/>
    </row>
    <row r="25887" spans="20:24">
      <c r="T25887" s="288"/>
      <c r="U25887" s="287"/>
      <c r="X25887" s="289"/>
    </row>
    <row r="25888" spans="20:24">
      <c r="T25888" s="288"/>
      <c r="U25888" s="287"/>
      <c r="X25888" s="289"/>
    </row>
    <row r="25889" spans="20:24">
      <c r="T25889" s="288"/>
      <c r="U25889" s="287"/>
      <c r="X25889" s="289"/>
    </row>
    <row r="25890" spans="20:24">
      <c r="T25890" s="288"/>
      <c r="U25890" s="287"/>
      <c r="X25890" s="289"/>
    </row>
    <row r="25891" spans="20:24">
      <c r="T25891" s="288"/>
      <c r="U25891" s="287"/>
      <c r="X25891" s="289"/>
    </row>
    <row r="25892" spans="20:24">
      <c r="T25892" s="288"/>
      <c r="U25892" s="287"/>
      <c r="X25892" s="289"/>
    </row>
    <row r="25893" spans="20:24">
      <c r="T25893" s="288"/>
      <c r="U25893" s="287"/>
      <c r="X25893" s="289"/>
    </row>
    <row r="25894" spans="20:24">
      <c r="T25894" s="288"/>
      <c r="U25894" s="287"/>
      <c r="X25894" s="289"/>
    </row>
    <row r="25895" spans="20:24">
      <c r="T25895" s="288"/>
      <c r="U25895" s="287"/>
      <c r="X25895" s="289"/>
    </row>
    <row r="25896" spans="20:24">
      <c r="T25896" s="288"/>
      <c r="U25896" s="287"/>
      <c r="X25896" s="289"/>
    </row>
    <row r="25897" spans="20:24">
      <c r="T25897" s="288"/>
      <c r="U25897" s="287"/>
      <c r="X25897" s="289"/>
    </row>
    <row r="25898" spans="20:24">
      <c r="T25898" s="288"/>
      <c r="U25898" s="287"/>
      <c r="X25898" s="289"/>
    </row>
    <row r="25899" spans="20:24">
      <c r="T25899" s="288"/>
      <c r="U25899" s="287"/>
      <c r="X25899" s="289"/>
    </row>
    <row r="25900" spans="20:24">
      <c r="T25900" s="288"/>
      <c r="U25900" s="287"/>
      <c r="X25900" s="289"/>
    </row>
    <row r="25901" spans="20:24">
      <c r="T25901" s="288"/>
      <c r="U25901" s="287"/>
      <c r="X25901" s="289"/>
    </row>
    <row r="25902" spans="20:24">
      <c r="T25902" s="288"/>
      <c r="U25902" s="287"/>
      <c r="X25902" s="289"/>
    </row>
    <row r="25903" spans="20:24">
      <c r="T25903" s="288"/>
      <c r="U25903" s="287"/>
      <c r="X25903" s="289"/>
    </row>
    <row r="25904" spans="20:24">
      <c r="T25904" s="288"/>
      <c r="U25904" s="287"/>
      <c r="X25904" s="289"/>
    </row>
    <row r="25905" spans="20:24">
      <c r="T25905" s="288"/>
      <c r="U25905" s="287"/>
      <c r="X25905" s="289"/>
    </row>
    <row r="25906" spans="20:24">
      <c r="T25906" s="288"/>
      <c r="U25906" s="287"/>
      <c r="X25906" s="289"/>
    </row>
    <row r="25907" spans="20:24">
      <c r="T25907" s="288"/>
      <c r="U25907" s="287"/>
      <c r="X25907" s="289"/>
    </row>
    <row r="25908" spans="20:24">
      <c r="T25908" s="288"/>
      <c r="U25908" s="287"/>
      <c r="X25908" s="289"/>
    </row>
    <row r="25909" spans="20:24">
      <c r="T25909" s="288"/>
      <c r="U25909" s="287"/>
      <c r="X25909" s="289"/>
    </row>
    <row r="25910" spans="20:24">
      <c r="T25910" s="288"/>
      <c r="U25910" s="287"/>
      <c r="X25910" s="289"/>
    </row>
    <row r="25911" spans="20:24">
      <c r="T25911" s="288"/>
      <c r="U25911" s="287"/>
      <c r="X25911" s="289"/>
    </row>
    <row r="25912" spans="20:24">
      <c r="T25912" s="288"/>
      <c r="U25912" s="287"/>
      <c r="X25912" s="289"/>
    </row>
    <row r="25913" spans="20:24">
      <c r="T25913" s="288"/>
      <c r="U25913" s="287"/>
      <c r="X25913" s="289"/>
    </row>
    <row r="25914" spans="20:24">
      <c r="T25914" s="288"/>
      <c r="U25914" s="287"/>
      <c r="X25914" s="289"/>
    </row>
    <row r="25915" spans="20:24">
      <c r="T25915" s="288"/>
      <c r="U25915" s="287"/>
      <c r="X25915" s="289"/>
    </row>
    <row r="25916" spans="20:24">
      <c r="T25916" s="288"/>
      <c r="U25916" s="287"/>
      <c r="X25916" s="289"/>
    </row>
    <row r="25917" spans="20:24">
      <c r="T25917" s="288"/>
      <c r="U25917" s="287"/>
      <c r="X25917" s="289"/>
    </row>
    <row r="25918" spans="20:24">
      <c r="T25918" s="288"/>
      <c r="U25918" s="287"/>
      <c r="X25918" s="289"/>
    </row>
    <row r="25919" spans="20:24">
      <c r="T25919" s="288"/>
      <c r="U25919" s="287"/>
      <c r="X25919" s="289"/>
    </row>
    <row r="25920" spans="20:24">
      <c r="T25920" s="288"/>
      <c r="U25920" s="287"/>
      <c r="X25920" s="289"/>
    </row>
    <row r="25921" spans="20:24">
      <c r="T25921" s="288"/>
      <c r="U25921" s="287"/>
      <c r="X25921" s="289"/>
    </row>
    <row r="25922" spans="20:24">
      <c r="T25922" s="288"/>
      <c r="U25922" s="287"/>
      <c r="X25922" s="289"/>
    </row>
    <row r="25923" spans="20:24">
      <c r="T25923" s="288"/>
      <c r="U25923" s="287"/>
      <c r="X25923" s="289"/>
    </row>
    <row r="25924" spans="20:24">
      <c r="T25924" s="288"/>
      <c r="U25924" s="287"/>
      <c r="X25924" s="289"/>
    </row>
    <row r="25925" spans="20:24">
      <c r="T25925" s="288"/>
      <c r="U25925" s="287"/>
      <c r="X25925" s="289"/>
    </row>
    <row r="25926" spans="20:24">
      <c r="T25926" s="288"/>
      <c r="U25926" s="287"/>
      <c r="X25926" s="289"/>
    </row>
    <row r="25927" spans="20:24">
      <c r="T25927" s="288"/>
      <c r="U25927" s="287"/>
      <c r="X25927" s="289"/>
    </row>
    <row r="25928" spans="20:24">
      <c r="T25928" s="288"/>
      <c r="U25928" s="287"/>
      <c r="X25928" s="289"/>
    </row>
    <row r="25929" spans="20:24">
      <c r="T25929" s="288"/>
      <c r="U25929" s="287"/>
      <c r="X25929" s="289"/>
    </row>
    <row r="25930" spans="20:24">
      <c r="T25930" s="288"/>
      <c r="U25930" s="287"/>
      <c r="X25930" s="289"/>
    </row>
    <row r="25931" spans="20:24">
      <c r="T25931" s="288"/>
      <c r="U25931" s="287"/>
      <c r="X25931" s="289"/>
    </row>
    <row r="25932" spans="20:24">
      <c r="T25932" s="288"/>
      <c r="U25932" s="287"/>
      <c r="X25932" s="289"/>
    </row>
    <row r="25933" spans="20:24">
      <c r="T25933" s="288"/>
      <c r="U25933" s="287"/>
      <c r="X25933" s="289"/>
    </row>
    <row r="25934" spans="20:24">
      <c r="T25934" s="288"/>
      <c r="U25934" s="287"/>
      <c r="X25934" s="289"/>
    </row>
    <row r="25935" spans="20:24">
      <c r="T25935" s="288"/>
      <c r="U25935" s="287"/>
      <c r="X25935" s="289"/>
    </row>
    <row r="25936" spans="20:24">
      <c r="T25936" s="288"/>
      <c r="U25936" s="287"/>
      <c r="X25936" s="289"/>
    </row>
    <row r="25937" spans="20:24">
      <c r="T25937" s="288"/>
      <c r="U25937" s="287"/>
      <c r="X25937" s="289"/>
    </row>
    <row r="25938" spans="20:24">
      <c r="T25938" s="288"/>
      <c r="U25938" s="287"/>
      <c r="X25938" s="289"/>
    </row>
    <row r="25939" spans="20:24">
      <c r="T25939" s="288"/>
      <c r="U25939" s="287"/>
      <c r="X25939" s="289"/>
    </row>
    <row r="25940" spans="20:24">
      <c r="T25940" s="288"/>
      <c r="U25940" s="287"/>
      <c r="X25940" s="289"/>
    </row>
    <row r="25941" spans="20:24">
      <c r="T25941" s="288"/>
      <c r="U25941" s="287"/>
      <c r="X25941" s="289"/>
    </row>
    <row r="25942" spans="20:24">
      <c r="T25942" s="288"/>
      <c r="U25942" s="287"/>
      <c r="X25942" s="289"/>
    </row>
    <row r="25943" spans="20:24">
      <c r="T25943" s="288"/>
      <c r="U25943" s="287"/>
      <c r="X25943" s="289"/>
    </row>
    <row r="25944" spans="20:24">
      <c r="T25944" s="288"/>
      <c r="U25944" s="287"/>
      <c r="X25944" s="289"/>
    </row>
    <row r="25945" spans="20:24">
      <c r="T25945" s="288"/>
      <c r="U25945" s="287"/>
      <c r="X25945" s="289"/>
    </row>
    <row r="25946" spans="20:24">
      <c r="T25946" s="288"/>
      <c r="U25946" s="287"/>
      <c r="X25946" s="289"/>
    </row>
    <row r="25947" spans="20:24">
      <c r="T25947" s="288"/>
      <c r="U25947" s="287"/>
      <c r="X25947" s="289"/>
    </row>
    <row r="25948" spans="20:24">
      <c r="T25948" s="288"/>
      <c r="U25948" s="287"/>
      <c r="X25948" s="289"/>
    </row>
    <row r="25949" spans="20:24">
      <c r="T25949" s="288"/>
      <c r="U25949" s="287"/>
      <c r="X25949" s="289"/>
    </row>
    <row r="25950" spans="20:24">
      <c r="T25950" s="288"/>
      <c r="U25950" s="287"/>
      <c r="X25950" s="289"/>
    </row>
    <row r="25951" spans="20:24">
      <c r="T25951" s="288"/>
      <c r="U25951" s="287"/>
      <c r="X25951" s="289"/>
    </row>
    <row r="25952" spans="20:24">
      <c r="T25952" s="288"/>
      <c r="U25952" s="287"/>
      <c r="X25952" s="289"/>
    </row>
    <row r="25953" spans="20:24">
      <c r="T25953" s="288"/>
      <c r="U25953" s="287"/>
      <c r="X25953" s="289"/>
    </row>
    <row r="25954" spans="20:24">
      <c r="T25954" s="288"/>
      <c r="U25954" s="287"/>
      <c r="X25954" s="289"/>
    </row>
    <row r="25955" spans="20:24">
      <c r="T25955" s="288"/>
      <c r="U25955" s="287"/>
      <c r="X25955" s="289"/>
    </row>
    <row r="25956" spans="20:24">
      <c r="T25956" s="288"/>
      <c r="U25956" s="287"/>
      <c r="X25956" s="289"/>
    </row>
    <row r="25957" spans="20:24">
      <c r="T25957" s="288"/>
      <c r="U25957" s="287"/>
      <c r="X25957" s="289"/>
    </row>
    <row r="25958" spans="20:24">
      <c r="T25958" s="288"/>
      <c r="U25958" s="287"/>
      <c r="X25958" s="289"/>
    </row>
    <row r="25959" spans="20:24">
      <c r="T25959" s="288"/>
      <c r="U25959" s="287"/>
      <c r="X25959" s="289"/>
    </row>
    <row r="25960" spans="20:24">
      <c r="T25960" s="288"/>
      <c r="U25960" s="287"/>
      <c r="X25960" s="289"/>
    </row>
    <row r="25961" spans="20:24">
      <c r="T25961" s="288"/>
      <c r="U25961" s="287"/>
      <c r="X25961" s="289"/>
    </row>
    <row r="25962" spans="20:24">
      <c r="T25962" s="288"/>
      <c r="U25962" s="287"/>
      <c r="X25962" s="289"/>
    </row>
    <row r="25963" spans="20:24">
      <c r="T25963" s="288"/>
      <c r="U25963" s="287"/>
      <c r="X25963" s="289"/>
    </row>
    <row r="25964" spans="20:24">
      <c r="T25964" s="288"/>
      <c r="U25964" s="287"/>
      <c r="X25964" s="289"/>
    </row>
    <row r="25965" spans="20:24">
      <c r="T25965" s="288"/>
      <c r="U25965" s="287"/>
      <c r="X25965" s="289"/>
    </row>
    <row r="25966" spans="20:24">
      <c r="T25966" s="288"/>
      <c r="U25966" s="287"/>
      <c r="X25966" s="289"/>
    </row>
    <row r="25967" spans="20:24">
      <c r="T25967" s="288"/>
      <c r="U25967" s="287"/>
      <c r="X25967" s="289"/>
    </row>
    <row r="25968" spans="20:24">
      <c r="T25968" s="288"/>
      <c r="U25968" s="287"/>
      <c r="X25968" s="289"/>
    </row>
    <row r="25969" spans="20:24">
      <c r="T25969" s="288"/>
      <c r="U25969" s="287"/>
      <c r="X25969" s="289"/>
    </row>
    <row r="25970" spans="20:24">
      <c r="T25970" s="288"/>
      <c r="U25970" s="287"/>
      <c r="X25970" s="289"/>
    </row>
    <row r="25971" spans="20:24">
      <c r="T25971" s="288"/>
      <c r="U25971" s="287"/>
      <c r="X25971" s="289"/>
    </row>
    <row r="25972" spans="20:24">
      <c r="T25972" s="288"/>
      <c r="U25972" s="287"/>
      <c r="X25972" s="289"/>
    </row>
    <row r="25973" spans="20:24">
      <c r="T25973" s="288"/>
      <c r="U25973" s="287"/>
      <c r="X25973" s="289"/>
    </row>
    <row r="25974" spans="20:24">
      <c r="T25974" s="288"/>
      <c r="U25974" s="287"/>
      <c r="X25974" s="289"/>
    </row>
    <row r="25975" spans="20:24">
      <c r="T25975" s="288"/>
      <c r="U25975" s="287"/>
      <c r="X25975" s="289"/>
    </row>
    <row r="25976" spans="20:24">
      <c r="T25976" s="288"/>
      <c r="U25976" s="287"/>
      <c r="X25976" s="289"/>
    </row>
    <row r="25977" spans="20:24">
      <c r="T25977" s="288"/>
      <c r="U25977" s="287"/>
      <c r="X25977" s="289"/>
    </row>
    <row r="25978" spans="20:24">
      <c r="T25978" s="288"/>
      <c r="U25978" s="287"/>
      <c r="X25978" s="289"/>
    </row>
    <row r="25979" spans="20:24">
      <c r="T25979" s="288"/>
      <c r="U25979" s="287"/>
      <c r="X25979" s="289"/>
    </row>
    <row r="25980" spans="20:24">
      <c r="T25980" s="288"/>
      <c r="U25980" s="287"/>
      <c r="X25980" s="289"/>
    </row>
    <row r="25981" spans="20:24">
      <c r="T25981" s="288"/>
      <c r="U25981" s="287"/>
      <c r="X25981" s="289"/>
    </row>
    <row r="25982" spans="20:24">
      <c r="T25982" s="288"/>
      <c r="U25982" s="287"/>
      <c r="X25982" s="289"/>
    </row>
    <row r="25983" spans="20:24">
      <c r="T25983" s="288"/>
      <c r="U25983" s="287"/>
      <c r="X25983" s="289"/>
    </row>
    <row r="25984" spans="20:24">
      <c r="T25984" s="288"/>
      <c r="U25984" s="287"/>
      <c r="X25984" s="289"/>
    </row>
    <row r="25985" spans="20:24">
      <c r="T25985" s="288"/>
      <c r="U25985" s="287"/>
      <c r="X25985" s="289"/>
    </row>
    <row r="25986" spans="20:24">
      <c r="T25986" s="288"/>
      <c r="U25986" s="287"/>
      <c r="X25986" s="289"/>
    </row>
    <row r="25987" spans="20:24">
      <c r="T25987" s="288"/>
      <c r="U25987" s="287"/>
      <c r="X25987" s="289"/>
    </row>
    <row r="25988" spans="20:24">
      <c r="T25988" s="288"/>
      <c r="U25988" s="287"/>
      <c r="X25988" s="289"/>
    </row>
    <row r="25989" spans="20:24">
      <c r="T25989" s="288"/>
      <c r="U25989" s="287"/>
      <c r="X25989" s="289"/>
    </row>
    <row r="25990" spans="20:24">
      <c r="T25990" s="288"/>
      <c r="U25990" s="287"/>
      <c r="X25990" s="289"/>
    </row>
    <row r="25991" spans="20:24">
      <c r="T25991" s="288"/>
      <c r="U25991" s="287"/>
      <c r="X25991" s="289"/>
    </row>
    <row r="25992" spans="20:24">
      <c r="T25992" s="288"/>
      <c r="U25992" s="287"/>
      <c r="X25992" s="289"/>
    </row>
    <row r="25993" spans="20:24">
      <c r="T25993" s="288"/>
      <c r="U25993" s="287"/>
      <c r="X25993" s="289"/>
    </row>
    <row r="25994" spans="20:24">
      <c r="T25994" s="288"/>
      <c r="U25994" s="287"/>
      <c r="X25994" s="289"/>
    </row>
    <row r="25995" spans="20:24">
      <c r="T25995" s="288"/>
      <c r="U25995" s="287"/>
      <c r="X25995" s="289"/>
    </row>
    <row r="25996" spans="20:24">
      <c r="T25996" s="288"/>
      <c r="U25996" s="287"/>
      <c r="X25996" s="289"/>
    </row>
    <row r="25997" spans="20:24">
      <c r="T25997" s="288"/>
      <c r="U25997" s="287"/>
      <c r="X25997" s="289"/>
    </row>
    <row r="25998" spans="20:24">
      <c r="T25998" s="288"/>
      <c r="U25998" s="287"/>
      <c r="X25998" s="289"/>
    </row>
    <row r="25999" spans="20:24">
      <c r="T25999" s="288"/>
      <c r="U25999" s="287"/>
      <c r="X25999" s="289"/>
    </row>
    <row r="26000" spans="20:24">
      <c r="T26000" s="288"/>
      <c r="U26000" s="287"/>
      <c r="X26000" s="289"/>
    </row>
    <row r="26001" spans="20:24">
      <c r="T26001" s="288"/>
      <c r="U26001" s="287"/>
      <c r="X26001" s="289"/>
    </row>
    <row r="26002" spans="20:24">
      <c r="T26002" s="288"/>
      <c r="U26002" s="287"/>
      <c r="X26002" s="289"/>
    </row>
    <row r="26003" spans="20:24">
      <c r="T26003" s="288"/>
      <c r="U26003" s="287"/>
      <c r="X26003" s="289"/>
    </row>
    <row r="26004" spans="20:24">
      <c r="T26004" s="288"/>
      <c r="U26004" s="287"/>
      <c r="X26004" s="289"/>
    </row>
    <row r="26005" spans="20:24">
      <c r="T26005" s="288"/>
      <c r="U26005" s="287"/>
      <c r="X26005" s="289"/>
    </row>
    <row r="26006" spans="20:24">
      <c r="T26006" s="288"/>
      <c r="U26006" s="287"/>
      <c r="X26006" s="289"/>
    </row>
    <row r="26007" spans="20:24">
      <c r="T26007" s="288"/>
      <c r="U26007" s="287"/>
      <c r="X26007" s="289"/>
    </row>
    <row r="26008" spans="20:24">
      <c r="T26008" s="288"/>
      <c r="U26008" s="287"/>
      <c r="X26008" s="289"/>
    </row>
    <row r="26009" spans="20:24">
      <c r="T26009" s="288"/>
      <c r="U26009" s="287"/>
      <c r="X26009" s="289"/>
    </row>
    <row r="26010" spans="20:24">
      <c r="T26010" s="288"/>
      <c r="U26010" s="287"/>
      <c r="X26010" s="289"/>
    </row>
    <row r="26011" spans="20:24">
      <c r="T26011" s="288"/>
      <c r="U26011" s="287"/>
      <c r="X26011" s="289"/>
    </row>
    <row r="26012" spans="20:24">
      <c r="T26012" s="288"/>
      <c r="U26012" s="287"/>
      <c r="X26012" s="289"/>
    </row>
    <row r="26013" spans="20:24">
      <c r="T26013" s="288"/>
      <c r="U26013" s="287"/>
      <c r="X26013" s="289"/>
    </row>
    <row r="26014" spans="20:24">
      <c r="T26014" s="288"/>
      <c r="U26014" s="287"/>
      <c r="X26014" s="289"/>
    </row>
    <row r="26015" spans="20:24">
      <c r="T26015" s="288"/>
      <c r="U26015" s="287"/>
      <c r="X26015" s="289"/>
    </row>
    <row r="26016" spans="20:24">
      <c r="T26016" s="288"/>
      <c r="U26016" s="287"/>
      <c r="X26016" s="289"/>
    </row>
    <row r="26017" spans="20:24">
      <c r="T26017" s="288"/>
      <c r="U26017" s="287"/>
      <c r="X26017" s="289"/>
    </row>
    <row r="26018" spans="20:24">
      <c r="T26018" s="288"/>
      <c r="U26018" s="287"/>
      <c r="X26018" s="289"/>
    </row>
    <row r="26019" spans="20:24">
      <c r="T26019" s="288"/>
      <c r="U26019" s="287"/>
      <c r="X26019" s="289"/>
    </row>
    <row r="26020" spans="20:24">
      <c r="T26020" s="288"/>
      <c r="U26020" s="287"/>
      <c r="X26020" s="289"/>
    </row>
    <row r="26021" spans="20:24">
      <c r="T26021" s="288"/>
      <c r="U26021" s="287"/>
      <c r="X26021" s="289"/>
    </row>
    <row r="26022" spans="20:24">
      <c r="T26022" s="288"/>
      <c r="U26022" s="287"/>
      <c r="X26022" s="289"/>
    </row>
    <row r="26023" spans="20:24">
      <c r="T26023" s="288"/>
      <c r="U26023" s="287"/>
      <c r="X26023" s="289"/>
    </row>
    <row r="26024" spans="20:24">
      <c r="T26024" s="288"/>
      <c r="U26024" s="287"/>
      <c r="X26024" s="289"/>
    </row>
    <row r="26025" spans="20:24">
      <c r="T26025" s="288"/>
      <c r="U26025" s="287"/>
      <c r="X26025" s="289"/>
    </row>
    <row r="26026" spans="20:24">
      <c r="T26026" s="288"/>
      <c r="U26026" s="287"/>
      <c r="X26026" s="289"/>
    </row>
    <row r="26027" spans="20:24">
      <c r="T26027" s="288"/>
      <c r="U26027" s="287"/>
      <c r="X26027" s="289"/>
    </row>
    <row r="26028" spans="20:24">
      <c r="T26028" s="288"/>
      <c r="U26028" s="287"/>
      <c r="X26028" s="289"/>
    </row>
    <row r="26029" spans="20:24">
      <c r="T26029" s="288"/>
      <c r="U26029" s="287"/>
      <c r="X26029" s="289"/>
    </row>
    <row r="26030" spans="20:24">
      <c r="T26030" s="288"/>
      <c r="U26030" s="287"/>
      <c r="X26030" s="289"/>
    </row>
    <row r="26031" spans="20:24">
      <c r="T26031" s="288"/>
      <c r="U26031" s="287"/>
      <c r="X26031" s="289"/>
    </row>
    <row r="26032" spans="20:24">
      <c r="T26032" s="288"/>
      <c r="U26032" s="287"/>
      <c r="X26032" s="289"/>
    </row>
    <row r="26033" spans="20:24">
      <c r="T26033" s="288"/>
      <c r="U26033" s="287"/>
      <c r="X26033" s="289"/>
    </row>
    <row r="26034" spans="20:24">
      <c r="T26034" s="288"/>
      <c r="U26034" s="287"/>
      <c r="X26034" s="289"/>
    </row>
    <row r="26035" spans="20:24">
      <c r="T26035" s="288"/>
      <c r="U26035" s="287"/>
      <c r="X26035" s="289"/>
    </row>
    <row r="26036" spans="20:24">
      <c r="T26036" s="288"/>
      <c r="U26036" s="287"/>
      <c r="X26036" s="289"/>
    </row>
    <row r="26037" spans="20:24">
      <c r="T26037" s="288"/>
      <c r="U26037" s="287"/>
      <c r="X26037" s="289"/>
    </row>
    <row r="26038" spans="20:24">
      <c r="T26038" s="288"/>
      <c r="U26038" s="287"/>
      <c r="X26038" s="289"/>
    </row>
    <row r="26039" spans="20:24">
      <c r="T26039" s="288"/>
      <c r="U26039" s="287"/>
      <c r="X26039" s="289"/>
    </row>
    <row r="26040" spans="20:24">
      <c r="T26040" s="288"/>
      <c r="U26040" s="287"/>
      <c r="X26040" s="289"/>
    </row>
    <row r="26041" spans="20:24">
      <c r="T26041" s="288"/>
      <c r="U26041" s="287"/>
      <c r="X26041" s="289"/>
    </row>
    <row r="26042" spans="20:24">
      <c r="T26042" s="288"/>
      <c r="U26042" s="287"/>
      <c r="X26042" s="289"/>
    </row>
    <row r="26043" spans="20:24">
      <c r="T26043" s="288"/>
      <c r="U26043" s="287"/>
      <c r="X26043" s="289"/>
    </row>
    <row r="26044" spans="20:24">
      <c r="T26044" s="288"/>
      <c r="U26044" s="287"/>
      <c r="X26044" s="289"/>
    </row>
    <row r="26045" spans="20:24">
      <c r="T26045" s="288"/>
      <c r="U26045" s="287"/>
      <c r="X26045" s="289"/>
    </row>
    <row r="26046" spans="20:24">
      <c r="T26046" s="288"/>
      <c r="U26046" s="287"/>
      <c r="X26046" s="289"/>
    </row>
    <row r="26047" spans="20:24">
      <c r="T26047" s="288"/>
      <c r="U26047" s="287"/>
      <c r="X26047" s="289"/>
    </row>
    <row r="26048" spans="20:24">
      <c r="T26048" s="288"/>
      <c r="U26048" s="287"/>
      <c r="X26048" s="289"/>
    </row>
    <row r="26049" spans="20:24">
      <c r="T26049" s="288"/>
      <c r="U26049" s="287"/>
      <c r="X26049" s="289"/>
    </row>
    <row r="26050" spans="20:24">
      <c r="T26050" s="288"/>
      <c r="U26050" s="287"/>
      <c r="X26050" s="289"/>
    </row>
    <row r="26051" spans="20:24">
      <c r="T26051" s="288"/>
      <c r="U26051" s="287"/>
      <c r="X26051" s="289"/>
    </row>
    <row r="26052" spans="20:24">
      <c r="T26052" s="288"/>
      <c r="U26052" s="287"/>
      <c r="X26052" s="289"/>
    </row>
    <row r="26053" spans="20:24">
      <c r="T26053" s="288"/>
      <c r="U26053" s="287"/>
      <c r="X26053" s="289"/>
    </row>
    <row r="26054" spans="20:24">
      <c r="T26054" s="288"/>
      <c r="U26054" s="287"/>
      <c r="X26054" s="289"/>
    </row>
    <row r="26055" spans="20:24">
      <c r="T26055" s="288"/>
      <c r="U26055" s="287"/>
      <c r="X26055" s="289"/>
    </row>
    <row r="26056" spans="20:24">
      <c r="T26056" s="288"/>
      <c r="U26056" s="287"/>
      <c r="X26056" s="289"/>
    </row>
    <row r="26057" spans="20:24">
      <c r="T26057" s="288"/>
      <c r="U26057" s="287"/>
      <c r="X26057" s="289"/>
    </row>
    <row r="26058" spans="20:24">
      <c r="T26058" s="288"/>
      <c r="U26058" s="287"/>
      <c r="X26058" s="289"/>
    </row>
    <row r="26059" spans="20:24">
      <c r="T26059" s="288"/>
      <c r="U26059" s="287"/>
      <c r="X26059" s="289"/>
    </row>
    <row r="26060" spans="20:24">
      <c r="T26060" s="288"/>
      <c r="U26060" s="287"/>
      <c r="X26060" s="289"/>
    </row>
    <row r="26061" spans="20:24">
      <c r="T26061" s="288"/>
      <c r="U26061" s="287"/>
      <c r="X26061" s="289"/>
    </row>
    <row r="26062" spans="20:24">
      <c r="T26062" s="288"/>
      <c r="U26062" s="287"/>
      <c r="X26062" s="289"/>
    </row>
    <row r="26063" spans="20:24">
      <c r="T26063" s="288"/>
      <c r="U26063" s="287"/>
      <c r="X26063" s="289"/>
    </row>
    <row r="26064" spans="20:24">
      <c r="T26064" s="288"/>
      <c r="U26064" s="287"/>
      <c r="X26064" s="289"/>
    </row>
    <row r="26065" spans="20:24">
      <c r="T26065" s="288"/>
      <c r="U26065" s="287"/>
      <c r="X26065" s="289"/>
    </row>
    <row r="26066" spans="20:24">
      <c r="T26066" s="288"/>
      <c r="U26066" s="287"/>
      <c r="X26066" s="289"/>
    </row>
    <row r="26067" spans="20:24">
      <c r="T26067" s="288"/>
      <c r="U26067" s="287"/>
      <c r="X26067" s="289"/>
    </row>
    <row r="26068" spans="20:24">
      <c r="T26068" s="288"/>
      <c r="U26068" s="287"/>
      <c r="X26068" s="289"/>
    </row>
    <row r="26069" spans="20:24">
      <c r="T26069" s="288"/>
      <c r="U26069" s="287"/>
      <c r="X26069" s="289"/>
    </row>
    <row r="26070" spans="20:24">
      <c r="T26070" s="288"/>
      <c r="U26070" s="287"/>
      <c r="X26070" s="289"/>
    </row>
    <row r="26071" spans="20:24">
      <c r="T26071" s="288"/>
      <c r="U26071" s="287"/>
      <c r="X26071" s="289"/>
    </row>
    <row r="26072" spans="20:24">
      <c r="T26072" s="288"/>
      <c r="U26072" s="287"/>
      <c r="X26072" s="289"/>
    </row>
    <row r="26073" spans="20:24">
      <c r="T26073" s="288"/>
      <c r="U26073" s="287"/>
      <c r="X26073" s="289"/>
    </row>
    <row r="26074" spans="20:24">
      <c r="T26074" s="288"/>
      <c r="U26074" s="287"/>
      <c r="X26074" s="289"/>
    </row>
    <row r="26075" spans="20:24">
      <c r="T26075" s="288"/>
      <c r="U26075" s="287"/>
      <c r="X26075" s="289"/>
    </row>
    <row r="26076" spans="20:24">
      <c r="T26076" s="288"/>
      <c r="U26076" s="287"/>
      <c r="X26076" s="289"/>
    </row>
    <row r="26077" spans="20:24">
      <c r="T26077" s="288"/>
      <c r="U26077" s="287"/>
      <c r="X26077" s="289"/>
    </row>
    <row r="26078" spans="20:24">
      <c r="T26078" s="288"/>
      <c r="U26078" s="287"/>
      <c r="X26078" s="289"/>
    </row>
    <row r="26079" spans="20:24">
      <c r="T26079" s="288"/>
      <c r="U26079" s="287"/>
      <c r="X26079" s="289"/>
    </row>
    <row r="26080" spans="20:24">
      <c r="T26080" s="288"/>
      <c r="U26080" s="287"/>
      <c r="X26080" s="289"/>
    </row>
    <row r="26081" spans="20:24">
      <c r="T26081" s="288"/>
      <c r="U26081" s="287"/>
      <c r="X26081" s="289"/>
    </row>
    <row r="26082" spans="20:24">
      <c r="T26082" s="288"/>
      <c r="U26082" s="287"/>
      <c r="X26082" s="289"/>
    </row>
    <row r="26083" spans="20:24">
      <c r="T26083" s="288"/>
      <c r="U26083" s="287"/>
      <c r="X26083" s="289"/>
    </row>
    <row r="26084" spans="20:24">
      <c r="T26084" s="288"/>
      <c r="U26084" s="287"/>
      <c r="X26084" s="289"/>
    </row>
    <row r="26085" spans="20:24">
      <c r="T26085" s="288"/>
      <c r="U26085" s="287"/>
      <c r="X26085" s="289"/>
    </row>
    <row r="26086" spans="20:24">
      <c r="T26086" s="288"/>
      <c r="U26086" s="287"/>
      <c r="X26086" s="289"/>
    </row>
    <row r="26087" spans="20:24">
      <c r="T26087" s="288"/>
      <c r="U26087" s="287"/>
      <c r="X26087" s="289"/>
    </row>
    <row r="26088" spans="20:24">
      <c r="T26088" s="288"/>
      <c r="U26088" s="287"/>
      <c r="X26088" s="289"/>
    </row>
    <row r="26089" spans="20:24">
      <c r="T26089" s="288"/>
      <c r="U26089" s="287"/>
      <c r="X26089" s="289"/>
    </row>
    <row r="26090" spans="20:24">
      <c r="T26090" s="288"/>
      <c r="U26090" s="287"/>
      <c r="X26090" s="289"/>
    </row>
    <row r="26091" spans="20:24">
      <c r="T26091" s="288"/>
      <c r="U26091" s="287"/>
      <c r="X26091" s="289"/>
    </row>
    <row r="26092" spans="20:24">
      <c r="T26092" s="288"/>
      <c r="U26092" s="287"/>
      <c r="X26092" s="289"/>
    </row>
    <row r="26093" spans="20:24">
      <c r="T26093" s="288"/>
      <c r="U26093" s="287"/>
      <c r="X26093" s="289"/>
    </row>
    <row r="26094" spans="20:24">
      <c r="T26094" s="288"/>
      <c r="U26094" s="287"/>
      <c r="X26094" s="289"/>
    </row>
    <row r="26095" spans="20:24">
      <c r="T26095" s="288"/>
      <c r="U26095" s="287"/>
      <c r="X26095" s="289"/>
    </row>
    <row r="26096" spans="20:24">
      <c r="T26096" s="288"/>
      <c r="U26096" s="287"/>
      <c r="X26096" s="289"/>
    </row>
    <row r="26097" spans="20:24">
      <c r="T26097" s="288"/>
      <c r="U26097" s="287"/>
      <c r="X26097" s="289"/>
    </row>
    <row r="26098" spans="20:24">
      <c r="T26098" s="288"/>
      <c r="U26098" s="287"/>
      <c r="X26098" s="289"/>
    </row>
    <row r="26099" spans="20:24">
      <c r="T26099" s="288"/>
      <c r="U26099" s="287"/>
      <c r="X26099" s="289"/>
    </row>
    <row r="26100" spans="20:24">
      <c r="T26100" s="288"/>
      <c r="U26100" s="287"/>
      <c r="X26100" s="289"/>
    </row>
    <row r="26101" spans="20:24">
      <c r="T26101" s="288"/>
      <c r="U26101" s="287"/>
      <c r="X26101" s="289"/>
    </row>
    <row r="26102" spans="20:24">
      <c r="T26102" s="288"/>
      <c r="U26102" s="287"/>
      <c r="X26102" s="289"/>
    </row>
    <row r="26103" spans="20:24">
      <c r="T26103" s="288"/>
      <c r="U26103" s="287"/>
      <c r="X26103" s="289"/>
    </row>
    <row r="26104" spans="20:24">
      <c r="T26104" s="288"/>
      <c r="U26104" s="287"/>
      <c r="X26104" s="289"/>
    </row>
    <row r="26105" spans="20:24">
      <c r="T26105" s="288"/>
      <c r="U26105" s="287"/>
      <c r="X26105" s="289"/>
    </row>
    <row r="26106" spans="20:24">
      <c r="T26106" s="288"/>
      <c r="U26106" s="287"/>
      <c r="X26106" s="289"/>
    </row>
    <row r="26107" spans="20:24">
      <c r="T26107" s="288"/>
      <c r="U26107" s="287"/>
      <c r="X26107" s="289"/>
    </row>
    <row r="26108" spans="20:24">
      <c r="T26108" s="288"/>
      <c r="U26108" s="287"/>
      <c r="X26108" s="289"/>
    </row>
    <row r="26109" spans="20:24">
      <c r="T26109" s="288"/>
      <c r="U26109" s="287"/>
      <c r="X26109" s="289"/>
    </row>
    <row r="26110" spans="20:24">
      <c r="T26110" s="288"/>
      <c r="U26110" s="287"/>
      <c r="X26110" s="289"/>
    </row>
    <row r="26111" spans="20:24">
      <c r="T26111" s="288"/>
      <c r="U26111" s="287"/>
      <c r="X26111" s="289"/>
    </row>
    <row r="26112" spans="20:24">
      <c r="T26112" s="288"/>
      <c r="U26112" s="287"/>
      <c r="X26112" s="289"/>
    </row>
    <row r="26113" spans="20:24">
      <c r="T26113" s="288"/>
      <c r="U26113" s="287"/>
      <c r="X26113" s="289"/>
    </row>
    <row r="26114" spans="20:24">
      <c r="T26114" s="288"/>
      <c r="U26114" s="287"/>
      <c r="X26114" s="289"/>
    </row>
    <row r="26115" spans="20:24">
      <c r="T26115" s="288"/>
      <c r="U26115" s="287"/>
      <c r="X26115" s="289"/>
    </row>
    <row r="26116" spans="20:24">
      <c r="T26116" s="288"/>
      <c r="U26116" s="287"/>
      <c r="X26116" s="289"/>
    </row>
    <row r="26117" spans="20:24">
      <c r="T26117" s="288"/>
      <c r="U26117" s="287"/>
      <c r="X26117" s="289"/>
    </row>
    <row r="26118" spans="20:24">
      <c r="T26118" s="288"/>
      <c r="U26118" s="287"/>
      <c r="X26118" s="289"/>
    </row>
    <row r="26119" spans="20:24">
      <c r="T26119" s="288"/>
      <c r="U26119" s="287"/>
      <c r="X26119" s="289"/>
    </row>
    <row r="26120" spans="20:24">
      <c r="T26120" s="288"/>
      <c r="U26120" s="287"/>
      <c r="X26120" s="289"/>
    </row>
    <row r="26121" spans="20:24">
      <c r="T26121" s="288"/>
      <c r="U26121" s="287"/>
      <c r="X26121" s="289"/>
    </row>
    <row r="26122" spans="20:24">
      <c r="T26122" s="288"/>
      <c r="U26122" s="287"/>
      <c r="X26122" s="289"/>
    </row>
    <row r="26123" spans="20:24">
      <c r="T26123" s="288"/>
      <c r="U26123" s="287"/>
      <c r="X26123" s="289"/>
    </row>
    <row r="26124" spans="20:24">
      <c r="T26124" s="288"/>
      <c r="U26124" s="287"/>
      <c r="X26124" s="289"/>
    </row>
    <row r="26125" spans="20:24">
      <c r="T26125" s="288"/>
      <c r="U26125" s="287"/>
      <c r="X26125" s="289"/>
    </row>
    <row r="26126" spans="20:24">
      <c r="T26126" s="288"/>
      <c r="U26126" s="287"/>
      <c r="X26126" s="289"/>
    </row>
    <row r="26127" spans="20:24">
      <c r="T26127" s="288"/>
      <c r="U26127" s="287"/>
      <c r="X26127" s="289"/>
    </row>
    <row r="26128" spans="20:24">
      <c r="T26128" s="288"/>
      <c r="U26128" s="287"/>
      <c r="X26128" s="289"/>
    </row>
    <row r="26129" spans="20:24">
      <c r="T26129" s="288"/>
      <c r="U26129" s="287"/>
      <c r="X26129" s="289"/>
    </row>
    <row r="26130" spans="20:24">
      <c r="T26130" s="288"/>
      <c r="U26130" s="287"/>
      <c r="X26130" s="289"/>
    </row>
    <row r="26131" spans="20:24">
      <c r="T26131" s="288"/>
      <c r="U26131" s="287"/>
      <c r="X26131" s="289"/>
    </row>
    <row r="26132" spans="20:24">
      <c r="T26132" s="288"/>
      <c r="U26132" s="287"/>
      <c r="X26132" s="289"/>
    </row>
    <row r="26133" spans="20:24">
      <c r="T26133" s="288"/>
      <c r="U26133" s="287"/>
      <c r="X26133" s="289"/>
    </row>
    <row r="26134" spans="20:24">
      <c r="T26134" s="288"/>
      <c r="U26134" s="287"/>
      <c r="X26134" s="289"/>
    </row>
    <row r="26135" spans="20:24">
      <c r="T26135" s="288"/>
      <c r="U26135" s="287"/>
      <c r="X26135" s="289"/>
    </row>
    <row r="26136" spans="20:24">
      <c r="T26136" s="288"/>
      <c r="U26136" s="287"/>
      <c r="X26136" s="289"/>
    </row>
    <row r="26137" spans="20:24">
      <c r="T26137" s="288"/>
      <c r="U26137" s="287"/>
      <c r="X26137" s="289"/>
    </row>
    <row r="26138" spans="20:24">
      <c r="T26138" s="288"/>
      <c r="U26138" s="287"/>
      <c r="X26138" s="289"/>
    </row>
    <row r="26139" spans="20:24">
      <c r="T26139" s="288"/>
      <c r="U26139" s="287"/>
      <c r="X26139" s="289"/>
    </row>
    <row r="26140" spans="20:24">
      <c r="T26140" s="288"/>
      <c r="U26140" s="287"/>
      <c r="X26140" s="289"/>
    </row>
    <row r="26141" spans="20:24">
      <c r="T26141" s="288"/>
      <c r="U26141" s="287"/>
      <c r="X26141" s="289"/>
    </row>
    <row r="26142" spans="20:24">
      <c r="T26142" s="288"/>
      <c r="U26142" s="287"/>
      <c r="X26142" s="289"/>
    </row>
    <row r="26143" spans="20:24">
      <c r="T26143" s="288"/>
      <c r="U26143" s="287"/>
      <c r="X26143" s="289"/>
    </row>
    <row r="26144" spans="20:24">
      <c r="T26144" s="288"/>
      <c r="U26144" s="287"/>
      <c r="X26144" s="289"/>
    </row>
    <row r="26145" spans="20:24">
      <c r="T26145" s="288"/>
      <c r="U26145" s="287"/>
      <c r="X26145" s="289"/>
    </row>
    <row r="26146" spans="20:24">
      <c r="T26146" s="288"/>
      <c r="U26146" s="287"/>
      <c r="X26146" s="289"/>
    </row>
    <row r="26147" spans="20:24">
      <c r="T26147" s="288"/>
      <c r="U26147" s="287"/>
      <c r="X26147" s="289"/>
    </row>
    <row r="26148" spans="20:24">
      <c r="T26148" s="288"/>
      <c r="U26148" s="287"/>
      <c r="X26148" s="289"/>
    </row>
    <row r="26149" spans="20:24">
      <c r="T26149" s="288"/>
      <c r="U26149" s="287"/>
      <c r="X26149" s="289"/>
    </row>
    <row r="26150" spans="20:24">
      <c r="T26150" s="288"/>
      <c r="U26150" s="287"/>
      <c r="X26150" s="289"/>
    </row>
    <row r="26151" spans="20:24">
      <c r="T26151" s="288"/>
      <c r="U26151" s="287"/>
      <c r="X26151" s="289"/>
    </row>
    <row r="26152" spans="20:24">
      <c r="T26152" s="288"/>
      <c r="U26152" s="287"/>
      <c r="X26152" s="289"/>
    </row>
    <row r="26153" spans="20:24">
      <c r="T26153" s="288"/>
      <c r="U26153" s="287"/>
      <c r="X26153" s="289"/>
    </row>
    <row r="26154" spans="20:24">
      <c r="T26154" s="288"/>
      <c r="U26154" s="287"/>
      <c r="X26154" s="289"/>
    </row>
    <row r="26155" spans="20:24">
      <c r="T26155" s="288"/>
      <c r="U26155" s="287"/>
      <c r="X26155" s="289"/>
    </row>
    <row r="26156" spans="20:24">
      <c r="T26156" s="288"/>
      <c r="U26156" s="287"/>
      <c r="X26156" s="289"/>
    </row>
    <row r="26157" spans="20:24">
      <c r="T26157" s="288"/>
      <c r="U26157" s="287"/>
      <c r="X26157" s="289"/>
    </row>
    <row r="26158" spans="20:24">
      <c r="T26158" s="288"/>
      <c r="U26158" s="287"/>
      <c r="X26158" s="289"/>
    </row>
    <row r="26159" spans="20:24">
      <c r="T26159" s="288"/>
      <c r="U26159" s="287"/>
      <c r="X26159" s="289"/>
    </row>
    <row r="26160" spans="20:24">
      <c r="T26160" s="288"/>
      <c r="U26160" s="287"/>
      <c r="X26160" s="289"/>
    </row>
    <row r="26161" spans="20:24">
      <c r="T26161" s="288"/>
      <c r="U26161" s="287"/>
      <c r="X26161" s="289"/>
    </row>
    <row r="26162" spans="20:24">
      <c r="T26162" s="288"/>
      <c r="U26162" s="287"/>
      <c r="X26162" s="289"/>
    </row>
    <row r="26163" spans="20:24">
      <c r="T26163" s="288"/>
      <c r="U26163" s="287"/>
      <c r="X26163" s="289"/>
    </row>
    <row r="26164" spans="20:24">
      <c r="T26164" s="288"/>
      <c r="U26164" s="287"/>
      <c r="X26164" s="289"/>
    </row>
    <row r="26165" spans="20:24">
      <c r="T26165" s="288"/>
      <c r="U26165" s="287"/>
      <c r="X26165" s="289"/>
    </row>
    <row r="26166" spans="20:24">
      <c r="T26166" s="288"/>
      <c r="U26166" s="287"/>
      <c r="X26166" s="289"/>
    </row>
    <row r="26167" spans="20:24">
      <c r="T26167" s="288"/>
      <c r="U26167" s="287"/>
      <c r="X26167" s="289"/>
    </row>
    <row r="26168" spans="20:24">
      <c r="T26168" s="288"/>
      <c r="U26168" s="287"/>
      <c r="X26168" s="289"/>
    </row>
    <row r="26169" spans="20:24">
      <c r="T26169" s="288"/>
      <c r="U26169" s="287"/>
      <c r="X26169" s="289"/>
    </row>
    <row r="26170" spans="20:24">
      <c r="T26170" s="288"/>
      <c r="U26170" s="287"/>
      <c r="X26170" s="289"/>
    </row>
    <row r="26171" spans="20:24">
      <c r="T26171" s="288"/>
      <c r="U26171" s="287"/>
      <c r="X26171" s="289"/>
    </row>
    <row r="26172" spans="20:24">
      <c r="T26172" s="288"/>
      <c r="U26172" s="287"/>
      <c r="X26172" s="289"/>
    </row>
    <row r="26173" spans="20:24">
      <c r="T26173" s="288"/>
      <c r="U26173" s="287"/>
      <c r="X26173" s="289"/>
    </row>
    <row r="26174" spans="20:24">
      <c r="T26174" s="288"/>
      <c r="U26174" s="287"/>
      <c r="X26174" s="289"/>
    </row>
    <row r="26175" spans="20:24">
      <c r="T26175" s="288"/>
      <c r="U26175" s="287"/>
      <c r="X26175" s="289"/>
    </row>
    <row r="26176" spans="20:24">
      <c r="T26176" s="288"/>
      <c r="U26176" s="287"/>
      <c r="X26176" s="289"/>
    </row>
    <row r="26177" spans="20:24">
      <c r="T26177" s="288"/>
      <c r="U26177" s="287"/>
      <c r="X26177" s="289"/>
    </row>
    <row r="26178" spans="20:24">
      <c r="T26178" s="288"/>
      <c r="U26178" s="287"/>
      <c r="X26178" s="289"/>
    </row>
    <row r="26179" spans="20:24">
      <c r="T26179" s="288"/>
      <c r="U26179" s="287"/>
      <c r="X26179" s="289"/>
    </row>
    <row r="26180" spans="20:24">
      <c r="T26180" s="288"/>
      <c r="U26180" s="287"/>
      <c r="X26180" s="289"/>
    </row>
    <row r="26181" spans="20:24">
      <c r="T26181" s="288"/>
      <c r="U26181" s="287"/>
      <c r="X26181" s="289"/>
    </row>
    <row r="26182" spans="20:24">
      <c r="T26182" s="288"/>
      <c r="U26182" s="287"/>
      <c r="X26182" s="289"/>
    </row>
    <row r="26183" spans="20:24">
      <c r="T26183" s="288"/>
      <c r="U26183" s="287"/>
      <c r="X26183" s="289"/>
    </row>
    <row r="26184" spans="20:24">
      <c r="T26184" s="288"/>
      <c r="U26184" s="287"/>
      <c r="X26184" s="289"/>
    </row>
    <row r="26185" spans="20:24">
      <c r="T26185" s="288"/>
      <c r="U26185" s="287"/>
      <c r="X26185" s="289"/>
    </row>
    <row r="26186" spans="20:24">
      <c r="T26186" s="288"/>
      <c r="U26186" s="287"/>
      <c r="X26186" s="289"/>
    </row>
    <row r="26187" spans="20:24">
      <c r="T26187" s="288"/>
      <c r="U26187" s="287"/>
      <c r="X26187" s="289"/>
    </row>
    <row r="26188" spans="20:24">
      <c r="T26188" s="288"/>
      <c r="U26188" s="287"/>
      <c r="X26188" s="289"/>
    </row>
    <row r="26189" spans="20:24">
      <c r="T26189" s="288"/>
      <c r="U26189" s="287"/>
      <c r="X26189" s="289"/>
    </row>
    <row r="26190" spans="20:24">
      <c r="T26190" s="288"/>
      <c r="U26190" s="287"/>
      <c r="X26190" s="289"/>
    </row>
    <row r="26191" spans="20:24">
      <c r="T26191" s="288"/>
      <c r="U26191" s="287"/>
      <c r="X26191" s="289"/>
    </row>
    <row r="26192" spans="20:24">
      <c r="T26192" s="288"/>
      <c r="U26192" s="287"/>
      <c r="X26192" s="289"/>
    </row>
    <row r="26193" spans="20:24">
      <c r="T26193" s="288"/>
      <c r="U26193" s="287"/>
      <c r="X26193" s="289"/>
    </row>
    <row r="26194" spans="20:24">
      <c r="T26194" s="288"/>
      <c r="U26194" s="287"/>
      <c r="X26194" s="289"/>
    </row>
    <row r="26195" spans="20:24">
      <c r="T26195" s="288"/>
      <c r="U26195" s="287"/>
      <c r="X26195" s="289"/>
    </row>
    <row r="26196" spans="20:24">
      <c r="T26196" s="288"/>
      <c r="U26196" s="287"/>
      <c r="X26196" s="289"/>
    </row>
    <row r="26197" spans="20:24">
      <c r="T26197" s="288"/>
      <c r="U26197" s="287"/>
      <c r="X26197" s="289"/>
    </row>
    <row r="26198" spans="20:24">
      <c r="T26198" s="288"/>
      <c r="U26198" s="287"/>
      <c r="X26198" s="289"/>
    </row>
    <row r="26199" spans="20:24">
      <c r="T26199" s="288"/>
      <c r="U26199" s="287"/>
      <c r="X26199" s="289"/>
    </row>
    <row r="26200" spans="20:24">
      <c r="T26200" s="288"/>
      <c r="U26200" s="287"/>
      <c r="X26200" s="289"/>
    </row>
    <row r="26201" spans="20:24">
      <c r="T26201" s="288"/>
      <c r="U26201" s="287"/>
      <c r="X26201" s="289"/>
    </row>
    <row r="26202" spans="20:24">
      <c r="T26202" s="288"/>
      <c r="U26202" s="287"/>
      <c r="X26202" s="289"/>
    </row>
    <row r="26203" spans="20:24">
      <c r="T26203" s="288"/>
      <c r="U26203" s="287"/>
      <c r="X26203" s="289"/>
    </row>
    <row r="26204" spans="20:24">
      <c r="T26204" s="288"/>
      <c r="U26204" s="287"/>
      <c r="X26204" s="289"/>
    </row>
    <row r="26205" spans="20:24">
      <c r="T26205" s="288"/>
      <c r="U26205" s="287"/>
      <c r="X26205" s="289"/>
    </row>
    <row r="26206" spans="20:24">
      <c r="T26206" s="288"/>
      <c r="U26206" s="287"/>
      <c r="X26206" s="289"/>
    </row>
    <row r="26207" spans="20:24">
      <c r="T26207" s="288"/>
      <c r="U26207" s="287"/>
      <c r="X26207" s="289"/>
    </row>
    <row r="26208" spans="20:24">
      <c r="T26208" s="288"/>
      <c r="U26208" s="287"/>
      <c r="X26208" s="289"/>
    </row>
    <row r="26209" spans="20:24">
      <c r="T26209" s="288"/>
      <c r="U26209" s="287"/>
      <c r="X26209" s="289"/>
    </row>
    <row r="26210" spans="20:24">
      <c r="T26210" s="288"/>
      <c r="U26210" s="287"/>
      <c r="X26210" s="289"/>
    </row>
    <row r="26211" spans="20:24">
      <c r="T26211" s="288"/>
      <c r="U26211" s="287"/>
      <c r="X26211" s="289"/>
    </row>
    <row r="26212" spans="20:24">
      <c r="T26212" s="288"/>
      <c r="U26212" s="287"/>
      <c r="X26212" s="289"/>
    </row>
    <row r="26213" spans="20:24">
      <c r="T26213" s="288"/>
      <c r="U26213" s="287"/>
      <c r="X26213" s="289"/>
    </row>
    <row r="26214" spans="20:24">
      <c r="T26214" s="288"/>
      <c r="U26214" s="287"/>
      <c r="X26214" s="289"/>
    </row>
    <row r="26215" spans="20:24">
      <c r="T26215" s="288"/>
      <c r="U26215" s="287"/>
      <c r="X26215" s="289"/>
    </row>
    <row r="26216" spans="20:24">
      <c r="T26216" s="288"/>
      <c r="U26216" s="287"/>
      <c r="X26216" s="289"/>
    </row>
    <row r="26217" spans="20:24">
      <c r="T26217" s="288"/>
      <c r="U26217" s="287"/>
      <c r="X26217" s="289"/>
    </row>
    <row r="26218" spans="20:24">
      <c r="T26218" s="288"/>
      <c r="U26218" s="287"/>
      <c r="X26218" s="289"/>
    </row>
    <row r="26219" spans="20:24">
      <c r="T26219" s="288"/>
      <c r="U26219" s="287"/>
      <c r="X26219" s="289"/>
    </row>
    <row r="26220" spans="20:24">
      <c r="T26220" s="288"/>
      <c r="U26220" s="287"/>
      <c r="X26220" s="289"/>
    </row>
    <row r="26221" spans="20:24">
      <c r="T26221" s="288"/>
      <c r="U26221" s="287"/>
      <c r="X26221" s="289"/>
    </row>
    <row r="26222" spans="20:24">
      <c r="T26222" s="288"/>
      <c r="U26222" s="287"/>
      <c r="X26222" s="289"/>
    </row>
    <row r="26223" spans="20:24">
      <c r="T26223" s="288"/>
      <c r="U26223" s="287"/>
      <c r="X26223" s="289"/>
    </row>
    <row r="26224" spans="20:24">
      <c r="T26224" s="288"/>
      <c r="U26224" s="287"/>
      <c r="X26224" s="289"/>
    </row>
    <row r="26225" spans="20:24">
      <c r="T26225" s="288"/>
      <c r="U26225" s="287"/>
      <c r="X26225" s="289"/>
    </row>
    <row r="26226" spans="20:24">
      <c r="T26226" s="288"/>
      <c r="U26226" s="287"/>
      <c r="X26226" s="289"/>
    </row>
    <row r="26227" spans="20:24">
      <c r="T26227" s="288"/>
      <c r="U26227" s="287"/>
      <c r="X26227" s="289"/>
    </row>
    <row r="26228" spans="20:24">
      <c r="T26228" s="288"/>
      <c r="U26228" s="287"/>
      <c r="X26228" s="289"/>
    </row>
    <row r="26229" spans="20:24">
      <c r="T26229" s="288"/>
      <c r="U26229" s="287"/>
      <c r="X26229" s="289"/>
    </row>
    <row r="26230" spans="20:24">
      <c r="T26230" s="288"/>
      <c r="U26230" s="287"/>
      <c r="X26230" s="289"/>
    </row>
    <row r="26231" spans="20:24">
      <c r="T26231" s="288"/>
      <c r="U26231" s="287"/>
      <c r="X26231" s="289"/>
    </row>
    <row r="26232" spans="20:24">
      <c r="T26232" s="288"/>
      <c r="U26232" s="287"/>
      <c r="X26232" s="289"/>
    </row>
    <row r="26233" spans="20:24">
      <c r="T26233" s="288"/>
      <c r="U26233" s="287"/>
      <c r="X26233" s="289"/>
    </row>
    <row r="26234" spans="20:24">
      <c r="T26234" s="288"/>
      <c r="U26234" s="287"/>
      <c r="X26234" s="289"/>
    </row>
    <row r="26235" spans="20:24">
      <c r="T26235" s="288"/>
      <c r="U26235" s="287"/>
      <c r="X26235" s="289"/>
    </row>
    <row r="26236" spans="20:24">
      <c r="T26236" s="288"/>
      <c r="U26236" s="287"/>
      <c r="X26236" s="289"/>
    </row>
    <row r="26237" spans="20:24">
      <c r="T26237" s="288"/>
      <c r="U26237" s="287"/>
      <c r="X26237" s="289"/>
    </row>
    <row r="26238" spans="20:24">
      <c r="T26238" s="288"/>
      <c r="U26238" s="287"/>
      <c r="X26238" s="289"/>
    </row>
    <row r="26239" spans="20:24">
      <c r="T26239" s="288"/>
      <c r="U26239" s="287"/>
      <c r="X26239" s="289"/>
    </row>
    <row r="26240" spans="20:24">
      <c r="T26240" s="288"/>
      <c r="U26240" s="287"/>
      <c r="X26240" s="289"/>
    </row>
    <row r="26241" spans="20:24">
      <c r="T26241" s="288"/>
      <c r="U26241" s="287"/>
      <c r="X26241" s="289"/>
    </row>
    <row r="26242" spans="20:24">
      <c r="T26242" s="288"/>
      <c r="U26242" s="287"/>
      <c r="X26242" s="289"/>
    </row>
    <row r="26243" spans="20:24">
      <c r="T26243" s="288"/>
      <c r="U26243" s="287"/>
      <c r="X26243" s="289"/>
    </row>
    <row r="26244" spans="20:24">
      <c r="T26244" s="288"/>
      <c r="U26244" s="287"/>
      <c r="X26244" s="289"/>
    </row>
    <row r="26245" spans="20:24">
      <c r="T26245" s="288"/>
      <c r="U26245" s="287"/>
      <c r="X26245" s="289"/>
    </row>
    <row r="26246" spans="20:24">
      <c r="T26246" s="288"/>
      <c r="U26246" s="287"/>
      <c r="X26246" s="289"/>
    </row>
    <row r="26247" spans="20:24">
      <c r="T26247" s="288"/>
      <c r="U26247" s="287"/>
      <c r="X26247" s="289"/>
    </row>
    <row r="26248" spans="20:24">
      <c r="T26248" s="288"/>
      <c r="U26248" s="287"/>
      <c r="X26248" s="289"/>
    </row>
    <row r="26249" spans="20:24">
      <c r="T26249" s="288"/>
      <c r="U26249" s="287"/>
      <c r="X26249" s="289"/>
    </row>
    <row r="26250" spans="20:24">
      <c r="T26250" s="288"/>
      <c r="U26250" s="287"/>
      <c r="X26250" s="289"/>
    </row>
    <row r="26251" spans="20:24">
      <c r="T26251" s="288"/>
      <c r="U26251" s="287"/>
      <c r="X26251" s="289"/>
    </row>
    <row r="26252" spans="20:24">
      <c r="T26252" s="288"/>
      <c r="U26252" s="287"/>
      <c r="X26252" s="289"/>
    </row>
    <row r="26253" spans="20:24">
      <c r="T26253" s="288"/>
      <c r="U26253" s="287"/>
      <c r="X26253" s="289"/>
    </row>
    <row r="26254" spans="20:24">
      <c r="T26254" s="288"/>
      <c r="U26254" s="287"/>
      <c r="X26254" s="289"/>
    </row>
    <row r="26255" spans="20:24">
      <c r="T26255" s="288"/>
      <c r="U26255" s="287"/>
      <c r="X26255" s="289"/>
    </row>
    <row r="26256" spans="20:24">
      <c r="T26256" s="288"/>
      <c r="U26256" s="287"/>
      <c r="X26256" s="289"/>
    </row>
    <row r="26257" spans="20:24">
      <c r="T26257" s="288"/>
      <c r="U26257" s="287"/>
      <c r="X26257" s="289"/>
    </row>
    <row r="26258" spans="20:24">
      <c r="T26258" s="288"/>
      <c r="U26258" s="287"/>
      <c r="X26258" s="289"/>
    </row>
    <row r="26259" spans="20:24">
      <c r="T26259" s="288"/>
      <c r="U26259" s="287"/>
      <c r="X26259" s="289"/>
    </row>
    <row r="26260" spans="20:24">
      <c r="T26260" s="288"/>
      <c r="U26260" s="287"/>
      <c r="X26260" s="289"/>
    </row>
    <row r="26261" spans="20:24">
      <c r="T26261" s="288"/>
      <c r="U26261" s="287"/>
      <c r="X26261" s="289"/>
    </row>
    <row r="26262" spans="20:24">
      <c r="T26262" s="288"/>
      <c r="U26262" s="287"/>
      <c r="X26262" s="289"/>
    </row>
    <row r="26263" spans="20:24">
      <c r="T26263" s="288"/>
      <c r="U26263" s="287"/>
      <c r="X26263" s="289"/>
    </row>
    <row r="26264" spans="20:24">
      <c r="T26264" s="288"/>
      <c r="U26264" s="287"/>
      <c r="X26264" s="289"/>
    </row>
    <row r="26265" spans="20:24">
      <c r="T26265" s="288"/>
      <c r="U26265" s="287"/>
      <c r="X26265" s="289"/>
    </row>
    <row r="26266" spans="20:24">
      <c r="T26266" s="288"/>
      <c r="U26266" s="287"/>
      <c r="X26266" s="289"/>
    </row>
    <row r="26267" spans="20:24">
      <c r="T26267" s="288"/>
      <c r="U26267" s="287"/>
      <c r="X26267" s="289"/>
    </row>
    <row r="26268" spans="20:24">
      <c r="T26268" s="288"/>
      <c r="U26268" s="287"/>
      <c r="X26268" s="289"/>
    </row>
    <row r="26269" spans="20:24">
      <c r="T26269" s="288"/>
      <c r="U26269" s="287"/>
      <c r="X26269" s="289"/>
    </row>
    <row r="26270" spans="20:24">
      <c r="T26270" s="288"/>
      <c r="U26270" s="287"/>
      <c r="X26270" s="289"/>
    </row>
    <row r="26271" spans="20:24">
      <c r="T26271" s="288"/>
      <c r="U26271" s="287"/>
      <c r="X26271" s="289"/>
    </row>
    <row r="26272" spans="20:24">
      <c r="T26272" s="288"/>
      <c r="U26272" s="287"/>
      <c r="X26272" s="289"/>
    </row>
    <row r="26273" spans="20:24">
      <c r="T26273" s="288"/>
      <c r="U26273" s="287"/>
      <c r="X26273" s="289"/>
    </row>
    <row r="26274" spans="20:24">
      <c r="T26274" s="288"/>
      <c r="U26274" s="287"/>
      <c r="X26274" s="289"/>
    </row>
    <row r="26275" spans="20:24">
      <c r="T26275" s="288"/>
      <c r="U26275" s="287"/>
      <c r="X26275" s="289"/>
    </row>
    <row r="26276" spans="20:24">
      <c r="T26276" s="288"/>
      <c r="U26276" s="287"/>
      <c r="X26276" s="289"/>
    </row>
    <row r="26277" spans="20:24">
      <c r="T26277" s="288"/>
      <c r="U26277" s="287"/>
      <c r="X26277" s="289"/>
    </row>
    <row r="26278" spans="20:24">
      <c r="T26278" s="288"/>
      <c r="U26278" s="287"/>
      <c r="X26278" s="289"/>
    </row>
    <row r="26279" spans="20:24">
      <c r="T26279" s="288"/>
      <c r="U26279" s="287"/>
      <c r="X26279" s="289"/>
    </row>
    <row r="26280" spans="20:24">
      <c r="T26280" s="288"/>
      <c r="U26280" s="287"/>
      <c r="X26280" s="289"/>
    </row>
    <row r="26281" spans="20:24">
      <c r="T26281" s="288"/>
      <c r="U26281" s="287"/>
      <c r="X26281" s="289"/>
    </row>
    <row r="26282" spans="20:24">
      <c r="T26282" s="288"/>
      <c r="U26282" s="287"/>
      <c r="X26282" s="289"/>
    </row>
    <row r="26283" spans="20:24">
      <c r="T26283" s="288"/>
      <c r="U26283" s="287"/>
      <c r="X26283" s="289"/>
    </row>
    <row r="26284" spans="20:24">
      <c r="T26284" s="288"/>
      <c r="U26284" s="287"/>
      <c r="X26284" s="289"/>
    </row>
    <row r="26285" spans="20:24">
      <c r="T26285" s="288"/>
      <c r="U26285" s="287"/>
      <c r="X26285" s="289"/>
    </row>
    <row r="26286" spans="20:24">
      <c r="T26286" s="288"/>
      <c r="U26286" s="287"/>
      <c r="X26286" s="289"/>
    </row>
    <row r="26287" spans="20:24">
      <c r="T26287" s="288"/>
      <c r="U26287" s="287"/>
      <c r="X26287" s="289"/>
    </row>
    <row r="26288" spans="20:24">
      <c r="T26288" s="288"/>
      <c r="U26288" s="287"/>
      <c r="X26288" s="289"/>
    </row>
    <row r="26289" spans="20:24">
      <c r="T26289" s="288"/>
      <c r="U26289" s="287"/>
      <c r="X26289" s="289"/>
    </row>
    <row r="26290" spans="20:24">
      <c r="T26290" s="288"/>
      <c r="U26290" s="287"/>
      <c r="X26290" s="289"/>
    </row>
    <row r="26291" spans="20:24">
      <c r="T26291" s="288"/>
      <c r="U26291" s="287"/>
      <c r="X26291" s="289"/>
    </row>
    <row r="26292" spans="20:24">
      <c r="T26292" s="288"/>
      <c r="U26292" s="287"/>
      <c r="X26292" s="289"/>
    </row>
    <row r="26293" spans="20:24">
      <c r="T26293" s="288"/>
      <c r="U26293" s="287"/>
      <c r="X26293" s="289"/>
    </row>
    <row r="26294" spans="20:24">
      <c r="T26294" s="288"/>
      <c r="U26294" s="287"/>
      <c r="X26294" s="289"/>
    </row>
    <row r="26295" spans="20:24">
      <c r="T26295" s="288"/>
      <c r="U26295" s="287"/>
      <c r="X26295" s="289"/>
    </row>
    <row r="26296" spans="20:24">
      <c r="T26296" s="288"/>
      <c r="U26296" s="287"/>
      <c r="X26296" s="289"/>
    </row>
    <row r="26297" spans="20:24">
      <c r="T26297" s="288"/>
      <c r="U26297" s="287"/>
      <c r="X26297" s="289"/>
    </row>
    <row r="26298" spans="20:24">
      <c r="T26298" s="288"/>
      <c r="U26298" s="287"/>
      <c r="X26298" s="289"/>
    </row>
    <row r="26299" spans="20:24">
      <c r="T26299" s="288"/>
      <c r="U26299" s="287"/>
      <c r="X26299" s="289"/>
    </row>
    <row r="26300" spans="20:24">
      <c r="T26300" s="288"/>
      <c r="U26300" s="287"/>
      <c r="X26300" s="289"/>
    </row>
    <row r="26301" spans="20:24">
      <c r="T26301" s="288"/>
      <c r="U26301" s="287"/>
      <c r="X26301" s="289"/>
    </row>
    <row r="26302" spans="20:24">
      <c r="T26302" s="288"/>
      <c r="U26302" s="287"/>
      <c r="X26302" s="289"/>
    </row>
    <row r="26303" spans="20:24">
      <c r="T26303" s="288"/>
      <c r="U26303" s="287"/>
      <c r="X26303" s="289"/>
    </row>
    <row r="26304" spans="20:24">
      <c r="T26304" s="288"/>
      <c r="U26304" s="287"/>
      <c r="X26304" s="289"/>
    </row>
    <row r="26305" spans="20:24">
      <c r="T26305" s="288"/>
      <c r="U26305" s="287"/>
      <c r="X26305" s="289"/>
    </row>
    <row r="26306" spans="20:24">
      <c r="T26306" s="288"/>
      <c r="U26306" s="287"/>
      <c r="X26306" s="289"/>
    </row>
    <row r="26307" spans="20:24">
      <c r="T26307" s="288"/>
      <c r="U26307" s="287"/>
      <c r="X26307" s="289"/>
    </row>
    <row r="26308" spans="20:24">
      <c r="T26308" s="288"/>
      <c r="U26308" s="287"/>
      <c r="X26308" s="289"/>
    </row>
    <row r="26309" spans="20:24">
      <c r="T26309" s="288"/>
      <c r="U26309" s="287"/>
      <c r="X26309" s="289"/>
    </row>
    <row r="26310" spans="20:24">
      <c r="T26310" s="288"/>
      <c r="U26310" s="287"/>
      <c r="X26310" s="289"/>
    </row>
    <row r="26311" spans="20:24">
      <c r="T26311" s="288"/>
      <c r="U26311" s="287"/>
      <c r="X26311" s="289"/>
    </row>
    <row r="26312" spans="20:24">
      <c r="T26312" s="288"/>
      <c r="U26312" s="287"/>
      <c r="X26312" s="289"/>
    </row>
    <row r="26313" spans="20:24">
      <c r="T26313" s="288"/>
      <c r="U26313" s="287"/>
      <c r="X26313" s="289"/>
    </row>
    <row r="26314" spans="20:24">
      <c r="T26314" s="288"/>
      <c r="U26314" s="287"/>
      <c r="X26314" s="289"/>
    </row>
    <row r="26315" spans="20:24">
      <c r="T26315" s="288"/>
      <c r="U26315" s="287"/>
      <c r="X26315" s="289"/>
    </row>
    <row r="26316" spans="20:24">
      <c r="T26316" s="288"/>
      <c r="U26316" s="287"/>
      <c r="X26316" s="289"/>
    </row>
    <row r="26317" spans="20:24">
      <c r="T26317" s="288"/>
      <c r="U26317" s="287"/>
      <c r="X26317" s="289"/>
    </row>
    <row r="26318" spans="20:24">
      <c r="T26318" s="288"/>
      <c r="U26318" s="287"/>
      <c r="X26318" s="289"/>
    </row>
    <row r="26319" spans="20:24">
      <c r="T26319" s="288"/>
      <c r="U26319" s="287"/>
      <c r="X26319" s="289"/>
    </row>
    <row r="26320" spans="20:24">
      <c r="T26320" s="288"/>
      <c r="U26320" s="287"/>
      <c r="X26320" s="289"/>
    </row>
    <row r="26321" spans="20:24">
      <c r="T26321" s="288"/>
      <c r="U26321" s="287"/>
      <c r="X26321" s="289"/>
    </row>
    <row r="26322" spans="20:24">
      <c r="T26322" s="288"/>
      <c r="U26322" s="287"/>
      <c r="X26322" s="289"/>
    </row>
    <row r="26323" spans="20:24">
      <c r="T26323" s="288"/>
      <c r="U26323" s="287"/>
      <c r="X26323" s="289"/>
    </row>
    <row r="26324" spans="20:24">
      <c r="T26324" s="288"/>
      <c r="U26324" s="287"/>
      <c r="X26324" s="289"/>
    </row>
    <row r="26325" spans="20:24">
      <c r="T26325" s="288"/>
      <c r="U26325" s="287"/>
      <c r="X26325" s="289"/>
    </row>
    <row r="26326" spans="20:24">
      <c r="T26326" s="288"/>
      <c r="U26326" s="287"/>
      <c r="X26326" s="289"/>
    </row>
    <row r="26327" spans="20:24">
      <c r="T26327" s="288"/>
      <c r="U26327" s="287"/>
      <c r="X26327" s="289"/>
    </row>
    <row r="26328" spans="20:24">
      <c r="T26328" s="288"/>
      <c r="U26328" s="287"/>
      <c r="X26328" s="289"/>
    </row>
    <row r="26329" spans="20:24">
      <c r="T26329" s="288"/>
      <c r="U26329" s="287"/>
      <c r="X26329" s="289"/>
    </row>
    <row r="26330" spans="20:24">
      <c r="T26330" s="288"/>
      <c r="U26330" s="287"/>
      <c r="X26330" s="289"/>
    </row>
    <row r="26331" spans="20:24">
      <c r="T26331" s="288"/>
      <c r="U26331" s="287"/>
      <c r="X26331" s="289"/>
    </row>
    <row r="26332" spans="20:24">
      <c r="T26332" s="288"/>
      <c r="U26332" s="287"/>
      <c r="X26332" s="289"/>
    </row>
    <row r="26333" spans="20:24">
      <c r="T26333" s="288"/>
      <c r="U26333" s="287"/>
      <c r="X26333" s="289"/>
    </row>
    <row r="26334" spans="20:24">
      <c r="T26334" s="288"/>
      <c r="U26334" s="287"/>
      <c r="X26334" s="289"/>
    </row>
    <row r="26335" spans="20:24">
      <c r="T26335" s="288"/>
      <c r="U26335" s="287"/>
      <c r="X26335" s="289"/>
    </row>
    <row r="26336" spans="20:24">
      <c r="T26336" s="288"/>
      <c r="U26336" s="287"/>
      <c r="X26336" s="289"/>
    </row>
    <row r="26337" spans="20:24">
      <c r="T26337" s="288"/>
      <c r="U26337" s="287"/>
      <c r="X26337" s="289"/>
    </row>
    <row r="26338" spans="20:24">
      <c r="T26338" s="288"/>
      <c r="U26338" s="287"/>
      <c r="X26338" s="289"/>
    </row>
    <row r="26339" spans="20:24">
      <c r="T26339" s="288"/>
      <c r="U26339" s="287"/>
      <c r="X26339" s="289"/>
    </row>
    <row r="26340" spans="20:24">
      <c r="T26340" s="288"/>
      <c r="U26340" s="287"/>
      <c r="X26340" s="289"/>
    </row>
    <row r="26341" spans="20:24">
      <c r="T26341" s="288"/>
      <c r="U26341" s="287"/>
      <c r="X26341" s="289"/>
    </row>
    <row r="26342" spans="20:24">
      <c r="T26342" s="288"/>
      <c r="U26342" s="287"/>
      <c r="X26342" s="289"/>
    </row>
    <row r="26343" spans="20:24">
      <c r="T26343" s="288"/>
      <c r="U26343" s="287"/>
      <c r="X26343" s="289"/>
    </row>
    <row r="26344" spans="20:24">
      <c r="T26344" s="288"/>
      <c r="U26344" s="287"/>
      <c r="X26344" s="289"/>
    </row>
    <row r="26345" spans="20:24">
      <c r="T26345" s="288"/>
      <c r="U26345" s="287"/>
      <c r="X26345" s="289"/>
    </row>
    <row r="26346" spans="20:24">
      <c r="T26346" s="288"/>
      <c r="U26346" s="287"/>
      <c r="X26346" s="289"/>
    </row>
    <row r="26347" spans="20:24">
      <c r="T26347" s="288"/>
      <c r="U26347" s="287"/>
      <c r="X26347" s="289"/>
    </row>
    <row r="26348" spans="20:24">
      <c r="T26348" s="288"/>
      <c r="U26348" s="287"/>
      <c r="X26348" s="289"/>
    </row>
    <row r="26349" spans="20:24">
      <c r="T26349" s="288"/>
      <c r="U26349" s="287"/>
      <c r="X26349" s="289"/>
    </row>
    <row r="26350" spans="20:24">
      <c r="T26350" s="288"/>
      <c r="U26350" s="287"/>
      <c r="X26350" s="289"/>
    </row>
    <row r="26351" spans="20:24">
      <c r="T26351" s="288"/>
      <c r="U26351" s="287"/>
      <c r="X26351" s="289"/>
    </row>
    <row r="26352" spans="20:24">
      <c r="T26352" s="288"/>
      <c r="U26352" s="287"/>
      <c r="X26352" s="289"/>
    </row>
    <row r="26353" spans="20:24">
      <c r="T26353" s="288"/>
      <c r="U26353" s="287"/>
      <c r="X26353" s="289"/>
    </row>
    <row r="26354" spans="20:24">
      <c r="T26354" s="288"/>
      <c r="U26354" s="287"/>
      <c r="X26354" s="289"/>
    </row>
    <row r="26355" spans="20:24">
      <c r="T26355" s="288"/>
      <c r="U26355" s="287"/>
      <c r="X26355" s="289"/>
    </row>
    <row r="26356" spans="20:24">
      <c r="T26356" s="288"/>
      <c r="U26356" s="287"/>
      <c r="X26356" s="289"/>
    </row>
    <row r="26357" spans="20:24">
      <c r="T26357" s="288"/>
      <c r="U26357" s="287"/>
      <c r="X26357" s="289"/>
    </row>
    <row r="26358" spans="20:24">
      <c r="T26358" s="288"/>
      <c r="U26358" s="287"/>
      <c r="X26358" s="289"/>
    </row>
    <row r="26359" spans="20:24">
      <c r="T26359" s="288"/>
      <c r="U26359" s="287"/>
      <c r="X26359" s="289"/>
    </row>
    <row r="26360" spans="20:24">
      <c r="T26360" s="288"/>
      <c r="U26360" s="287"/>
      <c r="X26360" s="289"/>
    </row>
    <row r="26361" spans="20:24">
      <c r="T26361" s="288"/>
      <c r="U26361" s="287"/>
      <c r="X26361" s="289"/>
    </row>
    <row r="26362" spans="20:24">
      <c r="T26362" s="288"/>
      <c r="U26362" s="287"/>
      <c r="X26362" s="289"/>
    </row>
    <row r="26363" spans="20:24">
      <c r="T26363" s="288"/>
      <c r="U26363" s="287"/>
      <c r="X26363" s="289"/>
    </row>
    <row r="26364" spans="20:24">
      <c r="T26364" s="288"/>
      <c r="U26364" s="287"/>
      <c r="X26364" s="289"/>
    </row>
    <row r="26365" spans="20:24">
      <c r="T26365" s="288"/>
      <c r="U26365" s="287"/>
      <c r="X26365" s="289"/>
    </row>
    <row r="26366" spans="20:24">
      <c r="T26366" s="288"/>
      <c r="U26366" s="287"/>
      <c r="X26366" s="289"/>
    </row>
    <row r="26367" spans="20:24">
      <c r="T26367" s="288"/>
      <c r="U26367" s="287"/>
      <c r="X26367" s="289"/>
    </row>
    <row r="26368" spans="20:24">
      <c r="T26368" s="288"/>
      <c r="U26368" s="287"/>
      <c r="X26368" s="289"/>
    </row>
    <row r="26369" spans="20:24">
      <c r="T26369" s="288"/>
      <c r="U26369" s="287"/>
      <c r="X26369" s="289"/>
    </row>
    <row r="26370" spans="20:24">
      <c r="T26370" s="288"/>
      <c r="U26370" s="287"/>
      <c r="X26370" s="289"/>
    </row>
    <row r="26371" spans="20:24">
      <c r="T26371" s="288"/>
      <c r="U26371" s="287"/>
      <c r="X26371" s="289"/>
    </row>
    <row r="26372" spans="20:24">
      <c r="T26372" s="288"/>
      <c r="U26372" s="287"/>
      <c r="X26372" s="289"/>
    </row>
    <row r="26373" spans="20:24">
      <c r="T26373" s="288"/>
      <c r="U26373" s="287"/>
      <c r="X26373" s="289"/>
    </row>
    <row r="26374" spans="20:24">
      <c r="T26374" s="288"/>
      <c r="U26374" s="287"/>
      <c r="X26374" s="289"/>
    </row>
    <row r="26375" spans="20:24">
      <c r="T26375" s="288"/>
      <c r="U26375" s="287"/>
      <c r="X26375" s="289"/>
    </row>
    <row r="26376" spans="20:24">
      <c r="T26376" s="288"/>
      <c r="U26376" s="287"/>
      <c r="X26376" s="289"/>
    </row>
    <row r="26377" spans="20:24">
      <c r="T26377" s="288"/>
      <c r="U26377" s="287"/>
      <c r="X26377" s="289"/>
    </row>
    <row r="26378" spans="20:24">
      <c r="T26378" s="288"/>
      <c r="U26378" s="287"/>
      <c r="X26378" s="289"/>
    </row>
    <row r="26379" spans="20:24">
      <c r="T26379" s="288"/>
      <c r="U26379" s="287"/>
      <c r="X26379" s="289"/>
    </row>
    <row r="26380" spans="20:24">
      <c r="T26380" s="288"/>
      <c r="U26380" s="287"/>
      <c r="X26380" s="289"/>
    </row>
    <row r="26381" spans="20:24">
      <c r="T26381" s="288"/>
      <c r="U26381" s="287"/>
      <c r="X26381" s="289"/>
    </row>
    <row r="26382" spans="20:24">
      <c r="T26382" s="288"/>
      <c r="U26382" s="287"/>
      <c r="X26382" s="289"/>
    </row>
    <row r="26383" spans="20:24">
      <c r="T26383" s="288"/>
      <c r="U26383" s="287"/>
      <c r="X26383" s="289"/>
    </row>
    <row r="26384" spans="20:24">
      <c r="T26384" s="288"/>
      <c r="U26384" s="287"/>
      <c r="X26384" s="289"/>
    </row>
    <row r="26385" spans="20:24">
      <c r="T26385" s="288"/>
      <c r="U26385" s="287"/>
      <c r="X26385" s="289"/>
    </row>
    <row r="26386" spans="20:24">
      <c r="T26386" s="288"/>
      <c r="U26386" s="287"/>
      <c r="X26386" s="289"/>
    </row>
    <row r="26387" spans="20:24">
      <c r="T26387" s="288"/>
      <c r="U26387" s="287"/>
      <c r="X26387" s="289"/>
    </row>
    <row r="26388" spans="20:24">
      <c r="T26388" s="288"/>
      <c r="U26388" s="287"/>
      <c r="X26388" s="289"/>
    </row>
    <row r="26389" spans="20:24">
      <c r="T26389" s="288"/>
      <c r="U26389" s="287"/>
      <c r="X26389" s="289"/>
    </row>
    <row r="26390" spans="20:24">
      <c r="T26390" s="288"/>
      <c r="U26390" s="287"/>
      <c r="X26390" s="289"/>
    </row>
    <row r="26391" spans="20:24">
      <c r="T26391" s="288"/>
      <c r="U26391" s="287"/>
      <c r="X26391" s="289"/>
    </row>
    <row r="26392" spans="20:24">
      <c r="T26392" s="288"/>
      <c r="U26392" s="287"/>
      <c r="X26392" s="289"/>
    </row>
    <row r="26393" spans="20:24">
      <c r="T26393" s="288"/>
      <c r="U26393" s="287"/>
      <c r="X26393" s="289"/>
    </row>
    <row r="26394" spans="20:24">
      <c r="T26394" s="288"/>
      <c r="U26394" s="287"/>
      <c r="X26394" s="289"/>
    </row>
    <row r="26395" spans="20:24">
      <c r="T26395" s="288"/>
      <c r="U26395" s="287"/>
      <c r="X26395" s="289"/>
    </row>
    <row r="26396" spans="20:24">
      <c r="T26396" s="288"/>
      <c r="U26396" s="287"/>
      <c r="X26396" s="289"/>
    </row>
    <row r="26397" spans="20:24">
      <c r="T26397" s="288"/>
      <c r="U26397" s="287"/>
      <c r="X26397" s="289"/>
    </row>
    <row r="26398" spans="20:24">
      <c r="T26398" s="288"/>
      <c r="U26398" s="287"/>
      <c r="X26398" s="289"/>
    </row>
    <row r="26399" spans="20:24">
      <c r="T26399" s="288"/>
      <c r="U26399" s="287"/>
      <c r="X26399" s="289"/>
    </row>
    <row r="26400" spans="20:24">
      <c r="T26400" s="288"/>
      <c r="U26400" s="287"/>
      <c r="X26400" s="289"/>
    </row>
    <row r="26401" spans="20:24">
      <c r="T26401" s="288"/>
      <c r="U26401" s="287"/>
      <c r="X26401" s="289"/>
    </row>
    <row r="26402" spans="20:24">
      <c r="T26402" s="288"/>
      <c r="U26402" s="287"/>
      <c r="X26402" s="289"/>
    </row>
    <row r="26403" spans="20:24">
      <c r="T26403" s="288"/>
      <c r="U26403" s="287"/>
      <c r="X26403" s="289"/>
    </row>
    <row r="26404" spans="20:24">
      <c r="T26404" s="288"/>
      <c r="U26404" s="287"/>
      <c r="X26404" s="289"/>
    </row>
    <row r="26405" spans="20:24">
      <c r="T26405" s="288"/>
      <c r="U26405" s="287"/>
      <c r="X26405" s="289"/>
    </row>
    <row r="26406" spans="20:24">
      <c r="T26406" s="288"/>
      <c r="U26406" s="287"/>
      <c r="X26406" s="289"/>
    </row>
    <row r="26407" spans="20:24">
      <c r="T26407" s="288"/>
      <c r="U26407" s="287"/>
      <c r="X26407" s="289"/>
    </row>
    <row r="26408" spans="20:24">
      <c r="T26408" s="288"/>
      <c r="U26408" s="287"/>
      <c r="X26408" s="289"/>
    </row>
    <row r="26409" spans="20:24">
      <c r="T26409" s="288"/>
      <c r="U26409" s="287"/>
      <c r="X26409" s="289"/>
    </row>
    <row r="26410" spans="20:24">
      <c r="T26410" s="288"/>
      <c r="U26410" s="287"/>
      <c r="X26410" s="289"/>
    </row>
    <row r="26411" spans="20:24">
      <c r="T26411" s="288"/>
      <c r="U26411" s="287"/>
      <c r="X26411" s="289"/>
    </row>
    <row r="26412" spans="20:24">
      <c r="T26412" s="288"/>
      <c r="U26412" s="287"/>
      <c r="X26412" s="289"/>
    </row>
    <row r="26413" spans="20:24">
      <c r="T26413" s="288"/>
      <c r="U26413" s="287"/>
      <c r="X26413" s="289"/>
    </row>
    <row r="26414" spans="20:24">
      <c r="T26414" s="288"/>
      <c r="U26414" s="287"/>
      <c r="X26414" s="289"/>
    </row>
    <row r="26415" spans="20:24">
      <c r="T26415" s="288"/>
      <c r="U26415" s="287"/>
      <c r="X26415" s="289"/>
    </row>
    <row r="26416" spans="20:24">
      <c r="T26416" s="288"/>
      <c r="U26416" s="287"/>
      <c r="X26416" s="289"/>
    </row>
    <row r="26417" spans="20:24">
      <c r="T26417" s="288"/>
      <c r="U26417" s="287"/>
      <c r="X26417" s="289"/>
    </row>
    <row r="26418" spans="20:24">
      <c r="T26418" s="288"/>
      <c r="U26418" s="287"/>
      <c r="X26418" s="289"/>
    </row>
    <row r="26419" spans="20:24">
      <c r="T26419" s="288"/>
      <c r="U26419" s="287"/>
      <c r="X26419" s="289"/>
    </row>
    <row r="26420" spans="20:24">
      <c r="T26420" s="288"/>
      <c r="U26420" s="287"/>
      <c r="X26420" s="289"/>
    </row>
    <row r="26421" spans="20:24">
      <c r="T26421" s="288"/>
      <c r="U26421" s="287"/>
      <c r="X26421" s="289"/>
    </row>
    <row r="26422" spans="20:24">
      <c r="T26422" s="288"/>
      <c r="U26422" s="287"/>
      <c r="X26422" s="289"/>
    </row>
    <row r="26423" spans="20:24">
      <c r="T26423" s="288"/>
      <c r="U26423" s="287"/>
      <c r="X26423" s="289"/>
    </row>
    <row r="26424" spans="20:24">
      <c r="T26424" s="288"/>
      <c r="U26424" s="287"/>
      <c r="X26424" s="289"/>
    </row>
    <row r="26425" spans="20:24">
      <c r="T26425" s="288"/>
      <c r="U26425" s="287"/>
      <c r="X26425" s="289"/>
    </row>
    <row r="26426" spans="20:24">
      <c r="T26426" s="288"/>
      <c r="U26426" s="287"/>
      <c r="X26426" s="289"/>
    </row>
    <row r="26427" spans="20:24">
      <c r="T26427" s="288"/>
      <c r="U26427" s="287"/>
      <c r="X26427" s="289"/>
    </row>
    <row r="26428" spans="20:24">
      <c r="T26428" s="288"/>
      <c r="U26428" s="287"/>
      <c r="X26428" s="289"/>
    </row>
    <row r="26429" spans="20:24">
      <c r="T26429" s="288"/>
      <c r="U26429" s="287"/>
      <c r="X26429" s="289"/>
    </row>
    <row r="26430" spans="20:24">
      <c r="T26430" s="288"/>
      <c r="U26430" s="287"/>
      <c r="X26430" s="289"/>
    </row>
    <row r="26431" spans="20:24">
      <c r="T26431" s="288"/>
      <c r="U26431" s="287"/>
      <c r="X26431" s="289"/>
    </row>
    <row r="26432" spans="20:24">
      <c r="T26432" s="288"/>
      <c r="U26432" s="287"/>
      <c r="X26432" s="289"/>
    </row>
    <row r="26433" spans="20:24">
      <c r="T26433" s="288"/>
      <c r="U26433" s="287"/>
      <c r="X26433" s="289"/>
    </row>
    <row r="26434" spans="20:24">
      <c r="T26434" s="288"/>
      <c r="U26434" s="287"/>
      <c r="X26434" s="289"/>
    </row>
    <row r="26435" spans="20:24">
      <c r="T26435" s="288"/>
      <c r="U26435" s="287"/>
      <c r="X26435" s="289"/>
    </row>
    <row r="26436" spans="20:24">
      <c r="T26436" s="288"/>
      <c r="U26436" s="287"/>
      <c r="X26436" s="289"/>
    </row>
    <row r="26437" spans="20:24">
      <c r="T26437" s="288"/>
      <c r="U26437" s="287"/>
      <c r="X26437" s="289"/>
    </row>
    <row r="26438" spans="20:24">
      <c r="T26438" s="288"/>
      <c r="U26438" s="287"/>
      <c r="X26438" s="289"/>
    </row>
    <row r="26439" spans="20:24">
      <c r="T26439" s="288"/>
      <c r="U26439" s="287"/>
      <c r="X26439" s="289"/>
    </row>
    <row r="26440" spans="20:24">
      <c r="T26440" s="288"/>
      <c r="U26440" s="287"/>
      <c r="X26440" s="289"/>
    </row>
    <row r="26441" spans="20:24">
      <c r="T26441" s="288"/>
      <c r="U26441" s="287"/>
      <c r="X26441" s="289"/>
    </row>
    <row r="26442" spans="20:24">
      <c r="T26442" s="288"/>
      <c r="U26442" s="287"/>
      <c r="X26442" s="289"/>
    </row>
    <row r="26443" spans="20:24">
      <c r="T26443" s="288"/>
      <c r="U26443" s="287"/>
      <c r="X26443" s="289"/>
    </row>
    <row r="26444" spans="20:24">
      <c r="T26444" s="288"/>
      <c r="U26444" s="287"/>
      <c r="X26444" s="289"/>
    </row>
    <row r="26445" spans="20:24">
      <c r="T26445" s="288"/>
      <c r="U26445" s="287"/>
      <c r="X26445" s="289"/>
    </row>
    <row r="26446" spans="20:24">
      <c r="T26446" s="288"/>
      <c r="U26446" s="287"/>
      <c r="X26446" s="289"/>
    </row>
    <row r="26447" spans="20:24">
      <c r="T26447" s="288"/>
      <c r="U26447" s="287"/>
      <c r="X26447" s="289"/>
    </row>
    <row r="26448" spans="20:24">
      <c r="T26448" s="288"/>
      <c r="U26448" s="287"/>
      <c r="X26448" s="289"/>
    </row>
    <row r="26449" spans="20:24">
      <c r="T26449" s="288"/>
      <c r="U26449" s="287"/>
      <c r="X26449" s="289"/>
    </row>
    <row r="26450" spans="20:24">
      <c r="T26450" s="288"/>
      <c r="U26450" s="287"/>
      <c r="X26450" s="289"/>
    </row>
    <row r="26451" spans="20:24">
      <c r="T26451" s="288"/>
      <c r="U26451" s="287"/>
      <c r="X26451" s="289"/>
    </row>
    <row r="26452" spans="20:24">
      <c r="T26452" s="288"/>
      <c r="U26452" s="287"/>
      <c r="X26452" s="289"/>
    </row>
    <row r="26453" spans="20:24">
      <c r="T26453" s="288"/>
      <c r="U26453" s="287"/>
      <c r="X26453" s="289"/>
    </row>
    <row r="26454" spans="20:24">
      <c r="T26454" s="288"/>
      <c r="U26454" s="287"/>
      <c r="X26454" s="289"/>
    </row>
    <row r="26455" spans="20:24">
      <c r="T26455" s="288"/>
      <c r="U26455" s="287"/>
      <c r="X26455" s="289"/>
    </row>
    <row r="26456" spans="20:24">
      <c r="T26456" s="288"/>
      <c r="U26456" s="287"/>
      <c r="X26456" s="289"/>
    </row>
    <row r="26457" spans="20:24">
      <c r="T26457" s="288"/>
      <c r="U26457" s="287"/>
      <c r="X26457" s="289"/>
    </row>
    <row r="26458" spans="20:24">
      <c r="T26458" s="288"/>
      <c r="U26458" s="287"/>
      <c r="X26458" s="289"/>
    </row>
    <row r="26459" spans="20:24">
      <c r="T26459" s="288"/>
      <c r="U26459" s="287"/>
      <c r="X26459" s="289"/>
    </row>
    <row r="26460" spans="20:24">
      <c r="T26460" s="288"/>
      <c r="U26460" s="287"/>
      <c r="X26460" s="289"/>
    </row>
    <row r="26461" spans="20:24">
      <c r="T26461" s="288"/>
      <c r="U26461" s="287"/>
      <c r="X26461" s="289"/>
    </row>
    <row r="26462" spans="20:24">
      <c r="T26462" s="288"/>
      <c r="U26462" s="287"/>
      <c r="X26462" s="289"/>
    </row>
    <row r="26463" spans="20:24">
      <c r="T26463" s="288"/>
      <c r="U26463" s="287"/>
      <c r="X26463" s="289"/>
    </row>
    <row r="26464" spans="20:24">
      <c r="T26464" s="288"/>
      <c r="U26464" s="287"/>
      <c r="X26464" s="289"/>
    </row>
    <row r="26465" spans="20:24">
      <c r="T26465" s="288"/>
      <c r="U26465" s="287"/>
      <c r="X26465" s="289"/>
    </row>
    <row r="26466" spans="20:24">
      <c r="T26466" s="288"/>
      <c r="U26466" s="287"/>
      <c r="X26466" s="289"/>
    </row>
    <row r="26467" spans="20:24">
      <c r="T26467" s="288"/>
      <c r="U26467" s="287"/>
      <c r="X26467" s="289"/>
    </row>
    <row r="26468" spans="20:24">
      <c r="T26468" s="288"/>
      <c r="U26468" s="287"/>
      <c r="X26468" s="289"/>
    </row>
    <row r="26469" spans="20:24">
      <c r="T26469" s="288"/>
      <c r="U26469" s="287"/>
      <c r="X26469" s="289"/>
    </row>
    <row r="26470" spans="20:24">
      <c r="T26470" s="288"/>
      <c r="U26470" s="287"/>
      <c r="X26470" s="289"/>
    </row>
    <row r="26471" spans="20:24">
      <c r="T26471" s="288"/>
      <c r="U26471" s="287"/>
      <c r="X26471" s="289"/>
    </row>
    <row r="26472" spans="20:24">
      <c r="T26472" s="288"/>
      <c r="U26472" s="287"/>
      <c r="X26472" s="289"/>
    </row>
    <row r="26473" spans="20:24">
      <c r="T26473" s="288"/>
      <c r="U26473" s="287"/>
      <c r="X26473" s="289"/>
    </row>
    <row r="26474" spans="20:24">
      <c r="T26474" s="288"/>
      <c r="U26474" s="287"/>
      <c r="X26474" s="289"/>
    </row>
    <row r="26475" spans="20:24">
      <c r="T26475" s="288"/>
      <c r="U26475" s="287"/>
      <c r="X26475" s="289"/>
    </row>
    <row r="26476" spans="20:24">
      <c r="T26476" s="288"/>
      <c r="U26476" s="287"/>
      <c r="X26476" s="289"/>
    </row>
    <row r="26477" spans="20:24">
      <c r="T26477" s="288"/>
      <c r="U26477" s="287"/>
      <c r="X26477" s="289"/>
    </row>
    <row r="26478" spans="20:24">
      <c r="T26478" s="288"/>
      <c r="U26478" s="287"/>
      <c r="X26478" s="289"/>
    </row>
    <row r="26479" spans="20:24">
      <c r="T26479" s="288"/>
      <c r="U26479" s="287"/>
      <c r="X26479" s="289"/>
    </row>
    <row r="26480" spans="20:24">
      <c r="T26480" s="288"/>
      <c r="U26480" s="287"/>
      <c r="X26480" s="289"/>
    </row>
    <row r="26481" spans="20:24">
      <c r="T26481" s="288"/>
      <c r="U26481" s="287"/>
      <c r="X26481" s="289"/>
    </row>
    <row r="26482" spans="20:24">
      <c r="T26482" s="288"/>
      <c r="U26482" s="287"/>
      <c r="X26482" s="289"/>
    </row>
    <row r="26483" spans="20:24">
      <c r="T26483" s="288"/>
      <c r="U26483" s="287"/>
      <c r="X26483" s="289"/>
    </row>
    <row r="26484" spans="20:24">
      <c r="T26484" s="288"/>
      <c r="U26484" s="287"/>
      <c r="X26484" s="289"/>
    </row>
    <row r="26485" spans="20:24">
      <c r="T26485" s="288"/>
      <c r="U26485" s="287"/>
      <c r="X26485" s="289"/>
    </row>
    <row r="26486" spans="20:24">
      <c r="T26486" s="288"/>
      <c r="U26486" s="287"/>
      <c r="X26486" s="289"/>
    </row>
    <row r="26487" spans="20:24">
      <c r="T26487" s="288"/>
      <c r="U26487" s="287"/>
      <c r="X26487" s="289"/>
    </row>
    <row r="26488" spans="20:24">
      <c r="T26488" s="288"/>
      <c r="U26488" s="287"/>
      <c r="X26488" s="289"/>
    </row>
    <row r="26489" spans="20:24">
      <c r="T26489" s="288"/>
      <c r="U26489" s="287"/>
      <c r="X26489" s="289"/>
    </row>
    <row r="26490" spans="20:24">
      <c r="T26490" s="288"/>
      <c r="U26490" s="287"/>
      <c r="X26490" s="289"/>
    </row>
    <row r="26491" spans="20:24">
      <c r="T26491" s="288"/>
      <c r="U26491" s="287"/>
      <c r="X26491" s="289"/>
    </row>
    <row r="26492" spans="20:24">
      <c r="T26492" s="288"/>
      <c r="U26492" s="287"/>
      <c r="X26492" s="289"/>
    </row>
    <row r="26493" spans="20:24">
      <c r="T26493" s="288"/>
      <c r="U26493" s="287"/>
      <c r="X26493" s="289"/>
    </row>
    <row r="26494" spans="20:24">
      <c r="T26494" s="288"/>
      <c r="U26494" s="287"/>
      <c r="X26494" s="289"/>
    </row>
    <row r="26495" spans="20:24">
      <c r="T26495" s="288"/>
      <c r="U26495" s="287"/>
      <c r="X26495" s="289"/>
    </row>
    <row r="26496" spans="20:24">
      <c r="T26496" s="288"/>
      <c r="U26496" s="287"/>
      <c r="X26496" s="289"/>
    </row>
    <row r="26497" spans="20:24">
      <c r="T26497" s="288"/>
      <c r="U26497" s="287"/>
      <c r="X26497" s="289"/>
    </row>
    <row r="26498" spans="20:24">
      <c r="T26498" s="288"/>
      <c r="U26498" s="287"/>
      <c r="X26498" s="289"/>
    </row>
    <row r="26499" spans="20:24">
      <c r="T26499" s="288"/>
      <c r="U26499" s="287"/>
      <c r="X26499" s="289"/>
    </row>
    <row r="26500" spans="20:24">
      <c r="T26500" s="288"/>
      <c r="U26500" s="287"/>
      <c r="X26500" s="289"/>
    </row>
    <row r="26501" spans="20:24">
      <c r="T26501" s="288"/>
      <c r="U26501" s="287"/>
      <c r="X26501" s="289"/>
    </row>
    <row r="26502" spans="20:24">
      <c r="T26502" s="288"/>
      <c r="U26502" s="287"/>
      <c r="X26502" s="289"/>
    </row>
    <row r="26503" spans="20:24">
      <c r="T26503" s="288"/>
      <c r="U26503" s="287"/>
      <c r="X26503" s="289"/>
    </row>
    <row r="26504" spans="20:24">
      <c r="T26504" s="288"/>
      <c r="U26504" s="287"/>
      <c r="X26504" s="289"/>
    </row>
    <row r="26505" spans="20:24">
      <c r="T26505" s="288"/>
      <c r="U26505" s="287"/>
      <c r="X26505" s="289"/>
    </row>
    <row r="26506" spans="20:24">
      <c r="T26506" s="288"/>
      <c r="U26506" s="287"/>
      <c r="X26506" s="289"/>
    </row>
    <row r="26507" spans="20:24">
      <c r="T26507" s="288"/>
      <c r="U26507" s="287"/>
      <c r="X26507" s="289"/>
    </row>
    <row r="26508" spans="20:24">
      <c r="T26508" s="288"/>
      <c r="U26508" s="287"/>
      <c r="X26508" s="289"/>
    </row>
    <row r="26509" spans="20:24">
      <c r="T26509" s="288"/>
      <c r="U26509" s="287"/>
      <c r="X26509" s="289"/>
    </row>
    <row r="26510" spans="20:24">
      <c r="T26510" s="288"/>
      <c r="U26510" s="287"/>
      <c r="X26510" s="289"/>
    </row>
    <row r="26511" spans="20:24">
      <c r="T26511" s="288"/>
      <c r="U26511" s="287"/>
      <c r="X26511" s="289"/>
    </row>
    <row r="26512" spans="20:24">
      <c r="T26512" s="288"/>
      <c r="U26512" s="287"/>
      <c r="X26512" s="289"/>
    </row>
    <row r="26513" spans="20:24">
      <c r="T26513" s="288"/>
      <c r="U26513" s="287"/>
      <c r="X26513" s="289"/>
    </row>
    <row r="26514" spans="20:24">
      <c r="T26514" s="288"/>
      <c r="U26514" s="287"/>
      <c r="X26514" s="289"/>
    </row>
    <row r="26515" spans="20:24">
      <c r="T26515" s="288"/>
      <c r="U26515" s="287"/>
      <c r="X26515" s="289"/>
    </row>
    <row r="26516" spans="20:24">
      <c r="T26516" s="288"/>
      <c r="U26516" s="287"/>
      <c r="X26516" s="289"/>
    </row>
    <row r="26517" spans="20:24">
      <c r="T26517" s="288"/>
      <c r="U26517" s="287"/>
      <c r="X26517" s="289"/>
    </row>
    <row r="26518" spans="20:24">
      <c r="T26518" s="288"/>
      <c r="U26518" s="287"/>
      <c r="X26518" s="289"/>
    </row>
    <row r="26519" spans="20:24">
      <c r="T26519" s="288"/>
      <c r="U26519" s="287"/>
      <c r="X26519" s="289"/>
    </row>
    <row r="26520" spans="20:24">
      <c r="T26520" s="288"/>
      <c r="U26520" s="287"/>
      <c r="X26520" s="289"/>
    </row>
    <row r="26521" spans="20:24">
      <c r="T26521" s="288"/>
      <c r="U26521" s="287"/>
      <c r="X26521" s="289"/>
    </row>
    <row r="26522" spans="20:24">
      <c r="T26522" s="288"/>
      <c r="U26522" s="287"/>
      <c r="X26522" s="289"/>
    </row>
    <row r="26523" spans="20:24">
      <c r="T26523" s="288"/>
      <c r="U26523" s="287"/>
      <c r="X26523" s="289"/>
    </row>
    <row r="26524" spans="20:24">
      <c r="T26524" s="288"/>
      <c r="U26524" s="287"/>
      <c r="X26524" s="289"/>
    </row>
    <row r="26525" spans="20:24">
      <c r="T26525" s="288"/>
      <c r="U26525" s="287"/>
      <c r="X26525" s="289"/>
    </row>
    <row r="26526" spans="20:24">
      <c r="T26526" s="288"/>
      <c r="U26526" s="287"/>
      <c r="X26526" s="289"/>
    </row>
    <row r="26527" spans="20:24">
      <c r="T26527" s="288"/>
      <c r="U26527" s="287"/>
      <c r="X26527" s="289"/>
    </row>
    <row r="26528" spans="20:24">
      <c r="T26528" s="288"/>
      <c r="U26528" s="287"/>
      <c r="X26528" s="289"/>
    </row>
    <row r="26529" spans="20:24">
      <c r="T26529" s="288"/>
      <c r="U26529" s="287"/>
      <c r="X26529" s="289"/>
    </row>
    <row r="26530" spans="20:24">
      <c r="T26530" s="288"/>
      <c r="U26530" s="287"/>
      <c r="X26530" s="289"/>
    </row>
    <row r="26531" spans="20:24">
      <c r="T26531" s="288"/>
      <c r="U26531" s="287"/>
      <c r="X26531" s="289"/>
    </row>
    <row r="26532" spans="20:24">
      <c r="T26532" s="288"/>
      <c r="U26532" s="287"/>
      <c r="X26532" s="289"/>
    </row>
    <row r="26533" spans="20:24">
      <c r="T26533" s="288"/>
      <c r="U26533" s="287"/>
      <c r="X26533" s="289"/>
    </row>
    <row r="26534" spans="20:24">
      <c r="T26534" s="288"/>
      <c r="U26534" s="287"/>
      <c r="X26534" s="289"/>
    </row>
    <row r="26535" spans="20:24">
      <c r="T26535" s="288"/>
      <c r="U26535" s="287"/>
      <c r="X26535" s="289"/>
    </row>
    <row r="26536" spans="20:24">
      <c r="T26536" s="288"/>
      <c r="U26536" s="287"/>
      <c r="X26536" s="289"/>
    </row>
    <row r="26537" spans="20:24">
      <c r="T26537" s="288"/>
      <c r="U26537" s="287"/>
      <c r="X26537" s="289"/>
    </row>
    <row r="26538" spans="20:24">
      <c r="T26538" s="288"/>
      <c r="U26538" s="287"/>
      <c r="X26538" s="289"/>
    </row>
    <row r="26539" spans="20:24">
      <c r="T26539" s="288"/>
      <c r="U26539" s="287"/>
      <c r="X26539" s="289"/>
    </row>
    <row r="26540" spans="20:24">
      <c r="T26540" s="288"/>
      <c r="U26540" s="287"/>
      <c r="X26540" s="289"/>
    </row>
    <row r="26541" spans="20:24">
      <c r="T26541" s="288"/>
      <c r="U26541" s="287"/>
      <c r="X26541" s="289"/>
    </row>
    <row r="26542" spans="20:24">
      <c r="T26542" s="288"/>
      <c r="U26542" s="287"/>
      <c r="X26542" s="289"/>
    </row>
    <row r="26543" spans="20:24">
      <c r="T26543" s="288"/>
      <c r="U26543" s="287"/>
      <c r="X26543" s="289"/>
    </row>
    <row r="26544" spans="20:24">
      <c r="T26544" s="288"/>
      <c r="U26544" s="287"/>
      <c r="X26544" s="289"/>
    </row>
    <row r="26545" spans="20:24">
      <c r="T26545" s="288"/>
      <c r="U26545" s="287"/>
      <c r="X26545" s="289"/>
    </row>
    <row r="26546" spans="20:24">
      <c r="T26546" s="288"/>
      <c r="U26546" s="287"/>
      <c r="X26546" s="289"/>
    </row>
    <row r="26547" spans="20:24">
      <c r="T26547" s="288"/>
      <c r="U26547" s="287"/>
      <c r="X26547" s="289"/>
    </row>
    <row r="26548" spans="20:24">
      <c r="T26548" s="288"/>
      <c r="U26548" s="287"/>
      <c r="X26548" s="289"/>
    </row>
    <row r="26549" spans="20:24">
      <c r="T26549" s="288"/>
      <c r="U26549" s="287"/>
      <c r="X26549" s="289"/>
    </row>
    <row r="26550" spans="20:24">
      <c r="T26550" s="288"/>
      <c r="U26550" s="287"/>
      <c r="X26550" s="289"/>
    </row>
    <row r="26551" spans="20:24">
      <c r="T26551" s="288"/>
      <c r="U26551" s="287"/>
      <c r="X26551" s="289"/>
    </row>
    <row r="26552" spans="20:24">
      <c r="T26552" s="288"/>
      <c r="U26552" s="287"/>
      <c r="X26552" s="289"/>
    </row>
    <row r="26553" spans="20:24">
      <c r="T26553" s="288"/>
      <c r="U26553" s="287"/>
      <c r="X26553" s="289"/>
    </row>
    <row r="26554" spans="20:24">
      <c r="T26554" s="288"/>
      <c r="U26554" s="287"/>
      <c r="X26554" s="289"/>
    </row>
    <row r="26555" spans="20:24">
      <c r="T26555" s="288"/>
      <c r="U26555" s="287"/>
      <c r="X26555" s="289"/>
    </row>
    <row r="26556" spans="20:24">
      <c r="T26556" s="288"/>
      <c r="U26556" s="287"/>
      <c r="X26556" s="289"/>
    </row>
    <row r="26557" spans="20:24">
      <c r="T26557" s="288"/>
      <c r="U26557" s="287"/>
      <c r="X26557" s="289"/>
    </row>
    <row r="26558" spans="20:24">
      <c r="T26558" s="288"/>
      <c r="U26558" s="287"/>
      <c r="X26558" s="289"/>
    </row>
    <row r="26559" spans="20:24">
      <c r="T26559" s="288"/>
      <c r="U26559" s="287"/>
      <c r="X26559" s="289"/>
    </row>
    <row r="26560" spans="20:24">
      <c r="T26560" s="288"/>
      <c r="U26560" s="287"/>
      <c r="X26560" s="289"/>
    </row>
    <row r="26561" spans="20:24">
      <c r="T26561" s="288"/>
      <c r="U26561" s="287"/>
      <c r="X26561" s="289"/>
    </row>
    <row r="26562" spans="20:24">
      <c r="T26562" s="288"/>
      <c r="U26562" s="287"/>
      <c r="X26562" s="289"/>
    </row>
    <row r="26563" spans="20:24">
      <c r="T26563" s="288"/>
      <c r="U26563" s="287"/>
      <c r="X26563" s="289"/>
    </row>
    <row r="26564" spans="20:24">
      <c r="T26564" s="288"/>
      <c r="U26564" s="287"/>
      <c r="X26564" s="289"/>
    </row>
    <row r="26565" spans="20:24">
      <c r="T26565" s="288"/>
      <c r="U26565" s="287"/>
      <c r="X26565" s="289"/>
    </row>
    <row r="26566" spans="20:24">
      <c r="T26566" s="288"/>
      <c r="U26566" s="287"/>
      <c r="X26566" s="289"/>
    </row>
    <row r="26567" spans="20:24">
      <c r="T26567" s="288"/>
      <c r="U26567" s="287"/>
      <c r="X26567" s="289"/>
    </row>
    <row r="26568" spans="20:24">
      <c r="T26568" s="288"/>
      <c r="U26568" s="287"/>
      <c r="X26568" s="289"/>
    </row>
    <row r="26569" spans="20:24">
      <c r="T26569" s="288"/>
      <c r="U26569" s="287"/>
      <c r="X26569" s="289"/>
    </row>
    <row r="26570" spans="20:24">
      <c r="T26570" s="288"/>
      <c r="U26570" s="287"/>
      <c r="X26570" s="289"/>
    </row>
    <row r="26571" spans="20:24">
      <c r="T26571" s="288"/>
      <c r="U26571" s="287"/>
      <c r="X26571" s="289"/>
    </row>
    <row r="26572" spans="20:24">
      <c r="T26572" s="288"/>
      <c r="U26572" s="287"/>
      <c r="X26572" s="289"/>
    </row>
    <row r="26573" spans="20:24">
      <c r="T26573" s="288"/>
      <c r="U26573" s="287"/>
      <c r="X26573" s="289"/>
    </row>
    <row r="26574" spans="20:24">
      <c r="T26574" s="288"/>
      <c r="U26574" s="287"/>
      <c r="X26574" s="289"/>
    </row>
    <row r="26575" spans="20:24">
      <c r="T26575" s="288"/>
      <c r="U26575" s="287"/>
      <c r="X26575" s="289"/>
    </row>
    <row r="26576" spans="20:24">
      <c r="T26576" s="288"/>
      <c r="U26576" s="287"/>
      <c r="X26576" s="289"/>
    </row>
    <row r="26577" spans="20:24">
      <c r="T26577" s="288"/>
      <c r="U26577" s="287"/>
      <c r="X26577" s="289"/>
    </row>
    <row r="26578" spans="20:24">
      <c r="T26578" s="288"/>
      <c r="U26578" s="287"/>
      <c r="X26578" s="289"/>
    </row>
    <row r="26579" spans="20:24">
      <c r="T26579" s="288"/>
      <c r="U26579" s="287"/>
      <c r="X26579" s="289"/>
    </row>
    <row r="26580" spans="20:24">
      <c r="T26580" s="288"/>
      <c r="U26580" s="287"/>
      <c r="X26580" s="289"/>
    </row>
    <row r="26581" spans="20:24">
      <c r="T26581" s="288"/>
      <c r="U26581" s="287"/>
      <c r="X26581" s="289"/>
    </row>
    <row r="26582" spans="20:24">
      <c r="T26582" s="288"/>
      <c r="U26582" s="287"/>
      <c r="X26582" s="289"/>
    </row>
    <row r="26583" spans="20:24">
      <c r="T26583" s="288"/>
      <c r="U26583" s="287"/>
      <c r="X26583" s="289"/>
    </row>
    <row r="26584" spans="20:24">
      <c r="T26584" s="288"/>
      <c r="U26584" s="287"/>
      <c r="X26584" s="289"/>
    </row>
    <row r="26585" spans="20:24">
      <c r="T26585" s="288"/>
      <c r="U26585" s="287"/>
      <c r="X26585" s="289"/>
    </row>
    <row r="26586" spans="20:24">
      <c r="T26586" s="288"/>
      <c r="U26586" s="287"/>
      <c r="X26586" s="289"/>
    </row>
    <row r="26587" spans="20:24">
      <c r="T26587" s="288"/>
      <c r="U26587" s="287"/>
      <c r="X26587" s="289"/>
    </row>
    <row r="26588" spans="20:24">
      <c r="T26588" s="288"/>
      <c r="U26588" s="287"/>
      <c r="X26588" s="289"/>
    </row>
    <row r="26589" spans="20:24">
      <c r="T26589" s="288"/>
      <c r="U26589" s="287"/>
      <c r="X26589" s="289"/>
    </row>
    <row r="26590" spans="20:24">
      <c r="T26590" s="288"/>
      <c r="U26590" s="287"/>
      <c r="X26590" s="289"/>
    </row>
    <row r="26591" spans="20:24">
      <c r="T26591" s="288"/>
      <c r="U26591" s="287"/>
      <c r="X26591" s="289"/>
    </row>
    <row r="26592" spans="20:24">
      <c r="T26592" s="288"/>
      <c r="U26592" s="287"/>
      <c r="X26592" s="289"/>
    </row>
    <row r="26593" spans="20:24">
      <c r="T26593" s="288"/>
      <c r="U26593" s="287"/>
      <c r="X26593" s="289"/>
    </row>
    <row r="26594" spans="20:24">
      <c r="T26594" s="288"/>
      <c r="U26594" s="287"/>
      <c r="X26594" s="289"/>
    </row>
    <row r="26595" spans="20:24">
      <c r="T26595" s="288"/>
      <c r="U26595" s="287"/>
      <c r="X26595" s="289"/>
    </row>
    <row r="26596" spans="20:24">
      <c r="T26596" s="288"/>
      <c r="U26596" s="287"/>
      <c r="X26596" s="289"/>
    </row>
    <row r="26597" spans="20:24">
      <c r="T26597" s="288"/>
      <c r="U26597" s="287"/>
      <c r="X26597" s="289"/>
    </row>
    <row r="26598" spans="20:24">
      <c r="T26598" s="288"/>
      <c r="U26598" s="287"/>
      <c r="X26598" s="289"/>
    </row>
    <row r="26599" spans="20:24">
      <c r="T26599" s="288"/>
      <c r="U26599" s="287"/>
      <c r="X26599" s="289"/>
    </row>
    <row r="26600" spans="20:24">
      <c r="T26600" s="288"/>
      <c r="U26600" s="287"/>
      <c r="X26600" s="289"/>
    </row>
    <row r="26601" spans="20:24">
      <c r="T26601" s="288"/>
      <c r="U26601" s="287"/>
      <c r="X26601" s="289"/>
    </row>
    <row r="26602" spans="20:24">
      <c r="T26602" s="288"/>
      <c r="U26602" s="287"/>
      <c r="X26602" s="289"/>
    </row>
    <row r="26603" spans="20:24">
      <c r="T26603" s="288"/>
      <c r="U26603" s="287"/>
      <c r="X26603" s="289"/>
    </row>
    <row r="26604" spans="20:24">
      <c r="T26604" s="288"/>
      <c r="U26604" s="287"/>
      <c r="X26604" s="289"/>
    </row>
    <row r="26605" spans="20:24">
      <c r="T26605" s="288"/>
      <c r="U26605" s="287"/>
      <c r="X26605" s="289"/>
    </row>
    <row r="26606" spans="20:24">
      <c r="T26606" s="288"/>
      <c r="U26606" s="287"/>
      <c r="X26606" s="289"/>
    </row>
    <row r="26607" spans="20:24">
      <c r="T26607" s="288"/>
      <c r="U26607" s="287"/>
      <c r="X26607" s="289"/>
    </row>
    <row r="26608" spans="20:24">
      <c r="T26608" s="288"/>
      <c r="U26608" s="287"/>
      <c r="X26608" s="289"/>
    </row>
    <row r="26609" spans="20:24">
      <c r="T26609" s="288"/>
      <c r="U26609" s="287"/>
      <c r="X26609" s="289"/>
    </row>
    <row r="26610" spans="20:24">
      <c r="T26610" s="288"/>
      <c r="U26610" s="287"/>
      <c r="X26610" s="289"/>
    </row>
    <row r="26611" spans="20:24">
      <c r="T26611" s="288"/>
      <c r="U26611" s="287"/>
      <c r="X26611" s="289"/>
    </row>
    <row r="26612" spans="20:24">
      <c r="T26612" s="288"/>
      <c r="U26612" s="287"/>
      <c r="X26612" s="289"/>
    </row>
    <row r="26613" spans="20:24">
      <c r="T26613" s="288"/>
      <c r="U26613" s="287"/>
      <c r="X26613" s="289"/>
    </row>
    <row r="26614" spans="20:24">
      <c r="T26614" s="288"/>
      <c r="U26614" s="287"/>
      <c r="X26614" s="289"/>
    </row>
    <row r="26615" spans="20:24">
      <c r="T26615" s="288"/>
      <c r="U26615" s="287"/>
      <c r="X26615" s="289"/>
    </row>
    <row r="26616" spans="20:24">
      <c r="T26616" s="288"/>
      <c r="U26616" s="287"/>
      <c r="X26616" s="289"/>
    </row>
    <row r="26617" spans="20:24">
      <c r="T26617" s="288"/>
      <c r="U26617" s="287"/>
      <c r="X26617" s="289"/>
    </row>
    <row r="26618" spans="20:24">
      <c r="T26618" s="288"/>
      <c r="U26618" s="287"/>
      <c r="X26618" s="289"/>
    </row>
    <row r="26619" spans="20:24">
      <c r="T26619" s="288"/>
      <c r="U26619" s="287"/>
      <c r="X26619" s="289"/>
    </row>
    <row r="26620" spans="20:24">
      <c r="T26620" s="288"/>
      <c r="U26620" s="287"/>
      <c r="X26620" s="289"/>
    </row>
    <row r="26621" spans="20:24">
      <c r="T26621" s="288"/>
      <c r="U26621" s="287"/>
      <c r="X26621" s="289"/>
    </row>
    <row r="26622" spans="20:24">
      <c r="T26622" s="288"/>
      <c r="U26622" s="287"/>
      <c r="X26622" s="289"/>
    </row>
    <row r="26623" spans="20:24">
      <c r="T26623" s="288"/>
      <c r="U26623" s="287"/>
      <c r="X26623" s="289"/>
    </row>
    <row r="26624" spans="20:24">
      <c r="T26624" s="288"/>
      <c r="U26624" s="287"/>
      <c r="X26624" s="289"/>
    </row>
    <row r="26625" spans="20:24">
      <c r="T26625" s="288"/>
      <c r="U26625" s="287"/>
      <c r="X26625" s="289"/>
    </row>
    <row r="26626" spans="20:24">
      <c r="T26626" s="288"/>
      <c r="U26626" s="287"/>
      <c r="X26626" s="289"/>
    </row>
    <row r="26627" spans="20:24">
      <c r="T26627" s="288"/>
      <c r="U26627" s="287"/>
      <c r="X26627" s="289"/>
    </row>
    <row r="26628" spans="20:24">
      <c r="T26628" s="288"/>
      <c r="U26628" s="287"/>
      <c r="X26628" s="289"/>
    </row>
    <row r="26629" spans="20:24">
      <c r="T26629" s="288"/>
      <c r="U26629" s="287"/>
      <c r="X26629" s="289"/>
    </row>
    <row r="26630" spans="20:24">
      <c r="T26630" s="288"/>
      <c r="U26630" s="287"/>
      <c r="X26630" s="289"/>
    </row>
    <row r="26631" spans="20:24">
      <c r="T26631" s="288"/>
      <c r="U26631" s="287"/>
      <c r="X26631" s="289"/>
    </row>
    <row r="26632" spans="20:24">
      <c r="T26632" s="288"/>
      <c r="U26632" s="287"/>
      <c r="X26632" s="289"/>
    </row>
    <row r="26633" spans="20:24">
      <c r="T26633" s="288"/>
      <c r="U26633" s="287"/>
      <c r="X26633" s="289"/>
    </row>
    <row r="26634" spans="20:24">
      <c r="T26634" s="288"/>
      <c r="U26634" s="287"/>
      <c r="X26634" s="289"/>
    </row>
    <row r="26635" spans="20:24">
      <c r="T26635" s="288"/>
      <c r="U26635" s="287"/>
      <c r="X26635" s="289"/>
    </row>
    <row r="26636" spans="20:24">
      <c r="T26636" s="288"/>
      <c r="U26636" s="287"/>
      <c r="X26636" s="289"/>
    </row>
    <row r="26637" spans="20:24">
      <c r="T26637" s="288"/>
      <c r="U26637" s="287"/>
      <c r="X26637" s="289"/>
    </row>
    <row r="26638" spans="20:24">
      <c r="T26638" s="288"/>
      <c r="U26638" s="287"/>
      <c r="X26638" s="289"/>
    </row>
    <row r="26639" spans="20:24">
      <c r="T26639" s="288"/>
      <c r="U26639" s="287"/>
      <c r="X26639" s="289"/>
    </row>
    <row r="26640" spans="20:24">
      <c r="T26640" s="288"/>
      <c r="U26640" s="287"/>
      <c r="X26640" s="289"/>
    </row>
    <row r="26641" spans="20:24">
      <c r="T26641" s="288"/>
      <c r="U26641" s="287"/>
      <c r="X26641" s="289"/>
    </row>
    <row r="26642" spans="20:24">
      <c r="T26642" s="288"/>
      <c r="U26642" s="287"/>
      <c r="X26642" s="289"/>
    </row>
    <row r="26643" spans="20:24">
      <c r="T26643" s="288"/>
      <c r="U26643" s="287"/>
      <c r="X26643" s="289"/>
    </row>
    <row r="26644" spans="20:24">
      <c r="T26644" s="288"/>
      <c r="U26644" s="287"/>
      <c r="X26644" s="289"/>
    </row>
    <row r="26645" spans="20:24">
      <c r="T26645" s="288"/>
      <c r="U26645" s="287"/>
      <c r="X26645" s="289"/>
    </row>
    <row r="26646" spans="20:24">
      <c r="T26646" s="288"/>
      <c r="U26646" s="287"/>
      <c r="X26646" s="289"/>
    </row>
    <row r="26647" spans="20:24">
      <c r="T26647" s="288"/>
      <c r="U26647" s="287"/>
      <c r="X26647" s="289"/>
    </row>
    <row r="26648" spans="20:24">
      <c r="T26648" s="288"/>
      <c r="U26648" s="287"/>
      <c r="X26648" s="289"/>
    </row>
    <row r="26649" spans="20:24">
      <c r="T26649" s="288"/>
      <c r="U26649" s="287"/>
      <c r="X26649" s="289"/>
    </row>
    <row r="26650" spans="20:24">
      <c r="T26650" s="288"/>
      <c r="U26650" s="287"/>
      <c r="X26650" s="289"/>
    </row>
    <row r="26651" spans="20:24">
      <c r="T26651" s="288"/>
      <c r="U26651" s="287"/>
      <c r="X26651" s="289"/>
    </row>
    <row r="26652" spans="20:24">
      <c r="T26652" s="288"/>
      <c r="U26652" s="287"/>
      <c r="X26652" s="289"/>
    </row>
    <row r="26653" spans="20:24">
      <c r="T26653" s="288"/>
      <c r="U26653" s="287"/>
      <c r="X26653" s="289"/>
    </row>
    <row r="26654" spans="20:24">
      <c r="T26654" s="288"/>
      <c r="U26654" s="287"/>
      <c r="X26654" s="289"/>
    </row>
    <row r="26655" spans="20:24">
      <c r="T26655" s="288"/>
      <c r="U26655" s="287"/>
      <c r="X26655" s="289"/>
    </row>
    <row r="26656" spans="20:24">
      <c r="T26656" s="288"/>
      <c r="U26656" s="287"/>
      <c r="X26656" s="289"/>
    </row>
    <row r="26657" spans="20:24">
      <c r="T26657" s="288"/>
      <c r="U26657" s="287"/>
      <c r="X26657" s="289"/>
    </row>
    <row r="26658" spans="20:24">
      <c r="T26658" s="288"/>
      <c r="U26658" s="287"/>
      <c r="X26658" s="289"/>
    </row>
    <row r="26659" spans="20:24">
      <c r="T26659" s="288"/>
      <c r="U26659" s="287"/>
      <c r="X26659" s="289"/>
    </row>
    <row r="26660" spans="20:24">
      <c r="T26660" s="288"/>
      <c r="U26660" s="287"/>
      <c r="X26660" s="289"/>
    </row>
    <row r="26661" spans="20:24">
      <c r="T26661" s="288"/>
      <c r="U26661" s="287"/>
      <c r="X26661" s="289"/>
    </row>
    <row r="26662" spans="20:24">
      <c r="T26662" s="288"/>
      <c r="U26662" s="287"/>
      <c r="X26662" s="289"/>
    </row>
    <row r="26663" spans="20:24">
      <c r="T26663" s="288"/>
      <c r="U26663" s="287"/>
      <c r="X26663" s="289"/>
    </row>
    <row r="26664" spans="20:24">
      <c r="T26664" s="288"/>
      <c r="U26664" s="287"/>
      <c r="X26664" s="289"/>
    </row>
    <row r="26665" spans="20:24">
      <c r="T26665" s="288"/>
      <c r="U26665" s="287"/>
      <c r="X26665" s="289"/>
    </row>
    <row r="26666" spans="20:24">
      <c r="T26666" s="288"/>
      <c r="U26666" s="287"/>
      <c r="X26666" s="289"/>
    </row>
    <row r="26667" spans="20:24">
      <c r="T26667" s="288"/>
      <c r="U26667" s="287"/>
      <c r="X26667" s="289"/>
    </row>
    <row r="26668" spans="20:24">
      <c r="T26668" s="288"/>
      <c r="U26668" s="287"/>
      <c r="X26668" s="289"/>
    </row>
    <row r="26669" spans="20:24">
      <c r="T26669" s="288"/>
      <c r="U26669" s="287"/>
      <c r="X26669" s="289"/>
    </row>
    <row r="26670" spans="20:24">
      <c r="T26670" s="288"/>
      <c r="U26670" s="287"/>
      <c r="X26670" s="289"/>
    </row>
    <row r="26671" spans="20:24">
      <c r="T26671" s="288"/>
      <c r="U26671" s="287"/>
      <c r="X26671" s="289"/>
    </row>
    <row r="26672" spans="20:24">
      <c r="T26672" s="288"/>
      <c r="U26672" s="287"/>
      <c r="X26672" s="289"/>
    </row>
    <row r="26673" spans="20:24">
      <c r="T26673" s="288"/>
      <c r="U26673" s="287"/>
      <c r="X26673" s="289"/>
    </row>
    <row r="26674" spans="20:24">
      <c r="T26674" s="288"/>
      <c r="U26674" s="287"/>
      <c r="X26674" s="289"/>
    </row>
    <row r="26675" spans="20:24">
      <c r="T26675" s="288"/>
      <c r="U26675" s="287"/>
      <c r="X26675" s="289"/>
    </row>
    <row r="26676" spans="20:24">
      <c r="T26676" s="288"/>
      <c r="U26676" s="287"/>
      <c r="X26676" s="289"/>
    </row>
    <row r="26677" spans="20:24">
      <c r="T26677" s="288"/>
      <c r="U26677" s="287"/>
      <c r="X26677" s="289"/>
    </row>
    <row r="26678" spans="20:24">
      <c r="T26678" s="288"/>
      <c r="U26678" s="287"/>
      <c r="X26678" s="289"/>
    </row>
    <row r="26679" spans="20:24">
      <c r="T26679" s="288"/>
      <c r="U26679" s="287"/>
      <c r="X26679" s="289"/>
    </row>
    <row r="26680" spans="20:24">
      <c r="T26680" s="288"/>
      <c r="U26680" s="287"/>
      <c r="X26680" s="289"/>
    </row>
    <row r="26681" spans="20:24">
      <c r="T26681" s="288"/>
      <c r="U26681" s="287"/>
      <c r="X26681" s="289"/>
    </row>
    <row r="26682" spans="20:24">
      <c r="T26682" s="288"/>
      <c r="U26682" s="287"/>
      <c r="X26682" s="289"/>
    </row>
    <row r="26683" spans="20:24">
      <c r="T26683" s="288"/>
      <c r="U26683" s="287"/>
      <c r="X26683" s="289"/>
    </row>
    <row r="26684" spans="20:24">
      <c r="T26684" s="288"/>
      <c r="U26684" s="287"/>
      <c r="X26684" s="289"/>
    </row>
    <row r="26685" spans="20:24">
      <c r="T26685" s="288"/>
      <c r="U26685" s="287"/>
      <c r="X26685" s="289"/>
    </row>
    <row r="26686" spans="20:24">
      <c r="T26686" s="288"/>
      <c r="U26686" s="287"/>
      <c r="X26686" s="289"/>
    </row>
    <row r="26687" spans="20:24">
      <c r="T26687" s="288"/>
      <c r="U26687" s="287"/>
      <c r="X26687" s="289"/>
    </row>
    <row r="26688" spans="20:24">
      <c r="T26688" s="288"/>
      <c r="U26688" s="287"/>
      <c r="X26688" s="289"/>
    </row>
    <row r="26689" spans="20:24">
      <c r="T26689" s="288"/>
      <c r="U26689" s="287"/>
      <c r="X26689" s="289"/>
    </row>
    <row r="26690" spans="20:24">
      <c r="T26690" s="288"/>
      <c r="U26690" s="287"/>
      <c r="X26690" s="289"/>
    </row>
    <row r="26691" spans="20:24">
      <c r="T26691" s="288"/>
      <c r="U26691" s="287"/>
      <c r="X26691" s="289"/>
    </row>
    <row r="26692" spans="20:24">
      <c r="T26692" s="288"/>
      <c r="U26692" s="287"/>
      <c r="X26692" s="289"/>
    </row>
    <row r="26693" spans="20:24">
      <c r="T26693" s="288"/>
      <c r="U26693" s="287"/>
      <c r="X26693" s="289"/>
    </row>
    <row r="26694" spans="20:24">
      <c r="T26694" s="288"/>
      <c r="U26694" s="287"/>
      <c r="X26694" s="289"/>
    </row>
    <row r="26695" spans="20:24">
      <c r="T26695" s="288"/>
      <c r="U26695" s="287"/>
      <c r="X26695" s="289"/>
    </row>
    <row r="26696" spans="20:24">
      <c r="T26696" s="288"/>
      <c r="U26696" s="287"/>
      <c r="X26696" s="289"/>
    </row>
    <row r="26697" spans="20:24">
      <c r="T26697" s="288"/>
      <c r="U26697" s="287"/>
      <c r="X26697" s="289"/>
    </row>
    <row r="26698" spans="20:24">
      <c r="T26698" s="288"/>
      <c r="U26698" s="287"/>
      <c r="X26698" s="289"/>
    </row>
    <row r="26699" spans="20:24">
      <c r="T26699" s="288"/>
      <c r="U26699" s="287"/>
      <c r="X26699" s="289"/>
    </row>
    <row r="26700" spans="20:24">
      <c r="T26700" s="288"/>
      <c r="U26700" s="287"/>
      <c r="X26700" s="289"/>
    </row>
    <row r="26701" spans="20:24">
      <c r="T26701" s="288"/>
      <c r="U26701" s="287"/>
      <c r="X26701" s="289"/>
    </row>
    <row r="26702" spans="20:24">
      <c r="T26702" s="288"/>
      <c r="U26702" s="287"/>
      <c r="X26702" s="289"/>
    </row>
    <row r="26703" spans="20:24">
      <c r="T26703" s="288"/>
      <c r="U26703" s="287"/>
      <c r="X26703" s="289"/>
    </row>
    <row r="26704" spans="20:24">
      <c r="T26704" s="288"/>
      <c r="U26704" s="287"/>
      <c r="X26704" s="289"/>
    </row>
    <row r="26705" spans="20:24">
      <c r="T26705" s="288"/>
      <c r="U26705" s="287"/>
      <c r="X26705" s="289"/>
    </row>
    <row r="26706" spans="20:24">
      <c r="T26706" s="288"/>
      <c r="U26706" s="287"/>
      <c r="X26706" s="289"/>
    </row>
    <row r="26707" spans="20:24">
      <c r="T26707" s="288"/>
      <c r="U26707" s="287"/>
      <c r="X26707" s="289"/>
    </row>
    <row r="26708" spans="20:24">
      <c r="T26708" s="288"/>
      <c r="U26708" s="287"/>
      <c r="X26708" s="289"/>
    </row>
    <row r="26709" spans="20:24">
      <c r="T26709" s="288"/>
      <c r="U26709" s="287"/>
      <c r="X26709" s="289"/>
    </row>
    <row r="26710" spans="20:24">
      <c r="T26710" s="288"/>
      <c r="U26710" s="287"/>
      <c r="X26710" s="289"/>
    </row>
    <row r="26711" spans="20:24">
      <c r="T26711" s="288"/>
      <c r="U26711" s="287"/>
      <c r="X26711" s="289"/>
    </row>
    <row r="26712" spans="20:24">
      <c r="T26712" s="288"/>
      <c r="U26712" s="287"/>
      <c r="X26712" s="289"/>
    </row>
    <row r="26713" spans="20:24">
      <c r="T26713" s="288"/>
      <c r="U26713" s="287"/>
      <c r="X26713" s="289"/>
    </row>
    <row r="26714" spans="20:24">
      <c r="T26714" s="288"/>
      <c r="U26714" s="287"/>
      <c r="X26714" s="289"/>
    </row>
    <row r="26715" spans="20:24">
      <c r="T26715" s="288"/>
      <c r="U26715" s="287"/>
      <c r="X26715" s="289"/>
    </row>
    <row r="26716" spans="20:24">
      <c r="T26716" s="288"/>
      <c r="U26716" s="287"/>
      <c r="X26716" s="289"/>
    </row>
    <row r="26717" spans="20:24">
      <c r="T26717" s="288"/>
      <c r="U26717" s="287"/>
      <c r="X26717" s="289"/>
    </row>
    <row r="26718" spans="20:24">
      <c r="T26718" s="288"/>
      <c r="U26718" s="287"/>
      <c r="X26718" s="289"/>
    </row>
    <row r="26719" spans="20:24">
      <c r="T26719" s="288"/>
      <c r="U26719" s="287"/>
      <c r="X26719" s="289"/>
    </row>
    <row r="26720" spans="20:24">
      <c r="T26720" s="288"/>
      <c r="U26720" s="287"/>
      <c r="X26720" s="289"/>
    </row>
    <row r="26721" spans="20:24">
      <c r="T26721" s="288"/>
      <c r="U26721" s="287"/>
      <c r="X26721" s="289"/>
    </row>
    <row r="26722" spans="20:24">
      <c r="T26722" s="288"/>
      <c r="U26722" s="287"/>
      <c r="X26722" s="289"/>
    </row>
    <row r="26723" spans="20:24">
      <c r="T26723" s="288"/>
      <c r="U26723" s="287"/>
      <c r="X26723" s="289"/>
    </row>
    <row r="26724" spans="20:24">
      <c r="T26724" s="288"/>
      <c r="U26724" s="287"/>
      <c r="X26724" s="289"/>
    </row>
    <row r="26725" spans="20:24">
      <c r="T26725" s="288"/>
      <c r="U26725" s="287"/>
      <c r="X26725" s="289"/>
    </row>
    <row r="26726" spans="20:24">
      <c r="T26726" s="288"/>
      <c r="U26726" s="287"/>
      <c r="X26726" s="289"/>
    </row>
    <row r="26727" spans="20:24">
      <c r="T26727" s="288"/>
      <c r="U26727" s="287"/>
      <c r="X26727" s="289"/>
    </row>
    <row r="26728" spans="20:24">
      <c r="T26728" s="288"/>
      <c r="U26728" s="287"/>
      <c r="X26728" s="289"/>
    </row>
    <row r="26729" spans="20:24">
      <c r="T26729" s="288"/>
      <c r="U26729" s="287"/>
      <c r="X26729" s="289"/>
    </row>
    <row r="26730" spans="20:24">
      <c r="T26730" s="288"/>
      <c r="U26730" s="287"/>
      <c r="X26730" s="289"/>
    </row>
    <row r="26731" spans="20:24">
      <c r="T26731" s="288"/>
      <c r="U26731" s="287"/>
      <c r="X26731" s="289"/>
    </row>
    <row r="26732" spans="20:24">
      <c r="T26732" s="288"/>
      <c r="U26732" s="287"/>
      <c r="X26732" s="289"/>
    </row>
    <row r="26733" spans="20:24">
      <c r="T26733" s="288"/>
      <c r="U26733" s="287"/>
      <c r="X26733" s="289"/>
    </row>
    <row r="26734" spans="20:24">
      <c r="T26734" s="288"/>
      <c r="U26734" s="287"/>
      <c r="X26734" s="289"/>
    </row>
    <row r="26735" spans="20:24">
      <c r="T26735" s="288"/>
      <c r="U26735" s="287"/>
      <c r="X26735" s="289"/>
    </row>
    <row r="26736" spans="20:24">
      <c r="T26736" s="288"/>
      <c r="U26736" s="287"/>
      <c r="X26736" s="289"/>
    </row>
    <row r="26737" spans="20:24">
      <c r="T26737" s="288"/>
      <c r="U26737" s="287"/>
      <c r="X26737" s="289"/>
    </row>
    <row r="26738" spans="20:24">
      <c r="T26738" s="288"/>
      <c r="U26738" s="287"/>
      <c r="X26738" s="289"/>
    </row>
    <row r="26739" spans="20:24">
      <c r="T26739" s="288"/>
      <c r="U26739" s="287"/>
      <c r="X26739" s="289"/>
    </row>
    <row r="26740" spans="20:24">
      <c r="T26740" s="288"/>
      <c r="U26740" s="287"/>
      <c r="X26740" s="289"/>
    </row>
    <row r="26741" spans="20:24">
      <c r="T26741" s="288"/>
      <c r="U26741" s="287"/>
      <c r="X26741" s="289"/>
    </row>
    <row r="26742" spans="20:24">
      <c r="T26742" s="288"/>
      <c r="U26742" s="287"/>
      <c r="X26742" s="289"/>
    </row>
    <row r="26743" spans="20:24">
      <c r="T26743" s="288"/>
      <c r="U26743" s="287"/>
      <c r="X26743" s="289"/>
    </row>
    <row r="26744" spans="20:24">
      <c r="T26744" s="288"/>
      <c r="U26744" s="287"/>
      <c r="X26744" s="289"/>
    </row>
    <row r="26745" spans="20:24">
      <c r="T26745" s="288"/>
      <c r="U26745" s="287"/>
      <c r="X26745" s="289"/>
    </row>
    <row r="26746" spans="20:24">
      <c r="T26746" s="288"/>
      <c r="U26746" s="287"/>
      <c r="X26746" s="289"/>
    </row>
    <row r="26747" spans="20:24">
      <c r="T26747" s="288"/>
      <c r="U26747" s="287"/>
      <c r="X26747" s="289"/>
    </row>
    <row r="26748" spans="20:24">
      <c r="T26748" s="288"/>
      <c r="U26748" s="287"/>
      <c r="X26748" s="289"/>
    </row>
    <row r="26749" spans="20:24">
      <c r="T26749" s="288"/>
      <c r="U26749" s="287"/>
      <c r="X26749" s="289"/>
    </row>
    <row r="26750" spans="20:24">
      <c r="T26750" s="288"/>
      <c r="U26750" s="287"/>
      <c r="X26750" s="289"/>
    </row>
    <row r="26751" spans="20:24">
      <c r="T26751" s="288"/>
      <c r="U26751" s="287"/>
      <c r="X26751" s="289"/>
    </row>
    <row r="26752" spans="20:24">
      <c r="T26752" s="288"/>
      <c r="U26752" s="287"/>
      <c r="X26752" s="289"/>
    </row>
    <row r="26753" spans="20:24">
      <c r="T26753" s="288"/>
      <c r="U26753" s="287"/>
      <c r="X26753" s="289"/>
    </row>
    <row r="26754" spans="20:24">
      <c r="T26754" s="288"/>
      <c r="U26754" s="287"/>
      <c r="X26754" s="289"/>
    </row>
    <row r="26755" spans="20:24">
      <c r="T26755" s="288"/>
      <c r="U26755" s="287"/>
      <c r="X26755" s="289"/>
    </row>
    <row r="26756" spans="20:24">
      <c r="T26756" s="288"/>
      <c r="U26756" s="287"/>
      <c r="X26756" s="289"/>
    </row>
    <row r="26757" spans="20:24">
      <c r="T26757" s="288"/>
      <c r="U26757" s="287"/>
      <c r="X26757" s="289"/>
    </row>
    <row r="26758" spans="20:24">
      <c r="T26758" s="288"/>
      <c r="U26758" s="287"/>
      <c r="X26758" s="289"/>
    </row>
    <row r="26759" spans="20:24">
      <c r="T26759" s="288"/>
      <c r="U26759" s="287"/>
      <c r="X26759" s="289"/>
    </row>
    <row r="26760" spans="20:24">
      <c r="T26760" s="288"/>
      <c r="U26760" s="287"/>
      <c r="X26760" s="289"/>
    </row>
    <row r="26761" spans="20:24">
      <c r="T26761" s="288"/>
      <c r="U26761" s="287"/>
      <c r="X26761" s="289"/>
    </row>
    <row r="26762" spans="20:24">
      <c r="T26762" s="288"/>
      <c r="U26762" s="287"/>
      <c r="X26762" s="289"/>
    </row>
    <row r="26763" spans="20:24">
      <c r="T26763" s="288"/>
      <c r="U26763" s="287"/>
      <c r="X26763" s="289"/>
    </row>
    <row r="26764" spans="20:24">
      <c r="T26764" s="288"/>
      <c r="U26764" s="287"/>
      <c r="X26764" s="289"/>
    </row>
    <row r="26765" spans="20:24">
      <c r="T26765" s="288"/>
      <c r="U26765" s="287"/>
      <c r="X26765" s="289"/>
    </row>
    <row r="26766" spans="20:24">
      <c r="T26766" s="288"/>
      <c r="U26766" s="287"/>
      <c r="X26766" s="289"/>
    </row>
    <row r="26767" spans="20:24">
      <c r="T26767" s="288"/>
      <c r="U26767" s="287"/>
      <c r="X26767" s="289"/>
    </row>
    <row r="26768" spans="20:24">
      <c r="T26768" s="288"/>
      <c r="U26768" s="287"/>
      <c r="X26768" s="289"/>
    </row>
    <row r="26769" spans="20:24">
      <c r="T26769" s="288"/>
      <c r="U26769" s="287"/>
      <c r="X26769" s="289"/>
    </row>
    <row r="26770" spans="20:24">
      <c r="T26770" s="288"/>
      <c r="U26770" s="287"/>
      <c r="X26770" s="289"/>
    </row>
    <row r="26771" spans="20:24">
      <c r="T26771" s="288"/>
      <c r="U26771" s="287"/>
      <c r="X26771" s="289"/>
    </row>
    <row r="26772" spans="20:24">
      <c r="T26772" s="288"/>
      <c r="U26772" s="287"/>
      <c r="X26772" s="289"/>
    </row>
    <row r="26773" spans="20:24">
      <c r="T26773" s="288"/>
      <c r="U26773" s="287"/>
      <c r="X26773" s="289"/>
    </row>
    <row r="26774" spans="20:24">
      <c r="T26774" s="288"/>
      <c r="U26774" s="287"/>
      <c r="X26774" s="289"/>
    </row>
    <row r="26775" spans="20:24">
      <c r="T26775" s="288"/>
      <c r="U26775" s="287"/>
      <c r="X26775" s="289"/>
    </row>
    <row r="26776" spans="20:24">
      <c r="T26776" s="288"/>
      <c r="U26776" s="287"/>
      <c r="X26776" s="289"/>
    </row>
    <row r="26777" spans="20:24">
      <c r="T26777" s="288"/>
      <c r="U26777" s="287"/>
      <c r="X26777" s="289"/>
    </row>
    <row r="26778" spans="20:24">
      <c r="T26778" s="288"/>
      <c r="U26778" s="287"/>
      <c r="X26778" s="289"/>
    </row>
    <row r="26779" spans="20:24">
      <c r="T26779" s="288"/>
      <c r="U26779" s="287"/>
      <c r="X26779" s="289"/>
    </row>
    <row r="26780" spans="20:24">
      <c r="T26780" s="288"/>
      <c r="U26780" s="287"/>
      <c r="X26780" s="289"/>
    </row>
    <row r="26781" spans="20:24">
      <c r="T26781" s="288"/>
      <c r="U26781" s="287"/>
      <c r="X26781" s="289"/>
    </row>
    <row r="26782" spans="20:24">
      <c r="T26782" s="288"/>
      <c r="U26782" s="287"/>
      <c r="X26782" s="289"/>
    </row>
    <row r="26783" spans="20:24">
      <c r="T26783" s="288"/>
      <c r="U26783" s="287"/>
      <c r="X26783" s="289"/>
    </row>
    <row r="26784" spans="20:24">
      <c r="T26784" s="288"/>
      <c r="U26784" s="287"/>
      <c r="X26784" s="289"/>
    </row>
    <row r="26785" spans="20:24">
      <c r="T26785" s="288"/>
      <c r="U26785" s="287"/>
      <c r="X26785" s="289"/>
    </row>
    <row r="26786" spans="20:24">
      <c r="T26786" s="288"/>
      <c r="U26786" s="287"/>
      <c r="X26786" s="289"/>
    </row>
    <row r="26787" spans="20:24">
      <c r="T26787" s="288"/>
      <c r="U26787" s="287"/>
      <c r="X26787" s="289"/>
    </row>
    <row r="26788" spans="20:24">
      <c r="T26788" s="288"/>
      <c r="U26788" s="287"/>
      <c r="X26788" s="289"/>
    </row>
    <row r="26789" spans="20:24">
      <c r="T26789" s="288"/>
      <c r="U26789" s="287"/>
      <c r="X26789" s="289"/>
    </row>
    <row r="26790" spans="20:24">
      <c r="T26790" s="288"/>
      <c r="U26790" s="287"/>
      <c r="X26790" s="289"/>
    </row>
    <row r="26791" spans="20:24">
      <c r="T26791" s="288"/>
      <c r="U26791" s="287"/>
      <c r="X26791" s="289"/>
    </row>
    <row r="26792" spans="20:24">
      <c r="T26792" s="288"/>
      <c r="U26792" s="287"/>
      <c r="X26792" s="289"/>
    </row>
    <row r="26793" spans="20:24">
      <c r="T26793" s="288"/>
      <c r="U26793" s="287"/>
      <c r="X26793" s="289"/>
    </row>
    <row r="26794" spans="20:24">
      <c r="T26794" s="288"/>
      <c r="U26794" s="287"/>
      <c r="X26794" s="289"/>
    </row>
    <row r="26795" spans="20:24">
      <c r="T26795" s="288"/>
      <c r="U26795" s="287"/>
      <c r="X26795" s="289"/>
    </row>
    <row r="26796" spans="20:24">
      <c r="T26796" s="288"/>
      <c r="U26796" s="287"/>
      <c r="X26796" s="289"/>
    </row>
    <row r="26797" spans="20:24">
      <c r="T26797" s="288"/>
      <c r="U26797" s="287"/>
      <c r="X26797" s="289"/>
    </row>
    <row r="26798" spans="20:24">
      <c r="T26798" s="288"/>
      <c r="U26798" s="287"/>
      <c r="X26798" s="289"/>
    </row>
    <row r="26799" spans="20:24">
      <c r="T26799" s="288"/>
      <c r="U26799" s="287"/>
      <c r="X26799" s="289"/>
    </row>
    <row r="26800" spans="20:24">
      <c r="T26800" s="288"/>
      <c r="U26800" s="287"/>
      <c r="X26800" s="289"/>
    </row>
    <row r="26801" spans="20:24">
      <c r="T26801" s="288"/>
      <c r="U26801" s="287"/>
      <c r="X26801" s="289"/>
    </row>
    <row r="26802" spans="20:24">
      <c r="T26802" s="288"/>
      <c r="U26802" s="287"/>
      <c r="X26802" s="289"/>
    </row>
    <row r="26803" spans="20:24">
      <c r="T26803" s="288"/>
      <c r="U26803" s="287"/>
      <c r="X26803" s="289"/>
    </row>
    <row r="26804" spans="20:24">
      <c r="T26804" s="288"/>
      <c r="U26804" s="287"/>
      <c r="X26804" s="289"/>
    </row>
    <row r="26805" spans="20:24">
      <c r="T26805" s="288"/>
      <c r="U26805" s="287"/>
      <c r="X26805" s="289"/>
    </row>
    <row r="26806" spans="20:24">
      <c r="T26806" s="288"/>
      <c r="U26806" s="287"/>
      <c r="X26806" s="289"/>
    </row>
    <row r="26807" spans="20:24">
      <c r="T26807" s="288"/>
      <c r="U26807" s="287"/>
      <c r="X26807" s="289"/>
    </row>
    <row r="26808" spans="20:24">
      <c r="T26808" s="288"/>
      <c r="U26808" s="287"/>
      <c r="X26808" s="289"/>
    </row>
    <row r="26809" spans="20:24">
      <c r="T26809" s="288"/>
      <c r="U26809" s="287"/>
      <c r="X26809" s="289"/>
    </row>
    <row r="26810" spans="20:24">
      <c r="T26810" s="288"/>
      <c r="U26810" s="287"/>
      <c r="X26810" s="289"/>
    </row>
    <row r="26811" spans="20:24">
      <c r="T26811" s="288"/>
      <c r="U26811" s="287"/>
      <c r="X26811" s="289"/>
    </row>
    <row r="26812" spans="20:24">
      <c r="T26812" s="288"/>
      <c r="U26812" s="287"/>
      <c r="X26812" s="289"/>
    </row>
    <row r="26813" spans="20:24">
      <c r="T26813" s="288"/>
      <c r="U26813" s="287"/>
      <c r="X26813" s="289"/>
    </row>
    <row r="26814" spans="20:24">
      <c r="T26814" s="288"/>
      <c r="U26814" s="287"/>
      <c r="X26814" s="289"/>
    </row>
    <row r="26815" spans="20:24">
      <c r="T26815" s="288"/>
      <c r="U26815" s="287"/>
      <c r="X26815" s="289"/>
    </row>
    <row r="26816" spans="20:24">
      <c r="T26816" s="288"/>
      <c r="U26816" s="287"/>
      <c r="X26816" s="289"/>
    </row>
    <row r="26817" spans="20:24">
      <c r="T26817" s="288"/>
      <c r="U26817" s="287"/>
      <c r="X26817" s="289"/>
    </row>
    <row r="26818" spans="20:24">
      <c r="T26818" s="288"/>
      <c r="U26818" s="287"/>
      <c r="X26818" s="289"/>
    </row>
    <row r="26819" spans="20:24">
      <c r="T26819" s="288"/>
      <c r="U26819" s="287"/>
      <c r="X26819" s="289"/>
    </row>
    <row r="26820" spans="20:24">
      <c r="T26820" s="288"/>
      <c r="U26820" s="287"/>
      <c r="X26820" s="289"/>
    </row>
    <row r="26821" spans="20:24">
      <c r="T26821" s="288"/>
      <c r="U26821" s="287"/>
      <c r="X26821" s="289"/>
    </row>
    <row r="26822" spans="20:24">
      <c r="T26822" s="288"/>
      <c r="U26822" s="287"/>
      <c r="X26822" s="289"/>
    </row>
    <row r="26823" spans="20:24">
      <c r="T26823" s="288"/>
      <c r="U26823" s="287"/>
      <c r="X26823" s="289"/>
    </row>
    <row r="26824" spans="20:24">
      <c r="T26824" s="288"/>
      <c r="U26824" s="287"/>
      <c r="X26824" s="289"/>
    </row>
    <row r="26825" spans="20:24">
      <c r="T26825" s="288"/>
      <c r="U26825" s="287"/>
      <c r="X26825" s="289"/>
    </row>
    <row r="26826" spans="20:24">
      <c r="T26826" s="288"/>
      <c r="U26826" s="287"/>
      <c r="X26826" s="289"/>
    </row>
    <row r="26827" spans="20:24">
      <c r="T26827" s="288"/>
      <c r="U26827" s="287"/>
      <c r="X26827" s="289"/>
    </row>
    <row r="26828" spans="20:24">
      <c r="T26828" s="288"/>
      <c r="U26828" s="287"/>
      <c r="X26828" s="289"/>
    </row>
    <row r="26829" spans="20:24">
      <c r="T26829" s="288"/>
      <c r="U26829" s="287"/>
      <c r="X26829" s="289"/>
    </row>
    <row r="26830" spans="20:24">
      <c r="T26830" s="288"/>
      <c r="U26830" s="287"/>
      <c r="X26830" s="289"/>
    </row>
    <row r="26831" spans="20:24">
      <c r="T26831" s="288"/>
      <c r="U26831" s="287"/>
      <c r="X26831" s="289"/>
    </row>
    <row r="26832" spans="20:24">
      <c r="T26832" s="288"/>
      <c r="U26832" s="287"/>
      <c r="X26832" s="289"/>
    </row>
    <row r="26833" spans="20:24">
      <c r="T26833" s="288"/>
      <c r="U26833" s="287"/>
      <c r="X26833" s="289"/>
    </row>
    <row r="26834" spans="20:24">
      <c r="T26834" s="288"/>
      <c r="U26834" s="287"/>
      <c r="X26834" s="289"/>
    </row>
    <row r="26835" spans="20:24">
      <c r="T26835" s="288"/>
      <c r="U26835" s="287"/>
      <c r="X26835" s="289"/>
    </row>
    <row r="26836" spans="20:24">
      <c r="T26836" s="288"/>
      <c r="U26836" s="287"/>
      <c r="X26836" s="289"/>
    </row>
    <row r="26837" spans="20:24">
      <c r="T26837" s="288"/>
      <c r="U26837" s="287"/>
      <c r="X26837" s="289"/>
    </row>
    <row r="26838" spans="20:24">
      <c r="T26838" s="288"/>
      <c r="U26838" s="287"/>
      <c r="X26838" s="289"/>
    </row>
    <row r="26839" spans="20:24">
      <c r="T26839" s="288"/>
      <c r="U26839" s="287"/>
      <c r="X26839" s="289"/>
    </row>
    <row r="26840" spans="20:24">
      <c r="T26840" s="288"/>
      <c r="U26840" s="287"/>
      <c r="X26840" s="289"/>
    </row>
    <row r="26841" spans="20:24">
      <c r="T26841" s="288"/>
      <c r="U26841" s="287"/>
      <c r="X26841" s="289"/>
    </row>
    <row r="26842" spans="20:24">
      <c r="T26842" s="288"/>
      <c r="U26842" s="287"/>
      <c r="X26842" s="289"/>
    </row>
    <row r="26843" spans="20:24">
      <c r="T26843" s="288"/>
      <c r="U26843" s="287"/>
      <c r="X26843" s="289"/>
    </row>
    <row r="26844" spans="20:24">
      <c r="T26844" s="288"/>
      <c r="U26844" s="287"/>
      <c r="X26844" s="289"/>
    </row>
    <row r="26845" spans="20:24">
      <c r="T26845" s="288"/>
      <c r="U26845" s="287"/>
      <c r="X26845" s="289"/>
    </row>
    <row r="26846" spans="20:24">
      <c r="T26846" s="288"/>
      <c r="U26846" s="287"/>
      <c r="X26846" s="289"/>
    </row>
    <row r="26847" spans="20:24">
      <c r="T26847" s="288"/>
      <c r="U26847" s="287"/>
      <c r="X26847" s="289"/>
    </row>
    <row r="26848" spans="20:24">
      <c r="T26848" s="288"/>
      <c r="U26848" s="287"/>
      <c r="X26848" s="289"/>
    </row>
    <row r="26849" spans="20:24">
      <c r="T26849" s="288"/>
      <c r="U26849" s="287"/>
      <c r="X26849" s="289"/>
    </row>
    <row r="26850" spans="20:24">
      <c r="T26850" s="288"/>
      <c r="U26850" s="287"/>
      <c r="X26850" s="289"/>
    </row>
    <row r="26851" spans="20:24">
      <c r="T26851" s="288"/>
      <c r="U26851" s="287"/>
      <c r="X26851" s="289"/>
    </row>
    <row r="26852" spans="20:24">
      <c r="T26852" s="288"/>
      <c r="U26852" s="287"/>
      <c r="X26852" s="289"/>
    </row>
    <row r="26853" spans="20:24">
      <c r="T26853" s="288"/>
      <c r="U26853" s="287"/>
      <c r="X26853" s="289"/>
    </row>
    <row r="26854" spans="20:24">
      <c r="T26854" s="288"/>
      <c r="U26854" s="287"/>
      <c r="X26854" s="289"/>
    </row>
    <row r="26855" spans="20:24">
      <c r="T26855" s="288"/>
      <c r="U26855" s="287"/>
      <c r="X26855" s="289"/>
    </row>
    <row r="26856" spans="20:24">
      <c r="T26856" s="288"/>
      <c r="U26856" s="287"/>
      <c r="X26856" s="289"/>
    </row>
    <row r="26857" spans="20:24">
      <c r="T26857" s="288"/>
      <c r="U26857" s="287"/>
      <c r="X26857" s="289"/>
    </row>
    <row r="26858" spans="20:24">
      <c r="T26858" s="288"/>
      <c r="U26858" s="287"/>
      <c r="X26858" s="289"/>
    </row>
    <row r="26859" spans="20:24">
      <c r="T26859" s="288"/>
      <c r="U26859" s="287"/>
      <c r="X26859" s="289"/>
    </row>
    <row r="26860" spans="20:24">
      <c r="T26860" s="288"/>
      <c r="U26860" s="287"/>
      <c r="X26860" s="289"/>
    </row>
    <row r="26861" spans="20:24">
      <c r="T26861" s="288"/>
      <c r="U26861" s="287"/>
      <c r="X26861" s="289"/>
    </row>
    <row r="26862" spans="20:24">
      <c r="T26862" s="288"/>
      <c r="U26862" s="287"/>
      <c r="X26862" s="289"/>
    </row>
    <row r="26863" spans="20:24">
      <c r="T26863" s="288"/>
      <c r="U26863" s="287"/>
      <c r="X26863" s="289"/>
    </row>
    <row r="26864" spans="20:24">
      <c r="T26864" s="288"/>
      <c r="U26864" s="287"/>
      <c r="X26864" s="289"/>
    </row>
    <row r="26865" spans="20:24">
      <c r="T26865" s="288"/>
      <c r="U26865" s="287"/>
      <c r="X26865" s="289"/>
    </row>
    <row r="26866" spans="20:24">
      <c r="T26866" s="288"/>
      <c r="U26866" s="287"/>
      <c r="X26866" s="289"/>
    </row>
    <row r="26867" spans="20:24">
      <c r="T26867" s="288"/>
      <c r="U26867" s="287"/>
      <c r="X26867" s="289"/>
    </row>
    <row r="26868" spans="20:24">
      <c r="T26868" s="288"/>
      <c r="U26868" s="287"/>
      <c r="X26868" s="289"/>
    </row>
    <row r="26869" spans="20:24">
      <c r="T26869" s="288"/>
      <c r="U26869" s="287"/>
      <c r="X26869" s="289"/>
    </row>
    <row r="26870" spans="20:24">
      <c r="T26870" s="288"/>
      <c r="U26870" s="287"/>
      <c r="X26870" s="289"/>
    </row>
    <row r="26871" spans="20:24">
      <c r="T26871" s="288"/>
      <c r="U26871" s="287"/>
      <c r="X26871" s="289"/>
    </row>
    <row r="26872" spans="20:24">
      <c r="T26872" s="288"/>
      <c r="U26872" s="287"/>
      <c r="X26872" s="289"/>
    </row>
    <row r="26873" spans="20:24">
      <c r="T26873" s="288"/>
      <c r="U26873" s="287"/>
      <c r="X26873" s="289"/>
    </row>
    <row r="26874" spans="20:24">
      <c r="T26874" s="288"/>
      <c r="U26874" s="287"/>
      <c r="X26874" s="289"/>
    </row>
    <row r="26875" spans="20:24">
      <c r="T26875" s="288"/>
      <c r="U26875" s="287"/>
      <c r="X26875" s="289"/>
    </row>
    <row r="26876" spans="20:24">
      <c r="T26876" s="288"/>
      <c r="U26876" s="287"/>
      <c r="X26876" s="289"/>
    </row>
    <row r="26877" spans="20:24">
      <c r="T26877" s="288"/>
      <c r="U26877" s="287"/>
      <c r="X26877" s="289"/>
    </row>
    <row r="26878" spans="20:24">
      <c r="T26878" s="288"/>
      <c r="U26878" s="287"/>
      <c r="X26878" s="289"/>
    </row>
    <row r="26879" spans="20:24">
      <c r="T26879" s="288"/>
      <c r="U26879" s="287"/>
      <c r="X26879" s="289"/>
    </row>
    <row r="26880" spans="20:24">
      <c r="T26880" s="288"/>
      <c r="U26880" s="287"/>
      <c r="X26880" s="289"/>
    </row>
    <row r="26881" spans="20:24">
      <c r="T26881" s="288"/>
      <c r="U26881" s="287"/>
      <c r="X26881" s="289"/>
    </row>
    <row r="26882" spans="20:24">
      <c r="T26882" s="288"/>
      <c r="U26882" s="287"/>
      <c r="X26882" s="289"/>
    </row>
    <row r="26883" spans="20:24">
      <c r="T26883" s="288"/>
      <c r="U26883" s="287"/>
      <c r="X26883" s="289"/>
    </row>
    <row r="26884" spans="20:24">
      <c r="T26884" s="288"/>
      <c r="U26884" s="287"/>
      <c r="X26884" s="289"/>
    </row>
    <row r="26885" spans="20:24">
      <c r="T26885" s="288"/>
      <c r="U26885" s="287"/>
      <c r="X26885" s="289"/>
    </row>
    <row r="26886" spans="20:24">
      <c r="T26886" s="288"/>
      <c r="U26886" s="287"/>
      <c r="X26886" s="289"/>
    </row>
    <row r="26887" spans="20:24">
      <c r="T26887" s="288"/>
      <c r="U26887" s="287"/>
      <c r="X26887" s="289"/>
    </row>
    <row r="26888" spans="20:24">
      <c r="T26888" s="288"/>
      <c r="U26888" s="287"/>
      <c r="X26888" s="289"/>
    </row>
    <row r="26889" spans="20:24">
      <c r="T26889" s="288"/>
      <c r="U26889" s="287"/>
      <c r="X26889" s="289"/>
    </row>
    <row r="26890" spans="20:24">
      <c r="T26890" s="288"/>
      <c r="U26890" s="287"/>
      <c r="X26890" s="289"/>
    </row>
    <row r="26891" spans="20:24">
      <c r="T26891" s="288"/>
      <c r="U26891" s="287"/>
      <c r="X26891" s="289"/>
    </row>
    <row r="26892" spans="20:24">
      <c r="T26892" s="288"/>
      <c r="U26892" s="287"/>
      <c r="X26892" s="289"/>
    </row>
    <row r="26893" spans="20:24">
      <c r="T26893" s="288"/>
      <c r="U26893" s="287"/>
      <c r="X26893" s="289"/>
    </row>
    <row r="26894" spans="20:24">
      <c r="T26894" s="288"/>
      <c r="U26894" s="287"/>
      <c r="X26894" s="289"/>
    </row>
    <row r="26895" spans="20:24">
      <c r="T26895" s="288"/>
      <c r="U26895" s="287"/>
      <c r="X26895" s="289"/>
    </row>
    <row r="26896" spans="20:24">
      <c r="T26896" s="288"/>
      <c r="U26896" s="287"/>
      <c r="X26896" s="289"/>
    </row>
    <row r="26897" spans="20:24">
      <c r="T26897" s="288"/>
      <c r="U26897" s="287"/>
      <c r="X26897" s="289"/>
    </row>
    <row r="26898" spans="20:24">
      <c r="T26898" s="288"/>
      <c r="U26898" s="287"/>
      <c r="X26898" s="289"/>
    </row>
    <row r="26899" spans="20:24">
      <c r="T26899" s="288"/>
      <c r="U26899" s="287"/>
      <c r="X26899" s="289"/>
    </row>
    <row r="26900" spans="20:24">
      <c r="T26900" s="288"/>
      <c r="U26900" s="287"/>
      <c r="X26900" s="289"/>
    </row>
    <row r="26901" spans="20:24">
      <c r="T26901" s="288"/>
      <c r="U26901" s="287"/>
      <c r="X26901" s="289"/>
    </row>
    <row r="26902" spans="20:24">
      <c r="T26902" s="288"/>
      <c r="U26902" s="287"/>
      <c r="X26902" s="289"/>
    </row>
    <row r="26903" spans="20:24">
      <c r="T26903" s="288"/>
      <c r="U26903" s="287"/>
      <c r="X26903" s="289"/>
    </row>
    <row r="26904" spans="20:24">
      <c r="T26904" s="288"/>
      <c r="U26904" s="287"/>
      <c r="X26904" s="289"/>
    </row>
    <row r="26905" spans="20:24">
      <c r="T26905" s="288"/>
      <c r="U26905" s="287"/>
      <c r="X26905" s="289"/>
    </row>
    <row r="26906" spans="20:24">
      <c r="T26906" s="288"/>
      <c r="U26906" s="287"/>
      <c r="X26906" s="289"/>
    </row>
    <row r="26907" spans="20:24">
      <c r="T26907" s="288"/>
      <c r="U26907" s="287"/>
      <c r="X26907" s="289"/>
    </row>
    <row r="26908" spans="20:24">
      <c r="T26908" s="288"/>
      <c r="U26908" s="287"/>
      <c r="X26908" s="289"/>
    </row>
    <row r="26909" spans="20:24">
      <c r="T26909" s="288"/>
      <c r="U26909" s="287"/>
      <c r="X26909" s="289"/>
    </row>
    <row r="26910" spans="20:24">
      <c r="T26910" s="288"/>
      <c r="U26910" s="287"/>
      <c r="X26910" s="289"/>
    </row>
    <row r="26911" spans="20:24">
      <c r="T26911" s="288"/>
      <c r="U26911" s="287"/>
      <c r="X26911" s="289"/>
    </row>
    <row r="26912" spans="20:24">
      <c r="T26912" s="288"/>
      <c r="U26912" s="287"/>
      <c r="X26912" s="289"/>
    </row>
    <row r="26913" spans="20:24">
      <c r="T26913" s="288"/>
      <c r="U26913" s="287"/>
      <c r="X26913" s="289"/>
    </row>
    <row r="26914" spans="20:24">
      <c r="T26914" s="288"/>
      <c r="U26914" s="287"/>
      <c r="X26914" s="289"/>
    </row>
    <row r="26915" spans="20:24">
      <c r="T26915" s="288"/>
      <c r="U26915" s="287"/>
      <c r="X26915" s="289"/>
    </row>
    <row r="26916" spans="20:24">
      <c r="T26916" s="288"/>
      <c r="U26916" s="287"/>
      <c r="X26916" s="289"/>
    </row>
    <row r="26917" spans="20:24">
      <c r="T26917" s="288"/>
      <c r="U26917" s="287"/>
      <c r="X26917" s="289"/>
    </row>
    <row r="26918" spans="20:24">
      <c r="T26918" s="288"/>
      <c r="U26918" s="287"/>
      <c r="X26918" s="289"/>
    </row>
    <row r="26919" spans="20:24">
      <c r="T26919" s="288"/>
      <c r="U26919" s="287"/>
      <c r="X26919" s="289"/>
    </row>
    <row r="26920" spans="20:24">
      <c r="T26920" s="288"/>
      <c r="U26920" s="287"/>
      <c r="X26920" s="289"/>
    </row>
    <row r="26921" spans="20:24">
      <c r="T26921" s="288"/>
      <c r="U26921" s="287"/>
      <c r="X26921" s="289"/>
    </row>
    <row r="26922" spans="20:24">
      <c r="T26922" s="288"/>
      <c r="U26922" s="287"/>
      <c r="X26922" s="289"/>
    </row>
    <row r="26923" spans="20:24">
      <c r="T26923" s="288"/>
      <c r="U26923" s="287"/>
      <c r="X26923" s="289"/>
    </row>
    <row r="26924" spans="20:24">
      <c r="T26924" s="288"/>
      <c r="U26924" s="287"/>
      <c r="X26924" s="289"/>
    </row>
    <row r="26925" spans="20:24">
      <c r="T26925" s="288"/>
      <c r="U26925" s="287"/>
      <c r="X26925" s="289"/>
    </row>
    <row r="26926" spans="20:24">
      <c r="T26926" s="288"/>
      <c r="U26926" s="287"/>
      <c r="X26926" s="289"/>
    </row>
    <row r="26927" spans="20:24">
      <c r="T26927" s="288"/>
      <c r="U26927" s="287"/>
      <c r="X26927" s="289"/>
    </row>
    <row r="26928" spans="20:24">
      <c r="T26928" s="288"/>
      <c r="U26928" s="287"/>
      <c r="X26928" s="289"/>
    </row>
    <row r="26929" spans="20:24">
      <c r="T26929" s="288"/>
      <c r="U26929" s="287"/>
      <c r="X26929" s="289"/>
    </row>
    <row r="26930" spans="20:24">
      <c r="T26930" s="288"/>
      <c r="U26930" s="287"/>
      <c r="X26930" s="289"/>
    </row>
    <row r="26931" spans="20:24">
      <c r="T26931" s="288"/>
      <c r="U26931" s="287"/>
      <c r="X26931" s="289"/>
    </row>
    <row r="26932" spans="20:24">
      <c r="T26932" s="288"/>
      <c r="U26932" s="287"/>
      <c r="X26932" s="289"/>
    </row>
    <row r="26933" spans="20:24">
      <c r="T26933" s="288"/>
      <c r="U26933" s="287"/>
      <c r="X26933" s="289"/>
    </row>
    <row r="26934" spans="20:24">
      <c r="T26934" s="288"/>
      <c r="U26934" s="287"/>
      <c r="X26934" s="289"/>
    </row>
    <row r="26935" spans="20:24">
      <c r="T26935" s="288"/>
      <c r="U26935" s="287"/>
      <c r="X26935" s="289"/>
    </row>
    <row r="26936" spans="20:24">
      <c r="T26936" s="288"/>
      <c r="U26936" s="287"/>
      <c r="X26936" s="289"/>
    </row>
    <row r="26937" spans="20:24">
      <c r="T26937" s="288"/>
      <c r="U26937" s="287"/>
      <c r="X26937" s="289"/>
    </row>
    <row r="26938" spans="20:24">
      <c r="T26938" s="288"/>
      <c r="U26938" s="287"/>
      <c r="X26938" s="289"/>
    </row>
    <row r="26939" spans="20:24">
      <c r="T26939" s="288"/>
      <c r="U26939" s="287"/>
      <c r="X26939" s="289"/>
    </row>
    <row r="26940" spans="20:24">
      <c r="T26940" s="288"/>
      <c r="U26940" s="287"/>
      <c r="X26940" s="289"/>
    </row>
    <row r="26941" spans="20:24">
      <c r="T26941" s="288"/>
      <c r="U26941" s="287"/>
      <c r="X26941" s="289"/>
    </row>
    <row r="26942" spans="20:24">
      <c r="T26942" s="288"/>
      <c r="U26942" s="287"/>
      <c r="X26942" s="289"/>
    </row>
    <row r="26943" spans="20:24">
      <c r="T26943" s="288"/>
      <c r="U26943" s="287"/>
      <c r="X26943" s="289"/>
    </row>
    <row r="26944" spans="20:24">
      <c r="T26944" s="288"/>
      <c r="U26944" s="287"/>
      <c r="X26944" s="289"/>
    </row>
    <row r="26945" spans="20:24">
      <c r="T26945" s="288"/>
      <c r="U26945" s="287"/>
      <c r="X26945" s="289"/>
    </row>
    <row r="26946" spans="20:24">
      <c r="T26946" s="288"/>
      <c r="U26946" s="287"/>
      <c r="X26946" s="289"/>
    </row>
    <row r="26947" spans="20:24">
      <c r="T26947" s="288"/>
      <c r="U26947" s="287"/>
      <c r="X26947" s="289"/>
    </row>
    <row r="26948" spans="20:24">
      <c r="T26948" s="288"/>
      <c r="U26948" s="287"/>
      <c r="X26948" s="289"/>
    </row>
    <row r="26949" spans="20:24">
      <c r="T26949" s="288"/>
      <c r="U26949" s="287"/>
      <c r="X26949" s="289"/>
    </row>
    <row r="26950" spans="20:24">
      <c r="T26950" s="288"/>
      <c r="U26950" s="287"/>
      <c r="X26950" s="289"/>
    </row>
    <row r="26951" spans="20:24">
      <c r="T26951" s="288"/>
      <c r="U26951" s="287"/>
      <c r="X26951" s="289"/>
    </row>
    <row r="26952" spans="20:24">
      <c r="T26952" s="288"/>
      <c r="U26952" s="287"/>
      <c r="X26952" s="289"/>
    </row>
    <row r="26953" spans="20:24">
      <c r="T26953" s="288"/>
      <c r="U26953" s="287"/>
      <c r="X26953" s="289"/>
    </row>
    <row r="26954" spans="20:24">
      <c r="T26954" s="288"/>
      <c r="U26954" s="287"/>
      <c r="X26954" s="289"/>
    </row>
    <row r="26955" spans="20:24">
      <c r="T26955" s="288"/>
      <c r="U26955" s="287"/>
      <c r="X26955" s="289"/>
    </row>
    <row r="26956" spans="20:24">
      <c r="T26956" s="288"/>
      <c r="U26956" s="287"/>
      <c r="X26956" s="289"/>
    </row>
    <row r="26957" spans="20:24">
      <c r="T26957" s="288"/>
      <c r="U26957" s="287"/>
      <c r="X26957" s="289"/>
    </row>
    <row r="26958" spans="20:24">
      <c r="T26958" s="288"/>
      <c r="U26958" s="287"/>
      <c r="X26958" s="289"/>
    </row>
    <row r="26959" spans="20:24">
      <c r="T26959" s="288"/>
      <c r="U26959" s="287"/>
      <c r="X26959" s="289"/>
    </row>
    <row r="26960" spans="20:24">
      <c r="T26960" s="288"/>
      <c r="U26960" s="287"/>
      <c r="X26960" s="289"/>
    </row>
    <row r="26961" spans="20:24">
      <c r="T26961" s="288"/>
      <c r="U26961" s="287"/>
      <c r="X26961" s="289"/>
    </row>
    <row r="26962" spans="20:24">
      <c r="T26962" s="288"/>
      <c r="U26962" s="287"/>
      <c r="X26962" s="289"/>
    </row>
    <row r="26963" spans="20:24">
      <c r="T26963" s="288"/>
      <c r="U26963" s="287"/>
      <c r="X26963" s="289"/>
    </row>
    <row r="26964" spans="20:24">
      <c r="T26964" s="288"/>
      <c r="U26964" s="287"/>
      <c r="X26964" s="289"/>
    </row>
    <row r="26965" spans="20:24">
      <c r="T26965" s="288"/>
      <c r="U26965" s="287"/>
      <c r="X26965" s="289"/>
    </row>
    <row r="26966" spans="20:24">
      <c r="T26966" s="288"/>
      <c r="U26966" s="287"/>
      <c r="X26966" s="289"/>
    </row>
    <row r="26967" spans="20:24">
      <c r="T26967" s="288"/>
      <c r="U26967" s="287"/>
      <c r="X26967" s="289"/>
    </row>
    <row r="26968" spans="20:24">
      <c r="T26968" s="288"/>
      <c r="U26968" s="287"/>
      <c r="X26968" s="289"/>
    </row>
    <row r="26969" spans="20:24">
      <c r="T26969" s="288"/>
      <c r="U26969" s="287"/>
      <c r="X26969" s="289"/>
    </row>
    <row r="26970" spans="20:24">
      <c r="T26970" s="288"/>
      <c r="U26970" s="287"/>
      <c r="X26970" s="289"/>
    </row>
    <row r="26971" spans="20:24">
      <c r="T26971" s="288"/>
      <c r="U26971" s="287"/>
      <c r="X26971" s="289"/>
    </row>
    <row r="26972" spans="20:24">
      <c r="T26972" s="288"/>
      <c r="U26972" s="287"/>
      <c r="X26972" s="289"/>
    </row>
    <row r="26973" spans="20:24">
      <c r="T26973" s="288"/>
      <c r="U26973" s="287"/>
      <c r="X26973" s="289"/>
    </row>
    <row r="26974" spans="20:24">
      <c r="T26974" s="288"/>
      <c r="U26974" s="287"/>
      <c r="X26974" s="289"/>
    </row>
    <row r="26975" spans="20:24">
      <c r="T26975" s="288"/>
      <c r="U26975" s="287"/>
      <c r="X26975" s="289"/>
    </row>
    <row r="26976" spans="20:24">
      <c r="T26976" s="288"/>
      <c r="U26976" s="287"/>
      <c r="X26976" s="289"/>
    </row>
    <row r="26977" spans="20:24">
      <c r="T26977" s="288"/>
      <c r="U26977" s="287"/>
      <c r="X26977" s="289"/>
    </row>
    <row r="26978" spans="20:24">
      <c r="T26978" s="288"/>
      <c r="U26978" s="287"/>
      <c r="X26978" s="289"/>
    </row>
    <row r="26979" spans="20:24">
      <c r="T26979" s="288"/>
      <c r="U26979" s="287"/>
      <c r="X26979" s="289"/>
    </row>
    <row r="26980" spans="20:24">
      <c r="T26980" s="288"/>
      <c r="U26980" s="287"/>
      <c r="X26980" s="289"/>
    </row>
    <row r="26981" spans="20:24">
      <c r="T26981" s="288"/>
      <c r="U26981" s="287"/>
      <c r="X26981" s="289"/>
    </row>
    <row r="26982" spans="20:24">
      <c r="T26982" s="288"/>
      <c r="U26982" s="287"/>
      <c r="X26982" s="289"/>
    </row>
    <row r="26983" spans="20:24">
      <c r="T26983" s="288"/>
      <c r="U26983" s="287"/>
      <c r="X26983" s="289"/>
    </row>
    <row r="26984" spans="20:24">
      <c r="T26984" s="288"/>
      <c r="U26984" s="287"/>
      <c r="X26984" s="289"/>
    </row>
    <row r="26985" spans="20:24">
      <c r="T26985" s="288"/>
      <c r="U26985" s="287"/>
      <c r="X26985" s="289"/>
    </row>
    <row r="26986" spans="20:24">
      <c r="T26986" s="288"/>
      <c r="U26986" s="287"/>
      <c r="X26986" s="289"/>
    </row>
    <row r="26987" spans="20:24">
      <c r="T26987" s="288"/>
      <c r="U26987" s="287"/>
      <c r="X26987" s="289"/>
    </row>
    <row r="26988" spans="20:24">
      <c r="T26988" s="288"/>
      <c r="U26988" s="287"/>
      <c r="X26988" s="289"/>
    </row>
    <row r="26989" spans="20:24">
      <c r="T26989" s="288"/>
      <c r="U26989" s="287"/>
      <c r="X26989" s="289"/>
    </row>
    <row r="26990" spans="20:24">
      <c r="T26990" s="288"/>
      <c r="U26990" s="287"/>
      <c r="X26990" s="289"/>
    </row>
    <row r="26991" spans="20:24">
      <c r="T26991" s="288"/>
      <c r="U26991" s="287"/>
      <c r="X26991" s="289"/>
    </row>
    <row r="26992" spans="20:24">
      <c r="T26992" s="288"/>
      <c r="U26992" s="287"/>
      <c r="X26992" s="289"/>
    </row>
    <row r="26993" spans="20:24">
      <c r="T26993" s="288"/>
      <c r="U26993" s="287"/>
      <c r="X26993" s="289"/>
    </row>
    <row r="26994" spans="20:24">
      <c r="T26994" s="288"/>
      <c r="U26994" s="287"/>
      <c r="X26994" s="289"/>
    </row>
    <row r="26995" spans="20:24">
      <c r="T26995" s="288"/>
      <c r="U26995" s="287"/>
      <c r="X26995" s="289"/>
    </row>
    <row r="26996" spans="20:24">
      <c r="T26996" s="288"/>
      <c r="U26996" s="287"/>
      <c r="X26996" s="289"/>
    </row>
    <row r="26997" spans="20:24">
      <c r="T26997" s="288"/>
      <c r="U26997" s="287"/>
      <c r="X26997" s="289"/>
    </row>
    <row r="26998" spans="20:24">
      <c r="T26998" s="288"/>
      <c r="U26998" s="287"/>
      <c r="X26998" s="289"/>
    </row>
    <row r="26999" spans="20:24">
      <c r="T26999" s="288"/>
      <c r="U26999" s="287"/>
      <c r="X26999" s="289"/>
    </row>
    <row r="27000" spans="20:24">
      <c r="T27000" s="288"/>
      <c r="U27000" s="287"/>
      <c r="X27000" s="289"/>
    </row>
    <row r="27001" spans="20:24">
      <c r="T27001" s="288"/>
      <c r="U27001" s="287"/>
      <c r="X27001" s="289"/>
    </row>
    <row r="27002" spans="20:24">
      <c r="T27002" s="288"/>
      <c r="U27002" s="287"/>
      <c r="X27002" s="289"/>
    </row>
    <row r="27003" spans="20:24">
      <c r="T27003" s="288"/>
      <c r="U27003" s="287"/>
      <c r="X27003" s="289"/>
    </row>
    <row r="27004" spans="20:24">
      <c r="T27004" s="288"/>
      <c r="U27004" s="287"/>
      <c r="X27004" s="289"/>
    </row>
    <row r="27005" spans="20:24">
      <c r="T27005" s="288"/>
      <c r="U27005" s="287"/>
      <c r="X27005" s="289"/>
    </row>
    <row r="27006" spans="20:24">
      <c r="T27006" s="288"/>
      <c r="U27006" s="287"/>
      <c r="X27006" s="289"/>
    </row>
    <row r="27007" spans="20:24">
      <c r="T27007" s="288"/>
      <c r="U27007" s="287"/>
      <c r="X27007" s="289"/>
    </row>
    <row r="27008" spans="20:24">
      <c r="T27008" s="288"/>
      <c r="U27008" s="287"/>
      <c r="X27008" s="289"/>
    </row>
    <row r="27009" spans="20:24">
      <c r="T27009" s="288"/>
      <c r="U27009" s="287"/>
      <c r="X27009" s="289"/>
    </row>
    <row r="27010" spans="20:24">
      <c r="T27010" s="288"/>
      <c r="U27010" s="287"/>
      <c r="X27010" s="289"/>
    </row>
    <row r="27011" spans="20:24">
      <c r="T27011" s="288"/>
      <c r="U27011" s="287"/>
      <c r="X27011" s="289"/>
    </row>
    <row r="27012" spans="20:24">
      <c r="T27012" s="288"/>
      <c r="U27012" s="287"/>
      <c r="X27012" s="289"/>
    </row>
    <row r="27013" spans="20:24">
      <c r="T27013" s="288"/>
      <c r="U27013" s="287"/>
      <c r="X27013" s="289"/>
    </row>
    <row r="27014" spans="20:24">
      <c r="T27014" s="288"/>
      <c r="U27014" s="287"/>
      <c r="X27014" s="289"/>
    </row>
    <row r="27015" spans="20:24">
      <c r="T27015" s="288"/>
      <c r="U27015" s="287"/>
      <c r="X27015" s="289"/>
    </row>
    <row r="27016" spans="20:24">
      <c r="T27016" s="288"/>
      <c r="U27016" s="287"/>
      <c r="X27016" s="289"/>
    </row>
    <row r="27017" spans="20:24">
      <c r="T27017" s="288"/>
      <c r="U27017" s="287"/>
      <c r="X27017" s="289"/>
    </row>
    <row r="27018" spans="20:24">
      <c r="T27018" s="288"/>
      <c r="U27018" s="287"/>
      <c r="X27018" s="289"/>
    </row>
    <row r="27019" spans="20:24">
      <c r="T27019" s="288"/>
      <c r="U27019" s="287"/>
      <c r="X27019" s="289"/>
    </row>
    <row r="27020" spans="20:24">
      <c r="T27020" s="288"/>
      <c r="U27020" s="287"/>
      <c r="X27020" s="289"/>
    </row>
    <row r="27021" spans="20:24">
      <c r="T27021" s="288"/>
      <c r="U27021" s="287"/>
      <c r="X27021" s="289"/>
    </row>
    <row r="27022" spans="20:24">
      <c r="T27022" s="288"/>
      <c r="U27022" s="287"/>
      <c r="X27022" s="289"/>
    </row>
    <row r="27023" spans="20:24">
      <c r="T27023" s="288"/>
      <c r="U27023" s="287"/>
      <c r="X27023" s="289"/>
    </row>
    <row r="27024" spans="20:24">
      <c r="T27024" s="288"/>
      <c r="U27024" s="287"/>
      <c r="X27024" s="289"/>
    </row>
    <row r="27025" spans="20:24">
      <c r="T27025" s="288"/>
      <c r="U27025" s="287"/>
      <c r="X27025" s="289"/>
    </row>
    <row r="27026" spans="20:24">
      <c r="T27026" s="288"/>
      <c r="U27026" s="287"/>
      <c r="X27026" s="289"/>
    </row>
    <row r="27027" spans="20:24">
      <c r="T27027" s="288"/>
      <c r="U27027" s="287"/>
      <c r="X27027" s="289"/>
    </row>
    <row r="27028" spans="20:24">
      <c r="T27028" s="288"/>
      <c r="U27028" s="287"/>
      <c r="X27028" s="289"/>
    </row>
    <row r="27029" spans="20:24">
      <c r="T27029" s="288"/>
      <c r="U27029" s="287"/>
      <c r="X27029" s="289"/>
    </row>
    <row r="27030" spans="20:24">
      <c r="T27030" s="288"/>
      <c r="U27030" s="287"/>
      <c r="X27030" s="289"/>
    </row>
    <row r="27031" spans="20:24">
      <c r="T27031" s="288"/>
      <c r="U27031" s="287"/>
      <c r="X27031" s="289"/>
    </row>
    <row r="27032" spans="20:24">
      <c r="T27032" s="288"/>
      <c r="U27032" s="287"/>
      <c r="X27032" s="289"/>
    </row>
    <row r="27033" spans="20:24">
      <c r="T27033" s="288"/>
      <c r="U27033" s="287"/>
      <c r="X27033" s="289"/>
    </row>
    <row r="27034" spans="20:24">
      <c r="T27034" s="288"/>
      <c r="U27034" s="287"/>
      <c r="X27034" s="289"/>
    </row>
    <row r="27035" spans="20:24">
      <c r="T27035" s="288"/>
      <c r="U27035" s="287"/>
      <c r="X27035" s="289"/>
    </row>
    <row r="27036" spans="20:24">
      <c r="T27036" s="288"/>
      <c r="U27036" s="287"/>
      <c r="X27036" s="289"/>
    </row>
    <row r="27037" spans="20:24">
      <c r="T27037" s="288"/>
      <c r="U27037" s="287"/>
      <c r="X27037" s="289"/>
    </row>
    <row r="27038" spans="20:24">
      <c r="T27038" s="288"/>
      <c r="U27038" s="287"/>
      <c r="X27038" s="289"/>
    </row>
    <row r="27039" spans="20:24">
      <c r="T27039" s="288"/>
      <c r="U27039" s="287"/>
      <c r="X27039" s="289"/>
    </row>
    <row r="27040" spans="20:24">
      <c r="T27040" s="288"/>
      <c r="U27040" s="287"/>
      <c r="X27040" s="289"/>
    </row>
    <row r="27041" spans="20:24">
      <c r="T27041" s="288"/>
      <c r="U27041" s="287"/>
      <c r="X27041" s="289"/>
    </row>
    <row r="27042" spans="20:24">
      <c r="T27042" s="288"/>
      <c r="U27042" s="287"/>
      <c r="X27042" s="289"/>
    </row>
    <row r="27043" spans="20:24">
      <c r="T27043" s="288"/>
      <c r="U27043" s="287"/>
      <c r="X27043" s="289"/>
    </row>
    <row r="27044" spans="20:24">
      <c r="T27044" s="288"/>
      <c r="U27044" s="287"/>
      <c r="X27044" s="289"/>
    </row>
    <row r="27045" spans="20:24">
      <c r="T27045" s="288"/>
      <c r="U27045" s="287"/>
      <c r="X27045" s="289"/>
    </row>
    <row r="27046" spans="20:24">
      <c r="T27046" s="288"/>
      <c r="U27046" s="287"/>
      <c r="X27046" s="289"/>
    </row>
    <row r="27047" spans="20:24">
      <c r="T27047" s="288"/>
      <c r="U27047" s="287"/>
      <c r="X27047" s="289"/>
    </row>
    <row r="27048" spans="20:24">
      <c r="T27048" s="288"/>
      <c r="U27048" s="287"/>
      <c r="X27048" s="289"/>
    </row>
    <row r="27049" spans="20:24">
      <c r="T27049" s="288"/>
      <c r="U27049" s="287"/>
      <c r="X27049" s="289"/>
    </row>
    <row r="27050" spans="20:24">
      <c r="T27050" s="288"/>
      <c r="U27050" s="287"/>
      <c r="X27050" s="289"/>
    </row>
    <row r="27051" spans="20:24">
      <c r="T27051" s="288"/>
      <c r="U27051" s="287"/>
      <c r="X27051" s="289"/>
    </row>
    <row r="27052" spans="20:24">
      <c r="T27052" s="288"/>
      <c r="U27052" s="287"/>
      <c r="X27052" s="289"/>
    </row>
    <row r="27053" spans="20:24">
      <c r="T27053" s="288"/>
      <c r="U27053" s="287"/>
      <c r="X27053" s="289"/>
    </row>
    <row r="27054" spans="20:24">
      <c r="T27054" s="288"/>
      <c r="U27054" s="287"/>
      <c r="X27054" s="289"/>
    </row>
    <row r="27055" spans="20:24">
      <c r="T27055" s="288"/>
      <c r="U27055" s="287"/>
      <c r="X27055" s="289"/>
    </row>
    <row r="27056" spans="20:24">
      <c r="T27056" s="288"/>
      <c r="U27056" s="287"/>
      <c r="X27056" s="289"/>
    </row>
    <row r="27057" spans="20:24">
      <c r="T27057" s="288"/>
      <c r="U27057" s="287"/>
      <c r="X27057" s="289"/>
    </row>
    <row r="27058" spans="20:24">
      <c r="T27058" s="288"/>
      <c r="U27058" s="287"/>
      <c r="X27058" s="289"/>
    </row>
    <row r="27059" spans="20:24">
      <c r="T27059" s="288"/>
      <c r="U27059" s="287"/>
      <c r="X27059" s="289"/>
    </row>
    <row r="27060" spans="20:24">
      <c r="T27060" s="288"/>
      <c r="U27060" s="287"/>
      <c r="X27060" s="289"/>
    </row>
    <row r="27061" spans="20:24">
      <c r="T27061" s="288"/>
      <c r="U27061" s="287"/>
      <c r="X27061" s="289"/>
    </row>
    <row r="27062" spans="20:24">
      <c r="T27062" s="288"/>
      <c r="U27062" s="287"/>
      <c r="X27062" s="289"/>
    </row>
    <row r="27063" spans="20:24">
      <c r="T27063" s="288"/>
      <c r="U27063" s="287"/>
      <c r="X27063" s="289"/>
    </row>
    <row r="27064" spans="20:24">
      <c r="T27064" s="288"/>
      <c r="U27064" s="287"/>
      <c r="X27064" s="289"/>
    </row>
    <row r="27065" spans="20:24">
      <c r="T27065" s="288"/>
      <c r="U27065" s="287"/>
      <c r="X27065" s="289"/>
    </row>
    <row r="27066" spans="20:24">
      <c r="T27066" s="288"/>
      <c r="U27066" s="287"/>
      <c r="X27066" s="289"/>
    </row>
    <row r="27067" spans="20:24">
      <c r="T27067" s="288"/>
      <c r="U27067" s="287"/>
      <c r="X27067" s="289"/>
    </row>
    <row r="27068" spans="20:24">
      <c r="T27068" s="288"/>
      <c r="U27068" s="287"/>
      <c r="X27068" s="289"/>
    </row>
    <row r="27069" spans="20:24">
      <c r="T27069" s="288"/>
      <c r="U27069" s="287"/>
      <c r="X27069" s="289"/>
    </row>
    <row r="27070" spans="20:24">
      <c r="T27070" s="288"/>
      <c r="U27070" s="287"/>
      <c r="X27070" s="289"/>
    </row>
    <row r="27071" spans="20:24">
      <c r="T27071" s="288"/>
      <c r="U27071" s="287"/>
      <c r="X27071" s="289"/>
    </row>
    <row r="27072" spans="20:24">
      <c r="T27072" s="288"/>
      <c r="U27072" s="287"/>
      <c r="X27072" s="289"/>
    </row>
    <row r="27073" spans="20:24">
      <c r="T27073" s="288"/>
      <c r="U27073" s="287"/>
      <c r="X27073" s="289"/>
    </row>
    <row r="27074" spans="20:24">
      <c r="T27074" s="288"/>
      <c r="U27074" s="287"/>
      <c r="X27074" s="289"/>
    </row>
    <row r="27075" spans="20:24">
      <c r="T27075" s="288"/>
      <c r="U27075" s="287"/>
      <c r="X27075" s="289"/>
    </row>
    <row r="27076" spans="20:24">
      <c r="T27076" s="288"/>
      <c r="U27076" s="287"/>
      <c r="X27076" s="289"/>
    </row>
    <row r="27077" spans="20:24">
      <c r="T27077" s="288"/>
      <c r="U27077" s="287"/>
      <c r="X27077" s="289"/>
    </row>
    <row r="27078" spans="20:24">
      <c r="T27078" s="288"/>
      <c r="U27078" s="287"/>
      <c r="X27078" s="289"/>
    </row>
    <row r="27079" spans="20:24">
      <c r="T27079" s="288"/>
      <c r="U27079" s="287"/>
      <c r="X27079" s="289"/>
    </row>
    <row r="27080" spans="20:24">
      <c r="T27080" s="288"/>
      <c r="U27080" s="287"/>
      <c r="X27080" s="289"/>
    </row>
    <row r="27081" spans="20:24">
      <c r="T27081" s="288"/>
      <c r="U27081" s="287"/>
      <c r="X27081" s="289"/>
    </row>
    <row r="27082" spans="20:24">
      <c r="T27082" s="288"/>
      <c r="U27082" s="287"/>
      <c r="X27082" s="289"/>
    </row>
    <row r="27083" spans="20:24">
      <c r="T27083" s="288"/>
      <c r="U27083" s="287"/>
      <c r="X27083" s="289"/>
    </row>
    <row r="27084" spans="20:24">
      <c r="T27084" s="288"/>
      <c r="U27084" s="287"/>
      <c r="X27084" s="289"/>
    </row>
    <row r="27085" spans="20:24">
      <c r="T27085" s="288"/>
      <c r="U27085" s="287"/>
      <c r="X27085" s="289"/>
    </row>
    <row r="27086" spans="20:24">
      <c r="T27086" s="288"/>
      <c r="U27086" s="287"/>
      <c r="X27086" s="289"/>
    </row>
    <row r="27087" spans="20:24">
      <c r="T27087" s="288"/>
      <c r="U27087" s="287"/>
      <c r="X27087" s="289"/>
    </row>
    <row r="27088" spans="20:24">
      <c r="T27088" s="288"/>
      <c r="U27088" s="287"/>
      <c r="X27088" s="289"/>
    </row>
    <row r="27089" spans="20:24">
      <c r="T27089" s="288"/>
      <c r="U27089" s="287"/>
      <c r="X27089" s="289"/>
    </row>
    <row r="27090" spans="20:24">
      <c r="T27090" s="288"/>
      <c r="U27090" s="287"/>
      <c r="X27090" s="289"/>
    </row>
    <row r="27091" spans="20:24">
      <c r="T27091" s="288"/>
      <c r="U27091" s="287"/>
      <c r="X27091" s="289"/>
    </row>
    <row r="27092" spans="20:24">
      <c r="T27092" s="288"/>
      <c r="U27092" s="287"/>
      <c r="X27092" s="289"/>
    </row>
    <row r="27093" spans="20:24">
      <c r="T27093" s="288"/>
      <c r="U27093" s="287"/>
      <c r="X27093" s="289"/>
    </row>
    <row r="27094" spans="20:24">
      <c r="T27094" s="288"/>
      <c r="U27094" s="287"/>
      <c r="X27094" s="289"/>
    </row>
    <row r="27095" spans="20:24">
      <c r="T27095" s="288"/>
      <c r="U27095" s="287"/>
      <c r="X27095" s="289"/>
    </row>
    <row r="27096" spans="20:24">
      <c r="T27096" s="288"/>
      <c r="U27096" s="287"/>
      <c r="X27096" s="289"/>
    </row>
    <row r="27097" spans="20:24">
      <c r="T27097" s="288"/>
      <c r="U27097" s="287"/>
      <c r="X27097" s="289"/>
    </row>
    <row r="27098" spans="20:24">
      <c r="T27098" s="288"/>
      <c r="U27098" s="287"/>
      <c r="X27098" s="289"/>
    </row>
    <row r="27099" spans="20:24">
      <c r="T27099" s="288"/>
      <c r="U27099" s="287"/>
      <c r="X27099" s="289"/>
    </row>
    <row r="27100" spans="20:24">
      <c r="T27100" s="288"/>
      <c r="U27100" s="287"/>
      <c r="X27100" s="289"/>
    </row>
    <row r="27101" spans="20:24">
      <c r="T27101" s="288"/>
      <c r="U27101" s="287"/>
      <c r="X27101" s="289"/>
    </row>
    <row r="27102" spans="20:24">
      <c r="T27102" s="288"/>
      <c r="U27102" s="287"/>
      <c r="X27102" s="289"/>
    </row>
    <row r="27103" spans="20:24">
      <c r="T27103" s="288"/>
      <c r="U27103" s="287"/>
      <c r="X27103" s="289"/>
    </row>
    <row r="27104" spans="20:24">
      <c r="T27104" s="288"/>
      <c r="U27104" s="287"/>
      <c r="X27104" s="289"/>
    </row>
    <row r="27105" spans="20:24">
      <c r="T27105" s="288"/>
      <c r="U27105" s="287"/>
      <c r="X27105" s="289"/>
    </row>
    <row r="27106" spans="20:24">
      <c r="T27106" s="288"/>
      <c r="U27106" s="287"/>
      <c r="X27106" s="289"/>
    </row>
    <row r="27107" spans="20:24">
      <c r="T27107" s="288"/>
      <c r="U27107" s="287"/>
      <c r="X27107" s="289"/>
    </row>
    <row r="27108" spans="20:24">
      <c r="T27108" s="288"/>
      <c r="U27108" s="287"/>
      <c r="X27108" s="289"/>
    </row>
    <row r="27109" spans="20:24">
      <c r="T27109" s="288"/>
      <c r="U27109" s="287"/>
      <c r="X27109" s="289"/>
    </row>
    <row r="27110" spans="20:24">
      <c r="T27110" s="288"/>
      <c r="U27110" s="287"/>
      <c r="X27110" s="289"/>
    </row>
    <row r="27111" spans="20:24">
      <c r="T27111" s="288"/>
      <c r="U27111" s="287"/>
      <c r="X27111" s="289"/>
    </row>
    <row r="27112" spans="20:24">
      <c r="T27112" s="288"/>
      <c r="U27112" s="287"/>
      <c r="X27112" s="289"/>
    </row>
    <row r="27113" spans="20:24">
      <c r="T27113" s="288"/>
      <c r="U27113" s="287"/>
      <c r="X27113" s="289"/>
    </row>
    <row r="27114" spans="20:24">
      <c r="T27114" s="288"/>
      <c r="U27114" s="287"/>
      <c r="X27114" s="289"/>
    </row>
    <row r="27115" spans="20:24">
      <c r="T27115" s="288"/>
      <c r="U27115" s="287"/>
      <c r="X27115" s="289"/>
    </row>
    <row r="27116" spans="20:24">
      <c r="T27116" s="288"/>
      <c r="U27116" s="287"/>
      <c r="X27116" s="289"/>
    </row>
    <row r="27117" spans="20:24">
      <c r="T27117" s="288"/>
      <c r="U27117" s="287"/>
      <c r="X27117" s="289"/>
    </row>
    <row r="27118" spans="20:24">
      <c r="T27118" s="288"/>
      <c r="U27118" s="287"/>
      <c r="X27118" s="289"/>
    </row>
    <row r="27119" spans="20:24">
      <c r="T27119" s="288"/>
      <c r="U27119" s="287"/>
      <c r="X27119" s="289"/>
    </row>
    <row r="27120" spans="20:24">
      <c r="T27120" s="288"/>
      <c r="U27120" s="287"/>
      <c r="X27120" s="289"/>
    </row>
    <row r="27121" spans="20:24">
      <c r="T27121" s="288"/>
      <c r="U27121" s="287"/>
      <c r="X27121" s="289"/>
    </row>
    <row r="27122" spans="20:24">
      <c r="T27122" s="288"/>
      <c r="U27122" s="287"/>
      <c r="X27122" s="289"/>
    </row>
    <row r="27123" spans="20:24">
      <c r="T27123" s="288"/>
      <c r="U27123" s="287"/>
      <c r="X27123" s="289"/>
    </row>
    <row r="27124" spans="20:24">
      <c r="T27124" s="288"/>
      <c r="U27124" s="287"/>
      <c r="X27124" s="289"/>
    </row>
    <row r="27125" spans="20:24">
      <c r="T27125" s="288"/>
      <c r="U27125" s="287"/>
      <c r="X27125" s="289"/>
    </row>
    <row r="27126" spans="20:24">
      <c r="T27126" s="288"/>
      <c r="U27126" s="287"/>
      <c r="X27126" s="289"/>
    </row>
    <row r="27127" spans="20:24">
      <c r="T27127" s="288"/>
      <c r="U27127" s="287"/>
      <c r="X27127" s="289"/>
    </row>
    <row r="27128" spans="20:24">
      <c r="T27128" s="288"/>
      <c r="U27128" s="287"/>
      <c r="X27128" s="289"/>
    </row>
    <row r="27129" spans="20:24">
      <c r="T27129" s="288"/>
      <c r="U27129" s="287"/>
      <c r="X27129" s="289"/>
    </row>
    <row r="27130" spans="20:24">
      <c r="T27130" s="288"/>
      <c r="U27130" s="287"/>
      <c r="X27130" s="289"/>
    </row>
    <row r="27131" spans="20:24">
      <c r="T27131" s="288"/>
      <c r="U27131" s="287"/>
      <c r="X27131" s="289"/>
    </row>
    <row r="27132" spans="20:24">
      <c r="T27132" s="288"/>
      <c r="U27132" s="287"/>
      <c r="X27132" s="289"/>
    </row>
    <row r="27133" spans="20:24">
      <c r="T27133" s="288"/>
      <c r="U27133" s="287"/>
      <c r="X27133" s="289"/>
    </row>
    <row r="27134" spans="20:24">
      <c r="T27134" s="288"/>
      <c r="U27134" s="287"/>
      <c r="X27134" s="289"/>
    </row>
    <row r="27135" spans="20:24">
      <c r="T27135" s="288"/>
      <c r="U27135" s="287"/>
      <c r="X27135" s="289"/>
    </row>
    <row r="27136" spans="20:24">
      <c r="T27136" s="288"/>
      <c r="U27136" s="287"/>
      <c r="X27136" s="289"/>
    </row>
    <row r="27137" spans="20:24">
      <c r="T27137" s="288"/>
      <c r="U27137" s="287"/>
      <c r="X27137" s="289"/>
    </row>
    <row r="27138" spans="20:24">
      <c r="T27138" s="288"/>
      <c r="U27138" s="287"/>
      <c r="X27138" s="289"/>
    </row>
    <row r="27139" spans="20:24">
      <c r="T27139" s="288"/>
      <c r="U27139" s="287"/>
      <c r="X27139" s="289"/>
    </row>
    <row r="27140" spans="20:24">
      <c r="T27140" s="288"/>
      <c r="U27140" s="287"/>
      <c r="X27140" s="289"/>
    </row>
    <row r="27141" spans="20:24">
      <c r="T27141" s="288"/>
      <c r="U27141" s="287"/>
      <c r="X27141" s="289"/>
    </row>
    <row r="27142" spans="20:24">
      <c r="T27142" s="288"/>
      <c r="U27142" s="287"/>
      <c r="X27142" s="289"/>
    </row>
    <row r="27143" spans="20:24">
      <c r="T27143" s="288"/>
      <c r="U27143" s="287"/>
      <c r="X27143" s="289"/>
    </row>
    <row r="27144" spans="20:24">
      <c r="T27144" s="288"/>
      <c r="U27144" s="287"/>
      <c r="X27144" s="289"/>
    </row>
    <row r="27145" spans="20:24">
      <c r="T27145" s="288"/>
      <c r="U27145" s="287"/>
      <c r="X27145" s="289"/>
    </row>
    <row r="27146" spans="20:24">
      <c r="T27146" s="288"/>
      <c r="U27146" s="287"/>
      <c r="X27146" s="289"/>
    </row>
    <row r="27147" spans="20:24">
      <c r="T27147" s="288"/>
      <c r="U27147" s="287"/>
      <c r="X27147" s="289"/>
    </row>
    <row r="27148" spans="20:24">
      <c r="T27148" s="288"/>
      <c r="U27148" s="287"/>
      <c r="X27148" s="289"/>
    </row>
    <row r="27149" spans="20:24">
      <c r="T27149" s="288"/>
      <c r="U27149" s="287"/>
      <c r="X27149" s="289"/>
    </row>
    <row r="27150" spans="20:24">
      <c r="T27150" s="288"/>
      <c r="U27150" s="287"/>
      <c r="X27150" s="289"/>
    </row>
    <row r="27151" spans="20:24">
      <c r="T27151" s="288"/>
      <c r="U27151" s="287"/>
      <c r="X27151" s="289"/>
    </row>
    <row r="27152" spans="20:24">
      <c r="T27152" s="288"/>
      <c r="U27152" s="287"/>
      <c r="X27152" s="289"/>
    </row>
    <row r="27153" spans="20:24">
      <c r="T27153" s="288"/>
      <c r="U27153" s="287"/>
      <c r="X27153" s="289"/>
    </row>
    <row r="27154" spans="20:24">
      <c r="T27154" s="288"/>
      <c r="U27154" s="287"/>
      <c r="X27154" s="289"/>
    </row>
    <row r="27155" spans="20:24">
      <c r="T27155" s="288"/>
      <c r="U27155" s="287"/>
      <c r="X27155" s="289"/>
    </row>
    <row r="27156" spans="20:24">
      <c r="T27156" s="288"/>
      <c r="U27156" s="287"/>
      <c r="X27156" s="289"/>
    </row>
    <row r="27157" spans="20:24">
      <c r="T27157" s="288"/>
      <c r="U27157" s="287"/>
      <c r="X27157" s="289"/>
    </row>
    <row r="27158" spans="20:24">
      <c r="T27158" s="288"/>
      <c r="U27158" s="287"/>
      <c r="X27158" s="289"/>
    </row>
    <row r="27159" spans="20:24">
      <c r="T27159" s="288"/>
      <c r="U27159" s="287"/>
      <c r="X27159" s="289"/>
    </row>
    <row r="27160" spans="20:24">
      <c r="T27160" s="288"/>
      <c r="U27160" s="287"/>
      <c r="X27160" s="289"/>
    </row>
    <row r="27161" spans="20:24">
      <c r="T27161" s="288"/>
      <c r="U27161" s="287"/>
      <c r="X27161" s="289"/>
    </row>
    <row r="27162" spans="20:24">
      <c r="T27162" s="288"/>
      <c r="U27162" s="287"/>
      <c r="X27162" s="289"/>
    </row>
    <row r="27163" spans="20:24">
      <c r="T27163" s="288"/>
      <c r="U27163" s="287"/>
      <c r="X27163" s="289"/>
    </row>
    <row r="27164" spans="20:24">
      <c r="T27164" s="288"/>
      <c r="U27164" s="287"/>
      <c r="X27164" s="289"/>
    </row>
    <row r="27165" spans="20:24">
      <c r="T27165" s="288"/>
      <c r="U27165" s="287"/>
      <c r="X27165" s="289"/>
    </row>
    <row r="27166" spans="20:24">
      <c r="T27166" s="288"/>
      <c r="U27166" s="287"/>
      <c r="X27166" s="289"/>
    </row>
    <row r="27167" spans="20:24">
      <c r="T27167" s="288"/>
      <c r="U27167" s="287"/>
      <c r="X27167" s="289"/>
    </row>
    <row r="27168" spans="20:24">
      <c r="T27168" s="288"/>
      <c r="U27168" s="287"/>
      <c r="X27168" s="289"/>
    </row>
    <row r="27169" spans="20:24">
      <c r="T27169" s="288"/>
      <c r="U27169" s="287"/>
      <c r="X27169" s="289"/>
    </row>
    <row r="27170" spans="20:24">
      <c r="T27170" s="288"/>
      <c r="U27170" s="287"/>
      <c r="X27170" s="289"/>
    </row>
    <row r="27171" spans="20:24">
      <c r="T27171" s="288"/>
      <c r="U27171" s="287"/>
      <c r="X27171" s="289"/>
    </row>
    <row r="27172" spans="20:24">
      <c r="T27172" s="288"/>
      <c r="U27172" s="287"/>
      <c r="X27172" s="289"/>
    </row>
    <row r="27173" spans="20:24">
      <c r="T27173" s="288"/>
      <c r="U27173" s="287"/>
      <c r="X27173" s="289"/>
    </row>
    <row r="27174" spans="20:24">
      <c r="T27174" s="288"/>
      <c r="U27174" s="287"/>
      <c r="X27174" s="289"/>
    </row>
    <row r="27175" spans="20:24">
      <c r="T27175" s="288"/>
      <c r="U27175" s="287"/>
      <c r="X27175" s="289"/>
    </row>
    <row r="27176" spans="20:24">
      <c r="T27176" s="288"/>
      <c r="U27176" s="287"/>
      <c r="X27176" s="289"/>
    </row>
    <row r="27177" spans="20:24">
      <c r="T27177" s="288"/>
      <c r="U27177" s="287"/>
      <c r="X27177" s="289"/>
    </row>
    <row r="27178" spans="20:24">
      <c r="T27178" s="288"/>
      <c r="U27178" s="287"/>
      <c r="X27178" s="289"/>
    </row>
    <row r="27179" spans="20:24">
      <c r="T27179" s="288"/>
      <c r="U27179" s="287"/>
      <c r="X27179" s="289"/>
    </row>
    <row r="27180" spans="20:24">
      <c r="T27180" s="288"/>
      <c r="U27180" s="287"/>
      <c r="X27180" s="289"/>
    </row>
    <row r="27181" spans="20:24">
      <c r="T27181" s="288"/>
      <c r="U27181" s="287"/>
      <c r="X27181" s="289"/>
    </row>
    <row r="27182" spans="20:24">
      <c r="T27182" s="288"/>
      <c r="U27182" s="287"/>
      <c r="X27182" s="289"/>
    </row>
    <row r="27183" spans="20:24">
      <c r="T27183" s="288"/>
      <c r="U27183" s="287"/>
      <c r="X27183" s="289"/>
    </row>
    <row r="27184" spans="20:24">
      <c r="T27184" s="288"/>
      <c r="U27184" s="287"/>
      <c r="X27184" s="289"/>
    </row>
    <row r="27185" spans="20:24">
      <c r="T27185" s="288"/>
      <c r="U27185" s="287"/>
      <c r="X27185" s="289"/>
    </row>
    <row r="27186" spans="20:24">
      <c r="T27186" s="288"/>
      <c r="U27186" s="287"/>
      <c r="X27186" s="289"/>
    </row>
    <row r="27187" spans="20:24">
      <c r="T27187" s="288"/>
      <c r="U27187" s="287"/>
      <c r="X27187" s="289"/>
    </row>
    <row r="27188" spans="20:24">
      <c r="T27188" s="288"/>
      <c r="U27188" s="287"/>
      <c r="X27188" s="289"/>
    </row>
    <row r="27189" spans="20:24">
      <c r="T27189" s="288"/>
      <c r="U27189" s="287"/>
      <c r="X27189" s="289"/>
    </row>
    <row r="27190" spans="20:24">
      <c r="T27190" s="288"/>
      <c r="U27190" s="287"/>
      <c r="X27190" s="289"/>
    </row>
    <row r="27191" spans="20:24">
      <c r="T27191" s="288"/>
      <c r="U27191" s="287"/>
      <c r="X27191" s="289"/>
    </row>
    <row r="27192" spans="20:24">
      <c r="T27192" s="288"/>
      <c r="U27192" s="287"/>
      <c r="X27192" s="289"/>
    </row>
    <row r="27193" spans="20:24">
      <c r="T27193" s="288"/>
      <c r="U27193" s="287"/>
      <c r="X27193" s="289"/>
    </row>
    <row r="27194" spans="20:24">
      <c r="T27194" s="288"/>
      <c r="U27194" s="287"/>
      <c r="X27194" s="289"/>
    </row>
    <row r="27195" spans="20:24">
      <c r="T27195" s="288"/>
      <c r="U27195" s="287"/>
      <c r="X27195" s="289"/>
    </row>
    <row r="27196" spans="20:24">
      <c r="T27196" s="288"/>
      <c r="U27196" s="287"/>
      <c r="X27196" s="289"/>
    </row>
    <row r="27197" spans="20:24">
      <c r="T27197" s="288"/>
      <c r="U27197" s="287"/>
      <c r="X27197" s="289"/>
    </row>
    <row r="27198" spans="20:24">
      <c r="T27198" s="288"/>
      <c r="U27198" s="287"/>
      <c r="X27198" s="289"/>
    </row>
    <row r="27199" spans="20:24">
      <c r="T27199" s="288"/>
      <c r="U27199" s="287"/>
      <c r="X27199" s="289"/>
    </row>
    <row r="27200" spans="20:24">
      <c r="T27200" s="288"/>
      <c r="U27200" s="287"/>
      <c r="X27200" s="289"/>
    </row>
    <row r="27201" spans="20:24">
      <c r="T27201" s="288"/>
      <c r="U27201" s="287"/>
      <c r="X27201" s="289"/>
    </row>
    <row r="27202" spans="20:24">
      <c r="T27202" s="288"/>
      <c r="U27202" s="287"/>
      <c r="X27202" s="289"/>
    </row>
    <row r="27203" spans="20:24">
      <c r="T27203" s="288"/>
      <c r="U27203" s="287"/>
      <c r="X27203" s="289"/>
    </row>
    <row r="27204" spans="20:24">
      <c r="T27204" s="288"/>
      <c r="U27204" s="287"/>
      <c r="X27204" s="289"/>
    </row>
    <row r="27205" spans="20:24">
      <c r="T27205" s="288"/>
      <c r="U27205" s="287"/>
      <c r="X27205" s="289"/>
    </row>
    <row r="27206" spans="20:24">
      <c r="T27206" s="288"/>
      <c r="U27206" s="287"/>
      <c r="X27206" s="289"/>
    </row>
    <row r="27207" spans="20:24">
      <c r="T27207" s="288"/>
      <c r="U27207" s="287"/>
      <c r="X27207" s="289"/>
    </row>
    <row r="27208" spans="20:24">
      <c r="T27208" s="288"/>
      <c r="U27208" s="287"/>
      <c r="X27208" s="289"/>
    </row>
    <row r="27209" spans="20:24">
      <c r="T27209" s="288"/>
      <c r="U27209" s="287"/>
      <c r="X27209" s="289"/>
    </row>
    <row r="27210" spans="20:24">
      <c r="T27210" s="288"/>
      <c r="U27210" s="287"/>
      <c r="X27210" s="289"/>
    </row>
    <row r="27211" spans="20:24">
      <c r="T27211" s="288"/>
      <c r="U27211" s="287"/>
      <c r="X27211" s="289"/>
    </row>
    <row r="27212" spans="20:24">
      <c r="T27212" s="288"/>
      <c r="U27212" s="287"/>
      <c r="X27212" s="289"/>
    </row>
    <row r="27213" spans="20:24">
      <c r="T27213" s="288"/>
      <c r="U27213" s="287"/>
      <c r="X27213" s="289"/>
    </row>
    <row r="27214" spans="20:24">
      <c r="T27214" s="288"/>
      <c r="U27214" s="287"/>
      <c r="X27214" s="289"/>
    </row>
    <row r="27215" spans="20:24">
      <c r="T27215" s="288"/>
      <c r="U27215" s="287"/>
      <c r="X27215" s="289"/>
    </row>
    <row r="27216" spans="20:24">
      <c r="T27216" s="288"/>
      <c r="U27216" s="287"/>
      <c r="X27216" s="289"/>
    </row>
    <row r="27217" spans="20:24">
      <c r="T27217" s="288"/>
      <c r="U27217" s="287"/>
      <c r="X27217" s="289"/>
    </row>
    <row r="27218" spans="20:24">
      <c r="T27218" s="288"/>
      <c r="U27218" s="287"/>
      <c r="X27218" s="289"/>
    </row>
    <row r="27219" spans="20:24">
      <c r="T27219" s="288"/>
      <c r="U27219" s="287"/>
      <c r="X27219" s="289"/>
    </row>
    <row r="27220" spans="20:24">
      <c r="T27220" s="288"/>
      <c r="U27220" s="287"/>
      <c r="X27220" s="289"/>
    </row>
    <row r="27221" spans="20:24">
      <c r="T27221" s="288"/>
      <c r="U27221" s="287"/>
      <c r="X27221" s="289"/>
    </row>
    <row r="27222" spans="20:24">
      <c r="T27222" s="288"/>
      <c r="U27222" s="287"/>
      <c r="X27222" s="289"/>
    </row>
    <row r="27223" spans="20:24">
      <c r="T27223" s="288"/>
      <c r="U27223" s="287"/>
      <c r="X27223" s="289"/>
    </row>
    <row r="27224" spans="20:24">
      <c r="T27224" s="288"/>
      <c r="U27224" s="287"/>
      <c r="X27224" s="289"/>
    </row>
    <row r="27225" spans="20:24">
      <c r="T27225" s="288"/>
      <c r="U27225" s="287"/>
      <c r="X27225" s="289"/>
    </row>
    <row r="27226" spans="20:24">
      <c r="T27226" s="288"/>
      <c r="U27226" s="287"/>
      <c r="X27226" s="289"/>
    </row>
    <row r="27227" spans="20:24">
      <c r="T27227" s="288"/>
      <c r="U27227" s="287"/>
      <c r="X27227" s="289"/>
    </row>
    <row r="27228" spans="20:24">
      <c r="T27228" s="288"/>
      <c r="U27228" s="287"/>
      <c r="X27228" s="289"/>
    </row>
    <row r="27229" spans="20:24">
      <c r="T27229" s="288"/>
      <c r="U27229" s="287"/>
      <c r="X27229" s="289"/>
    </row>
    <row r="27230" spans="20:24">
      <c r="T27230" s="288"/>
      <c r="U27230" s="287"/>
      <c r="X27230" s="289"/>
    </row>
    <row r="27231" spans="20:24">
      <c r="T27231" s="288"/>
      <c r="U27231" s="287"/>
      <c r="X27231" s="289"/>
    </row>
    <row r="27232" spans="20:24">
      <c r="T27232" s="288"/>
      <c r="U27232" s="287"/>
      <c r="X27232" s="289"/>
    </row>
    <row r="27233" spans="20:24">
      <c r="T27233" s="288"/>
      <c r="U27233" s="287"/>
      <c r="X27233" s="289"/>
    </row>
    <row r="27234" spans="20:24">
      <c r="T27234" s="288"/>
      <c r="U27234" s="287"/>
      <c r="X27234" s="289"/>
    </row>
    <row r="27235" spans="20:24">
      <c r="T27235" s="288"/>
      <c r="U27235" s="287"/>
      <c r="X27235" s="289"/>
    </row>
    <row r="27236" spans="20:24">
      <c r="T27236" s="288"/>
      <c r="U27236" s="287"/>
      <c r="X27236" s="289"/>
    </row>
    <row r="27237" spans="20:24">
      <c r="T27237" s="288"/>
      <c r="U27237" s="287"/>
      <c r="X27237" s="289"/>
    </row>
    <row r="27238" spans="20:24">
      <c r="T27238" s="288"/>
      <c r="U27238" s="287"/>
      <c r="X27238" s="289"/>
    </row>
    <row r="27239" spans="20:24">
      <c r="T27239" s="288"/>
      <c r="U27239" s="287"/>
      <c r="X27239" s="289"/>
    </row>
    <row r="27240" spans="20:24">
      <c r="T27240" s="288"/>
      <c r="U27240" s="287"/>
      <c r="X27240" s="289"/>
    </row>
    <row r="27241" spans="20:24">
      <c r="T27241" s="288"/>
      <c r="U27241" s="287"/>
      <c r="X27241" s="289"/>
    </row>
    <row r="27242" spans="20:24">
      <c r="T27242" s="288"/>
      <c r="U27242" s="287"/>
      <c r="X27242" s="289"/>
    </row>
    <row r="27243" spans="20:24">
      <c r="T27243" s="288"/>
      <c r="U27243" s="287"/>
      <c r="X27243" s="289"/>
    </row>
    <row r="27244" spans="20:24">
      <c r="T27244" s="288"/>
      <c r="U27244" s="287"/>
      <c r="X27244" s="289"/>
    </row>
    <row r="27245" spans="20:24">
      <c r="T27245" s="288"/>
      <c r="U27245" s="287"/>
      <c r="X27245" s="289"/>
    </row>
    <row r="27246" spans="20:24">
      <c r="T27246" s="288"/>
      <c r="U27246" s="287"/>
      <c r="X27246" s="289"/>
    </row>
    <row r="27247" spans="20:24">
      <c r="T27247" s="288"/>
      <c r="U27247" s="287"/>
      <c r="X27247" s="289"/>
    </row>
    <row r="27248" spans="20:24">
      <c r="T27248" s="288"/>
      <c r="U27248" s="287"/>
      <c r="X27248" s="289"/>
    </row>
    <row r="27249" spans="20:24">
      <c r="T27249" s="288"/>
      <c r="U27249" s="287"/>
      <c r="X27249" s="289"/>
    </row>
    <row r="27250" spans="20:24">
      <c r="T27250" s="288"/>
      <c r="U27250" s="287"/>
      <c r="X27250" s="289"/>
    </row>
    <row r="27251" spans="20:24">
      <c r="T27251" s="288"/>
      <c r="U27251" s="287"/>
      <c r="X27251" s="289"/>
    </row>
    <row r="27252" spans="20:24">
      <c r="T27252" s="288"/>
      <c r="U27252" s="287"/>
      <c r="X27252" s="289"/>
    </row>
    <row r="27253" spans="20:24">
      <c r="T27253" s="288"/>
      <c r="U27253" s="287"/>
      <c r="X27253" s="289"/>
    </row>
    <row r="27254" spans="20:24">
      <c r="T27254" s="288"/>
      <c r="U27254" s="287"/>
      <c r="X27254" s="289"/>
    </row>
    <row r="27255" spans="20:24">
      <c r="T27255" s="288"/>
      <c r="U27255" s="287"/>
      <c r="X27255" s="289"/>
    </row>
    <row r="27256" spans="20:24">
      <c r="T27256" s="288"/>
      <c r="U27256" s="287"/>
      <c r="X27256" s="289"/>
    </row>
    <row r="27257" spans="20:24">
      <c r="T27257" s="288"/>
      <c r="U27257" s="287"/>
      <c r="X27257" s="289"/>
    </row>
    <row r="27258" spans="20:24">
      <c r="T27258" s="288"/>
      <c r="U27258" s="287"/>
      <c r="X27258" s="289"/>
    </row>
    <row r="27259" spans="20:24">
      <c r="T27259" s="288"/>
      <c r="U27259" s="287"/>
      <c r="X27259" s="289"/>
    </row>
    <row r="27260" spans="20:24">
      <c r="T27260" s="288"/>
      <c r="U27260" s="287"/>
      <c r="X27260" s="289"/>
    </row>
    <row r="27261" spans="20:24">
      <c r="T27261" s="288"/>
      <c r="U27261" s="287"/>
      <c r="X27261" s="289"/>
    </row>
    <row r="27262" spans="20:24">
      <c r="T27262" s="288"/>
      <c r="U27262" s="287"/>
      <c r="X27262" s="289"/>
    </row>
    <row r="27263" spans="20:24">
      <c r="T27263" s="288"/>
      <c r="U27263" s="287"/>
      <c r="X27263" s="289"/>
    </row>
    <row r="27264" spans="20:24">
      <c r="T27264" s="288"/>
      <c r="U27264" s="287"/>
      <c r="X27264" s="289"/>
    </row>
    <row r="27265" spans="20:24">
      <c r="T27265" s="288"/>
      <c r="U27265" s="287"/>
      <c r="X27265" s="289"/>
    </row>
    <row r="27266" spans="20:24">
      <c r="T27266" s="288"/>
      <c r="U27266" s="287"/>
      <c r="X27266" s="289"/>
    </row>
    <row r="27267" spans="20:24">
      <c r="T27267" s="288"/>
      <c r="U27267" s="287"/>
      <c r="X27267" s="289"/>
    </row>
    <row r="27268" spans="20:24">
      <c r="T27268" s="288"/>
      <c r="U27268" s="287"/>
      <c r="X27268" s="289"/>
    </row>
    <row r="27269" spans="20:24">
      <c r="T27269" s="288"/>
      <c r="U27269" s="287"/>
      <c r="X27269" s="289"/>
    </row>
    <row r="27270" spans="20:24">
      <c r="T27270" s="288"/>
      <c r="U27270" s="287"/>
      <c r="X27270" s="289"/>
    </row>
    <row r="27271" spans="20:24">
      <c r="T27271" s="288"/>
      <c r="U27271" s="287"/>
      <c r="X27271" s="289"/>
    </row>
    <row r="27272" spans="20:24">
      <c r="T27272" s="288"/>
      <c r="U27272" s="287"/>
      <c r="X27272" s="289"/>
    </row>
    <row r="27273" spans="20:24">
      <c r="T27273" s="288"/>
      <c r="U27273" s="287"/>
      <c r="X27273" s="289"/>
    </row>
    <row r="27274" spans="20:24">
      <c r="T27274" s="288"/>
      <c r="U27274" s="287"/>
      <c r="X27274" s="289"/>
    </row>
    <row r="27275" spans="20:24">
      <c r="T27275" s="288"/>
      <c r="U27275" s="287"/>
      <c r="X27275" s="289"/>
    </row>
    <row r="27276" spans="20:24">
      <c r="T27276" s="288"/>
      <c r="U27276" s="287"/>
      <c r="X27276" s="289"/>
    </row>
    <row r="27277" spans="20:24">
      <c r="T27277" s="288"/>
      <c r="U27277" s="287"/>
      <c r="X27277" s="289"/>
    </row>
    <row r="27278" spans="20:24">
      <c r="T27278" s="288"/>
      <c r="U27278" s="287"/>
      <c r="X27278" s="289"/>
    </row>
    <row r="27279" spans="20:24">
      <c r="T27279" s="288"/>
      <c r="U27279" s="287"/>
      <c r="X27279" s="289"/>
    </row>
    <row r="27280" spans="20:24">
      <c r="T27280" s="288"/>
      <c r="U27280" s="287"/>
      <c r="X27280" s="289"/>
    </row>
    <row r="27281" spans="20:24">
      <c r="T27281" s="288"/>
      <c r="U27281" s="287"/>
      <c r="X27281" s="289"/>
    </row>
    <row r="27282" spans="20:24">
      <c r="T27282" s="288"/>
      <c r="U27282" s="287"/>
      <c r="X27282" s="289"/>
    </row>
    <row r="27283" spans="20:24">
      <c r="T27283" s="288"/>
      <c r="U27283" s="287"/>
      <c r="X27283" s="289"/>
    </row>
    <row r="27284" spans="20:24">
      <c r="T27284" s="288"/>
      <c r="U27284" s="287"/>
      <c r="X27284" s="289"/>
    </row>
    <row r="27285" spans="20:24">
      <c r="T27285" s="288"/>
      <c r="U27285" s="287"/>
      <c r="X27285" s="289"/>
    </row>
    <row r="27286" spans="20:24">
      <c r="T27286" s="288"/>
      <c r="U27286" s="287"/>
      <c r="X27286" s="289"/>
    </row>
    <row r="27287" spans="20:24">
      <c r="T27287" s="288"/>
      <c r="U27287" s="287"/>
      <c r="X27287" s="289"/>
    </row>
    <row r="27288" spans="20:24">
      <c r="T27288" s="288"/>
      <c r="U27288" s="287"/>
      <c r="X27288" s="289"/>
    </row>
    <row r="27289" spans="20:24">
      <c r="T27289" s="288"/>
      <c r="U27289" s="287"/>
      <c r="X27289" s="289"/>
    </row>
    <row r="27290" spans="20:24">
      <c r="T27290" s="288"/>
      <c r="U27290" s="287"/>
      <c r="X27290" s="289"/>
    </row>
    <row r="27291" spans="20:24">
      <c r="T27291" s="288"/>
      <c r="U27291" s="287"/>
      <c r="X27291" s="289"/>
    </row>
    <row r="27292" spans="20:24">
      <c r="T27292" s="288"/>
      <c r="U27292" s="287"/>
      <c r="X27292" s="289"/>
    </row>
    <row r="27293" spans="20:24">
      <c r="T27293" s="288"/>
      <c r="U27293" s="287"/>
      <c r="X27293" s="289"/>
    </row>
    <row r="27294" spans="20:24">
      <c r="T27294" s="288"/>
      <c r="U27294" s="287"/>
      <c r="X27294" s="289"/>
    </row>
    <row r="27295" spans="20:24">
      <c r="T27295" s="288"/>
      <c r="U27295" s="287"/>
      <c r="X27295" s="289"/>
    </row>
    <row r="27296" spans="20:24">
      <c r="T27296" s="288"/>
      <c r="U27296" s="287"/>
      <c r="X27296" s="289"/>
    </row>
    <row r="27297" spans="20:24">
      <c r="T27297" s="288"/>
      <c r="U27297" s="287"/>
      <c r="X27297" s="289"/>
    </row>
    <row r="27298" spans="20:24">
      <c r="T27298" s="288"/>
      <c r="U27298" s="287"/>
      <c r="X27298" s="289"/>
    </row>
    <row r="27299" spans="20:24">
      <c r="T27299" s="288"/>
      <c r="U27299" s="287"/>
      <c r="X27299" s="289"/>
    </row>
    <row r="27300" spans="20:24">
      <c r="T27300" s="288"/>
      <c r="U27300" s="287"/>
      <c r="X27300" s="289"/>
    </row>
    <row r="27301" spans="20:24">
      <c r="T27301" s="288"/>
      <c r="U27301" s="287"/>
      <c r="X27301" s="289"/>
    </row>
    <row r="27302" spans="20:24">
      <c r="T27302" s="288"/>
      <c r="U27302" s="287"/>
      <c r="X27302" s="289"/>
    </row>
    <row r="27303" spans="20:24">
      <c r="T27303" s="288"/>
      <c r="U27303" s="287"/>
      <c r="X27303" s="289"/>
    </row>
    <row r="27304" spans="20:24">
      <c r="T27304" s="288"/>
      <c r="U27304" s="287"/>
      <c r="X27304" s="289"/>
    </row>
    <row r="27305" spans="20:24">
      <c r="T27305" s="288"/>
      <c r="U27305" s="287"/>
      <c r="X27305" s="289"/>
    </row>
    <row r="27306" spans="20:24">
      <c r="T27306" s="288"/>
      <c r="U27306" s="287"/>
      <c r="X27306" s="289"/>
    </row>
    <row r="27307" spans="20:24">
      <c r="T27307" s="288"/>
      <c r="U27307" s="287"/>
      <c r="X27307" s="289"/>
    </row>
    <row r="27308" spans="20:24">
      <c r="T27308" s="288"/>
      <c r="U27308" s="287"/>
      <c r="X27308" s="289"/>
    </row>
    <row r="27309" spans="20:24">
      <c r="T27309" s="288"/>
      <c r="U27309" s="287"/>
      <c r="X27309" s="289"/>
    </row>
    <row r="27310" spans="20:24">
      <c r="T27310" s="288"/>
      <c r="U27310" s="287"/>
      <c r="X27310" s="289"/>
    </row>
    <row r="27311" spans="20:24">
      <c r="T27311" s="288"/>
      <c r="U27311" s="287"/>
      <c r="X27311" s="289"/>
    </row>
    <row r="27312" spans="20:24">
      <c r="T27312" s="288"/>
      <c r="U27312" s="287"/>
      <c r="X27312" s="289"/>
    </row>
    <row r="27313" spans="20:24">
      <c r="T27313" s="288"/>
      <c r="U27313" s="287"/>
      <c r="X27313" s="289"/>
    </row>
    <row r="27314" spans="20:24">
      <c r="T27314" s="288"/>
      <c r="U27314" s="287"/>
      <c r="X27314" s="289"/>
    </row>
    <row r="27315" spans="20:24">
      <c r="T27315" s="288"/>
      <c r="U27315" s="287"/>
      <c r="X27315" s="289"/>
    </row>
    <row r="27316" spans="20:24">
      <c r="T27316" s="288"/>
      <c r="U27316" s="287"/>
      <c r="X27316" s="289"/>
    </row>
    <row r="27317" spans="20:24">
      <c r="T27317" s="288"/>
      <c r="U27317" s="287"/>
      <c r="X27317" s="289"/>
    </row>
    <row r="27318" spans="20:24">
      <c r="T27318" s="288"/>
      <c r="U27318" s="287"/>
      <c r="X27318" s="289"/>
    </row>
    <row r="27319" spans="20:24">
      <c r="T27319" s="288"/>
      <c r="U27319" s="287"/>
      <c r="X27319" s="289"/>
    </row>
    <row r="27320" spans="20:24">
      <c r="T27320" s="288"/>
      <c r="U27320" s="287"/>
      <c r="X27320" s="289"/>
    </row>
    <row r="27321" spans="20:24">
      <c r="T27321" s="288"/>
      <c r="U27321" s="287"/>
      <c r="X27321" s="289"/>
    </row>
    <row r="27322" spans="20:24">
      <c r="T27322" s="288"/>
      <c r="U27322" s="287"/>
      <c r="X27322" s="289"/>
    </row>
    <row r="27323" spans="20:24">
      <c r="T27323" s="288"/>
      <c r="U27323" s="287"/>
      <c r="X27323" s="289"/>
    </row>
    <row r="27324" spans="20:24">
      <c r="T27324" s="288"/>
      <c r="U27324" s="287"/>
      <c r="X27324" s="289"/>
    </row>
    <row r="27325" spans="20:24">
      <c r="T27325" s="288"/>
      <c r="U27325" s="287"/>
      <c r="X27325" s="289"/>
    </row>
    <row r="27326" spans="20:24">
      <c r="T27326" s="288"/>
      <c r="U27326" s="287"/>
      <c r="X27326" s="289"/>
    </row>
    <row r="27327" spans="20:24">
      <c r="T27327" s="288"/>
      <c r="U27327" s="287"/>
      <c r="X27327" s="289"/>
    </row>
    <row r="27328" spans="20:24">
      <c r="T27328" s="288"/>
      <c r="U27328" s="287"/>
      <c r="X27328" s="289"/>
    </row>
    <row r="27329" spans="20:24">
      <c r="T27329" s="288"/>
      <c r="U27329" s="287"/>
      <c r="X27329" s="289"/>
    </row>
    <row r="27330" spans="20:24">
      <c r="T27330" s="288"/>
      <c r="U27330" s="287"/>
      <c r="X27330" s="289"/>
    </row>
    <row r="27331" spans="20:24">
      <c r="T27331" s="288"/>
      <c r="U27331" s="287"/>
      <c r="X27331" s="289"/>
    </row>
    <row r="27332" spans="20:24">
      <c r="T27332" s="288"/>
      <c r="U27332" s="287"/>
      <c r="X27332" s="289"/>
    </row>
    <row r="27333" spans="20:24">
      <c r="T27333" s="288"/>
      <c r="U27333" s="287"/>
      <c r="X27333" s="289"/>
    </row>
    <row r="27334" spans="20:24">
      <c r="T27334" s="288"/>
      <c r="U27334" s="287"/>
      <c r="X27334" s="289"/>
    </row>
    <row r="27335" spans="20:24">
      <c r="T27335" s="288"/>
      <c r="U27335" s="287"/>
      <c r="X27335" s="289"/>
    </row>
    <row r="27336" spans="20:24">
      <c r="T27336" s="288"/>
      <c r="U27336" s="287"/>
      <c r="X27336" s="289"/>
    </row>
    <row r="27337" spans="20:24">
      <c r="T27337" s="288"/>
      <c r="U27337" s="287"/>
      <c r="X27337" s="289"/>
    </row>
    <row r="27338" spans="20:24">
      <c r="T27338" s="288"/>
      <c r="U27338" s="287"/>
      <c r="X27338" s="289"/>
    </row>
    <row r="27339" spans="20:24">
      <c r="T27339" s="288"/>
      <c r="U27339" s="287"/>
      <c r="X27339" s="289"/>
    </row>
    <row r="27340" spans="20:24">
      <c r="T27340" s="288"/>
      <c r="U27340" s="287"/>
      <c r="X27340" s="289"/>
    </row>
    <row r="27341" spans="20:24">
      <c r="T27341" s="288"/>
      <c r="U27341" s="287"/>
      <c r="X27341" s="289"/>
    </row>
    <row r="27342" spans="20:24">
      <c r="T27342" s="288"/>
      <c r="U27342" s="287"/>
      <c r="X27342" s="289"/>
    </row>
    <row r="27343" spans="20:24">
      <c r="T27343" s="288"/>
      <c r="U27343" s="287"/>
      <c r="X27343" s="289"/>
    </row>
    <row r="27344" spans="20:24">
      <c r="T27344" s="288"/>
      <c r="U27344" s="287"/>
      <c r="X27344" s="289"/>
    </row>
    <row r="27345" spans="20:24">
      <c r="T27345" s="288"/>
      <c r="U27345" s="287"/>
      <c r="X27345" s="289"/>
    </row>
    <row r="27346" spans="20:24">
      <c r="T27346" s="288"/>
      <c r="U27346" s="287"/>
      <c r="X27346" s="289"/>
    </row>
    <row r="27347" spans="20:24">
      <c r="T27347" s="288"/>
      <c r="U27347" s="287"/>
      <c r="X27347" s="289"/>
    </row>
    <row r="27348" spans="20:24">
      <c r="T27348" s="288"/>
      <c r="U27348" s="287"/>
      <c r="X27348" s="289"/>
    </row>
    <row r="27349" spans="20:24">
      <c r="T27349" s="288"/>
      <c r="U27349" s="287"/>
      <c r="X27349" s="289"/>
    </row>
    <row r="27350" spans="20:24">
      <c r="T27350" s="288"/>
      <c r="U27350" s="287"/>
      <c r="X27350" s="289"/>
    </row>
    <row r="27351" spans="20:24">
      <c r="T27351" s="288"/>
      <c r="U27351" s="287"/>
      <c r="X27351" s="289"/>
    </row>
    <row r="27352" spans="20:24">
      <c r="T27352" s="288"/>
      <c r="U27352" s="287"/>
      <c r="X27352" s="289"/>
    </row>
    <row r="27353" spans="20:24">
      <c r="T27353" s="288"/>
      <c r="U27353" s="287"/>
      <c r="X27353" s="289"/>
    </row>
    <row r="27354" spans="20:24">
      <c r="T27354" s="288"/>
      <c r="U27354" s="287"/>
      <c r="X27354" s="289"/>
    </row>
    <row r="27355" spans="20:24">
      <c r="T27355" s="288"/>
      <c r="U27355" s="287"/>
      <c r="X27355" s="289"/>
    </row>
    <row r="27356" spans="20:24">
      <c r="T27356" s="288"/>
      <c r="U27356" s="287"/>
      <c r="X27356" s="289"/>
    </row>
    <row r="27357" spans="20:24">
      <c r="T27357" s="288"/>
      <c r="U27357" s="287"/>
      <c r="X27357" s="289"/>
    </row>
    <row r="27358" spans="20:24">
      <c r="T27358" s="288"/>
      <c r="U27358" s="287"/>
      <c r="X27358" s="289"/>
    </row>
    <row r="27359" spans="20:24">
      <c r="T27359" s="288"/>
      <c r="U27359" s="287"/>
      <c r="X27359" s="289"/>
    </row>
    <row r="27360" spans="20:24">
      <c r="T27360" s="288"/>
      <c r="U27360" s="287"/>
      <c r="X27360" s="289"/>
    </row>
    <row r="27361" spans="20:24">
      <c r="T27361" s="288"/>
      <c r="U27361" s="287"/>
      <c r="X27361" s="289"/>
    </row>
    <row r="27362" spans="20:24">
      <c r="T27362" s="288"/>
      <c r="U27362" s="287"/>
      <c r="X27362" s="289"/>
    </row>
    <row r="27363" spans="20:24">
      <c r="T27363" s="288"/>
      <c r="U27363" s="287"/>
      <c r="X27363" s="289"/>
    </row>
    <row r="27364" spans="20:24">
      <c r="T27364" s="288"/>
      <c r="U27364" s="287"/>
      <c r="X27364" s="289"/>
    </row>
    <row r="27365" spans="20:24">
      <c r="T27365" s="288"/>
      <c r="U27365" s="287"/>
      <c r="X27365" s="289"/>
    </row>
    <row r="27366" spans="20:24">
      <c r="T27366" s="288"/>
      <c r="U27366" s="287"/>
      <c r="X27366" s="289"/>
    </row>
    <row r="27367" spans="20:24">
      <c r="T27367" s="288"/>
      <c r="U27367" s="287"/>
      <c r="X27367" s="289"/>
    </row>
    <row r="27368" spans="20:24">
      <c r="T27368" s="288"/>
      <c r="U27368" s="287"/>
      <c r="X27368" s="289"/>
    </row>
    <row r="27369" spans="20:24">
      <c r="T27369" s="288"/>
      <c r="U27369" s="287"/>
      <c r="X27369" s="289"/>
    </row>
    <row r="27370" spans="20:24">
      <c r="T27370" s="288"/>
      <c r="U27370" s="287"/>
      <c r="X27370" s="289"/>
    </row>
    <row r="27371" spans="20:24">
      <c r="T27371" s="288"/>
      <c r="U27371" s="287"/>
      <c r="X27371" s="289"/>
    </row>
    <row r="27372" spans="20:24">
      <c r="T27372" s="288"/>
      <c r="U27372" s="287"/>
      <c r="X27372" s="289"/>
    </row>
    <row r="27373" spans="20:24">
      <c r="T27373" s="288"/>
      <c r="U27373" s="287"/>
      <c r="X27373" s="289"/>
    </row>
    <row r="27374" spans="20:24">
      <c r="T27374" s="288"/>
      <c r="U27374" s="287"/>
      <c r="X27374" s="289"/>
    </row>
    <row r="27375" spans="20:24">
      <c r="T27375" s="288"/>
      <c r="U27375" s="287"/>
      <c r="X27375" s="289"/>
    </row>
    <row r="27376" spans="20:24">
      <c r="T27376" s="288"/>
      <c r="U27376" s="287"/>
      <c r="X27376" s="289"/>
    </row>
    <row r="27377" spans="20:24">
      <c r="T27377" s="288"/>
      <c r="U27377" s="287"/>
      <c r="X27377" s="289"/>
    </row>
    <row r="27378" spans="20:24">
      <c r="T27378" s="288"/>
      <c r="U27378" s="287"/>
      <c r="X27378" s="289"/>
    </row>
    <row r="27379" spans="20:24">
      <c r="T27379" s="288"/>
      <c r="U27379" s="287"/>
      <c r="X27379" s="289"/>
    </row>
    <row r="27380" spans="20:24">
      <c r="T27380" s="288"/>
      <c r="U27380" s="287"/>
      <c r="X27380" s="289"/>
    </row>
    <row r="27381" spans="20:24">
      <c r="T27381" s="288"/>
      <c r="U27381" s="287"/>
      <c r="X27381" s="289"/>
    </row>
    <row r="27382" spans="20:24">
      <c r="T27382" s="288"/>
      <c r="U27382" s="287"/>
      <c r="X27382" s="289"/>
    </row>
    <row r="27383" spans="20:24">
      <c r="T27383" s="288"/>
      <c r="U27383" s="287"/>
      <c r="X27383" s="289"/>
    </row>
    <row r="27384" spans="20:24">
      <c r="T27384" s="288"/>
      <c r="U27384" s="287"/>
      <c r="X27384" s="289"/>
    </row>
    <row r="27385" spans="20:24">
      <c r="T27385" s="288"/>
      <c r="U27385" s="287"/>
      <c r="X27385" s="289"/>
    </row>
    <row r="27386" spans="20:24">
      <c r="T27386" s="288"/>
      <c r="U27386" s="287"/>
      <c r="X27386" s="289"/>
    </row>
    <row r="27387" spans="20:24">
      <c r="T27387" s="288"/>
      <c r="U27387" s="287"/>
      <c r="X27387" s="289"/>
    </row>
    <row r="27388" spans="20:24">
      <c r="T27388" s="288"/>
      <c r="U27388" s="287"/>
      <c r="X27388" s="289"/>
    </row>
    <row r="27389" spans="20:24">
      <c r="T27389" s="288"/>
      <c r="U27389" s="287"/>
      <c r="X27389" s="289"/>
    </row>
    <row r="27390" spans="20:24">
      <c r="T27390" s="288"/>
      <c r="U27390" s="287"/>
      <c r="X27390" s="289"/>
    </row>
    <row r="27391" spans="20:24">
      <c r="T27391" s="288"/>
      <c r="U27391" s="287"/>
      <c r="X27391" s="289"/>
    </row>
    <row r="27392" spans="20:24">
      <c r="T27392" s="288"/>
      <c r="U27392" s="287"/>
      <c r="X27392" s="289"/>
    </row>
    <row r="27393" spans="20:24">
      <c r="T27393" s="288"/>
      <c r="U27393" s="287"/>
      <c r="X27393" s="289"/>
    </row>
    <row r="27394" spans="20:24">
      <c r="T27394" s="288"/>
      <c r="U27394" s="287"/>
      <c r="X27394" s="289"/>
    </row>
    <row r="27395" spans="20:24">
      <c r="T27395" s="288"/>
      <c r="U27395" s="287"/>
      <c r="X27395" s="289"/>
    </row>
    <row r="27396" spans="20:24">
      <c r="T27396" s="288"/>
      <c r="U27396" s="287"/>
      <c r="X27396" s="289"/>
    </row>
    <row r="27397" spans="20:24">
      <c r="T27397" s="288"/>
      <c r="U27397" s="287"/>
      <c r="X27397" s="289"/>
    </row>
    <row r="27398" spans="20:24">
      <c r="T27398" s="288"/>
      <c r="U27398" s="287"/>
      <c r="X27398" s="289"/>
    </row>
    <row r="27399" spans="20:24">
      <c r="T27399" s="288"/>
      <c r="U27399" s="287"/>
      <c r="X27399" s="289"/>
    </row>
    <row r="27400" spans="20:24">
      <c r="T27400" s="288"/>
      <c r="U27400" s="287"/>
      <c r="X27400" s="289"/>
    </row>
    <row r="27401" spans="20:24">
      <c r="T27401" s="288"/>
      <c r="U27401" s="287"/>
      <c r="X27401" s="289"/>
    </row>
    <row r="27402" spans="20:24">
      <c r="T27402" s="288"/>
      <c r="U27402" s="287"/>
      <c r="X27402" s="289"/>
    </row>
    <row r="27403" spans="20:24">
      <c r="T27403" s="288"/>
      <c r="U27403" s="287"/>
      <c r="X27403" s="289"/>
    </row>
    <row r="27404" spans="20:24">
      <c r="T27404" s="288"/>
      <c r="U27404" s="287"/>
      <c r="X27404" s="289"/>
    </row>
    <row r="27405" spans="20:24">
      <c r="T27405" s="288"/>
      <c r="U27405" s="287"/>
      <c r="X27405" s="289"/>
    </row>
    <row r="27406" spans="20:24">
      <c r="T27406" s="288"/>
      <c r="U27406" s="287"/>
      <c r="X27406" s="289"/>
    </row>
    <row r="27407" spans="20:24">
      <c r="T27407" s="288"/>
      <c r="U27407" s="287"/>
      <c r="X27407" s="289"/>
    </row>
    <row r="27408" spans="20:24">
      <c r="T27408" s="288"/>
      <c r="U27408" s="287"/>
      <c r="X27408" s="289"/>
    </row>
    <row r="27409" spans="20:24">
      <c r="T27409" s="288"/>
      <c r="U27409" s="287"/>
      <c r="X27409" s="289"/>
    </row>
    <row r="27410" spans="20:24">
      <c r="T27410" s="288"/>
      <c r="U27410" s="287"/>
      <c r="X27410" s="289"/>
    </row>
    <row r="27411" spans="20:24">
      <c r="T27411" s="288"/>
      <c r="U27411" s="287"/>
      <c r="X27411" s="289"/>
    </row>
    <row r="27412" spans="20:24">
      <c r="T27412" s="288"/>
      <c r="U27412" s="287"/>
      <c r="X27412" s="289"/>
    </row>
    <row r="27413" spans="20:24">
      <c r="T27413" s="288"/>
      <c r="U27413" s="287"/>
      <c r="X27413" s="289"/>
    </row>
    <row r="27414" spans="20:24">
      <c r="T27414" s="288"/>
      <c r="U27414" s="287"/>
      <c r="X27414" s="289"/>
    </row>
    <row r="27415" spans="20:24">
      <c r="T27415" s="288"/>
      <c r="U27415" s="287"/>
      <c r="X27415" s="289"/>
    </row>
    <row r="27416" spans="20:24">
      <c r="T27416" s="288"/>
      <c r="U27416" s="287"/>
      <c r="X27416" s="289"/>
    </row>
    <row r="27417" spans="20:24">
      <c r="T27417" s="288"/>
      <c r="U27417" s="287"/>
      <c r="X27417" s="289"/>
    </row>
    <row r="27418" spans="20:24">
      <c r="T27418" s="288"/>
      <c r="U27418" s="287"/>
      <c r="X27418" s="289"/>
    </row>
    <row r="27419" spans="20:24">
      <c r="T27419" s="288"/>
      <c r="U27419" s="287"/>
      <c r="X27419" s="289"/>
    </row>
    <row r="27420" spans="20:24">
      <c r="T27420" s="288"/>
      <c r="U27420" s="287"/>
      <c r="X27420" s="289"/>
    </row>
    <row r="27421" spans="20:24">
      <c r="T27421" s="288"/>
      <c r="U27421" s="287"/>
      <c r="X27421" s="289"/>
    </row>
    <row r="27422" spans="20:24">
      <c r="T27422" s="288"/>
      <c r="U27422" s="287"/>
      <c r="X27422" s="289"/>
    </row>
    <row r="27423" spans="20:24">
      <c r="T27423" s="288"/>
      <c r="U27423" s="287"/>
      <c r="X27423" s="289"/>
    </row>
    <row r="27424" spans="20:24">
      <c r="T27424" s="288"/>
      <c r="U27424" s="287"/>
      <c r="X27424" s="289"/>
    </row>
    <row r="27425" spans="20:24">
      <c r="T27425" s="288"/>
      <c r="U27425" s="287"/>
      <c r="X27425" s="289"/>
    </row>
    <row r="27426" spans="20:24">
      <c r="T27426" s="288"/>
      <c r="U27426" s="287"/>
      <c r="X27426" s="289"/>
    </row>
    <row r="27427" spans="20:24">
      <c r="T27427" s="288"/>
      <c r="U27427" s="287"/>
      <c r="X27427" s="289"/>
    </row>
    <row r="27428" spans="20:24">
      <c r="T27428" s="288"/>
      <c r="U27428" s="287"/>
      <c r="X27428" s="289"/>
    </row>
    <row r="27429" spans="20:24">
      <c r="T27429" s="288"/>
      <c r="U27429" s="287"/>
      <c r="X27429" s="289"/>
    </row>
    <row r="27430" spans="20:24">
      <c r="T27430" s="288"/>
      <c r="U27430" s="287"/>
      <c r="X27430" s="289"/>
    </row>
    <row r="27431" spans="20:24">
      <c r="T27431" s="288"/>
      <c r="U27431" s="287"/>
      <c r="X27431" s="289"/>
    </row>
    <row r="27432" spans="20:24">
      <c r="T27432" s="288"/>
      <c r="U27432" s="287"/>
      <c r="X27432" s="289"/>
    </row>
    <row r="27433" spans="20:24">
      <c r="T27433" s="288"/>
      <c r="U27433" s="287"/>
      <c r="X27433" s="289"/>
    </row>
    <row r="27434" spans="20:24">
      <c r="T27434" s="288"/>
      <c r="U27434" s="287"/>
      <c r="X27434" s="289"/>
    </row>
    <row r="27435" spans="20:24">
      <c r="T27435" s="288"/>
      <c r="U27435" s="287"/>
      <c r="X27435" s="289"/>
    </row>
    <row r="27436" spans="20:24">
      <c r="T27436" s="288"/>
      <c r="U27436" s="287"/>
      <c r="X27436" s="289"/>
    </row>
    <row r="27437" spans="20:24">
      <c r="T27437" s="288"/>
      <c r="U27437" s="287"/>
      <c r="X27437" s="289"/>
    </row>
    <row r="27438" spans="20:24">
      <c r="T27438" s="288"/>
      <c r="U27438" s="287"/>
      <c r="X27438" s="289"/>
    </row>
    <row r="27439" spans="20:24">
      <c r="T27439" s="288"/>
      <c r="U27439" s="287"/>
      <c r="X27439" s="289"/>
    </row>
    <row r="27440" spans="20:24">
      <c r="T27440" s="288"/>
      <c r="U27440" s="287"/>
      <c r="X27440" s="289"/>
    </row>
    <row r="27441" spans="20:24">
      <c r="T27441" s="288"/>
      <c r="U27441" s="287"/>
      <c r="X27441" s="289"/>
    </row>
    <row r="27442" spans="20:24">
      <c r="T27442" s="288"/>
      <c r="U27442" s="287"/>
      <c r="X27442" s="289"/>
    </row>
    <row r="27443" spans="20:24">
      <c r="T27443" s="288"/>
      <c r="U27443" s="287"/>
      <c r="X27443" s="289"/>
    </row>
    <row r="27444" spans="20:24">
      <c r="T27444" s="288"/>
      <c r="U27444" s="287"/>
      <c r="X27444" s="289"/>
    </row>
    <row r="27445" spans="20:24">
      <c r="T27445" s="288"/>
      <c r="U27445" s="287"/>
      <c r="X27445" s="289"/>
    </row>
    <row r="27446" spans="20:24">
      <c r="T27446" s="288"/>
      <c r="U27446" s="287"/>
      <c r="X27446" s="289"/>
    </row>
    <row r="27447" spans="20:24">
      <c r="T27447" s="288"/>
      <c r="U27447" s="287"/>
      <c r="X27447" s="289"/>
    </row>
    <row r="27448" spans="20:24">
      <c r="T27448" s="288"/>
      <c r="U27448" s="287"/>
      <c r="X27448" s="289"/>
    </row>
    <row r="27449" spans="20:24">
      <c r="T27449" s="288"/>
      <c r="U27449" s="287"/>
      <c r="X27449" s="289"/>
    </row>
    <row r="27450" spans="20:24">
      <c r="T27450" s="288"/>
      <c r="U27450" s="287"/>
      <c r="X27450" s="289"/>
    </row>
    <row r="27451" spans="20:24">
      <c r="T27451" s="288"/>
      <c r="U27451" s="287"/>
      <c r="X27451" s="289"/>
    </row>
    <row r="27452" spans="20:24">
      <c r="T27452" s="288"/>
      <c r="U27452" s="287"/>
      <c r="X27452" s="289"/>
    </row>
    <row r="27453" spans="20:24">
      <c r="T27453" s="288"/>
      <c r="U27453" s="287"/>
      <c r="X27453" s="289"/>
    </row>
    <row r="27454" spans="20:24">
      <c r="T27454" s="288"/>
      <c r="U27454" s="287"/>
      <c r="X27454" s="289"/>
    </row>
    <row r="27455" spans="20:24">
      <c r="T27455" s="288"/>
      <c r="U27455" s="287"/>
      <c r="X27455" s="289"/>
    </row>
    <row r="27456" spans="20:24">
      <c r="T27456" s="288"/>
      <c r="U27456" s="287"/>
      <c r="X27456" s="289"/>
    </row>
    <row r="27457" spans="20:24">
      <c r="T27457" s="288"/>
      <c r="U27457" s="287"/>
      <c r="X27457" s="289"/>
    </row>
    <row r="27458" spans="20:24">
      <c r="T27458" s="288"/>
      <c r="U27458" s="287"/>
      <c r="X27458" s="289"/>
    </row>
    <row r="27459" spans="20:24">
      <c r="T27459" s="288"/>
      <c r="U27459" s="287"/>
      <c r="X27459" s="289"/>
    </row>
    <row r="27460" spans="20:24">
      <c r="T27460" s="288"/>
      <c r="U27460" s="287"/>
      <c r="X27460" s="289"/>
    </row>
    <row r="27461" spans="20:24">
      <c r="T27461" s="288"/>
      <c r="U27461" s="287"/>
      <c r="X27461" s="289"/>
    </row>
    <row r="27462" spans="20:24">
      <c r="T27462" s="288"/>
      <c r="U27462" s="287"/>
      <c r="X27462" s="289"/>
    </row>
    <row r="27463" spans="20:24">
      <c r="T27463" s="288"/>
      <c r="U27463" s="287"/>
      <c r="X27463" s="289"/>
    </row>
    <row r="27464" spans="20:24">
      <c r="T27464" s="288"/>
      <c r="U27464" s="287"/>
      <c r="X27464" s="289"/>
    </row>
    <row r="27465" spans="20:24">
      <c r="T27465" s="288"/>
      <c r="U27465" s="287"/>
      <c r="X27465" s="289"/>
    </row>
    <row r="27466" spans="20:24">
      <c r="T27466" s="288"/>
      <c r="U27466" s="287"/>
      <c r="X27466" s="289"/>
    </row>
    <row r="27467" spans="20:24">
      <c r="T27467" s="288"/>
      <c r="U27467" s="287"/>
      <c r="X27467" s="289"/>
    </row>
    <row r="27468" spans="20:24">
      <c r="T27468" s="288"/>
      <c r="U27468" s="287"/>
      <c r="X27468" s="289"/>
    </row>
    <row r="27469" spans="20:24">
      <c r="T27469" s="288"/>
      <c r="U27469" s="287"/>
      <c r="X27469" s="289"/>
    </row>
    <row r="27470" spans="20:24">
      <c r="T27470" s="288"/>
      <c r="U27470" s="287"/>
      <c r="X27470" s="289"/>
    </row>
    <row r="27471" spans="20:24">
      <c r="T27471" s="288"/>
      <c r="U27471" s="287"/>
      <c r="X27471" s="289"/>
    </row>
    <row r="27472" spans="20:24">
      <c r="T27472" s="288"/>
      <c r="U27472" s="287"/>
      <c r="X27472" s="289"/>
    </row>
    <row r="27473" spans="20:24">
      <c r="T27473" s="288"/>
      <c r="U27473" s="287"/>
      <c r="X27473" s="289"/>
    </row>
    <row r="27474" spans="20:24">
      <c r="T27474" s="288"/>
      <c r="U27474" s="287"/>
      <c r="X27474" s="289"/>
    </row>
    <row r="27475" spans="20:24">
      <c r="T27475" s="288"/>
      <c r="U27475" s="287"/>
      <c r="X27475" s="289"/>
    </row>
    <row r="27476" spans="20:24">
      <c r="T27476" s="288"/>
      <c r="U27476" s="287"/>
      <c r="X27476" s="289"/>
    </row>
    <row r="27477" spans="20:24">
      <c r="T27477" s="288"/>
      <c r="U27477" s="287"/>
      <c r="X27477" s="289"/>
    </row>
    <row r="27478" spans="20:24">
      <c r="T27478" s="288"/>
      <c r="U27478" s="287"/>
      <c r="X27478" s="289"/>
    </row>
    <row r="27479" spans="20:24">
      <c r="T27479" s="288"/>
      <c r="U27479" s="287"/>
      <c r="X27479" s="289"/>
    </row>
    <row r="27480" spans="20:24">
      <c r="T27480" s="288"/>
      <c r="U27480" s="287"/>
      <c r="X27480" s="289"/>
    </row>
    <row r="27481" spans="20:24">
      <c r="T27481" s="288"/>
      <c r="U27481" s="287"/>
      <c r="X27481" s="289"/>
    </row>
    <row r="27482" spans="20:24">
      <c r="T27482" s="288"/>
      <c r="U27482" s="287"/>
      <c r="X27482" s="289"/>
    </row>
    <row r="27483" spans="20:24">
      <c r="T27483" s="288"/>
      <c r="U27483" s="287"/>
      <c r="X27483" s="289"/>
    </row>
    <row r="27484" spans="20:24">
      <c r="T27484" s="288"/>
      <c r="U27484" s="287"/>
      <c r="X27484" s="289"/>
    </row>
    <row r="27485" spans="20:24">
      <c r="T27485" s="288"/>
      <c r="U27485" s="287"/>
      <c r="X27485" s="289"/>
    </row>
    <row r="27486" spans="20:24">
      <c r="T27486" s="288"/>
      <c r="U27486" s="287"/>
      <c r="X27486" s="289"/>
    </row>
    <row r="27487" spans="20:24">
      <c r="T27487" s="288"/>
      <c r="U27487" s="287"/>
      <c r="X27487" s="289"/>
    </row>
    <row r="27488" spans="20:24">
      <c r="T27488" s="288"/>
      <c r="U27488" s="287"/>
      <c r="X27488" s="289"/>
    </row>
    <row r="27489" spans="20:24">
      <c r="T27489" s="288"/>
      <c r="U27489" s="287"/>
      <c r="X27489" s="289"/>
    </row>
    <row r="27490" spans="20:24">
      <c r="T27490" s="288"/>
      <c r="U27490" s="287"/>
      <c r="X27490" s="289"/>
    </row>
    <row r="27491" spans="20:24">
      <c r="T27491" s="288"/>
      <c r="U27491" s="287"/>
      <c r="X27491" s="289"/>
    </row>
    <row r="27492" spans="20:24">
      <c r="T27492" s="288"/>
      <c r="U27492" s="287"/>
      <c r="X27492" s="289"/>
    </row>
    <row r="27493" spans="20:24">
      <c r="T27493" s="288"/>
      <c r="U27493" s="287"/>
      <c r="X27493" s="289"/>
    </row>
    <row r="27494" spans="20:24">
      <c r="T27494" s="288"/>
      <c r="U27494" s="287"/>
      <c r="X27494" s="289"/>
    </row>
    <row r="27495" spans="20:24">
      <c r="T27495" s="288"/>
      <c r="U27495" s="287"/>
      <c r="X27495" s="289"/>
    </row>
    <row r="27496" spans="20:24">
      <c r="T27496" s="288"/>
      <c r="U27496" s="287"/>
      <c r="X27496" s="289"/>
    </row>
    <row r="27497" spans="20:24">
      <c r="T27497" s="288"/>
      <c r="U27497" s="287"/>
      <c r="X27497" s="289"/>
    </row>
    <row r="27498" spans="20:24">
      <c r="T27498" s="288"/>
      <c r="U27498" s="287"/>
      <c r="X27498" s="289"/>
    </row>
    <row r="27499" spans="20:24">
      <c r="T27499" s="288"/>
      <c r="U27499" s="287"/>
      <c r="X27499" s="289"/>
    </row>
    <row r="27500" spans="20:24">
      <c r="T27500" s="288"/>
      <c r="U27500" s="287"/>
      <c r="X27500" s="289"/>
    </row>
    <row r="27501" spans="20:24">
      <c r="T27501" s="288"/>
      <c r="U27501" s="287"/>
      <c r="X27501" s="289"/>
    </row>
    <row r="27502" spans="20:24">
      <c r="T27502" s="288"/>
      <c r="U27502" s="287"/>
      <c r="X27502" s="289"/>
    </row>
    <row r="27503" spans="20:24">
      <c r="T27503" s="288"/>
      <c r="U27503" s="287"/>
      <c r="X27503" s="289"/>
    </row>
    <row r="27504" spans="20:24">
      <c r="T27504" s="288"/>
      <c r="U27504" s="287"/>
      <c r="X27504" s="289"/>
    </row>
    <row r="27505" spans="20:24">
      <c r="T27505" s="288"/>
      <c r="U27505" s="287"/>
      <c r="X27505" s="289"/>
    </row>
    <row r="27506" spans="20:24">
      <c r="T27506" s="288"/>
      <c r="U27506" s="287"/>
      <c r="X27506" s="289"/>
    </row>
    <row r="27507" spans="20:24">
      <c r="T27507" s="288"/>
      <c r="U27507" s="287"/>
      <c r="X27507" s="289"/>
    </row>
    <row r="27508" spans="20:24">
      <c r="T27508" s="288"/>
      <c r="U27508" s="287"/>
      <c r="X27508" s="289"/>
    </row>
    <row r="27509" spans="20:24">
      <c r="T27509" s="288"/>
      <c r="U27509" s="287"/>
      <c r="X27509" s="289"/>
    </row>
    <row r="27510" spans="20:24">
      <c r="T27510" s="288"/>
      <c r="U27510" s="287"/>
      <c r="X27510" s="289"/>
    </row>
    <row r="27511" spans="20:24">
      <c r="T27511" s="288"/>
      <c r="U27511" s="287"/>
      <c r="X27511" s="289"/>
    </row>
    <row r="27512" spans="20:24">
      <c r="T27512" s="288"/>
      <c r="U27512" s="287"/>
      <c r="X27512" s="289"/>
    </row>
    <row r="27513" spans="20:24">
      <c r="T27513" s="288"/>
      <c r="U27513" s="287"/>
      <c r="X27513" s="289"/>
    </row>
    <row r="27514" spans="20:24">
      <c r="T27514" s="288"/>
      <c r="U27514" s="287"/>
      <c r="X27514" s="289"/>
    </row>
    <row r="27515" spans="20:24">
      <c r="T27515" s="288"/>
      <c r="U27515" s="287"/>
      <c r="X27515" s="289"/>
    </row>
    <row r="27516" spans="20:24">
      <c r="T27516" s="288"/>
      <c r="U27516" s="287"/>
      <c r="X27516" s="289"/>
    </row>
    <row r="27517" spans="20:24">
      <c r="T27517" s="288"/>
      <c r="U27517" s="287"/>
      <c r="X27517" s="289"/>
    </row>
    <row r="27518" spans="20:24">
      <c r="T27518" s="288"/>
      <c r="U27518" s="287"/>
      <c r="X27518" s="289"/>
    </row>
    <row r="27519" spans="20:24">
      <c r="T27519" s="288"/>
      <c r="U27519" s="287"/>
      <c r="X27519" s="289"/>
    </row>
    <row r="27520" spans="20:24">
      <c r="T27520" s="288"/>
      <c r="U27520" s="287"/>
      <c r="X27520" s="289"/>
    </row>
    <row r="27521" spans="20:24">
      <c r="T27521" s="288"/>
      <c r="U27521" s="287"/>
      <c r="X27521" s="289"/>
    </row>
    <row r="27522" spans="20:24">
      <c r="T27522" s="288"/>
      <c r="U27522" s="287"/>
      <c r="X27522" s="289"/>
    </row>
    <row r="27523" spans="20:24">
      <c r="T27523" s="288"/>
      <c r="U27523" s="287"/>
      <c r="X27523" s="289"/>
    </row>
    <row r="27524" spans="20:24">
      <c r="T27524" s="288"/>
      <c r="U27524" s="287"/>
      <c r="X27524" s="289"/>
    </row>
    <row r="27525" spans="20:24">
      <c r="T27525" s="288"/>
      <c r="U27525" s="287"/>
      <c r="X27525" s="289"/>
    </row>
    <row r="27526" spans="20:24">
      <c r="T27526" s="288"/>
      <c r="U27526" s="287"/>
      <c r="X27526" s="289"/>
    </row>
    <row r="27527" spans="20:24">
      <c r="T27527" s="288"/>
      <c r="U27527" s="287"/>
      <c r="X27527" s="289"/>
    </row>
    <row r="27528" spans="20:24">
      <c r="T27528" s="288"/>
      <c r="U27528" s="287"/>
      <c r="X27528" s="289"/>
    </row>
    <row r="27529" spans="20:24">
      <c r="T27529" s="288"/>
      <c r="U27529" s="287"/>
      <c r="X27529" s="289"/>
    </row>
    <row r="27530" spans="20:24">
      <c r="T27530" s="288"/>
      <c r="U27530" s="287"/>
      <c r="X27530" s="289"/>
    </row>
    <row r="27531" spans="20:24">
      <c r="T27531" s="288"/>
      <c r="U27531" s="287"/>
      <c r="X27531" s="289"/>
    </row>
    <row r="27532" spans="20:24">
      <c r="T27532" s="288"/>
      <c r="U27532" s="287"/>
      <c r="X27532" s="289"/>
    </row>
    <row r="27533" spans="20:24">
      <c r="T27533" s="288"/>
      <c r="U27533" s="287"/>
      <c r="X27533" s="289"/>
    </row>
    <row r="27534" spans="20:24">
      <c r="T27534" s="288"/>
      <c r="U27534" s="287"/>
      <c r="X27534" s="289"/>
    </row>
    <row r="27535" spans="20:24">
      <c r="T27535" s="288"/>
      <c r="U27535" s="287"/>
      <c r="X27535" s="289"/>
    </row>
    <row r="27536" spans="20:24">
      <c r="T27536" s="288"/>
      <c r="U27536" s="287"/>
      <c r="X27536" s="289"/>
    </row>
    <row r="27537" spans="20:24">
      <c r="T27537" s="288"/>
      <c r="U27537" s="287"/>
      <c r="X27537" s="289"/>
    </row>
    <row r="27538" spans="20:24">
      <c r="T27538" s="288"/>
      <c r="U27538" s="287"/>
      <c r="X27538" s="289"/>
    </row>
    <row r="27539" spans="20:24">
      <c r="T27539" s="288"/>
      <c r="U27539" s="287"/>
      <c r="X27539" s="289"/>
    </row>
    <row r="27540" spans="20:24">
      <c r="T27540" s="288"/>
      <c r="U27540" s="287"/>
      <c r="X27540" s="289"/>
    </row>
    <row r="27541" spans="20:24">
      <c r="T27541" s="288"/>
      <c r="U27541" s="287"/>
      <c r="X27541" s="289"/>
    </row>
    <row r="27542" spans="20:24">
      <c r="T27542" s="288"/>
      <c r="U27542" s="287"/>
      <c r="X27542" s="289"/>
    </row>
    <row r="27543" spans="20:24">
      <c r="T27543" s="288"/>
      <c r="U27543" s="287"/>
      <c r="X27543" s="289"/>
    </row>
    <row r="27544" spans="20:24">
      <c r="T27544" s="288"/>
      <c r="U27544" s="287"/>
      <c r="X27544" s="289"/>
    </row>
    <row r="27545" spans="20:24">
      <c r="T27545" s="288"/>
      <c r="U27545" s="287"/>
      <c r="X27545" s="289"/>
    </row>
    <row r="27546" spans="20:24">
      <c r="T27546" s="288"/>
      <c r="U27546" s="287"/>
      <c r="X27546" s="289"/>
    </row>
    <row r="27547" spans="20:24">
      <c r="T27547" s="288"/>
      <c r="U27547" s="287"/>
      <c r="X27547" s="289"/>
    </row>
    <row r="27548" spans="20:24">
      <c r="T27548" s="288"/>
      <c r="U27548" s="287"/>
      <c r="X27548" s="289"/>
    </row>
    <row r="27549" spans="20:24">
      <c r="T27549" s="288"/>
      <c r="U27549" s="287"/>
      <c r="X27549" s="289"/>
    </row>
    <row r="27550" spans="20:24">
      <c r="T27550" s="288"/>
      <c r="U27550" s="287"/>
      <c r="X27550" s="289"/>
    </row>
    <row r="27551" spans="20:24">
      <c r="T27551" s="288"/>
      <c r="U27551" s="287"/>
      <c r="X27551" s="289"/>
    </row>
    <row r="27552" spans="20:24">
      <c r="T27552" s="288"/>
      <c r="U27552" s="287"/>
      <c r="X27552" s="289"/>
    </row>
    <row r="27553" spans="20:24">
      <c r="T27553" s="288"/>
      <c r="U27553" s="287"/>
      <c r="X27553" s="289"/>
    </row>
    <row r="27554" spans="20:24">
      <c r="T27554" s="288"/>
      <c r="U27554" s="287"/>
      <c r="X27554" s="289"/>
    </row>
    <row r="27555" spans="20:24">
      <c r="T27555" s="288"/>
      <c r="U27555" s="287"/>
      <c r="X27555" s="289"/>
    </row>
    <row r="27556" spans="20:24">
      <c r="T27556" s="288"/>
      <c r="U27556" s="287"/>
      <c r="X27556" s="289"/>
    </row>
    <row r="27557" spans="20:24">
      <c r="T27557" s="288"/>
      <c r="U27557" s="287"/>
      <c r="X27557" s="289"/>
    </row>
    <row r="27558" spans="20:24">
      <c r="T27558" s="288"/>
      <c r="U27558" s="287"/>
      <c r="X27558" s="289"/>
    </row>
    <row r="27559" spans="20:24">
      <c r="T27559" s="288"/>
      <c r="U27559" s="287"/>
      <c r="X27559" s="289"/>
    </row>
    <row r="27560" spans="20:24">
      <c r="T27560" s="288"/>
      <c r="U27560" s="287"/>
      <c r="X27560" s="289"/>
    </row>
    <row r="27561" spans="20:24">
      <c r="T27561" s="288"/>
      <c r="U27561" s="287"/>
      <c r="X27561" s="289"/>
    </row>
    <row r="27562" spans="20:24">
      <c r="T27562" s="288"/>
      <c r="U27562" s="287"/>
      <c r="X27562" s="289"/>
    </row>
    <row r="27563" spans="20:24">
      <c r="T27563" s="288"/>
      <c r="U27563" s="287"/>
      <c r="X27563" s="289"/>
    </row>
    <row r="27564" spans="20:24">
      <c r="T27564" s="288"/>
      <c r="U27564" s="287"/>
      <c r="X27564" s="289"/>
    </row>
    <row r="27565" spans="20:24">
      <c r="T27565" s="288"/>
      <c r="U27565" s="287"/>
      <c r="X27565" s="289"/>
    </row>
    <row r="27566" spans="20:24">
      <c r="T27566" s="288"/>
      <c r="U27566" s="287"/>
      <c r="X27566" s="289"/>
    </row>
    <row r="27567" spans="20:24">
      <c r="T27567" s="288"/>
      <c r="U27567" s="287"/>
      <c r="X27567" s="289"/>
    </row>
    <row r="27568" spans="20:24">
      <c r="T27568" s="288"/>
      <c r="U27568" s="287"/>
      <c r="X27568" s="289"/>
    </row>
    <row r="27569" spans="20:24">
      <c r="T27569" s="288"/>
      <c r="U27569" s="287"/>
      <c r="X27569" s="289"/>
    </row>
    <row r="27570" spans="20:24">
      <c r="T27570" s="288"/>
      <c r="U27570" s="287"/>
      <c r="X27570" s="289"/>
    </row>
    <row r="27571" spans="20:24">
      <c r="T27571" s="288"/>
      <c r="U27571" s="287"/>
      <c r="X27571" s="289"/>
    </row>
    <row r="27572" spans="20:24">
      <c r="T27572" s="288"/>
      <c r="U27572" s="287"/>
      <c r="X27572" s="289"/>
    </row>
    <row r="27573" spans="20:24">
      <c r="T27573" s="288"/>
      <c r="U27573" s="287"/>
      <c r="X27573" s="289"/>
    </row>
    <row r="27574" spans="20:24">
      <c r="T27574" s="288"/>
      <c r="U27574" s="287"/>
      <c r="X27574" s="289"/>
    </row>
    <row r="27575" spans="20:24">
      <c r="T27575" s="288"/>
      <c r="U27575" s="287"/>
      <c r="X27575" s="289"/>
    </row>
    <row r="27576" spans="20:24">
      <c r="T27576" s="288"/>
      <c r="U27576" s="287"/>
      <c r="X27576" s="289"/>
    </row>
    <row r="27577" spans="20:24">
      <c r="T27577" s="288"/>
      <c r="U27577" s="287"/>
      <c r="X27577" s="289"/>
    </row>
    <row r="27578" spans="20:24">
      <c r="T27578" s="288"/>
      <c r="U27578" s="287"/>
      <c r="X27578" s="289"/>
    </row>
    <row r="27579" spans="20:24">
      <c r="T27579" s="288"/>
      <c r="U27579" s="287"/>
      <c r="X27579" s="289"/>
    </row>
    <row r="27580" spans="20:24">
      <c r="T27580" s="288"/>
      <c r="U27580" s="287"/>
      <c r="X27580" s="289"/>
    </row>
    <row r="27581" spans="20:24">
      <c r="T27581" s="288"/>
      <c r="U27581" s="287"/>
      <c r="X27581" s="289"/>
    </row>
    <row r="27582" spans="20:24">
      <c r="T27582" s="288"/>
      <c r="U27582" s="287"/>
      <c r="X27582" s="289"/>
    </row>
    <row r="27583" spans="20:24">
      <c r="T27583" s="288"/>
      <c r="U27583" s="287"/>
      <c r="X27583" s="289"/>
    </row>
    <row r="27584" spans="20:24">
      <c r="T27584" s="288"/>
      <c r="U27584" s="287"/>
      <c r="X27584" s="289"/>
    </row>
    <row r="27585" spans="20:24">
      <c r="T27585" s="288"/>
      <c r="U27585" s="287"/>
      <c r="X27585" s="289"/>
    </row>
    <row r="27586" spans="20:24">
      <c r="T27586" s="288"/>
      <c r="U27586" s="287"/>
      <c r="X27586" s="289"/>
    </row>
    <row r="27587" spans="20:24">
      <c r="T27587" s="288"/>
      <c r="U27587" s="287"/>
      <c r="X27587" s="289"/>
    </row>
    <row r="27588" spans="20:24">
      <c r="T27588" s="288"/>
      <c r="U27588" s="287"/>
      <c r="X27588" s="289"/>
    </row>
    <row r="27589" spans="20:24">
      <c r="T27589" s="288"/>
      <c r="U27589" s="287"/>
      <c r="X27589" s="289"/>
    </row>
    <row r="27590" spans="20:24">
      <c r="T27590" s="288"/>
      <c r="U27590" s="287"/>
      <c r="X27590" s="289"/>
    </row>
    <row r="27591" spans="20:24">
      <c r="T27591" s="288"/>
      <c r="U27591" s="287"/>
      <c r="X27591" s="289"/>
    </row>
    <row r="27592" spans="20:24">
      <c r="T27592" s="288"/>
      <c r="U27592" s="287"/>
      <c r="X27592" s="289"/>
    </row>
    <row r="27593" spans="20:24">
      <c r="T27593" s="288"/>
      <c r="U27593" s="287"/>
      <c r="X27593" s="289"/>
    </row>
    <row r="27594" spans="20:24">
      <c r="T27594" s="288"/>
      <c r="U27594" s="287"/>
      <c r="X27594" s="289"/>
    </row>
    <row r="27595" spans="20:24">
      <c r="T27595" s="288"/>
      <c r="U27595" s="287"/>
      <c r="X27595" s="289"/>
    </row>
    <row r="27596" spans="20:24">
      <c r="T27596" s="288"/>
      <c r="U27596" s="287"/>
      <c r="X27596" s="289"/>
    </row>
    <row r="27597" spans="20:24">
      <c r="T27597" s="288"/>
      <c r="U27597" s="287"/>
      <c r="X27597" s="289"/>
    </row>
    <row r="27598" spans="20:24">
      <c r="T27598" s="288"/>
      <c r="U27598" s="287"/>
      <c r="X27598" s="289"/>
    </row>
    <row r="27599" spans="20:24">
      <c r="T27599" s="288"/>
      <c r="U27599" s="287"/>
      <c r="X27599" s="289"/>
    </row>
    <row r="27600" spans="20:24">
      <c r="T27600" s="288"/>
      <c r="U27600" s="287"/>
      <c r="X27600" s="289"/>
    </row>
    <row r="27601" spans="20:24">
      <c r="T27601" s="288"/>
      <c r="U27601" s="287"/>
      <c r="X27601" s="289"/>
    </row>
    <row r="27602" spans="20:24">
      <c r="T27602" s="288"/>
      <c r="U27602" s="287"/>
      <c r="X27602" s="289"/>
    </row>
    <row r="27603" spans="20:24">
      <c r="T27603" s="288"/>
      <c r="U27603" s="287"/>
      <c r="X27603" s="289"/>
    </row>
    <row r="27604" spans="20:24">
      <c r="T27604" s="288"/>
      <c r="U27604" s="287"/>
      <c r="X27604" s="289"/>
    </row>
    <row r="27605" spans="20:24">
      <c r="T27605" s="288"/>
      <c r="U27605" s="287"/>
      <c r="X27605" s="289"/>
    </row>
    <row r="27606" spans="20:24">
      <c r="T27606" s="288"/>
      <c r="U27606" s="287"/>
      <c r="X27606" s="289"/>
    </row>
    <row r="27607" spans="20:24">
      <c r="T27607" s="288"/>
      <c r="U27607" s="287"/>
      <c r="X27607" s="289"/>
    </row>
    <row r="27608" spans="20:24">
      <c r="T27608" s="288"/>
      <c r="U27608" s="287"/>
      <c r="X27608" s="289"/>
    </row>
    <row r="27609" spans="20:24">
      <c r="T27609" s="288"/>
      <c r="U27609" s="287"/>
      <c r="X27609" s="289"/>
    </row>
    <row r="27610" spans="20:24">
      <c r="T27610" s="288"/>
      <c r="U27610" s="287"/>
      <c r="X27610" s="289"/>
    </row>
    <row r="27611" spans="20:24">
      <c r="T27611" s="288"/>
      <c r="U27611" s="287"/>
      <c r="X27611" s="289"/>
    </row>
    <row r="27612" spans="20:24">
      <c r="T27612" s="288"/>
      <c r="U27612" s="287"/>
      <c r="X27612" s="289"/>
    </row>
    <row r="27613" spans="20:24">
      <c r="T27613" s="288"/>
      <c r="U27613" s="287"/>
      <c r="X27613" s="289"/>
    </row>
    <row r="27614" spans="20:24">
      <c r="T27614" s="288"/>
      <c r="U27614" s="287"/>
      <c r="X27614" s="289"/>
    </row>
    <row r="27615" spans="20:24">
      <c r="T27615" s="288"/>
      <c r="U27615" s="287"/>
      <c r="X27615" s="289"/>
    </row>
    <row r="27616" spans="20:24">
      <c r="T27616" s="288"/>
      <c r="U27616" s="287"/>
      <c r="X27616" s="289"/>
    </row>
    <row r="27617" spans="20:24">
      <c r="T27617" s="288"/>
      <c r="U27617" s="287"/>
      <c r="X27617" s="289"/>
    </row>
    <row r="27618" spans="20:24">
      <c r="T27618" s="288"/>
      <c r="U27618" s="287"/>
      <c r="X27618" s="289"/>
    </row>
    <row r="27619" spans="20:24">
      <c r="T27619" s="288"/>
      <c r="U27619" s="287"/>
      <c r="X27619" s="289"/>
    </row>
    <row r="27620" spans="20:24">
      <c r="T27620" s="288"/>
      <c r="U27620" s="287"/>
      <c r="X27620" s="289"/>
    </row>
    <row r="27621" spans="20:24">
      <c r="T27621" s="288"/>
      <c r="U27621" s="287"/>
      <c r="X27621" s="289"/>
    </row>
    <row r="27622" spans="20:24">
      <c r="T27622" s="288"/>
      <c r="U27622" s="287"/>
      <c r="X27622" s="289"/>
    </row>
    <row r="27623" spans="20:24">
      <c r="T27623" s="288"/>
      <c r="U27623" s="287"/>
      <c r="X27623" s="289"/>
    </row>
    <row r="27624" spans="20:24">
      <c r="T27624" s="288"/>
      <c r="U27624" s="287"/>
      <c r="X27624" s="289"/>
    </row>
    <row r="27625" spans="20:24">
      <c r="T27625" s="288"/>
      <c r="U27625" s="287"/>
      <c r="X27625" s="289"/>
    </row>
    <row r="27626" spans="20:24">
      <c r="T27626" s="288"/>
      <c r="U27626" s="287"/>
      <c r="X27626" s="289"/>
    </row>
    <row r="27627" spans="20:24">
      <c r="T27627" s="288"/>
      <c r="U27627" s="287"/>
      <c r="X27627" s="289"/>
    </row>
    <row r="27628" spans="20:24">
      <c r="T27628" s="288"/>
      <c r="U27628" s="287"/>
      <c r="X27628" s="289"/>
    </row>
    <row r="27629" spans="20:24">
      <c r="T27629" s="288"/>
      <c r="U27629" s="287"/>
      <c r="X27629" s="289"/>
    </row>
    <row r="27630" spans="20:24">
      <c r="T27630" s="288"/>
      <c r="U27630" s="287"/>
      <c r="X27630" s="289"/>
    </row>
    <row r="27631" spans="20:24">
      <c r="T27631" s="288"/>
      <c r="U27631" s="287"/>
      <c r="X27631" s="289"/>
    </row>
    <row r="27632" spans="20:24">
      <c r="T27632" s="288"/>
      <c r="U27632" s="287"/>
      <c r="X27632" s="289"/>
    </row>
    <row r="27633" spans="20:24">
      <c r="T27633" s="288"/>
      <c r="U27633" s="287"/>
      <c r="X27633" s="289"/>
    </row>
    <row r="27634" spans="20:24">
      <c r="T27634" s="288"/>
      <c r="U27634" s="287"/>
      <c r="X27634" s="289"/>
    </row>
    <row r="27635" spans="20:24">
      <c r="T27635" s="288"/>
      <c r="U27635" s="287"/>
      <c r="X27635" s="289"/>
    </row>
    <row r="27636" spans="20:24">
      <c r="T27636" s="288"/>
      <c r="U27636" s="287"/>
      <c r="X27636" s="289"/>
    </row>
    <row r="27637" spans="20:24">
      <c r="T27637" s="288"/>
      <c r="U27637" s="287"/>
      <c r="X27637" s="289"/>
    </row>
    <row r="27638" spans="20:24">
      <c r="T27638" s="288"/>
      <c r="U27638" s="287"/>
      <c r="X27638" s="289"/>
    </row>
    <row r="27639" spans="20:24">
      <c r="T27639" s="288"/>
      <c r="U27639" s="287"/>
      <c r="X27639" s="289"/>
    </row>
    <row r="27640" spans="20:24">
      <c r="T27640" s="288"/>
      <c r="U27640" s="287"/>
      <c r="X27640" s="289"/>
    </row>
    <row r="27641" spans="20:24">
      <c r="T27641" s="288"/>
      <c r="U27641" s="287"/>
      <c r="X27641" s="289"/>
    </row>
    <row r="27642" spans="20:24">
      <c r="T27642" s="288"/>
      <c r="U27642" s="287"/>
      <c r="X27642" s="289"/>
    </row>
    <row r="27643" spans="20:24">
      <c r="T27643" s="288"/>
      <c r="U27643" s="287"/>
      <c r="X27643" s="289"/>
    </row>
    <row r="27644" spans="20:24">
      <c r="T27644" s="288"/>
      <c r="U27644" s="287"/>
      <c r="X27644" s="289"/>
    </row>
    <row r="27645" spans="20:24">
      <c r="T27645" s="288"/>
      <c r="U27645" s="287"/>
      <c r="X27645" s="289"/>
    </row>
    <row r="27646" spans="20:24">
      <c r="T27646" s="288"/>
      <c r="U27646" s="287"/>
      <c r="X27646" s="289"/>
    </row>
    <row r="27647" spans="20:24">
      <c r="T27647" s="288"/>
      <c r="U27647" s="287"/>
      <c r="X27647" s="289"/>
    </row>
    <row r="27648" spans="20:24">
      <c r="T27648" s="288"/>
      <c r="U27648" s="287"/>
      <c r="X27648" s="289"/>
    </row>
    <row r="27649" spans="20:24">
      <c r="T27649" s="288"/>
      <c r="U27649" s="287"/>
      <c r="X27649" s="289"/>
    </row>
    <row r="27650" spans="20:24">
      <c r="T27650" s="288"/>
      <c r="U27650" s="287"/>
      <c r="X27650" s="289"/>
    </row>
    <row r="27651" spans="20:24">
      <c r="T27651" s="288"/>
      <c r="U27651" s="287"/>
      <c r="X27651" s="289"/>
    </row>
    <row r="27652" spans="20:24">
      <c r="T27652" s="288"/>
      <c r="U27652" s="287"/>
      <c r="X27652" s="289"/>
    </row>
    <row r="27653" spans="20:24">
      <c r="T27653" s="288"/>
      <c r="U27653" s="287"/>
      <c r="X27653" s="289"/>
    </row>
    <row r="27654" spans="20:24">
      <c r="T27654" s="288"/>
      <c r="U27654" s="287"/>
      <c r="X27654" s="289"/>
    </row>
    <row r="27655" spans="20:24">
      <c r="T27655" s="288"/>
      <c r="U27655" s="287"/>
      <c r="X27655" s="289"/>
    </row>
    <row r="27656" spans="20:24">
      <c r="T27656" s="288"/>
      <c r="U27656" s="287"/>
      <c r="X27656" s="289"/>
    </row>
    <row r="27657" spans="20:24">
      <c r="T27657" s="288"/>
      <c r="U27657" s="287"/>
      <c r="X27657" s="289"/>
    </row>
    <row r="27658" spans="20:24">
      <c r="T27658" s="288"/>
      <c r="U27658" s="287"/>
      <c r="X27658" s="289"/>
    </row>
    <row r="27659" spans="20:24">
      <c r="T27659" s="288"/>
      <c r="U27659" s="287"/>
      <c r="X27659" s="289"/>
    </row>
    <row r="27660" spans="20:24">
      <c r="T27660" s="288"/>
      <c r="U27660" s="287"/>
      <c r="X27660" s="289"/>
    </row>
    <row r="27661" spans="20:24">
      <c r="T27661" s="288"/>
      <c r="U27661" s="287"/>
      <c r="X27661" s="289"/>
    </row>
    <row r="27662" spans="20:24">
      <c r="T27662" s="288"/>
      <c r="U27662" s="287"/>
      <c r="X27662" s="289"/>
    </row>
    <row r="27663" spans="20:24">
      <c r="T27663" s="288"/>
      <c r="U27663" s="287"/>
      <c r="X27663" s="289"/>
    </row>
    <row r="27664" spans="20:24">
      <c r="T27664" s="288"/>
      <c r="U27664" s="287"/>
      <c r="X27664" s="289"/>
    </row>
    <row r="27665" spans="20:24">
      <c r="T27665" s="288"/>
      <c r="U27665" s="287"/>
      <c r="X27665" s="289"/>
    </row>
    <row r="27666" spans="20:24">
      <c r="T27666" s="288"/>
      <c r="U27666" s="287"/>
      <c r="X27666" s="289"/>
    </row>
    <row r="27667" spans="20:24">
      <c r="T27667" s="288"/>
      <c r="U27667" s="287"/>
      <c r="X27667" s="289"/>
    </row>
    <row r="27668" spans="20:24">
      <c r="T27668" s="288"/>
      <c r="U27668" s="287"/>
      <c r="X27668" s="289"/>
    </row>
    <row r="27669" spans="20:24">
      <c r="T27669" s="288"/>
      <c r="U27669" s="287"/>
      <c r="X27669" s="289"/>
    </row>
    <row r="27670" spans="20:24">
      <c r="T27670" s="288"/>
      <c r="U27670" s="287"/>
      <c r="X27670" s="289"/>
    </row>
    <row r="27671" spans="20:24">
      <c r="T27671" s="288"/>
      <c r="U27671" s="287"/>
      <c r="X27671" s="289"/>
    </row>
    <row r="27672" spans="20:24">
      <c r="T27672" s="288"/>
      <c r="U27672" s="287"/>
      <c r="X27672" s="289"/>
    </row>
    <row r="27673" spans="20:24">
      <c r="T27673" s="288"/>
      <c r="U27673" s="287"/>
      <c r="X27673" s="289"/>
    </row>
    <row r="27674" spans="20:24">
      <c r="T27674" s="288"/>
      <c r="U27674" s="287"/>
      <c r="X27674" s="289"/>
    </row>
    <row r="27675" spans="20:24">
      <c r="T27675" s="288"/>
      <c r="U27675" s="287"/>
      <c r="X27675" s="289"/>
    </row>
    <row r="27676" spans="20:24">
      <c r="T27676" s="288"/>
      <c r="U27676" s="287"/>
      <c r="X27676" s="289"/>
    </row>
    <row r="27677" spans="20:24">
      <c r="T27677" s="288"/>
      <c r="U27677" s="287"/>
      <c r="X27677" s="289"/>
    </row>
    <row r="27678" spans="20:24">
      <c r="T27678" s="288"/>
      <c r="U27678" s="287"/>
      <c r="X27678" s="289"/>
    </row>
    <row r="27679" spans="20:24">
      <c r="T27679" s="288"/>
      <c r="U27679" s="287"/>
      <c r="X27679" s="289"/>
    </row>
    <row r="27680" spans="20:24">
      <c r="T27680" s="288"/>
      <c r="U27680" s="287"/>
      <c r="X27680" s="289"/>
    </row>
    <row r="27681" spans="20:24">
      <c r="T27681" s="288"/>
      <c r="U27681" s="287"/>
      <c r="X27681" s="289"/>
    </row>
    <row r="27682" spans="20:24">
      <c r="T27682" s="288"/>
      <c r="U27682" s="287"/>
      <c r="X27682" s="289"/>
    </row>
    <row r="27683" spans="20:24">
      <c r="T27683" s="288"/>
      <c r="U27683" s="287"/>
      <c r="X27683" s="289"/>
    </row>
    <row r="27684" spans="20:24">
      <c r="T27684" s="288"/>
      <c r="U27684" s="287"/>
      <c r="X27684" s="289"/>
    </row>
    <row r="27685" spans="20:24">
      <c r="T27685" s="288"/>
      <c r="U27685" s="287"/>
      <c r="X27685" s="289"/>
    </row>
    <row r="27686" spans="20:24">
      <c r="T27686" s="288"/>
      <c r="U27686" s="287"/>
      <c r="X27686" s="289"/>
    </row>
    <row r="27687" spans="20:24">
      <c r="T27687" s="288"/>
      <c r="U27687" s="287"/>
      <c r="X27687" s="289"/>
    </row>
    <row r="27688" spans="20:24">
      <c r="T27688" s="288"/>
      <c r="U27688" s="287"/>
      <c r="X27688" s="289"/>
    </row>
    <row r="27689" spans="20:24">
      <c r="T27689" s="288"/>
      <c r="U27689" s="287"/>
      <c r="X27689" s="289"/>
    </row>
    <row r="27690" spans="20:24">
      <c r="T27690" s="288"/>
      <c r="U27690" s="287"/>
      <c r="X27690" s="289"/>
    </row>
    <row r="27691" spans="20:24">
      <c r="T27691" s="288"/>
      <c r="U27691" s="287"/>
      <c r="X27691" s="289"/>
    </row>
    <row r="27692" spans="20:24">
      <c r="T27692" s="288"/>
      <c r="U27692" s="287"/>
      <c r="X27692" s="289"/>
    </row>
    <row r="27693" spans="20:24">
      <c r="T27693" s="288"/>
      <c r="U27693" s="287"/>
      <c r="X27693" s="289"/>
    </row>
    <row r="27694" spans="20:24">
      <c r="T27694" s="288"/>
      <c r="U27694" s="287"/>
      <c r="X27694" s="289"/>
    </row>
    <row r="27695" spans="20:24">
      <c r="T27695" s="288"/>
      <c r="U27695" s="287"/>
      <c r="X27695" s="289"/>
    </row>
    <row r="27696" spans="20:24">
      <c r="T27696" s="288"/>
      <c r="U27696" s="287"/>
      <c r="X27696" s="289"/>
    </row>
    <row r="27697" spans="20:24">
      <c r="T27697" s="288"/>
      <c r="U27697" s="287"/>
      <c r="X27697" s="289"/>
    </row>
    <row r="27698" spans="20:24">
      <c r="T27698" s="288"/>
      <c r="U27698" s="287"/>
      <c r="X27698" s="289"/>
    </row>
    <row r="27699" spans="20:24">
      <c r="T27699" s="288"/>
      <c r="U27699" s="287"/>
      <c r="X27699" s="289"/>
    </row>
    <row r="27700" spans="20:24">
      <c r="T27700" s="288"/>
      <c r="U27700" s="287"/>
      <c r="X27700" s="289"/>
    </row>
    <row r="27701" spans="20:24">
      <c r="T27701" s="288"/>
      <c r="U27701" s="287"/>
      <c r="X27701" s="289"/>
    </row>
    <row r="27702" spans="20:24">
      <c r="T27702" s="288"/>
      <c r="U27702" s="287"/>
      <c r="X27702" s="289"/>
    </row>
    <row r="27703" spans="20:24">
      <c r="T27703" s="288"/>
      <c r="U27703" s="287"/>
      <c r="X27703" s="289"/>
    </row>
    <row r="27704" spans="20:24">
      <c r="T27704" s="288"/>
      <c r="U27704" s="287"/>
      <c r="X27704" s="289"/>
    </row>
    <row r="27705" spans="20:24">
      <c r="T27705" s="288"/>
      <c r="U27705" s="287"/>
      <c r="X27705" s="289"/>
    </row>
    <row r="27706" spans="20:24">
      <c r="T27706" s="288"/>
      <c r="U27706" s="287"/>
      <c r="X27706" s="289"/>
    </row>
    <row r="27707" spans="20:24">
      <c r="T27707" s="288"/>
      <c r="U27707" s="287"/>
      <c r="X27707" s="289"/>
    </row>
    <row r="27708" spans="20:24">
      <c r="T27708" s="288"/>
      <c r="U27708" s="287"/>
      <c r="X27708" s="289"/>
    </row>
    <row r="27709" spans="20:24">
      <c r="T27709" s="288"/>
      <c r="U27709" s="287"/>
      <c r="X27709" s="289"/>
    </row>
    <row r="27710" spans="20:24">
      <c r="T27710" s="288"/>
      <c r="U27710" s="287"/>
      <c r="X27710" s="289"/>
    </row>
    <row r="27711" spans="20:24">
      <c r="T27711" s="288"/>
      <c r="U27711" s="287"/>
      <c r="X27711" s="289"/>
    </row>
    <row r="27712" spans="20:24">
      <c r="T27712" s="288"/>
      <c r="U27712" s="287"/>
      <c r="X27712" s="289"/>
    </row>
    <row r="27713" spans="20:24">
      <c r="T27713" s="288"/>
      <c r="U27713" s="287"/>
      <c r="X27713" s="289"/>
    </row>
    <row r="27714" spans="20:24">
      <c r="T27714" s="288"/>
      <c r="U27714" s="287"/>
      <c r="X27714" s="289"/>
    </row>
    <row r="27715" spans="20:24">
      <c r="T27715" s="288"/>
      <c r="U27715" s="287"/>
      <c r="X27715" s="289"/>
    </row>
    <row r="27716" spans="20:24">
      <c r="T27716" s="288"/>
      <c r="U27716" s="287"/>
      <c r="X27716" s="289"/>
    </row>
    <row r="27717" spans="20:24">
      <c r="T27717" s="288"/>
      <c r="U27717" s="287"/>
      <c r="X27717" s="289"/>
    </row>
    <row r="27718" spans="20:24">
      <c r="T27718" s="288"/>
      <c r="U27718" s="287"/>
      <c r="X27718" s="289"/>
    </row>
    <row r="27719" spans="20:24">
      <c r="T27719" s="288"/>
      <c r="U27719" s="287"/>
      <c r="X27719" s="289"/>
    </row>
    <row r="27720" spans="20:24">
      <c r="T27720" s="288"/>
      <c r="U27720" s="287"/>
      <c r="X27720" s="289"/>
    </row>
    <row r="27721" spans="20:24">
      <c r="T27721" s="288"/>
      <c r="U27721" s="287"/>
      <c r="X27721" s="289"/>
    </row>
    <row r="27722" spans="20:24">
      <c r="T27722" s="288"/>
      <c r="U27722" s="287"/>
      <c r="X27722" s="289"/>
    </row>
    <row r="27723" spans="20:24">
      <c r="T27723" s="288"/>
      <c r="U27723" s="287"/>
      <c r="X27723" s="289"/>
    </row>
    <row r="27724" spans="20:24">
      <c r="T27724" s="288"/>
      <c r="U27724" s="287"/>
      <c r="X27724" s="289"/>
    </row>
    <row r="27725" spans="20:24">
      <c r="T27725" s="288"/>
      <c r="U27725" s="287"/>
      <c r="X27725" s="289"/>
    </row>
    <row r="27726" spans="20:24">
      <c r="T27726" s="288"/>
      <c r="U27726" s="287"/>
      <c r="X27726" s="289"/>
    </row>
    <row r="27727" spans="20:24">
      <c r="T27727" s="288"/>
      <c r="U27727" s="287"/>
      <c r="X27727" s="289"/>
    </row>
    <row r="27728" spans="20:24">
      <c r="T27728" s="288"/>
      <c r="U27728" s="287"/>
      <c r="X27728" s="289"/>
    </row>
    <row r="27729" spans="20:24">
      <c r="T27729" s="288"/>
      <c r="U27729" s="287"/>
      <c r="X27729" s="289"/>
    </row>
    <row r="27730" spans="20:24">
      <c r="T27730" s="288"/>
      <c r="U27730" s="287"/>
      <c r="X27730" s="289"/>
    </row>
    <row r="27731" spans="20:24">
      <c r="T27731" s="288"/>
      <c r="U27731" s="287"/>
      <c r="X27731" s="289"/>
    </row>
    <row r="27732" spans="20:24">
      <c r="T27732" s="288"/>
      <c r="U27732" s="287"/>
      <c r="X27732" s="289"/>
    </row>
    <row r="27733" spans="20:24">
      <c r="T27733" s="288"/>
      <c r="U27733" s="287"/>
      <c r="X27733" s="289"/>
    </row>
    <row r="27734" spans="20:24">
      <c r="T27734" s="288"/>
      <c r="U27734" s="287"/>
      <c r="X27734" s="289"/>
    </row>
    <row r="27735" spans="20:24">
      <c r="T27735" s="288"/>
      <c r="U27735" s="287"/>
      <c r="X27735" s="289"/>
    </row>
    <row r="27736" spans="20:24">
      <c r="T27736" s="288"/>
      <c r="U27736" s="287"/>
      <c r="X27736" s="289"/>
    </row>
    <row r="27737" spans="20:24">
      <c r="T27737" s="288"/>
      <c r="U27737" s="287"/>
      <c r="X27737" s="289"/>
    </row>
    <row r="27738" spans="20:24">
      <c r="T27738" s="288"/>
      <c r="U27738" s="287"/>
      <c r="X27738" s="289"/>
    </row>
    <row r="27739" spans="20:24">
      <c r="T27739" s="288"/>
      <c r="U27739" s="287"/>
      <c r="X27739" s="289"/>
    </row>
    <row r="27740" spans="20:24">
      <c r="T27740" s="288"/>
      <c r="U27740" s="287"/>
      <c r="X27740" s="289"/>
    </row>
    <row r="27741" spans="20:24">
      <c r="T27741" s="288"/>
      <c r="U27741" s="287"/>
      <c r="X27741" s="289"/>
    </row>
    <row r="27742" spans="20:24">
      <c r="T27742" s="288"/>
      <c r="U27742" s="287"/>
      <c r="X27742" s="289"/>
    </row>
    <row r="27743" spans="20:24">
      <c r="T27743" s="288"/>
      <c r="U27743" s="287"/>
      <c r="X27743" s="289"/>
    </row>
    <row r="27744" spans="20:24">
      <c r="T27744" s="288"/>
      <c r="U27744" s="287"/>
      <c r="X27744" s="289"/>
    </row>
    <row r="27745" spans="20:24">
      <c r="T27745" s="288"/>
      <c r="U27745" s="287"/>
      <c r="X27745" s="289"/>
    </row>
    <row r="27746" spans="20:24">
      <c r="T27746" s="288"/>
      <c r="U27746" s="287"/>
      <c r="X27746" s="289"/>
    </row>
    <row r="27747" spans="20:24">
      <c r="T27747" s="288"/>
      <c r="U27747" s="287"/>
      <c r="X27747" s="289"/>
    </row>
    <row r="27748" spans="20:24">
      <c r="T27748" s="288"/>
      <c r="U27748" s="287"/>
      <c r="X27748" s="289"/>
    </row>
    <row r="27749" spans="20:24">
      <c r="T27749" s="288"/>
      <c r="U27749" s="287"/>
      <c r="X27749" s="289"/>
    </row>
    <row r="27750" spans="20:24">
      <c r="T27750" s="288"/>
      <c r="U27750" s="287"/>
      <c r="X27750" s="289"/>
    </row>
    <row r="27751" spans="20:24">
      <c r="T27751" s="288"/>
      <c r="U27751" s="287"/>
      <c r="X27751" s="289"/>
    </row>
    <row r="27752" spans="20:24">
      <c r="T27752" s="288"/>
      <c r="U27752" s="287"/>
      <c r="X27752" s="289"/>
    </row>
    <row r="27753" spans="20:24">
      <c r="T27753" s="288"/>
      <c r="U27753" s="287"/>
      <c r="X27753" s="289"/>
    </row>
    <row r="27754" spans="20:24">
      <c r="T27754" s="288"/>
      <c r="U27754" s="287"/>
      <c r="X27754" s="289"/>
    </row>
    <row r="27755" spans="20:24">
      <c r="T27755" s="288"/>
      <c r="U27755" s="287"/>
      <c r="X27755" s="289"/>
    </row>
    <row r="27756" spans="20:24">
      <c r="T27756" s="288"/>
      <c r="U27756" s="287"/>
      <c r="X27756" s="289"/>
    </row>
    <row r="27757" spans="20:24">
      <c r="T27757" s="288"/>
      <c r="U27757" s="287"/>
      <c r="X27757" s="289"/>
    </row>
    <row r="27758" spans="20:24">
      <c r="T27758" s="288"/>
      <c r="U27758" s="287"/>
      <c r="X27758" s="289"/>
    </row>
    <row r="27759" spans="20:24">
      <c r="T27759" s="288"/>
      <c r="U27759" s="287"/>
      <c r="X27759" s="289"/>
    </row>
    <row r="27760" spans="20:24">
      <c r="T27760" s="288"/>
      <c r="U27760" s="287"/>
      <c r="X27760" s="289"/>
    </row>
    <row r="27761" spans="20:24">
      <c r="T27761" s="288"/>
      <c r="U27761" s="287"/>
      <c r="X27761" s="289"/>
    </row>
    <row r="27762" spans="20:24">
      <c r="T27762" s="288"/>
      <c r="U27762" s="287"/>
      <c r="X27762" s="289"/>
    </row>
    <row r="27763" spans="20:24">
      <c r="T27763" s="288"/>
      <c r="U27763" s="287"/>
      <c r="X27763" s="289"/>
    </row>
    <row r="27764" spans="20:24">
      <c r="T27764" s="288"/>
      <c r="U27764" s="287"/>
      <c r="X27764" s="289"/>
    </row>
    <row r="27765" spans="20:24">
      <c r="T27765" s="288"/>
      <c r="U27765" s="287"/>
      <c r="X27765" s="289"/>
    </row>
    <row r="27766" spans="20:24">
      <c r="T27766" s="288"/>
      <c r="U27766" s="287"/>
      <c r="X27766" s="289"/>
    </row>
    <row r="27767" spans="20:24">
      <c r="T27767" s="288"/>
      <c r="U27767" s="287"/>
      <c r="X27767" s="289"/>
    </row>
    <row r="27768" spans="20:24">
      <c r="T27768" s="288"/>
      <c r="U27768" s="287"/>
      <c r="X27768" s="289"/>
    </row>
    <row r="27769" spans="20:24">
      <c r="T27769" s="288"/>
      <c r="U27769" s="287"/>
      <c r="X27769" s="289"/>
    </row>
    <row r="27770" spans="20:24">
      <c r="T27770" s="288"/>
      <c r="U27770" s="287"/>
      <c r="X27770" s="289"/>
    </row>
    <row r="27771" spans="20:24">
      <c r="T27771" s="288"/>
      <c r="U27771" s="287"/>
      <c r="X27771" s="289"/>
    </row>
    <row r="27772" spans="20:24">
      <c r="T27772" s="288"/>
      <c r="U27772" s="287"/>
      <c r="X27772" s="289"/>
    </row>
    <row r="27773" spans="20:24">
      <c r="T27773" s="288"/>
      <c r="U27773" s="287"/>
      <c r="X27773" s="289"/>
    </row>
    <row r="27774" spans="20:24">
      <c r="T27774" s="288"/>
      <c r="U27774" s="287"/>
      <c r="X27774" s="289"/>
    </row>
    <row r="27775" spans="20:24">
      <c r="T27775" s="288"/>
      <c r="U27775" s="287"/>
      <c r="X27775" s="289"/>
    </row>
    <row r="27776" spans="20:24">
      <c r="T27776" s="288"/>
      <c r="U27776" s="287"/>
      <c r="X27776" s="289"/>
    </row>
    <row r="27777" spans="20:24">
      <c r="T27777" s="288"/>
      <c r="U27777" s="287"/>
      <c r="X27777" s="289"/>
    </row>
    <row r="27778" spans="20:24">
      <c r="T27778" s="288"/>
      <c r="U27778" s="287"/>
      <c r="X27778" s="289"/>
    </row>
    <row r="27779" spans="20:24">
      <c r="T27779" s="288"/>
      <c r="U27779" s="287"/>
      <c r="X27779" s="289"/>
    </row>
    <row r="27780" spans="20:24">
      <c r="T27780" s="288"/>
      <c r="U27780" s="287"/>
      <c r="X27780" s="289"/>
    </row>
    <row r="27781" spans="20:24">
      <c r="T27781" s="288"/>
      <c r="U27781" s="287"/>
      <c r="X27781" s="289"/>
    </row>
    <row r="27782" spans="20:24">
      <c r="T27782" s="288"/>
      <c r="U27782" s="287"/>
      <c r="X27782" s="289"/>
    </row>
    <row r="27783" spans="20:24">
      <c r="T27783" s="288"/>
      <c r="U27783" s="287"/>
      <c r="X27783" s="289"/>
    </row>
    <row r="27784" spans="20:24">
      <c r="T27784" s="288"/>
      <c r="U27784" s="287"/>
      <c r="X27784" s="289"/>
    </row>
    <row r="27785" spans="20:24">
      <c r="T27785" s="288"/>
      <c r="U27785" s="287"/>
      <c r="X27785" s="289"/>
    </row>
    <row r="27786" spans="20:24">
      <c r="T27786" s="288"/>
      <c r="U27786" s="287"/>
      <c r="X27786" s="289"/>
    </row>
    <row r="27787" spans="20:24">
      <c r="T27787" s="288"/>
      <c r="U27787" s="287"/>
      <c r="X27787" s="289"/>
    </row>
    <row r="27788" spans="20:24">
      <c r="T27788" s="288"/>
      <c r="U27788" s="287"/>
      <c r="X27788" s="289"/>
    </row>
    <row r="27789" spans="20:24">
      <c r="T27789" s="288"/>
      <c r="U27789" s="287"/>
      <c r="X27789" s="289"/>
    </row>
    <row r="27790" spans="20:24">
      <c r="T27790" s="288"/>
      <c r="U27790" s="287"/>
      <c r="X27790" s="289"/>
    </row>
    <row r="27791" spans="20:24">
      <c r="T27791" s="288"/>
      <c r="U27791" s="287"/>
      <c r="X27791" s="289"/>
    </row>
    <row r="27792" spans="20:24">
      <c r="T27792" s="288"/>
      <c r="U27792" s="287"/>
      <c r="X27792" s="289"/>
    </row>
    <row r="27793" spans="20:24">
      <c r="T27793" s="288"/>
      <c r="U27793" s="287"/>
      <c r="X27793" s="289"/>
    </row>
    <row r="27794" spans="20:24">
      <c r="T27794" s="288"/>
      <c r="U27794" s="287"/>
      <c r="X27794" s="289"/>
    </row>
    <row r="27795" spans="20:24">
      <c r="T27795" s="288"/>
      <c r="U27795" s="287"/>
      <c r="X27795" s="289"/>
    </row>
    <row r="27796" spans="20:24">
      <c r="T27796" s="288"/>
      <c r="U27796" s="287"/>
      <c r="X27796" s="289"/>
    </row>
    <row r="27797" spans="20:24">
      <c r="T27797" s="288"/>
      <c r="U27797" s="287"/>
      <c r="X27797" s="289"/>
    </row>
    <row r="27798" spans="20:24">
      <c r="T27798" s="288"/>
      <c r="U27798" s="287"/>
      <c r="X27798" s="289"/>
    </row>
    <row r="27799" spans="20:24">
      <c r="T27799" s="288"/>
      <c r="U27799" s="287"/>
      <c r="X27799" s="289"/>
    </row>
    <row r="27800" spans="20:24">
      <c r="T27800" s="288"/>
      <c r="U27800" s="287"/>
      <c r="X27800" s="289"/>
    </row>
    <row r="27801" spans="20:24">
      <c r="T27801" s="288"/>
      <c r="U27801" s="287"/>
      <c r="X27801" s="289"/>
    </row>
    <row r="27802" spans="20:24">
      <c r="T27802" s="288"/>
      <c r="U27802" s="287"/>
      <c r="X27802" s="289"/>
    </row>
    <row r="27803" spans="20:24">
      <c r="T27803" s="288"/>
      <c r="U27803" s="287"/>
      <c r="X27803" s="289"/>
    </row>
    <row r="27804" spans="20:24">
      <c r="T27804" s="288"/>
      <c r="U27804" s="287"/>
      <c r="X27804" s="289"/>
    </row>
    <row r="27805" spans="20:24">
      <c r="T27805" s="288"/>
      <c r="U27805" s="287"/>
      <c r="X27805" s="289"/>
    </row>
    <row r="27806" spans="20:24">
      <c r="T27806" s="288"/>
      <c r="U27806" s="287"/>
      <c r="X27806" s="289"/>
    </row>
    <row r="27807" spans="20:24">
      <c r="T27807" s="288"/>
      <c r="U27807" s="287"/>
      <c r="X27807" s="289"/>
    </row>
    <row r="27808" spans="20:24">
      <c r="T27808" s="288"/>
      <c r="U27808" s="287"/>
      <c r="X27808" s="289"/>
    </row>
    <row r="27809" spans="20:24">
      <c r="T27809" s="288"/>
      <c r="U27809" s="287"/>
      <c r="X27809" s="289"/>
    </row>
    <row r="27810" spans="20:24">
      <c r="T27810" s="288"/>
      <c r="U27810" s="287"/>
      <c r="X27810" s="289"/>
    </row>
    <row r="27811" spans="20:24">
      <c r="T27811" s="288"/>
      <c r="U27811" s="287"/>
      <c r="X27811" s="289"/>
    </row>
    <row r="27812" spans="20:24">
      <c r="T27812" s="288"/>
      <c r="U27812" s="287"/>
      <c r="X27812" s="289"/>
    </row>
    <row r="27813" spans="20:24">
      <c r="T27813" s="288"/>
      <c r="U27813" s="287"/>
      <c r="X27813" s="289"/>
    </row>
    <row r="27814" spans="20:24">
      <c r="T27814" s="288"/>
      <c r="U27814" s="287"/>
      <c r="X27814" s="289"/>
    </row>
    <row r="27815" spans="20:24">
      <c r="T27815" s="288"/>
      <c r="U27815" s="287"/>
      <c r="X27815" s="289"/>
    </row>
    <row r="27816" spans="20:24">
      <c r="T27816" s="288"/>
      <c r="U27816" s="287"/>
      <c r="X27816" s="289"/>
    </row>
    <row r="27817" spans="20:24">
      <c r="T27817" s="288"/>
      <c r="U27817" s="287"/>
      <c r="X27817" s="289"/>
    </row>
    <row r="27818" spans="20:24">
      <c r="T27818" s="288"/>
      <c r="U27818" s="287"/>
      <c r="X27818" s="289"/>
    </row>
    <row r="27819" spans="20:24">
      <c r="T27819" s="288"/>
      <c r="U27819" s="287"/>
      <c r="X27819" s="289"/>
    </row>
    <row r="27820" spans="20:24">
      <c r="T27820" s="288"/>
      <c r="U27820" s="287"/>
      <c r="X27820" s="289"/>
    </row>
    <row r="27821" spans="20:24">
      <c r="T27821" s="288"/>
      <c r="U27821" s="287"/>
      <c r="X27821" s="289"/>
    </row>
    <row r="27822" spans="20:24">
      <c r="T27822" s="288"/>
      <c r="U27822" s="287"/>
      <c r="X27822" s="289"/>
    </row>
    <row r="27823" spans="20:24">
      <c r="T27823" s="288"/>
      <c r="U27823" s="287"/>
      <c r="X27823" s="289"/>
    </row>
    <row r="27824" spans="20:24">
      <c r="T27824" s="288"/>
      <c r="U27824" s="287"/>
      <c r="X27824" s="289"/>
    </row>
    <row r="27825" spans="20:24">
      <c r="T27825" s="288"/>
      <c r="U27825" s="287"/>
      <c r="X27825" s="289"/>
    </row>
    <row r="27826" spans="20:24">
      <c r="T27826" s="288"/>
      <c r="U27826" s="287"/>
      <c r="X27826" s="289"/>
    </row>
    <row r="27827" spans="20:24">
      <c r="T27827" s="288"/>
      <c r="U27827" s="287"/>
      <c r="X27827" s="289"/>
    </row>
    <row r="27828" spans="20:24">
      <c r="T27828" s="288"/>
      <c r="U27828" s="287"/>
      <c r="X27828" s="289"/>
    </row>
    <row r="27829" spans="20:24">
      <c r="T27829" s="288"/>
      <c r="U27829" s="287"/>
      <c r="X27829" s="289"/>
    </row>
    <row r="27830" spans="20:24">
      <c r="T27830" s="288"/>
      <c r="U27830" s="287"/>
      <c r="X27830" s="289"/>
    </row>
    <row r="27831" spans="20:24">
      <c r="T27831" s="288"/>
      <c r="U27831" s="287"/>
      <c r="X27831" s="289"/>
    </row>
    <row r="27832" spans="20:24">
      <c r="T27832" s="288"/>
      <c r="U27832" s="287"/>
      <c r="X27832" s="289"/>
    </row>
    <row r="27833" spans="20:24">
      <c r="T27833" s="288"/>
      <c r="U27833" s="287"/>
      <c r="X27833" s="289"/>
    </row>
    <row r="27834" spans="20:24">
      <c r="T27834" s="288"/>
      <c r="U27834" s="287"/>
      <c r="X27834" s="289"/>
    </row>
    <row r="27835" spans="20:24">
      <c r="T27835" s="288"/>
      <c r="U27835" s="287"/>
      <c r="X27835" s="289"/>
    </row>
    <row r="27836" spans="20:24">
      <c r="T27836" s="288"/>
      <c r="U27836" s="287"/>
      <c r="X27836" s="289"/>
    </row>
    <row r="27837" spans="20:24">
      <c r="T27837" s="288"/>
      <c r="U27837" s="287"/>
      <c r="X27837" s="289"/>
    </row>
    <row r="27838" spans="20:24">
      <c r="T27838" s="288"/>
      <c r="U27838" s="287"/>
      <c r="X27838" s="289"/>
    </row>
    <row r="27839" spans="20:24">
      <c r="T27839" s="288"/>
      <c r="U27839" s="287"/>
      <c r="X27839" s="289"/>
    </row>
    <row r="27840" spans="20:24">
      <c r="T27840" s="288"/>
      <c r="U27840" s="287"/>
      <c r="X27840" s="289"/>
    </row>
    <row r="27841" spans="20:24">
      <c r="T27841" s="288"/>
      <c r="U27841" s="287"/>
      <c r="X27841" s="289"/>
    </row>
    <row r="27842" spans="20:24">
      <c r="T27842" s="288"/>
      <c r="U27842" s="287"/>
      <c r="X27842" s="289"/>
    </row>
    <row r="27843" spans="20:24">
      <c r="T27843" s="288"/>
      <c r="U27843" s="287"/>
      <c r="X27843" s="289"/>
    </row>
    <row r="27844" spans="20:24">
      <c r="T27844" s="288"/>
      <c r="U27844" s="287"/>
      <c r="X27844" s="289"/>
    </row>
    <row r="27845" spans="20:24">
      <c r="T27845" s="288"/>
      <c r="U27845" s="287"/>
      <c r="X27845" s="289"/>
    </row>
    <row r="27846" spans="20:24">
      <c r="T27846" s="288"/>
      <c r="U27846" s="287"/>
      <c r="X27846" s="289"/>
    </row>
    <row r="27847" spans="20:24">
      <c r="T27847" s="288"/>
      <c r="U27847" s="287"/>
      <c r="X27847" s="289"/>
    </row>
    <row r="27848" spans="20:24">
      <c r="T27848" s="288"/>
      <c r="U27848" s="287"/>
      <c r="X27848" s="289"/>
    </row>
    <row r="27849" spans="20:24">
      <c r="T27849" s="288"/>
      <c r="U27849" s="287"/>
      <c r="X27849" s="289"/>
    </row>
    <row r="27850" spans="20:24">
      <c r="T27850" s="288"/>
      <c r="U27850" s="287"/>
      <c r="X27850" s="289"/>
    </row>
    <row r="27851" spans="20:24">
      <c r="T27851" s="288"/>
      <c r="U27851" s="287"/>
      <c r="X27851" s="289"/>
    </row>
    <row r="27852" spans="20:24">
      <c r="T27852" s="288"/>
      <c r="U27852" s="287"/>
      <c r="X27852" s="289"/>
    </row>
    <row r="27853" spans="20:24">
      <c r="T27853" s="288"/>
      <c r="U27853" s="287"/>
      <c r="X27853" s="289"/>
    </row>
    <row r="27854" spans="20:24">
      <c r="T27854" s="288"/>
      <c r="U27854" s="287"/>
      <c r="X27854" s="289"/>
    </row>
    <row r="27855" spans="20:24">
      <c r="T27855" s="288"/>
      <c r="U27855" s="287"/>
      <c r="X27855" s="289"/>
    </row>
    <row r="27856" spans="20:24">
      <c r="T27856" s="288"/>
      <c r="U27856" s="287"/>
      <c r="X27856" s="289"/>
    </row>
    <row r="27857" spans="20:24">
      <c r="T27857" s="288"/>
      <c r="U27857" s="287"/>
      <c r="X27857" s="289"/>
    </row>
    <row r="27858" spans="20:24">
      <c r="T27858" s="288"/>
      <c r="U27858" s="287"/>
      <c r="X27858" s="289"/>
    </row>
    <row r="27859" spans="20:24">
      <c r="T27859" s="288"/>
      <c r="U27859" s="287"/>
      <c r="X27859" s="289"/>
    </row>
    <row r="27860" spans="20:24">
      <c r="T27860" s="288"/>
      <c r="U27860" s="287"/>
      <c r="X27860" s="289"/>
    </row>
    <row r="27861" spans="20:24">
      <c r="T27861" s="288"/>
      <c r="U27861" s="287"/>
      <c r="X27861" s="289"/>
    </row>
    <row r="27862" spans="20:24">
      <c r="T27862" s="288"/>
      <c r="U27862" s="287"/>
      <c r="X27862" s="289"/>
    </row>
    <row r="27863" spans="20:24">
      <c r="T27863" s="288"/>
      <c r="U27863" s="287"/>
      <c r="X27863" s="289"/>
    </row>
    <row r="27864" spans="20:24">
      <c r="T27864" s="288"/>
      <c r="U27864" s="287"/>
      <c r="X27864" s="289"/>
    </row>
    <row r="27865" spans="20:24">
      <c r="T27865" s="288"/>
      <c r="U27865" s="287"/>
      <c r="X27865" s="289"/>
    </row>
    <row r="27866" spans="20:24">
      <c r="T27866" s="288"/>
      <c r="U27866" s="287"/>
      <c r="X27866" s="289"/>
    </row>
    <row r="27867" spans="20:24">
      <c r="T27867" s="288"/>
      <c r="U27867" s="287"/>
      <c r="X27867" s="289"/>
    </row>
    <row r="27868" spans="20:24">
      <c r="T27868" s="288"/>
      <c r="U27868" s="287"/>
      <c r="X27868" s="289"/>
    </row>
    <row r="27869" spans="20:24">
      <c r="T27869" s="288"/>
      <c r="U27869" s="287"/>
      <c r="X27869" s="289"/>
    </row>
    <row r="27870" spans="20:24">
      <c r="T27870" s="288"/>
      <c r="U27870" s="287"/>
      <c r="X27870" s="289"/>
    </row>
    <row r="27871" spans="20:24">
      <c r="T27871" s="288"/>
      <c r="U27871" s="287"/>
      <c r="X27871" s="289"/>
    </row>
    <row r="27872" spans="20:24">
      <c r="T27872" s="288"/>
      <c r="U27872" s="287"/>
      <c r="X27872" s="289"/>
    </row>
    <row r="27873" spans="20:24">
      <c r="T27873" s="288"/>
      <c r="U27873" s="287"/>
      <c r="X27873" s="289"/>
    </row>
    <row r="27874" spans="20:24">
      <c r="T27874" s="288"/>
      <c r="U27874" s="287"/>
      <c r="X27874" s="289"/>
    </row>
    <row r="27875" spans="20:24">
      <c r="T27875" s="288"/>
      <c r="U27875" s="287"/>
      <c r="X27875" s="289"/>
    </row>
    <row r="27876" spans="20:24">
      <c r="T27876" s="288"/>
      <c r="U27876" s="287"/>
      <c r="X27876" s="289"/>
    </row>
    <row r="27877" spans="20:24">
      <c r="T27877" s="288"/>
      <c r="U27877" s="287"/>
      <c r="X27877" s="289"/>
    </row>
    <row r="27878" spans="20:24">
      <c r="T27878" s="288"/>
      <c r="U27878" s="287"/>
      <c r="X27878" s="289"/>
    </row>
    <row r="27879" spans="20:24">
      <c r="T27879" s="288"/>
      <c r="U27879" s="287"/>
      <c r="X27879" s="289"/>
    </row>
    <row r="27880" spans="20:24">
      <c r="T27880" s="288"/>
      <c r="U27880" s="287"/>
      <c r="X27880" s="289"/>
    </row>
    <row r="27881" spans="20:24">
      <c r="T27881" s="288"/>
      <c r="U27881" s="287"/>
      <c r="X27881" s="289"/>
    </row>
    <row r="27882" spans="20:24">
      <c r="T27882" s="288"/>
      <c r="U27882" s="287"/>
      <c r="X27882" s="289"/>
    </row>
    <row r="27883" spans="20:24">
      <c r="T27883" s="288"/>
      <c r="U27883" s="287"/>
      <c r="X27883" s="289"/>
    </row>
    <row r="27884" spans="20:24">
      <c r="T27884" s="288"/>
      <c r="U27884" s="287"/>
      <c r="X27884" s="289"/>
    </row>
    <row r="27885" spans="20:24">
      <c r="T27885" s="288"/>
      <c r="U27885" s="287"/>
      <c r="X27885" s="289"/>
    </row>
    <row r="27886" spans="20:24">
      <c r="T27886" s="288"/>
      <c r="U27886" s="287"/>
      <c r="X27886" s="289"/>
    </row>
    <row r="27887" spans="20:24">
      <c r="T27887" s="288"/>
      <c r="U27887" s="287"/>
      <c r="X27887" s="289"/>
    </row>
    <row r="27888" spans="20:24">
      <c r="T27888" s="288"/>
      <c r="U27888" s="287"/>
      <c r="X27888" s="289"/>
    </row>
    <row r="27889" spans="20:24">
      <c r="T27889" s="288"/>
      <c r="U27889" s="287"/>
      <c r="X27889" s="289"/>
    </row>
    <row r="27890" spans="20:24">
      <c r="T27890" s="288"/>
      <c r="U27890" s="287"/>
      <c r="X27890" s="289"/>
    </row>
    <row r="27891" spans="20:24">
      <c r="T27891" s="288"/>
      <c r="U27891" s="287"/>
      <c r="X27891" s="289"/>
    </row>
    <row r="27892" spans="20:24">
      <c r="T27892" s="288"/>
      <c r="U27892" s="287"/>
      <c r="X27892" s="289"/>
    </row>
    <row r="27893" spans="20:24">
      <c r="T27893" s="288"/>
      <c r="U27893" s="287"/>
      <c r="X27893" s="289"/>
    </row>
    <row r="27894" spans="20:24">
      <c r="T27894" s="288"/>
      <c r="U27894" s="287"/>
      <c r="X27894" s="289"/>
    </row>
    <row r="27895" spans="20:24">
      <c r="T27895" s="288"/>
      <c r="U27895" s="287"/>
      <c r="X27895" s="289"/>
    </row>
    <row r="27896" spans="20:24">
      <c r="T27896" s="288"/>
      <c r="U27896" s="287"/>
      <c r="X27896" s="289"/>
    </row>
    <row r="27897" spans="20:24">
      <c r="T27897" s="288"/>
      <c r="U27897" s="287"/>
      <c r="X27897" s="289"/>
    </row>
    <row r="27898" spans="20:24">
      <c r="T27898" s="288"/>
      <c r="U27898" s="287"/>
      <c r="X27898" s="289"/>
    </row>
    <row r="27899" spans="20:24">
      <c r="T27899" s="288"/>
      <c r="U27899" s="287"/>
      <c r="X27899" s="289"/>
    </row>
    <row r="27900" spans="20:24">
      <c r="T27900" s="288"/>
      <c r="U27900" s="287"/>
      <c r="X27900" s="289"/>
    </row>
    <row r="27901" spans="20:24">
      <c r="T27901" s="288"/>
      <c r="U27901" s="287"/>
      <c r="X27901" s="289"/>
    </row>
    <row r="27902" spans="20:24">
      <c r="T27902" s="288"/>
      <c r="U27902" s="287"/>
      <c r="X27902" s="289"/>
    </row>
    <row r="27903" spans="20:24">
      <c r="T27903" s="288"/>
      <c r="U27903" s="287"/>
      <c r="X27903" s="289"/>
    </row>
    <row r="27904" spans="20:24">
      <c r="T27904" s="288"/>
      <c r="U27904" s="287"/>
      <c r="X27904" s="289"/>
    </row>
    <row r="27905" spans="20:24">
      <c r="T27905" s="288"/>
      <c r="U27905" s="287"/>
      <c r="X27905" s="289"/>
    </row>
    <row r="27906" spans="20:24">
      <c r="T27906" s="288"/>
      <c r="U27906" s="287"/>
      <c r="X27906" s="289"/>
    </row>
    <row r="27907" spans="20:24">
      <c r="T27907" s="288"/>
      <c r="U27907" s="287"/>
      <c r="X27907" s="289"/>
    </row>
    <row r="27908" spans="20:24">
      <c r="T27908" s="288"/>
      <c r="U27908" s="287"/>
      <c r="X27908" s="289"/>
    </row>
    <row r="27909" spans="20:24">
      <c r="T27909" s="288"/>
      <c r="U27909" s="287"/>
      <c r="X27909" s="289"/>
    </row>
    <row r="27910" spans="20:24">
      <c r="T27910" s="288"/>
      <c r="U27910" s="287"/>
      <c r="X27910" s="289"/>
    </row>
    <row r="27911" spans="20:24">
      <c r="T27911" s="288"/>
      <c r="U27911" s="287"/>
      <c r="X27911" s="289"/>
    </row>
    <row r="27912" spans="20:24">
      <c r="T27912" s="288"/>
      <c r="U27912" s="287"/>
      <c r="X27912" s="289"/>
    </row>
    <row r="27913" spans="20:24">
      <c r="T27913" s="288"/>
      <c r="U27913" s="287"/>
      <c r="X27913" s="289"/>
    </row>
    <row r="27914" spans="20:24">
      <c r="T27914" s="288"/>
      <c r="U27914" s="287"/>
      <c r="X27914" s="289"/>
    </row>
    <row r="27915" spans="20:24">
      <c r="T27915" s="288"/>
      <c r="U27915" s="287"/>
      <c r="X27915" s="289"/>
    </row>
    <row r="27916" spans="20:24">
      <c r="T27916" s="288"/>
      <c r="U27916" s="287"/>
      <c r="X27916" s="289"/>
    </row>
    <row r="27917" spans="20:24">
      <c r="T27917" s="288"/>
      <c r="U27917" s="287"/>
      <c r="X27917" s="289"/>
    </row>
    <row r="27918" spans="20:24">
      <c r="T27918" s="288"/>
      <c r="U27918" s="287"/>
      <c r="X27918" s="289"/>
    </row>
    <row r="27919" spans="20:24">
      <c r="T27919" s="288"/>
      <c r="U27919" s="287"/>
      <c r="X27919" s="289"/>
    </row>
    <row r="27920" spans="20:24">
      <c r="T27920" s="288"/>
      <c r="U27920" s="287"/>
      <c r="X27920" s="289"/>
    </row>
    <row r="27921" spans="20:24">
      <c r="T27921" s="288"/>
      <c r="U27921" s="287"/>
      <c r="X27921" s="289"/>
    </row>
    <row r="27922" spans="20:24">
      <c r="T27922" s="288"/>
      <c r="U27922" s="287"/>
      <c r="X27922" s="289"/>
    </row>
    <row r="27923" spans="20:24">
      <c r="T27923" s="288"/>
      <c r="U27923" s="287"/>
      <c r="X27923" s="289"/>
    </row>
    <row r="27924" spans="20:24">
      <c r="T27924" s="288"/>
      <c r="U27924" s="287"/>
      <c r="X27924" s="289"/>
    </row>
    <row r="27925" spans="20:24">
      <c r="T27925" s="288"/>
      <c r="U27925" s="287"/>
      <c r="X27925" s="289"/>
    </row>
    <row r="27926" spans="20:24">
      <c r="T27926" s="288"/>
      <c r="U27926" s="287"/>
      <c r="X27926" s="289"/>
    </row>
    <row r="27927" spans="20:24">
      <c r="T27927" s="288"/>
      <c r="U27927" s="287"/>
      <c r="X27927" s="289"/>
    </row>
    <row r="27928" spans="20:24">
      <c r="T27928" s="288"/>
      <c r="U27928" s="287"/>
      <c r="X27928" s="289"/>
    </row>
    <row r="27929" spans="20:24">
      <c r="T27929" s="288"/>
      <c r="U27929" s="287"/>
      <c r="X27929" s="289"/>
    </row>
    <row r="27930" spans="20:24">
      <c r="T27930" s="288"/>
      <c r="U27930" s="287"/>
      <c r="X27930" s="289"/>
    </row>
    <row r="27931" spans="20:24">
      <c r="T27931" s="288"/>
      <c r="U27931" s="287"/>
      <c r="X27931" s="289"/>
    </row>
    <row r="27932" spans="20:24">
      <c r="T27932" s="288"/>
      <c r="U27932" s="287"/>
      <c r="X27932" s="289"/>
    </row>
    <row r="27933" spans="20:24">
      <c r="T27933" s="288"/>
      <c r="U27933" s="287"/>
      <c r="X27933" s="289"/>
    </row>
    <row r="27934" spans="20:24">
      <c r="T27934" s="288"/>
      <c r="U27934" s="287"/>
      <c r="X27934" s="289"/>
    </row>
    <row r="27935" spans="20:24">
      <c r="T27935" s="288"/>
      <c r="U27935" s="287"/>
      <c r="X27935" s="289"/>
    </row>
    <row r="27936" spans="20:24">
      <c r="T27936" s="288"/>
      <c r="U27936" s="287"/>
      <c r="X27936" s="289"/>
    </row>
    <row r="27937" spans="20:24">
      <c r="T27937" s="288"/>
      <c r="U27937" s="287"/>
      <c r="X27937" s="289"/>
    </row>
    <row r="27938" spans="20:24">
      <c r="T27938" s="288"/>
      <c r="U27938" s="287"/>
      <c r="X27938" s="289"/>
    </row>
    <row r="27939" spans="20:24">
      <c r="T27939" s="288"/>
      <c r="U27939" s="287"/>
      <c r="X27939" s="289"/>
    </row>
    <row r="27940" spans="20:24">
      <c r="T27940" s="288"/>
      <c r="U27940" s="287"/>
      <c r="X27940" s="289"/>
    </row>
    <row r="27941" spans="20:24">
      <c r="T27941" s="288"/>
      <c r="U27941" s="287"/>
      <c r="X27941" s="289"/>
    </row>
    <row r="27942" spans="20:24">
      <c r="T27942" s="288"/>
      <c r="U27942" s="287"/>
      <c r="X27942" s="289"/>
    </row>
    <row r="27943" spans="20:24">
      <c r="T27943" s="288"/>
      <c r="U27943" s="287"/>
      <c r="X27943" s="289"/>
    </row>
    <row r="27944" spans="20:24">
      <c r="T27944" s="288"/>
      <c r="U27944" s="287"/>
      <c r="X27944" s="289"/>
    </row>
    <row r="27945" spans="20:24">
      <c r="T27945" s="288"/>
      <c r="U27945" s="287"/>
      <c r="X27945" s="289"/>
    </row>
    <row r="27946" spans="20:24">
      <c r="T27946" s="288"/>
      <c r="U27946" s="287"/>
      <c r="X27946" s="289"/>
    </row>
    <row r="27947" spans="20:24">
      <c r="T27947" s="288"/>
      <c r="U27947" s="287"/>
      <c r="X27947" s="289"/>
    </row>
    <row r="27948" spans="20:24">
      <c r="T27948" s="288"/>
      <c r="U27948" s="287"/>
      <c r="X27948" s="289"/>
    </row>
    <row r="27949" spans="20:24">
      <c r="T27949" s="288"/>
      <c r="U27949" s="287"/>
      <c r="X27949" s="289"/>
    </row>
    <row r="27950" spans="20:24">
      <c r="T27950" s="288"/>
      <c r="U27950" s="287"/>
      <c r="X27950" s="289"/>
    </row>
    <row r="27951" spans="20:24">
      <c r="T27951" s="288"/>
      <c r="U27951" s="287"/>
      <c r="X27951" s="289"/>
    </row>
    <row r="27952" spans="20:24">
      <c r="T27952" s="288"/>
      <c r="U27952" s="287"/>
      <c r="X27952" s="289"/>
    </row>
    <row r="27953" spans="20:24">
      <c r="T27953" s="288"/>
      <c r="U27953" s="287"/>
      <c r="X27953" s="289"/>
    </row>
    <row r="27954" spans="20:24">
      <c r="T27954" s="288"/>
      <c r="U27954" s="287"/>
      <c r="X27954" s="289"/>
    </row>
    <row r="27955" spans="20:24">
      <c r="T27955" s="288"/>
      <c r="U27955" s="287"/>
      <c r="X27955" s="289"/>
    </row>
    <row r="27956" spans="20:24">
      <c r="T27956" s="288"/>
      <c r="U27956" s="287"/>
      <c r="X27956" s="289"/>
    </row>
    <row r="27957" spans="20:24">
      <c r="T27957" s="288"/>
      <c r="U27957" s="287"/>
      <c r="X27957" s="289"/>
    </row>
    <row r="27958" spans="20:24">
      <c r="T27958" s="288"/>
      <c r="U27958" s="287"/>
      <c r="X27958" s="289"/>
    </row>
    <row r="27959" spans="20:24">
      <c r="T27959" s="288"/>
      <c r="U27959" s="287"/>
      <c r="X27959" s="289"/>
    </row>
    <row r="27960" spans="20:24">
      <c r="T27960" s="288"/>
      <c r="U27960" s="287"/>
      <c r="X27960" s="289"/>
    </row>
    <row r="27961" spans="20:24">
      <c r="T27961" s="288"/>
      <c r="U27961" s="287"/>
      <c r="X27961" s="289"/>
    </row>
    <row r="27962" spans="20:24">
      <c r="T27962" s="288"/>
      <c r="U27962" s="287"/>
      <c r="X27962" s="289"/>
    </row>
    <row r="27963" spans="20:24">
      <c r="T27963" s="288"/>
      <c r="U27963" s="287"/>
      <c r="X27963" s="289"/>
    </row>
    <row r="27964" spans="20:24">
      <c r="T27964" s="288"/>
      <c r="U27964" s="287"/>
      <c r="X27964" s="289"/>
    </row>
    <row r="27965" spans="20:24">
      <c r="T27965" s="288"/>
      <c r="U27965" s="287"/>
      <c r="X27965" s="289"/>
    </row>
    <row r="27966" spans="20:24">
      <c r="T27966" s="288"/>
      <c r="U27966" s="287"/>
      <c r="X27966" s="289"/>
    </row>
    <row r="27967" spans="20:24">
      <c r="T27967" s="288"/>
      <c r="U27967" s="287"/>
      <c r="X27967" s="289"/>
    </row>
    <row r="27968" spans="20:24">
      <c r="T27968" s="288"/>
      <c r="U27968" s="287"/>
      <c r="X27968" s="289"/>
    </row>
    <row r="27969" spans="20:24">
      <c r="T27969" s="288"/>
      <c r="U27969" s="287"/>
      <c r="X27969" s="289"/>
    </row>
    <row r="27970" spans="20:24">
      <c r="T27970" s="288"/>
      <c r="U27970" s="287"/>
      <c r="X27970" s="289"/>
    </row>
    <row r="27971" spans="20:24">
      <c r="T27971" s="288"/>
      <c r="U27971" s="287"/>
      <c r="X27971" s="289"/>
    </row>
    <row r="27972" spans="20:24">
      <c r="T27972" s="288"/>
      <c r="U27972" s="287"/>
      <c r="X27972" s="289"/>
    </row>
    <row r="27973" spans="20:24">
      <c r="T27973" s="288"/>
      <c r="U27973" s="287"/>
      <c r="X27973" s="289"/>
    </row>
    <row r="27974" spans="20:24">
      <c r="T27974" s="288"/>
      <c r="U27974" s="287"/>
      <c r="X27974" s="289"/>
    </row>
    <row r="27975" spans="20:24">
      <c r="T27975" s="288"/>
      <c r="U27975" s="287"/>
      <c r="X27975" s="289"/>
    </row>
    <row r="27976" spans="20:24">
      <c r="T27976" s="288"/>
      <c r="U27976" s="287"/>
      <c r="X27976" s="289"/>
    </row>
    <row r="27977" spans="20:24">
      <c r="T27977" s="288"/>
      <c r="U27977" s="287"/>
      <c r="X27977" s="289"/>
    </row>
    <row r="27978" spans="20:24">
      <c r="T27978" s="288"/>
      <c r="U27978" s="287"/>
      <c r="X27978" s="289"/>
    </row>
    <row r="27979" spans="20:24">
      <c r="T27979" s="288"/>
      <c r="U27979" s="287"/>
      <c r="X27979" s="289"/>
    </row>
    <row r="27980" spans="20:24">
      <c r="T27980" s="288"/>
      <c r="U27980" s="287"/>
      <c r="X27980" s="289"/>
    </row>
    <row r="27981" spans="20:24">
      <c r="T27981" s="288"/>
      <c r="U27981" s="287"/>
      <c r="X27981" s="289"/>
    </row>
    <row r="27982" spans="20:24">
      <c r="T27982" s="288"/>
      <c r="U27982" s="287"/>
      <c r="X27982" s="289"/>
    </row>
    <row r="27983" spans="20:24">
      <c r="T27983" s="288"/>
      <c r="U27983" s="287"/>
      <c r="X27983" s="289"/>
    </row>
    <row r="27984" spans="20:24">
      <c r="T27984" s="288"/>
      <c r="U27984" s="287"/>
      <c r="X27984" s="289"/>
    </row>
    <row r="27985" spans="20:24">
      <c r="T27985" s="288"/>
      <c r="U27985" s="287"/>
      <c r="X27985" s="289"/>
    </row>
    <row r="27986" spans="20:24">
      <c r="T27986" s="288"/>
      <c r="U27986" s="287"/>
      <c r="X27986" s="289"/>
    </row>
    <row r="27987" spans="20:24">
      <c r="T27987" s="288"/>
      <c r="U27987" s="287"/>
      <c r="X27987" s="289"/>
    </row>
    <row r="27988" spans="20:24">
      <c r="T27988" s="288"/>
      <c r="U27988" s="287"/>
      <c r="X27988" s="289"/>
    </row>
    <row r="27989" spans="20:24">
      <c r="T27989" s="288"/>
      <c r="U27989" s="287"/>
      <c r="X27989" s="289"/>
    </row>
    <row r="27990" spans="20:24">
      <c r="T27990" s="288"/>
      <c r="U27990" s="287"/>
      <c r="X27990" s="289"/>
    </row>
    <row r="27991" spans="20:24">
      <c r="T27991" s="288"/>
      <c r="U27991" s="287"/>
      <c r="X27991" s="289"/>
    </row>
    <row r="27992" spans="20:24">
      <c r="T27992" s="288"/>
      <c r="U27992" s="287"/>
      <c r="X27992" s="289"/>
    </row>
    <row r="27993" spans="20:24">
      <c r="T27993" s="288"/>
      <c r="U27993" s="287"/>
      <c r="X27993" s="289"/>
    </row>
    <row r="27994" spans="20:24">
      <c r="T27994" s="288"/>
      <c r="U27994" s="287"/>
      <c r="X27994" s="289"/>
    </row>
    <row r="27995" spans="20:24">
      <c r="T27995" s="288"/>
      <c r="U27995" s="287"/>
      <c r="X27995" s="289"/>
    </row>
    <row r="27996" spans="20:24">
      <c r="T27996" s="288"/>
      <c r="U27996" s="287"/>
      <c r="X27996" s="289"/>
    </row>
    <row r="27997" spans="20:24">
      <c r="T27997" s="288"/>
      <c r="U27997" s="287"/>
      <c r="X27997" s="289"/>
    </row>
    <row r="27998" spans="20:24">
      <c r="T27998" s="288"/>
      <c r="U27998" s="287"/>
      <c r="X27998" s="289"/>
    </row>
    <row r="27999" spans="20:24">
      <c r="T27999" s="288"/>
      <c r="U27999" s="287"/>
      <c r="X27999" s="289"/>
    </row>
    <row r="28000" spans="20:24">
      <c r="T28000" s="288"/>
      <c r="U28000" s="287"/>
      <c r="X28000" s="289"/>
    </row>
    <row r="28001" spans="20:24">
      <c r="T28001" s="288"/>
      <c r="U28001" s="287"/>
      <c r="X28001" s="289"/>
    </row>
    <row r="28002" spans="20:24">
      <c r="T28002" s="288"/>
      <c r="U28002" s="287"/>
      <c r="X28002" s="289"/>
    </row>
    <row r="28003" spans="20:24">
      <c r="T28003" s="288"/>
      <c r="U28003" s="287"/>
      <c r="X28003" s="289"/>
    </row>
    <row r="28004" spans="20:24">
      <c r="T28004" s="288"/>
      <c r="U28004" s="287"/>
      <c r="X28004" s="289"/>
    </row>
    <row r="28005" spans="20:24">
      <c r="T28005" s="288"/>
      <c r="U28005" s="287"/>
      <c r="X28005" s="289"/>
    </row>
    <row r="28006" spans="20:24">
      <c r="T28006" s="288"/>
      <c r="U28006" s="287"/>
      <c r="X28006" s="289"/>
    </row>
    <row r="28007" spans="20:24">
      <c r="T28007" s="288"/>
      <c r="U28007" s="287"/>
      <c r="X28007" s="289"/>
    </row>
    <row r="28008" spans="20:24">
      <c r="T28008" s="288"/>
      <c r="U28008" s="287"/>
      <c r="X28008" s="289"/>
    </row>
    <row r="28009" spans="20:24">
      <c r="T28009" s="288"/>
      <c r="U28009" s="287"/>
      <c r="X28009" s="289"/>
    </row>
    <row r="28010" spans="20:24">
      <c r="T28010" s="288"/>
      <c r="U28010" s="287"/>
      <c r="X28010" s="289"/>
    </row>
    <row r="28011" spans="20:24">
      <c r="T28011" s="288"/>
      <c r="U28011" s="287"/>
      <c r="X28011" s="289"/>
    </row>
    <row r="28012" spans="20:24">
      <c r="T28012" s="288"/>
      <c r="U28012" s="287"/>
      <c r="X28012" s="289"/>
    </row>
    <row r="28013" spans="20:24">
      <c r="T28013" s="288"/>
      <c r="U28013" s="287"/>
      <c r="X28013" s="289"/>
    </row>
    <row r="28014" spans="20:24">
      <c r="T28014" s="288"/>
      <c r="U28014" s="287"/>
      <c r="X28014" s="289"/>
    </row>
    <row r="28015" spans="20:24">
      <c r="T28015" s="288"/>
      <c r="U28015" s="287"/>
      <c r="X28015" s="289"/>
    </row>
    <row r="28016" spans="20:24">
      <c r="T28016" s="288"/>
      <c r="U28016" s="287"/>
      <c r="X28016" s="289"/>
    </row>
    <row r="28017" spans="20:24">
      <c r="T28017" s="288"/>
      <c r="U28017" s="287"/>
      <c r="X28017" s="289"/>
    </row>
    <row r="28018" spans="20:24">
      <c r="T28018" s="288"/>
      <c r="U28018" s="287"/>
      <c r="X28018" s="289"/>
    </row>
    <row r="28019" spans="20:24">
      <c r="T28019" s="288"/>
      <c r="U28019" s="287"/>
      <c r="X28019" s="289"/>
    </row>
    <row r="28020" spans="20:24">
      <c r="T28020" s="288"/>
      <c r="U28020" s="287"/>
      <c r="X28020" s="289"/>
    </row>
    <row r="28021" spans="20:24">
      <c r="T28021" s="288"/>
      <c r="U28021" s="287"/>
      <c r="X28021" s="289"/>
    </row>
    <row r="28022" spans="20:24">
      <c r="T28022" s="288"/>
      <c r="U28022" s="287"/>
      <c r="X28022" s="289"/>
    </row>
    <row r="28023" spans="20:24">
      <c r="T28023" s="288"/>
      <c r="U28023" s="287"/>
      <c r="X28023" s="289"/>
    </row>
    <row r="28024" spans="20:24">
      <c r="T28024" s="288"/>
      <c r="U28024" s="287"/>
      <c r="X28024" s="289"/>
    </row>
    <row r="28025" spans="20:24">
      <c r="T28025" s="288"/>
      <c r="U28025" s="287"/>
      <c r="X28025" s="289"/>
    </row>
    <row r="28026" spans="20:24">
      <c r="T28026" s="288"/>
      <c r="U28026" s="287"/>
      <c r="X28026" s="289"/>
    </row>
    <row r="28027" spans="20:24">
      <c r="T28027" s="288"/>
      <c r="U28027" s="287"/>
      <c r="X28027" s="289"/>
    </row>
    <row r="28028" spans="20:24">
      <c r="T28028" s="288"/>
      <c r="U28028" s="287"/>
      <c r="X28028" s="289"/>
    </row>
    <row r="28029" spans="20:24">
      <c r="T28029" s="288"/>
      <c r="U28029" s="287"/>
      <c r="X28029" s="289"/>
    </row>
    <row r="28030" spans="20:24">
      <c r="T28030" s="288"/>
      <c r="U28030" s="287"/>
      <c r="X28030" s="289"/>
    </row>
    <row r="28031" spans="20:24">
      <c r="T28031" s="288"/>
      <c r="U28031" s="287"/>
      <c r="X28031" s="289"/>
    </row>
    <row r="28032" spans="20:24">
      <c r="T28032" s="288"/>
      <c r="U28032" s="287"/>
      <c r="X28032" s="289"/>
    </row>
    <row r="28033" spans="20:24">
      <c r="T28033" s="288"/>
      <c r="U28033" s="287"/>
      <c r="X28033" s="289"/>
    </row>
    <row r="28034" spans="20:24">
      <c r="T28034" s="288"/>
      <c r="U28034" s="287"/>
      <c r="X28034" s="289"/>
    </row>
    <row r="28035" spans="20:24">
      <c r="T28035" s="288"/>
      <c r="U28035" s="287"/>
      <c r="X28035" s="289"/>
    </row>
    <row r="28036" spans="20:24">
      <c r="T28036" s="288"/>
      <c r="U28036" s="287"/>
      <c r="X28036" s="289"/>
    </row>
    <row r="28037" spans="20:24">
      <c r="T28037" s="288"/>
      <c r="U28037" s="287"/>
      <c r="X28037" s="289"/>
    </row>
    <row r="28038" spans="20:24">
      <c r="T28038" s="288"/>
      <c r="U28038" s="287"/>
      <c r="X28038" s="289"/>
    </row>
    <row r="28039" spans="20:24">
      <c r="T28039" s="288"/>
      <c r="U28039" s="287"/>
      <c r="X28039" s="289"/>
    </row>
    <row r="28040" spans="20:24">
      <c r="T28040" s="288"/>
      <c r="U28040" s="287"/>
      <c r="X28040" s="289"/>
    </row>
    <row r="28041" spans="20:24">
      <c r="T28041" s="288"/>
      <c r="U28041" s="287"/>
      <c r="X28041" s="289"/>
    </row>
    <row r="28042" spans="20:24">
      <c r="T28042" s="288"/>
      <c r="U28042" s="287"/>
      <c r="X28042" s="289"/>
    </row>
    <row r="28043" spans="20:24">
      <c r="T28043" s="288"/>
      <c r="U28043" s="287"/>
      <c r="X28043" s="289"/>
    </row>
    <row r="28044" spans="20:24">
      <c r="T28044" s="288"/>
      <c r="U28044" s="287"/>
      <c r="X28044" s="289"/>
    </row>
    <row r="28045" spans="20:24">
      <c r="T28045" s="288"/>
      <c r="U28045" s="287"/>
      <c r="X28045" s="289"/>
    </row>
    <row r="28046" spans="20:24">
      <c r="T28046" s="288"/>
      <c r="U28046" s="287"/>
      <c r="X28046" s="289"/>
    </row>
    <row r="28047" spans="20:24">
      <c r="T28047" s="288"/>
      <c r="U28047" s="287"/>
      <c r="X28047" s="289"/>
    </row>
    <row r="28048" spans="20:24">
      <c r="T28048" s="288"/>
      <c r="U28048" s="287"/>
      <c r="X28048" s="289"/>
    </row>
    <row r="28049" spans="20:24">
      <c r="T28049" s="288"/>
      <c r="U28049" s="287"/>
      <c r="X28049" s="289"/>
    </row>
    <row r="28050" spans="20:24">
      <c r="T28050" s="288"/>
      <c r="U28050" s="287"/>
      <c r="X28050" s="289"/>
    </row>
    <row r="28051" spans="20:24">
      <c r="T28051" s="288"/>
      <c r="U28051" s="287"/>
      <c r="X28051" s="289"/>
    </row>
    <row r="28052" spans="20:24">
      <c r="T28052" s="288"/>
      <c r="U28052" s="287"/>
      <c r="X28052" s="289"/>
    </row>
    <row r="28053" spans="20:24">
      <c r="T28053" s="288"/>
      <c r="U28053" s="287"/>
      <c r="X28053" s="289"/>
    </row>
    <row r="28054" spans="20:24">
      <c r="T28054" s="288"/>
      <c r="U28054" s="287"/>
      <c r="X28054" s="289"/>
    </row>
    <row r="28055" spans="20:24">
      <c r="T28055" s="288"/>
      <c r="U28055" s="287"/>
      <c r="X28055" s="289"/>
    </row>
    <row r="28056" spans="20:24">
      <c r="T28056" s="288"/>
      <c r="U28056" s="287"/>
      <c r="X28056" s="289"/>
    </row>
    <row r="28057" spans="20:24">
      <c r="T28057" s="288"/>
      <c r="U28057" s="287"/>
      <c r="X28057" s="289"/>
    </row>
    <row r="28058" spans="20:24">
      <c r="T28058" s="288"/>
      <c r="U28058" s="287"/>
      <c r="X28058" s="289"/>
    </row>
    <row r="28059" spans="20:24">
      <c r="T28059" s="288"/>
      <c r="U28059" s="287"/>
      <c r="X28059" s="289"/>
    </row>
    <row r="28060" spans="20:24">
      <c r="T28060" s="288"/>
      <c r="U28060" s="287"/>
      <c r="X28060" s="289"/>
    </row>
    <row r="28061" spans="20:24">
      <c r="T28061" s="288"/>
      <c r="U28061" s="287"/>
      <c r="X28061" s="289"/>
    </row>
    <row r="28062" spans="20:24">
      <c r="T28062" s="288"/>
      <c r="U28062" s="287"/>
      <c r="X28062" s="289"/>
    </row>
    <row r="28063" spans="20:24">
      <c r="T28063" s="288"/>
      <c r="U28063" s="287"/>
      <c r="X28063" s="289"/>
    </row>
    <row r="28064" spans="20:24">
      <c r="T28064" s="288"/>
      <c r="U28064" s="287"/>
      <c r="X28064" s="289"/>
    </row>
    <row r="28065" spans="20:24">
      <c r="T28065" s="288"/>
      <c r="U28065" s="287"/>
      <c r="X28065" s="289"/>
    </row>
    <row r="28066" spans="20:24">
      <c r="T28066" s="288"/>
      <c r="U28066" s="287"/>
      <c r="X28066" s="289"/>
    </row>
    <row r="28067" spans="20:24">
      <c r="T28067" s="288"/>
      <c r="U28067" s="287"/>
      <c r="X28067" s="289"/>
    </row>
    <row r="28068" spans="20:24">
      <c r="T28068" s="288"/>
      <c r="U28068" s="287"/>
      <c r="X28068" s="289"/>
    </row>
    <row r="28069" spans="20:24">
      <c r="T28069" s="288"/>
      <c r="U28069" s="287"/>
      <c r="X28069" s="289"/>
    </row>
    <row r="28070" spans="20:24">
      <c r="T28070" s="288"/>
      <c r="U28070" s="287"/>
      <c r="X28070" s="289"/>
    </row>
    <row r="28071" spans="20:24">
      <c r="T28071" s="288"/>
      <c r="U28071" s="287"/>
      <c r="X28071" s="289"/>
    </row>
    <row r="28072" spans="20:24">
      <c r="T28072" s="288"/>
      <c r="U28072" s="287"/>
      <c r="X28072" s="289"/>
    </row>
    <row r="28073" spans="20:24">
      <c r="T28073" s="288"/>
      <c r="U28073" s="287"/>
      <c r="X28073" s="289"/>
    </row>
    <row r="28074" spans="20:24">
      <c r="T28074" s="288"/>
      <c r="U28074" s="287"/>
      <c r="X28074" s="289"/>
    </row>
    <row r="28075" spans="20:24">
      <c r="T28075" s="288"/>
      <c r="U28075" s="287"/>
      <c r="X28075" s="289"/>
    </row>
    <row r="28076" spans="20:24">
      <c r="T28076" s="288"/>
      <c r="U28076" s="287"/>
      <c r="X28076" s="289"/>
    </row>
    <row r="28077" spans="20:24">
      <c r="T28077" s="288"/>
      <c r="U28077" s="287"/>
      <c r="X28077" s="289"/>
    </row>
    <row r="28078" spans="20:24">
      <c r="T28078" s="288"/>
      <c r="U28078" s="287"/>
      <c r="X28078" s="289"/>
    </row>
    <row r="28079" spans="20:24">
      <c r="T28079" s="288"/>
      <c r="U28079" s="287"/>
      <c r="X28079" s="289"/>
    </row>
    <row r="28080" spans="20:24">
      <c r="T28080" s="288"/>
      <c r="U28080" s="287"/>
      <c r="X28080" s="289"/>
    </row>
    <row r="28081" spans="20:24">
      <c r="T28081" s="288"/>
      <c r="U28081" s="287"/>
      <c r="X28081" s="289"/>
    </row>
    <row r="28082" spans="20:24">
      <c r="T28082" s="288"/>
      <c r="U28082" s="287"/>
      <c r="X28082" s="289"/>
    </row>
    <row r="28083" spans="20:24">
      <c r="T28083" s="288"/>
      <c r="U28083" s="287"/>
      <c r="X28083" s="289"/>
    </row>
    <row r="28084" spans="20:24">
      <c r="T28084" s="288"/>
      <c r="U28084" s="287"/>
      <c r="X28084" s="289"/>
    </row>
    <row r="28085" spans="20:24">
      <c r="T28085" s="288"/>
      <c r="U28085" s="287"/>
      <c r="X28085" s="289"/>
    </row>
    <row r="28086" spans="20:24">
      <c r="T28086" s="288"/>
      <c r="U28086" s="287"/>
      <c r="X28086" s="289"/>
    </row>
    <row r="28087" spans="20:24">
      <c r="T28087" s="288"/>
      <c r="U28087" s="287"/>
      <c r="X28087" s="289"/>
    </row>
    <row r="28088" spans="20:24">
      <c r="T28088" s="288"/>
      <c r="U28088" s="287"/>
      <c r="X28088" s="289"/>
    </row>
    <row r="28089" spans="20:24">
      <c r="T28089" s="288"/>
      <c r="U28089" s="287"/>
      <c r="X28089" s="289"/>
    </row>
    <row r="28090" spans="20:24">
      <c r="T28090" s="288"/>
      <c r="U28090" s="287"/>
      <c r="X28090" s="289"/>
    </row>
    <row r="28091" spans="20:24">
      <c r="T28091" s="288"/>
      <c r="U28091" s="287"/>
      <c r="X28091" s="289"/>
    </row>
    <row r="28092" spans="20:24">
      <c r="T28092" s="288"/>
      <c r="U28092" s="287"/>
      <c r="X28092" s="289"/>
    </row>
    <row r="28093" spans="20:24">
      <c r="T28093" s="288"/>
      <c r="U28093" s="287"/>
      <c r="X28093" s="289"/>
    </row>
    <row r="28094" spans="20:24">
      <c r="T28094" s="288"/>
      <c r="U28094" s="287"/>
      <c r="X28094" s="289"/>
    </row>
    <row r="28095" spans="20:24">
      <c r="T28095" s="288"/>
      <c r="U28095" s="287"/>
      <c r="X28095" s="289"/>
    </row>
    <row r="28096" spans="20:24">
      <c r="T28096" s="288"/>
      <c r="U28096" s="287"/>
      <c r="X28096" s="289"/>
    </row>
    <row r="28097" spans="20:24">
      <c r="T28097" s="288"/>
      <c r="U28097" s="287"/>
      <c r="X28097" s="289"/>
    </row>
    <row r="28098" spans="20:24">
      <c r="T28098" s="288"/>
      <c r="U28098" s="287"/>
      <c r="X28098" s="289"/>
    </row>
    <row r="28099" spans="20:24">
      <c r="T28099" s="288"/>
      <c r="U28099" s="287"/>
      <c r="X28099" s="289"/>
    </row>
    <row r="28100" spans="20:24">
      <c r="T28100" s="288"/>
      <c r="U28100" s="287"/>
      <c r="X28100" s="289"/>
    </row>
    <row r="28101" spans="20:24">
      <c r="T28101" s="288"/>
      <c r="U28101" s="287"/>
      <c r="X28101" s="289"/>
    </row>
    <row r="28102" spans="20:24">
      <c r="T28102" s="288"/>
      <c r="U28102" s="287"/>
      <c r="X28102" s="289"/>
    </row>
    <row r="28103" spans="20:24">
      <c r="T28103" s="288"/>
      <c r="U28103" s="287"/>
      <c r="X28103" s="289"/>
    </row>
    <row r="28104" spans="20:24">
      <c r="T28104" s="288"/>
      <c r="U28104" s="287"/>
      <c r="X28104" s="289"/>
    </row>
    <row r="28105" spans="20:24">
      <c r="T28105" s="288"/>
      <c r="U28105" s="287"/>
      <c r="X28105" s="289"/>
    </row>
    <row r="28106" spans="20:24">
      <c r="T28106" s="288"/>
      <c r="U28106" s="287"/>
      <c r="X28106" s="289"/>
    </row>
    <row r="28107" spans="20:24">
      <c r="T28107" s="288"/>
      <c r="U28107" s="287"/>
      <c r="X28107" s="289"/>
    </row>
    <row r="28108" spans="20:24">
      <c r="T28108" s="288"/>
      <c r="U28108" s="287"/>
      <c r="X28108" s="289"/>
    </row>
    <row r="28109" spans="20:24">
      <c r="T28109" s="288"/>
      <c r="U28109" s="287"/>
      <c r="X28109" s="289"/>
    </row>
    <row r="28110" spans="20:24">
      <c r="T28110" s="288"/>
      <c r="U28110" s="287"/>
      <c r="X28110" s="289"/>
    </row>
    <row r="28111" spans="20:24">
      <c r="T28111" s="288"/>
      <c r="U28111" s="287"/>
      <c r="X28111" s="289"/>
    </row>
    <row r="28112" spans="20:24">
      <c r="T28112" s="288"/>
      <c r="U28112" s="287"/>
      <c r="X28112" s="289"/>
    </row>
    <row r="28113" spans="20:24">
      <c r="T28113" s="288"/>
      <c r="U28113" s="287"/>
      <c r="X28113" s="289"/>
    </row>
    <row r="28114" spans="20:24">
      <c r="T28114" s="288"/>
      <c r="U28114" s="287"/>
      <c r="X28114" s="289"/>
    </row>
    <row r="28115" spans="20:24">
      <c r="T28115" s="288"/>
      <c r="U28115" s="287"/>
      <c r="X28115" s="289"/>
    </row>
    <row r="28116" spans="20:24">
      <c r="T28116" s="288"/>
      <c r="U28116" s="287"/>
      <c r="X28116" s="289"/>
    </row>
    <row r="28117" spans="20:24">
      <c r="T28117" s="288"/>
      <c r="U28117" s="287"/>
      <c r="X28117" s="289"/>
    </row>
    <row r="28118" spans="20:24">
      <c r="T28118" s="288"/>
      <c r="U28118" s="287"/>
      <c r="X28118" s="289"/>
    </row>
    <row r="28119" spans="20:24">
      <c r="T28119" s="288"/>
      <c r="U28119" s="287"/>
      <c r="X28119" s="289"/>
    </row>
    <row r="28120" spans="20:24">
      <c r="T28120" s="288"/>
      <c r="U28120" s="287"/>
      <c r="X28120" s="289"/>
    </row>
    <row r="28121" spans="20:24">
      <c r="T28121" s="288"/>
      <c r="U28121" s="287"/>
      <c r="X28121" s="289"/>
    </row>
    <row r="28122" spans="20:24">
      <c r="T28122" s="288"/>
      <c r="U28122" s="287"/>
      <c r="X28122" s="289"/>
    </row>
    <row r="28123" spans="20:24">
      <c r="T28123" s="288"/>
      <c r="U28123" s="287"/>
      <c r="X28123" s="289"/>
    </row>
    <row r="28124" spans="20:24">
      <c r="T28124" s="288"/>
      <c r="U28124" s="287"/>
      <c r="X28124" s="289"/>
    </row>
    <row r="28125" spans="20:24">
      <c r="T28125" s="288"/>
      <c r="U28125" s="287"/>
      <c r="X28125" s="289"/>
    </row>
    <row r="28126" spans="20:24">
      <c r="T28126" s="288"/>
      <c r="U28126" s="287"/>
      <c r="X28126" s="289"/>
    </row>
    <row r="28127" spans="20:24">
      <c r="T28127" s="288"/>
      <c r="U28127" s="287"/>
      <c r="X28127" s="289"/>
    </row>
    <row r="28128" spans="20:24">
      <c r="T28128" s="288"/>
      <c r="U28128" s="287"/>
      <c r="X28128" s="289"/>
    </row>
    <row r="28129" spans="20:24">
      <c r="T28129" s="288"/>
      <c r="U28129" s="287"/>
      <c r="X28129" s="289"/>
    </row>
    <row r="28130" spans="20:24">
      <c r="T28130" s="288"/>
      <c r="U28130" s="287"/>
      <c r="X28130" s="289"/>
    </row>
    <row r="28131" spans="20:24">
      <c r="T28131" s="288"/>
      <c r="U28131" s="287"/>
      <c r="X28131" s="289"/>
    </row>
    <row r="28132" spans="20:24">
      <c r="T28132" s="288"/>
      <c r="U28132" s="287"/>
      <c r="X28132" s="289"/>
    </row>
    <row r="28133" spans="20:24">
      <c r="T28133" s="288"/>
      <c r="U28133" s="287"/>
      <c r="X28133" s="289"/>
    </row>
    <row r="28134" spans="20:24">
      <c r="T28134" s="288"/>
      <c r="U28134" s="287"/>
      <c r="X28134" s="289"/>
    </row>
    <row r="28135" spans="20:24">
      <c r="T28135" s="288"/>
      <c r="U28135" s="287"/>
      <c r="X28135" s="289"/>
    </row>
    <row r="28136" spans="20:24">
      <c r="T28136" s="288"/>
      <c r="U28136" s="287"/>
      <c r="X28136" s="289"/>
    </row>
    <row r="28137" spans="20:24">
      <c r="T28137" s="288"/>
      <c r="U28137" s="287"/>
      <c r="X28137" s="289"/>
    </row>
    <row r="28138" spans="20:24">
      <c r="T28138" s="288"/>
      <c r="U28138" s="287"/>
      <c r="X28138" s="289"/>
    </row>
    <row r="28139" spans="20:24">
      <c r="T28139" s="288"/>
      <c r="U28139" s="287"/>
      <c r="X28139" s="289"/>
    </row>
    <row r="28140" spans="20:24">
      <c r="T28140" s="288"/>
      <c r="U28140" s="287"/>
      <c r="X28140" s="289"/>
    </row>
    <row r="28141" spans="20:24">
      <c r="T28141" s="288"/>
      <c r="U28141" s="287"/>
      <c r="X28141" s="289"/>
    </row>
    <row r="28142" spans="20:24">
      <c r="T28142" s="288"/>
      <c r="U28142" s="287"/>
      <c r="X28142" s="289"/>
    </row>
    <row r="28143" spans="20:24">
      <c r="T28143" s="288"/>
      <c r="U28143" s="287"/>
      <c r="X28143" s="289"/>
    </row>
    <row r="28144" spans="20:24">
      <c r="T28144" s="288"/>
      <c r="U28144" s="287"/>
      <c r="X28144" s="289"/>
    </row>
    <row r="28145" spans="20:24">
      <c r="T28145" s="288"/>
      <c r="U28145" s="287"/>
      <c r="X28145" s="289"/>
    </row>
    <row r="28146" spans="20:24">
      <c r="T28146" s="288"/>
      <c r="U28146" s="287"/>
      <c r="X28146" s="289"/>
    </row>
    <row r="28147" spans="20:24">
      <c r="T28147" s="288"/>
      <c r="U28147" s="287"/>
      <c r="X28147" s="289"/>
    </row>
    <row r="28148" spans="20:24">
      <c r="T28148" s="288"/>
      <c r="U28148" s="287"/>
      <c r="X28148" s="289"/>
    </row>
    <row r="28149" spans="20:24">
      <c r="T28149" s="288"/>
      <c r="U28149" s="287"/>
      <c r="X28149" s="289"/>
    </row>
    <row r="28150" spans="20:24">
      <c r="T28150" s="288"/>
      <c r="U28150" s="287"/>
      <c r="X28150" s="289"/>
    </row>
    <row r="28151" spans="20:24">
      <c r="T28151" s="288"/>
      <c r="U28151" s="287"/>
      <c r="X28151" s="289"/>
    </row>
    <row r="28152" spans="20:24">
      <c r="T28152" s="288"/>
      <c r="U28152" s="287"/>
      <c r="X28152" s="289"/>
    </row>
    <row r="28153" spans="20:24">
      <c r="T28153" s="288"/>
      <c r="U28153" s="287"/>
      <c r="X28153" s="289"/>
    </row>
    <row r="28154" spans="20:24">
      <c r="T28154" s="288"/>
      <c r="U28154" s="287"/>
      <c r="X28154" s="289"/>
    </row>
    <row r="28155" spans="20:24">
      <c r="T28155" s="288"/>
      <c r="U28155" s="287"/>
      <c r="X28155" s="289"/>
    </row>
    <row r="28156" spans="20:24">
      <c r="T28156" s="288"/>
      <c r="U28156" s="287"/>
      <c r="X28156" s="289"/>
    </row>
    <row r="28157" spans="20:24">
      <c r="T28157" s="288"/>
      <c r="U28157" s="287"/>
      <c r="X28157" s="289"/>
    </row>
    <row r="28158" spans="20:24">
      <c r="T28158" s="288"/>
      <c r="U28158" s="287"/>
      <c r="X28158" s="289"/>
    </row>
    <row r="28159" spans="20:24">
      <c r="T28159" s="288"/>
      <c r="U28159" s="287"/>
      <c r="X28159" s="289"/>
    </row>
    <row r="28160" spans="20:24">
      <c r="T28160" s="288"/>
      <c r="U28160" s="287"/>
      <c r="X28160" s="289"/>
    </row>
    <row r="28161" spans="20:24">
      <c r="T28161" s="288"/>
      <c r="U28161" s="287"/>
      <c r="X28161" s="289"/>
    </row>
    <row r="28162" spans="20:24">
      <c r="T28162" s="288"/>
      <c r="U28162" s="287"/>
      <c r="X28162" s="289"/>
    </row>
    <row r="28163" spans="20:24">
      <c r="T28163" s="288"/>
      <c r="U28163" s="287"/>
      <c r="X28163" s="289"/>
    </row>
    <row r="28164" spans="20:24">
      <c r="T28164" s="288"/>
      <c r="U28164" s="287"/>
      <c r="X28164" s="289"/>
    </row>
    <row r="28165" spans="20:24">
      <c r="T28165" s="288"/>
      <c r="U28165" s="287"/>
      <c r="X28165" s="289"/>
    </row>
    <row r="28166" spans="20:24">
      <c r="T28166" s="288"/>
      <c r="U28166" s="287"/>
      <c r="X28166" s="289"/>
    </row>
    <row r="28167" spans="20:24">
      <c r="T28167" s="288"/>
      <c r="U28167" s="287"/>
      <c r="X28167" s="289"/>
    </row>
    <row r="28168" spans="20:24">
      <c r="T28168" s="288"/>
      <c r="U28168" s="287"/>
      <c r="X28168" s="289"/>
    </row>
    <row r="28169" spans="20:24">
      <c r="T28169" s="288"/>
      <c r="U28169" s="287"/>
      <c r="X28169" s="289"/>
    </row>
    <row r="28170" spans="20:24">
      <c r="T28170" s="288"/>
      <c r="U28170" s="287"/>
      <c r="X28170" s="289"/>
    </row>
    <row r="28171" spans="20:24">
      <c r="T28171" s="288"/>
      <c r="U28171" s="287"/>
      <c r="X28171" s="289"/>
    </row>
    <row r="28172" spans="20:24">
      <c r="T28172" s="288"/>
      <c r="U28172" s="287"/>
      <c r="X28172" s="289"/>
    </row>
    <row r="28173" spans="20:24">
      <c r="T28173" s="288"/>
      <c r="U28173" s="287"/>
      <c r="X28173" s="289"/>
    </row>
    <row r="28174" spans="20:24">
      <c r="T28174" s="288"/>
      <c r="U28174" s="287"/>
      <c r="X28174" s="289"/>
    </row>
    <row r="28175" spans="20:24">
      <c r="T28175" s="288"/>
      <c r="U28175" s="287"/>
      <c r="X28175" s="289"/>
    </row>
    <row r="28176" spans="20:24">
      <c r="T28176" s="288"/>
      <c r="U28176" s="287"/>
      <c r="X28176" s="289"/>
    </row>
    <row r="28177" spans="20:24">
      <c r="T28177" s="288"/>
      <c r="U28177" s="287"/>
      <c r="X28177" s="289"/>
    </row>
    <row r="28178" spans="20:24">
      <c r="T28178" s="288"/>
      <c r="U28178" s="287"/>
      <c r="X28178" s="289"/>
    </row>
    <row r="28179" spans="20:24">
      <c r="T28179" s="288"/>
      <c r="U28179" s="287"/>
      <c r="X28179" s="289"/>
    </row>
    <row r="28180" spans="20:24">
      <c r="T28180" s="288"/>
      <c r="U28180" s="287"/>
      <c r="X28180" s="289"/>
    </row>
    <row r="28181" spans="20:24">
      <c r="T28181" s="288"/>
      <c r="U28181" s="287"/>
      <c r="X28181" s="289"/>
    </row>
    <row r="28182" spans="20:24">
      <c r="T28182" s="288"/>
      <c r="U28182" s="287"/>
      <c r="X28182" s="289"/>
    </row>
    <row r="28183" spans="20:24">
      <c r="T28183" s="288"/>
      <c r="U28183" s="287"/>
      <c r="X28183" s="289"/>
    </row>
    <row r="28184" spans="20:24">
      <c r="T28184" s="288"/>
      <c r="U28184" s="287"/>
      <c r="X28184" s="289"/>
    </row>
    <row r="28185" spans="20:24">
      <c r="T28185" s="288"/>
      <c r="U28185" s="287"/>
      <c r="X28185" s="289"/>
    </row>
    <row r="28186" spans="20:24">
      <c r="T28186" s="288"/>
      <c r="U28186" s="287"/>
      <c r="X28186" s="289"/>
    </row>
    <row r="28187" spans="20:24">
      <c r="T28187" s="288"/>
      <c r="U28187" s="287"/>
      <c r="X28187" s="289"/>
    </row>
    <row r="28188" spans="20:24">
      <c r="T28188" s="288"/>
      <c r="U28188" s="287"/>
      <c r="X28188" s="289"/>
    </row>
    <row r="28189" spans="20:24">
      <c r="T28189" s="288"/>
      <c r="U28189" s="287"/>
      <c r="X28189" s="289"/>
    </row>
    <row r="28190" spans="20:24">
      <c r="T28190" s="288"/>
      <c r="U28190" s="287"/>
      <c r="X28190" s="289"/>
    </row>
    <row r="28191" spans="20:24">
      <c r="T28191" s="288"/>
      <c r="U28191" s="287"/>
      <c r="X28191" s="289"/>
    </row>
    <row r="28192" spans="20:24">
      <c r="T28192" s="288"/>
      <c r="U28192" s="287"/>
      <c r="X28192" s="289"/>
    </row>
    <row r="28193" spans="20:24">
      <c r="T28193" s="288"/>
      <c r="U28193" s="287"/>
      <c r="X28193" s="289"/>
    </row>
    <row r="28194" spans="20:24">
      <c r="T28194" s="288"/>
      <c r="U28194" s="287"/>
      <c r="X28194" s="289"/>
    </row>
    <row r="28195" spans="20:24">
      <c r="T28195" s="288"/>
      <c r="U28195" s="287"/>
      <c r="X28195" s="289"/>
    </row>
    <row r="28196" spans="20:24">
      <c r="T28196" s="288"/>
      <c r="U28196" s="287"/>
      <c r="X28196" s="289"/>
    </row>
    <row r="28197" spans="20:24">
      <c r="T28197" s="288"/>
      <c r="U28197" s="287"/>
      <c r="X28197" s="289"/>
    </row>
    <row r="28198" spans="20:24">
      <c r="T28198" s="288"/>
      <c r="U28198" s="287"/>
      <c r="X28198" s="289"/>
    </row>
    <row r="28199" spans="20:24">
      <c r="T28199" s="288"/>
      <c r="U28199" s="287"/>
      <c r="X28199" s="289"/>
    </row>
    <row r="28200" spans="20:24">
      <c r="T28200" s="288"/>
      <c r="U28200" s="287"/>
      <c r="X28200" s="289"/>
    </row>
    <row r="28201" spans="20:24">
      <c r="T28201" s="288"/>
      <c r="U28201" s="287"/>
      <c r="X28201" s="289"/>
    </row>
    <row r="28202" spans="20:24">
      <c r="T28202" s="288"/>
      <c r="U28202" s="287"/>
      <c r="X28202" s="289"/>
    </row>
    <row r="28203" spans="20:24">
      <c r="T28203" s="288"/>
      <c r="U28203" s="287"/>
      <c r="X28203" s="289"/>
    </row>
    <row r="28204" spans="20:24">
      <c r="T28204" s="288"/>
      <c r="U28204" s="287"/>
      <c r="X28204" s="289"/>
    </row>
    <row r="28205" spans="20:24">
      <c r="T28205" s="288"/>
      <c r="U28205" s="287"/>
      <c r="X28205" s="289"/>
    </row>
    <row r="28206" spans="20:24">
      <c r="T28206" s="288"/>
      <c r="U28206" s="287"/>
      <c r="X28206" s="289"/>
    </row>
    <row r="28207" spans="20:24">
      <c r="T28207" s="288"/>
      <c r="U28207" s="287"/>
      <c r="X28207" s="289"/>
    </row>
    <row r="28208" spans="20:24">
      <c r="T28208" s="288"/>
      <c r="U28208" s="287"/>
      <c r="X28208" s="289"/>
    </row>
    <row r="28209" spans="20:24">
      <c r="T28209" s="288"/>
      <c r="U28209" s="287"/>
      <c r="X28209" s="289"/>
    </row>
    <row r="28210" spans="20:24">
      <c r="T28210" s="288"/>
      <c r="U28210" s="287"/>
      <c r="X28210" s="289"/>
    </row>
    <row r="28211" spans="20:24">
      <c r="T28211" s="288"/>
      <c r="U28211" s="287"/>
      <c r="X28211" s="289"/>
    </row>
    <row r="28212" spans="20:24">
      <c r="T28212" s="288"/>
      <c r="U28212" s="287"/>
      <c r="X28212" s="289"/>
    </row>
    <row r="28213" spans="20:24">
      <c r="T28213" s="288"/>
      <c r="U28213" s="287"/>
      <c r="X28213" s="289"/>
    </row>
    <row r="28214" spans="20:24">
      <c r="T28214" s="288"/>
      <c r="U28214" s="287"/>
      <c r="X28214" s="289"/>
    </row>
    <row r="28215" spans="20:24">
      <c r="T28215" s="288"/>
      <c r="U28215" s="287"/>
      <c r="X28215" s="289"/>
    </row>
    <row r="28216" spans="20:24">
      <c r="T28216" s="288"/>
      <c r="U28216" s="287"/>
      <c r="X28216" s="289"/>
    </row>
    <row r="28217" spans="20:24">
      <c r="T28217" s="288"/>
      <c r="U28217" s="287"/>
      <c r="X28217" s="289"/>
    </row>
    <row r="28218" spans="20:24">
      <c r="T28218" s="288"/>
      <c r="U28218" s="287"/>
      <c r="X28218" s="289"/>
    </row>
    <row r="28219" spans="20:24">
      <c r="T28219" s="288"/>
      <c r="U28219" s="287"/>
      <c r="X28219" s="289"/>
    </row>
    <row r="28220" spans="20:24">
      <c r="T28220" s="288"/>
      <c r="U28220" s="287"/>
      <c r="X28220" s="289"/>
    </row>
    <row r="28221" spans="20:24">
      <c r="T28221" s="288"/>
      <c r="U28221" s="287"/>
      <c r="X28221" s="289"/>
    </row>
    <row r="28222" spans="20:24">
      <c r="T28222" s="288"/>
      <c r="U28222" s="287"/>
      <c r="X28222" s="289"/>
    </row>
    <row r="28223" spans="20:24">
      <c r="T28223" s="288"/>
      <c r="U28223" s="287"/>
      <c r="X28223" s="289"/>
    </row>
    <row r="28224" spans="20:24">
      <c r="T28224" s="288"/>
      <c r="U28224" s="287"/>
      <c r="X28224" s="289"/>
    </row>
    <row r="28225" spans="20:24">
      <c r="T28225" s="288"/>
      <c r="U28225" s="287"/>
      <c r="X28225" s="289"/>
    </row>
    <row r="28226" spans="20:24">
      <c r="T28226" s="288"/>
      <c r="U28226" s="287"/>
      <c r="X28226" s="289"/>
    </row>
    <row r="28227" spans="20:24">
      <c r="T28227" s="288"/>
      <c r="U28227" s="287"/>
      <c r="X28227" s="289"/>
    </row>
    <row r="28228" spans="20:24">
      <c r="T28228" s="288"/>
      <c r="U28228" s="287"/>
      <c r="X28228" s="289"/>
    </row>
    <row r="28229" spans="20:24">
      <c r="T28229" s="288"/>
      <c r="U28229" s="287"/>
      <c r="X28229" s="289"/>
    </row>
    <row r="28230" spans="20:24">
      <c r="T28230" s="288"/>
      <c r="U28230" s="287"/>
      <c r="X28230" s="289"/>
    </row>
    <row r="28231" spans="20:24">
      <c r="T28231" s="288"/>
      <c r="U28231" s="287"/>
      <c r="X28231" s="289"/>
    </row>
    <row r="28232" spans="20:24">
      <c r="T28232" s="288"/>
      <c r="U28232" s="287"/>
      <c r="X28232" s="289"/>
    </row>
    <row r="28233" spans="20:24">
      <c r="T28233" s="288"/>
      <c r="U28233" s="287"/>
      <c r="X28233" s="289"/>
    </row>
    <row r="28234" spans="20:24">
      <c r="T28234" s="288"/>
      <c r="U28234" s="287"/>
      <c r="X28234" s="289"/>
    </row>
    <row r="28235" spans="20:24">
      <c r="T28235" s="288"/>
      <c r="U28235" s="287"/>
      <c r="X28235" s="289"/>
    </row>
    <row r="28236" spans="20:24">
      <c r="T28236" s="288"/>
      <c r="U28236" s="287"/>
      <c r="X28236" s="289"/>
    </row>
    <row r="28237" spans="20:24">
      <c r="T28237" s="288"/>
      <c r="U28237" s="287"/>
      <c r="X28237" s="289"/>
    </row>
    <row r="28238" spans="20:24">
      <c r="T28238" s="288"/>
      <c r="U28238" s="287"/>
      <c r="X28238" s="289"/>
    </row>
    <row r="28239" spans="20:24">
      <c r="T28239" s="288"/>
      <c r="U28239" s="287"/>
      <c r="X28239" s="289"/>
    </row>
    <row r="28240" spans="20:24">
      <c r="T28240" s="288"/>
      <c r="U28240" s="287"/>
      <c r="X28240" s="289"/>
    </row>
    <row r="28241" spans="20:24">
      <c r="T28241" s="288"/>
      <c r="U28241" s="287"/>
      <c r="X28241" s="289"/>
    </row>
    <row r="28242" spans="20:24">
      <c r="T28242" s="288"/>
      <c r="U28242" s="287"/>
      <c r="X28242" s="289"/>
    </row>
    <row r="28243" spans="20:24">
      <c r="T28243" s="288"/>
      <c r="U28243" s="287"/>
      <c r="X28243" s="289"/>
    </row>
    <row r="28244" spans="20:24">
      <c r="T28244" s="288"/>
      <c r="U28244" s="287"/>
      <c r="X28244" s="289"/>
    </row>
    <row r="28245" spans="20:24">
      <c r="T28245" s="288"/>
      <c r="U28245" s="287"/>
      <c r="X28245" s="289"/>
    </row>
    <row r="28246" spans="20:24">
      <c r="T28246" s="288"/>
      <c r="U28246" s="287"/>
      <c r="X28246" s="289"/>
    </row>
    <row r="28247" spans="20:24">
      <c r="T28247" s="288"/>
      <c r="U28247" s="287"/>
      <c r="X28247" s="289"/>
    </row>
    <row r="28248" spans="20:24">
      <c r="T28248" s="288"/>
      <c r="U28248" s="287"/>
      <c r="X28248" s="289"/>
    </row>
    <row r="28249" spans="20:24">
      <c r="T28249" s="288"/>
      <c r="U28249" s="287"/>
      <c r="X28249" s="289"/>
    </row>
    <row r="28250" spans="20:24">
      <c r="T28250" s="288"/>
      <c r="U28250" s="287"/>
      <c r="X28250" s="289"/>
    </row>
    <row r="28251" spans="20:24">
      <c r="T28251" s="288"/>
      <c r="U28251" s="287"/>
      <c r="X28251" s="289"/>
    </row>
    <row r="28252" spans="20:24">
      <c r="T28252" s="288"/>
      <c r="U28252" s="287"/>
      <c r="X28252" s="289"/>
    </row>
    <row r="28253" spans="20:24">
      <c r="T28253" s="288"/>
      <c r="U28253" s="287"/>
      <c r="X28253" s="289"/>
    </row>
    <row r="28254" spans="20:24">
      <c r="T28254" s="288"/>
      <c r="U28254" s="287"/>
      <c r="X28254" s="289"/>
    </row>
    <row r="28255" spans="20:24">
      <c r="T28255" s="288"/>
      <c r="U28255" s="287"/>
      <c r="X28255" s="289"/>
    </row>
    <row r="28256" spans="20:24">
      <c r="T28256" s="288"/>
      <c r="U28256" s="287"/>
      <c r="X28256" s="289"/>
    </row>
    <row r="28257" spans="20:24">
      <c r="T28257" s="288"/>
      <c r="U28257" s="287"/>
      <c r="X28257" s="289"/>
    </row>
    <row r="28258" spans="20:24">
      <c r="T28258" s="288"/>
      <c r="U28258" s="287"/>
      <c r="X28258" s="289"/>
    </row>
    <row r="28259" spans="20:24">
      <c r="T28259" s="288"/>
      <c r="U28259" s="287"/>
      <c r="X28259" s="289"/>
    </row>
    <row r="28260" spans="20:24">
      <c r="T28260" s="288"/>
      <c r="U28260" s="287"/>
      <c r="X28260" s="289"/>
    </row>
    <row r="28261" spans="20:24">
      <c r="T28261" s="288"/>
      <c r="U28261" s="287"/>
      <c r="X28261" s="289"/>
    </row>
    <row r="28262" spans="20:24">
      <c r="T28262" s="288"/>
      <c r="U28262" s="287"/>
      <c r="X28262" s="289"/>
    </row>
    <row r="28263" spans="20:24">
      <c r="T28263" s="288"/>
      <c r="U28263" s="287"/>
      <c r="X28263" s="289"/>
    </row>
    <row r="28264" spans="20:24">
      <c r="T28264" s="288"/>
      <c r="U28264" s="287"/>
      <c r="X28264" s="289"/>
    </row>
    <row r="28265" spans="20:24">
      <c r="T28265" s="288"/>
      <c r="U28265" s="287"/>
      <c r="X28265" s="289"/>
    </row>
    <row r="28266" spans="20:24">
      <c r="T28266" s="288"/>
      <c r="U28266" s="287"/>
      <c r="X28266" s="289"/>
    </row>
    <row r="28267" spans="20:24">
      <c r="T28267" s="288"/>
      <c r="U28267" s="287"/>
      <c r="X28267" s="289"/>
    </row>
    <row r="28268" spans="20:24">
      <c r="T28268" s="288"/>
      <c r="U28268" s="287"/>
      <c r="X28268" s="289"/>
    </row>
    <row r="28269" spans="20:24">
      <c r="T28269" s="288"/>
      <c r="U28269" s="287"/>
      <c r="X28269" s="289"/>
    </row>
    <row r="28270" spans="20:24">
      <c r="T28270" s="288"/>
      <c r="U28270" s="287"/>
      <c r="X28270" s="289"/>
    </row>
    <row r="28271" spans="20:24">
      <c r="T28271" s="288"/>
      <c r="U28271" s="287"/>
      <c r="X28271" s="289"/>
    </row>
    <row r="28272" spans="20:24">
      <c r="T28272" s="288"/>
      <c r="U28272" s="287"/>
      <c r="X28272" s="289"/>
    </row>
    <row r="28273" spans="20:24">
      <c r="T28273" s="288"/>
      <c r="U28273" s="287"/>
      <c r="X28273" s="289"/>
    </row>
    <row r="28274" spans="20:24">
      <c r="T28274" s="288"/>
      <c r="U28274" s="287"/>
      <c r="X28274" s="289"/>
    </row>
    <row r="28275" spans="20:24">
      <c r="T28275" s="288"/>
      <c r="U28275" s="287"/>
      <c r="X28275" s="289"/>
    </row>
    <row r="28276" spans="20:24">
      <c r="T28276" s="288"/>
      <c r="U28276" s="287"/>
      <c r="X28276" s="289"/>
    </row>
    <row r="28277" spans="20:24">
      <c r="T28277" s="288"/>
      <c r="U28277" s="287"/>
      <c r="X28277" s="289"/>
    </row>
    <row r="28278" spans="20:24">
      <c r="T28278" s="288"/>
      <c r="U28278" s="287"/>
      <c r="X28278" s="289"/>
    </row>
    <row r="28279" spans="20:24">
      <c r="T28279" s="288"/>
      <c r="U28279" s="287"/>
      <c r="X28279" s="289"/>
    </row>
    <row r="28280" spans="20:24">
      <c r="T28280" s="288"/>
      <c r="U28280" s="287"/>
      <c r="X28280" s="289"/>
    </row>
    <row r="28281" spans="20:24">
      <c r="T28281" s="288"/>
      <c r="U28281" s="287"/>
      <c r="X28281" s="289"/>
    </row>
    <row r="28282" spans="20:24">
      <c r="T28282" s="288"/>
      <c r="U28282" s="287"/>
      <c r="X28282" s="289"/>
    </row>
    <row r="28283" spans="20:24">
      <c r="T28283" s="288"/>
      <c r="U28283" s="287"/>
      <c r="X28283" s="289"/>
    </row>
    <row r="28284" spans="20:24">
      <c r="T28284" s="288"/>
      <c r="U28284" s="287"/>
      <c r="X28284" s="289"/>
    </row>
    <row r="28285" spans="20:24">
      <c r="T28285" s="288"/>
      <c r="U28285" s="287"/>
      <c r="X28285" s="289"/>
    </row>
    <row r="28286" spans="20:24">
      <c r="T28286" s="288"/>
      <c r="U28286" s="287"/>
      <c r="X28286" s="289"/>
    </row>
    <row r="28287" spans="20:24">
      <c r="T28287" s="288"/>
      <c r="U28287" s="287"/>
      <c r="X28287" s="289"/>
    </row>
    <row r="28288" spans="20:24">
      <c r="T28288" s="288"/>
      <c r="U28288" s="287"/>
      <c r="X28288" s="289"/>
    </row>
    <row r="28289" spans="20:24">
      <c r="T28289" s="288"/>
      <c r="U28289" s="287"/>
      <c r="X28289" s="289"/>
    </row>
    <row r="28290" spans="20:24">
      <c r="T28290" s="288"/>
      <c r="U28290" s="287"/>
      <c r="X28290" s="289"/>
    </row>
    <row r="28291" spans="20:24">
      <c r="T28291" s="288"/>
      <c r="U28291" s="287"/>
      <c r="X28291" s="289"/>
    </row>
    <row r="28292" spans="20:24">
      <c r="T28292" s="288"/>
      <c r="U28292" s="287"/>
      <c r="X28292" s="289"/>
    </row>
    <row r="28293" spans="20:24">
      <c r="T28293" s="288"/>
      <c r="U28293" s="287"/>
      <c r="X28293" s="289"/>
    </row>
    <row r="28294" spans="20:24">
      <c r="T28294" s="288"/>
      <c r="U28294" s="287"/>
      <c r="X28294" s="289"/>
    </row>
    <row r="28295" spans="20:24">
      <c r="T28295" s="288"/>
      <c r="U28295" s="287"/>
      <c r="X28295" s="289"/>
    </row>
    <row r="28296" spans="20:24">
      <c r="T28296" s="288"/>
      <c r="U28296" s="287"/>
      <c r="X28296" s="289"/>
    </row>
    <row r="28297" spans="20:24">
      <c r="T28297" s="288"/>
      <c r="U28297" s="287"/>
      <c r="X28297" s="289"/>
    </row>
    <row r="28298" spans="20:24">
      <c r="T28298" s="288"/>
      <c r="U28298" s="287"/>
      <c r="X28298" s="289"/>
    </row>
    <row r="28299" spans="20:24">
      <c r="T28299" s="288"/>
      <c r="U28299" s="287"/>
      <c r="X28299" s="289"/>
    </row>
    <row r="28300" spans="20:24">
      <c r="T28300" s="288"/>
      <c r="U28300" s="287"/>
      <c r="X28300" s="289"/>
    </row>
    <row r="28301" spans="20:24">
      <c r="T28301" s="288"/>
      <c r="U28301" s="287"/>
      <c r="X28301" s="289"/>
    </row>
    <row r="28302" spans="20:24">
      <c r="T28302" s="288"/>
      <c r="U28302" s="287"/>
      <c r="X28302" s="289"/>
    </row>
    <row r="28303" spans="20:24">
      <c r="T28303" s="288"/>
      <c r="U28303" s="287"/>
      <c r="X28303" s="289"/>
    </row>
    <row r="28304" spans="20:24">
      <c r="T28304" s="288"/>
      <c r="U28304" s="287"/>
      <c r="X28304" s="289"/>
    </row>
    <row r="28305" spans="20:24">
      <c r="T28305" s="288"/>
      <c r="U28305" s="287"/>
      <c r="X28305" s="289"/>
    </row>
    <row r="28306" spans="20:24">
      <c r="T28306" s="288"/>
      <c r="U28306" s="287"/>
      <c r="X28306" s="289"/>
    </row>
    <row r="28307" spans="20:24">
      <c r="T28307" s="288"/>
      <c r="U28307" s="287"/>
      <c r="X28307" s="289"/>
    </row>
    <row r="28308" spans="20:24">
      <c r="T28308" s="288"/>
      <c r="U28308" s="287"/>
      <c r="X28308" s="289"/>
    </row>
    <row r="28309" spans="20:24">
      <c r="T28309" s="288"/>
      <c r="U28309" s="287"/>
      <c r="X28309" s="289"/>
    </row>
    <row r="28310" spans="20:24">
      <c r="T28310" s="288"/>
      <c r="U28310" s="287"/>
      <c r="X28310" s="289"/>
    </row>
    <row r="28311" spans="20:24">
      <c r="T28311" s="288"/>
      <c r="U28311" s="287"/>
      <c r="X28311" s="289"/>
    </row>
    <row r="28312" spans="20:24">
      <c r="T28312" s="288"/>
      <c r="U28312" s="287"/>
      <c r="X28312" s="289"/>
    </row>
    <row r="28313" spans="20:24">
      <c r="T28313" s="288"/>
      <c r="U28313" s="287"/>
      <c r="X28313" s="289"/>
    </row>
    <row r="28314" spans="20:24">
      <c r="T28314" s="288"/>
      <c r="U28314" s="287"/>
      <c r="X28314" s="289"/>
    </row>
    <row r="28315" spans="20:24">
      <c r="T28315" s="288"/>
      <c r="U28315" s="287"/>
      <c r="X28315" s="289"/>
    </row>
    <row r="28316" spans="20:24">
      <c r="T28316" s="288"/>
      <c r="U28316" s="287"/>
      <c r="X28316" s="289"/>
    </row>
    <row r="28317" spans="20:24">
      <c r="T28317" s="288"/>
      <c r="U28317" s="287"/>
      <c r="X28317" s="289"/>
    </row>
    <row r="28318" spans="20:24">
      <c r="T28318" s="288"/>
      <c r="U28318" s="287"/>
      <c r="X28318" s="289"/>
    </row>
    <row r="28319" spans="20:24">
      <c r="T28319" s="288"/>
      <c r="U28319" s="287"/>
      <c r="X28319" s="289"/>
    </row>
    <row r="28320" spans="20:24">
      <c r="T28320" s="288"/>
      <c r="U28320" s="287"/>
      <c r="X28320" s="289"/>
    </row>
    <row r="28321" spans="20:24">
      <c r="T28321" s="288"/>
      <c r="U28321" s="287"/>
      <c r="X28321" s="289"/>
    </row>
    <row r="28322" spans="20:24">
      <c r="T28322" s="288"/>
      <c r="U28322" s="287"/>
      <c r="X28322" s="289"/>
    </row>
    <row r="28323" spans="20:24">
      <c r="T28323" s="288"/>
      <c r="U28323" s="287"/>
      <c r="X28323" s="289"/>
    </row>
    <row r="28324" spans="20:24">
      <c r="T28324" s="288"/>
      <c r="U28324" s="287"/>
      <c r="X28324" s="289"/>
    </row>
    <row r="28325" spans="20:24">
      <c r="T28325" s="288"/>
      <c r="U28325" s="287"/>
      <c r="X28325" s="289"/>
    </row>
    <row r="28326" spans="20:24">
      <c r="T28326" s="288"/>
      <c r="U28326" s="287"/>
      <c r="X28326" s="289"/>
    </row>
    <row r="28327" spans="20:24">
      <c r="T28327" s="288"/>
      <c r="U28327" s="287"/>
      <c r="X28327" s="289"/>
    </row>
    <row r="28328" spans="20:24">
      <c r="T28328" s="288"/>
      <c r="U28328" s="287"/>
      <c r="X28328" s="289"/>
    </row>
    <row r="28329" spans="20:24">
      <c r="T28329" s="288"/>
      <c r="U28329" s="287"/>
      <c r="X28329" s="289"/>
    </row>
    <row r="28330" spans="20:24">
      <c r="T28330" s="288"/>
      <c r="U28330" s="287"/>
      <c r="X28330" s="289"/>
    </row>
    <row r="28331" spans="20:24">
      <c r="T28331" s="288"/>
      <c r="U28331" s="287"/>
      <c r="X28331" s="289"/>
    </row>
    <row r="28332" spans="20:24">
      <c r="T28332" s="288"/>
      <c r="U28332" s="287"/>
      <c r="X28332" s="289"/>
    </row>
    <row r="28333" spans="20:24">
      <c r="T28333" s="288"/>
      <c r="U28333" s="287"/>
      <c r="X28333" s="289"/>
    </row>
    <row r="28334" spans="20:24">
      <c r="T28334" s="288"/>
      <c r="U28334" s="287"/>
      <c r="X28334" s="289"/>
    </row>
    <row r="28335" spans="20:24">
      <c r="T28335" s="288"/>
      <c r="U28335" s="287"/>
      <c r="X28335" s="289"/>
    </row>
    <row r="28336" spans="20:24">
      <c r="T28336" s="288"/>
      <c r="U28336" s="287"/>
      <c r="X28336" s="289"/>
    </row>
    <row r="28337" spans="20:24">
      <c r="T28337" s="288"/>
      <c r="U28337" s="287"/>
      <c r="X28337" s="289"/>
    </row>
    <row r="28338" spans="20:24">
      <c r="T28338" s="288"/>
      <c r="U28338" s="287"/>
      <c r="X28338" s="289"/>
    </row>
    <row r="28339" spans="20:24">
      <c r="T28339" s="288"/>
      <c r="U28339" s="287"/>
      <c r="X28339" s="289"/>
    </row>
    <row r="28340" spans="20:24">
      <c r="T28340" s="288"/>
      <c r="U28340" s="287"/>
      <c r="X28340" s="289"/>
    </row>
    <row r="28341" spans="20:24">
      <c r="T28341" s="288"/>
      <c r="U28341" s="287"/>
      <c r="X28341" s="289"/>
    </row>
    <row r="28342" spans="20:24">
      <c r="T28342" s="288"/>
      <c r="U28342" s="287"/>
      <c r="X28342" s="289"/>
    </row>
    <row r="28343" spans="20:24">
      <c r="T28343" s="288"/>
      <c r="U28343" s="287"/>
      <c r="X28343" s="289"/>
    </row>
    <row r="28344" spans="20:24">
      <c r="T28344" s="288"/>
      <c r="U28344" s="287"/>
      <c r="X28344" s="289"/>
    </row>
    <row r="28345" spans="20:24">
      <c r="T28345" s="288"/>
      <c r="U28345" s="287"/>
      <c r="X28345" s="289"/>
    </row>
    <row r="28346" spans="20:24">
      <c r="T28346" s="288"/>
      <c r="U28346" s="287"/>
      <c r="X28346" s="289"/>
    </row>
    <row r="28347" spans="20:24">
      <c r="T28347" s="288"/>
      <c r="U28347" s="287"/>
      <c r="X28347" s="289"/>
    </row>
    <row r="28348" spans="20:24">
      <c r="T28348" s="288"/>
      <c r="U28348" s="287"/>
      <c r="X28348" s="289"/>
    </row>
    <row r="28349" spans="20:24">
      <c r="T28349" s="288"/>
      <c r="U28349" s="287"/>
      <c r="X28349" s="289"/>
    </row>
    <row r="28350" spans="20:24">
      <c r="T28350" s="288"/>
      <c r="U28350" s="287"/>
      <c r="X28350" s="289"/>
    </row>
    <row r="28351" spans="20:24">
      <c r="T28351" s="288"/>
      <c r="U28351" s="287"/>
      <c r="X28351" s="289"/>
    </row>
    <row r="28352" spans="20:24">
      <c r="T28352" s="288"/>
      <c r="U28352" s="287"/>
      <c r="X28352" s="289"/>
    </row>
    <row r="28353" spans="20:24">
      <c r="T28353" s="288"/>
      <c r="U28353" s="287"/>
      <c r="X28353" s="289"/>
    </row>
    <row r="28354" spans="20:24">
      <c r="T28354" s="288"/>
      <c r="U28354" s="287"/>
      <c r="X28354" s="289"/>
    </row>
    <row r="28355" spans="20:24">
      <c r="T28355" s="288"/>
      <c r="U28355" s="287"/>
      <c r="X28355" s="289"/>
    </row>
    <row r="28356" spans="20:24">
      <c r="T28356" s="288"/>
      <c r="U28356" s="287"/>
      <c r="X28356" s="289"/>
    </row>
    <row r="28357" spans="20:24">
      <c r="T28357" s="288"/>
      <c r="U28357" s="287"/>
      <c r="X28357" s="289"/>
    </row>
    <row r="28358" spans="20:24">
      <c r="T28358" s="288"/>
      <c r="U28358" s="287"/>
      <c r="X28358" s="289"/>
    </row>
    <row r="28359" spans="20:24">
      <c r="T28359" s="288"/>
      <c r="U28359" s="287"/>
      <c r="X28359" s="289"/>
    </row>
    <row r="28360" spans="20:24">
      <c r="T28360" s="288"/>
      <c r="U28360" s="287"/>
      <c r="X28360" s="289"/>
    </row>
    <row r="28361" spans="20:24">
      <c r="T28361" s="288"/>
      <c r="U28361" s="287"/>
      <c r="X28361" s="289"/>
    </row>
    <row r="28362" spans="20:24">
      <c r="T28362" s="288"/>
      <c r="U28362" s="287"/>
      <c r="X28362" s="289"/>
    </row>
    <row r="28363" spans="20:24">
      <c r="T28363" s="288"/>
      <c r="U28363" s="287"/>
      <c r="X28363" s="289"/>
    </row>
    <row r="28364" spans="20:24">
      <c r="T28364" s="288"/>
      <c r="U28364" s="287"/>
      <c r="X28364" s="289"/>
    </row>
    <row r="28365" spans="20:24">
      <c r="T28365" s="288"/>
      <c r="U28365" s="287"/>
      <c r="X28365" s="289"/>
    </row>
    <row r="28366" spans="20:24">
      <c r="T28366" s="288"/>
      <c r="U28366" s="287"/>
      <c r="X28366" s="289"/>
    </row>
    <row r="28367" spans="20:24">
      <c r="T28367" s="288"/>
      <c r="U28367" s="287"/>
      <c r="X28367" s="289"/>
    </row>
    <row r="28368" spans="20:24">
      <c r="T28368" s="288"/>
      <c r="U28368" s="287"/>
      <c r="X28368" s="289"/>
    </row>
    <row r="28369" spans="20:24">
      <c r="T28369" s="288"/>
      <c r="U28369" s="287"/>
      <c r="X28369" s="289"/>
    </row>
    <row r="28370" spans="20:24">
      <c r="T28370" s="288"/>
      <c r="U28370" s="287"/>
      <c r="X28370" s="289"/>
    </row>
    <row r="28371" spans="20:24">
      <c r="T28371" s="288"/>
      <c r="U28371" s="287"/>
      <c r="X28371" s="289"/>
    </row>
    <row r="28372" spans="20:24">
      <c r="T28372" s="288"/>
      <c r="U28372" s="287"/>
      <c r="X28372" s="289"/>
    </row>
    <row r="28373" spans="20:24">
      <c r="T28373" s="288"/>
      <c r="U28373" s="287"/>
      <c r="X28373" s="289"/>
    </row>
    <row r="28374" spans="20:24">
      <c r="T28374" s="288"/>
      <c r="U28374" s="287"/>
      <c r="X28374" s="289"/>
    </row>
    <row r="28375" spans="20:24">
      <c r="T28375" s="288"/>
      <c r="U28375" s="287"/>
      <c r="X28375" s="289"/>
    </row>
    <row r="28376" spans="20:24">
      <c r="T28376" s="288"/>
      <c r="U28376" s="287"/>
      <c r="X28376" s="289"/>
    </row>
    <row r="28377" spans="20:24">
      <c r="T28377" s="288"/>
      <c r="U28377" s="287"/>
      <c r="X28377" s="289"/>
    </row>
    <row r="28378" spans="20:24">
      <c r="T28378" s="288"/>
      <c r="U28378" s="287"/>
      <c r="X28378" s="289"/>
    </row>
    <row r="28379" spans="20:24">
      <c r="T28379" s="288"/>
      <c r="U28379" s="287"/>
      <c r="X28379" s="289"/>
    </row>
    <row r="28380" spans="20:24">
      <c r="T28380" s="288"/>
      <c r="U28380" s="287"/>
      <c r="X28380" s="289"/>
    </row>
    <row r="28381" spans="20:24">
      <c r="T28381" s="288"/>
      <c r="U28381" s="287"/>
      <c r="X28381" s="289"/>
    </row>
    <row r="28382" spans="20:24">
      <c r="T28382" s="288"/>
      <c r="U28382" s="287"/>
      <c r="X28382" s="289"/>
    </row>
    <row r="28383" spans="20:24">
      <c r="T28383" s="288"/>
      <c r="U28383" s="287"/>
      <c r="X28383" s="289"/>
    </row>
    <row r="28384" spans="20:24">
      <c r="T28384" s="288"/>
      <c r="U28384" s="287"/>
      <c r="X28384" s="289"/>
    </row>
    <row r="28385" spans="20:24">
      <c r="T28385" s="288"/>
      <c r="U28385" s="287"/>
      <c r="X28385" s="289"/>
    </row>
    <row r="28386" spans="20:24">
      <c r="T28386" s="288"/>
      <c r="U28386" s="287"/>
      <c r="X28386" s="289"/>
    </row>
    <row r="28387" spans="20:24">
      <c r="T28387" s="288"/>
      <c r="U28387" s="287"/>
      <c r="X28387" s="289"/>
    </row>
    <row r="28388" spans="20:24">
      <c r="T28388" s="288"/>
      <c r="U28388" s="287"/>
      <c r="X28388" s="289"/>
    </row>
    <row r="28389" spans="20:24">
      <c r="T28389" s="288"/>
      <c r="U28389" s="287"/>
      <c r="X28389" s="289"/>
    </row>
    <row r="28390" spans="20:24">
      <c r="T28390" s="288"/>
      <c r="U28390" s="287"/>
      <c r="X28390" s="289"/>
    </row>
    <row r="28391" spans="20:24">
      <c r="T28391" s="288"/>
      <c r="U28391" s="287"/>
      <c r="X28391" s="289"/>
    </row>
    <row r="28392" spans="20:24">
      <c r="T28392" s="288"/>
      <c r="U28392" s="287"/>
      <c r="X28392" s="289"/>
    </row>
    <row r="28393" spans="20:24">
      <c r="T28393" s="288"/>
      <c r="U28393" s="287"/>
      <c r="X28393" s="289"/>
    </row>
    <row r="28394" spans="20:24">
      <c r="T28394" s="288"/>
      <c r="U28394" s="287"/>
      <c r="X28394" s="289"/>
    </row>
    <row r="28395" spans="20:24">
      <c r="T28395" s="288"/>
      <c r="U28395" s="287"/>
      <c r="X28395" s="289"/>
    </row>
    <row r="28396" spans="20:24">
      <c r="T28396" s="288"/>
      <c r="U28396" s="287"/>
      <c r="X28396" s="289"/>
    </row>
    <row r="28397" spans="20:24">
      <c r="T28397" s="288"/>
      <c r="U28397" s="287"/>
      <c r="X28397" s="289"/>
    </row>
    <row r="28398" spans="20:24">
      <c r="T28398" s="288"/>
      <c r="U28398" s="287"/>
      <c r="X28398" s="289"/>
    </row>
    <row r="28399" spans="20:24">
      <c r="T28399" s="288"/>
      <c r="U28399" s="287"/>
      <c r="X28399" s="289"/>
    </row>
    <row r="28400" spans="20:24">
      <c r="T28400" s="288"/>
      <c r="U28400" s="287"/>
      <c r="X28400" s="289"/>
    </row>
    <row r="28401" spans="20:24">
      <c r="T28401" s="288"/>
      <c r="U28401" s="287"/>
      <c r="X28401" s="289"/>
    </row>
    <row r="28402" spans="20:24">
      <c r="T28402" s="288"/>
      <c r="U28402" s="287"/>
      <c r="X28402" s="289"/>
    </row>
    <row r="28403" spans="20:24">
      <c r="T28403" s="288"/>
      <c r="U28403" s="287"/>
      <c r="X28403" s="289"/>
    </row>
    <row r="28404" spans="20:24">
      <c r="T28404" s="288"/>
      <c r="U28404" s="287"/>
      <c r="X28404" s="289"/>
    </row>
    <row r="28405" spans="20:24">
      <c r="T28405" s="288"/>
      <c r="U28405" s="287"/>
      <c r="X28405" s="289"/>
    </row>
    <row r="28406" spans="20:24">
      <c r="T28406" s="288"/>
      <c r="U28406" s="287"/>
      <c r="X28406" s="289"/>
    </row>
    <row r="28407" spans="20:24">
      <c r="T28407" s="288"/>
      <c r="U28407" s="287"/>
      <c r="X28407" s="289"/>
    </row>
    <row r="28408" spans="20:24">
      <c r="T28408" s="288"/>
      <c r="U28408" s="287"/>
      <c r="X28408" s="289"/>
    </row>
    <row r="28409" spans="20:24">
      <c r="T28409" s="288"/>
      <c r="U28409" s="287"/>
      <c r="X28409" s="289"/>
    </row>
    <row r="28410" spans="20:24">
      <c r="T28410" s="288"/>
      <c r="U28410" s="287"/>
      <c r="X28410" s="289"/>
    </row>
    <row r="28411" spans="20:24">
      <c r="T28411" s="288"/>
      <c r="U28411" s="287"/>
      <c r="X28411" s="289"/>
    </row>
    <row r="28412" spans="20:24">
      <c r="T28412" s="288"/>
      <c r="U28412" s="287"/>
      <c r="X28412" s="289"/>
    </row>
    <row r="28413" spans="20:24">
      <c r="T28413" s="288"/>
      <c r="U28413" s="287"/>
      <c r="X28413" s="289"/>
    </row>
    <row r="28414" spans="20:24">
      <c r="T28414" s="288"/>
      <c r="U28414" s="287"/>
      <c r="X28414" s="289"/>
    </row>
    <row r="28415" spans="20:24">
      <c r="T28415" s="288"/>
      <c r="U28415" s="287"/>
      <c r="X28415" s="289"/>
    </row>
    <row r="28416" spans="20:24">
      <c r="T28416" s="288"/>
      <c r="U28416" s="287"/>
      <c r="X28416" s="289"/>
    </row>
    <row r="28417" spans="20:24">
      <c r="T28417" s="288"/>
      <c r="U28417" s="287"/>
      <c r="X28417" s="289"/>
    </row>
    <row r="28418" spans="20:24">
      <c r="T28418" s="288"/>
      <c r="U28418" s="287"/>
      <c r="X28418" s="289"/>
    </row>
    <row r="28419" spans="20:24">
      <c r="T28419" s="288"/>
      <c r="U28419" s="287"/>
      <c r="X28419" s="289"/>
    </row>
    <row r="28420" spans="20:24">
      <c r="T28420" s="288"/>
      <c r="U28420" s="287"/>
      <c r="X28420" s="289"/>
    </row>
    <row r="28421" spans="20:24">
      <c r="T28421" s="288"/>
      <c r="U28421" s="287"/>
      <c r="X28421" s="289"/>
    </row>
    <row r="28422" spans="20:24">
      <c r="T28422" s="288"/>
      <c r="U28422" s="287"/>
      <c r="X28422" s="289"/>
    </row>
    <row r="28423" spans="20:24">
      <c r="T28423" s="288"/>
      <c r="U28423" s="287"/>
      <c r="X28423" s="289"/>
    </row>
    <row r="28424" spans="20:24">
      <c r="T28424" s="288"/>
      <c r="U28424" s="287"/>
      <c r="X28424" s="289"/>
    </row>
    <row r="28425" spans="20:24">
      <c r="T28425" s="288"/>
      <c r="U28425" s="287"/>
      <c r="X28425" s="289"/>
    </row>
    <row r="28426" spans="20:24">
      <c r="T28426" s="288"/>
      <c r="U28426" s="287"/>
      <c r="X28426" s="289"/>
    </row>
    <row r="28427" spans="20:24">
      <c r="T28427" s="288"/>
      <c r="U28427" s="287"/>
      <c r="X28427" s="289"/>
    </row>
    <row r="28428" spans="20:24">
      <c r="T28428" s="288"/>
      <c r="U28428" s="287"/>
      <c r="X28428" s="289"/>
    </row>
    <row r="28429" spans="20:24">
      <c r="T28429" s="288"/>
      <c r="U28429" s="287"/>
      <c r="X28429" s="289"/>
    </row>
    <row r="28430" spans="20:24">
      <c r="T28430" s="288"/>
      <c r="U28430" s="287"/>
      <c r="X28430" s="289"/>
    </row>
    <row r="28431" spans="20:24">
      <c r="T28431" s="288"/>
      <c r="U28431" s="287"/>
      <c r="X28431" s="289"/>
    </row>
    <row r="28432" spans="20:24">
      <c r="T28432" s="288"/>
      <c r="U28432" s="287"/>
      <c r="X28432" s="289"/>
    </row>
    <row r="28433" spans="20:24">
      <c r="T28433" s="288"/>
      <c r="U28433" s="287"/>
      <c r="X28433" s="289"/>
    </row>
    <row r="28434" spans="20:24">
      <c r="T28434" s="288"/>
      <c r="U28434" s="287"/>
      <c r="X28434" s="289"/>
    </row>
    <row r="28435" spans="20:24">
      <c r="T28435" s="288"/>
      <c r="U28435" s="287"/>
      <c r="X28435" s="289"/>
    </row>
    <row r="28436" spans="20:24">
      <c r="T28436" s="288"/>
      <c r="U28436" s="287"/>
      <c r="X28436" s="289"/>
    </row>
    <row r="28437" spans="20:24">
      <c r="T28437" s="288"/>
      <c r="U28437" s="287"/>
      <c r="X28437" s="289"/>
    </row>
    <row r="28438" spans="20:24">
      <c r="T28438" s="288"/>
      <c r="U28438" s="287"/>
      <c r="X28438" s="289"/>
    </row>
    <row r="28439" spans="20:24">
      <c r="T28439" s="288"/>
      <c r="U28439" s="287"/>
      <c r="X28439" s="289"/>
    </row>
    <row r="28440" spans="20:24">
      <c r="T28440" s="288"/>
      <c r="U28440" s="287"/>
      <c r="X28440" s="289"/>
    </row>
    <row r="28441" spans="20:24">
      <c r="T28441" s="288"/>
      <c r="U28441" s="287"/>
      <c r="X28441" s="289"/>
    </row>
    <row r="28442" spans="20:24">
      <c r="T28442" s="288"/>
      <c r="U28442" s="287"/>
      <c r="X28442" s="289"/>
    </row>
    <row r="28443" spans="20:24">
      <c r="T28443" s="288"/>
      <c r="U28443" s="287"/>
      <c r="X28443" s="289"/>
    </row>
    <row r="28444" spans="20:24">
      <c r="T28444" s="288"/>
      <c r="U28444" s="287"/>
      <c r="X28444" s="289"/>
    </row>
    <row r="28445" spans="20:24">
      <c r="T28445" s="288"/>
      <c r="U28445" s="287"/>
      <c r="X28445" s="289"/>
    </row>
    <row r="28446" spans="20:24">
      <c r="T28446" s="288"/>
      <c r="U28446" s="287"/>
      <c r="X28446" s="289"/>
    </row>
    <row r="28447" spans="20:24">
      <c r="T28447" s="288"/>
      <c r="U28447" s="287"/>
      <c r="X28447" s="289"/>
    </row>
    <row r="28448" spans="20:24">
      <c r="T28448" s="288"/>
      <c r="U28448" s="287"/>
      <c r="X28448" s="289"/>
    </row>
    <row r="28449" spans="20:24">
      <c r="T28449" s="288"/>
      <c r="U28449" s="287"/>
      <c r="X28449" s="289"/>
    </row>
    <row r="28450" spans="20:24">
      <c r="T28450" s="288"/>
      <c r="U28450" s="287"/>
      <c r="X28450" s="289"/>
    </row>
    <row r="28451" spans="20:24">
      <c r="T28451" s="288"/>
      <c r="U28451" s="287"/>
      <c r="X28451" s="289"/>
    </row>
    <row r="28452" spans="20:24">
      <c r="T28452" s="288"/>
      <c r="U28452" s="287"/>
      <c r="X28452" s="289"/>
    </row>
    <row r="28453" spans="20:24">
      <c r="T28453" s="288"/>
      <c r="U28453" s="287"/>
      <c r="X28453" s="289"/>
    </row>
    <row r="28454" spans="20:24">
      <c r="T28454" s="288"/>
      <c r="U28454" s="287"/>
      <c r="X28454" s="289"/>
    </row>
    <row r="28455" spans="20:24">
      <c r="T28455" s="288"/>
      <c r="U28455" s="287"/>
      <c r="X28455" s="289"/>
    </row>
    <row r="28456" spans="20:24">
      <c r="T28456" s="288"/>
      <c r="U28456" s="287"/>
      <c r="X28456" s="289"/>
    </row>
    <row r="28457" spans="20:24">
      <c r="T28457" s="288"/>
      <c r="U28457" s="287"/>
      <c r="X28457" s="289"/>
    </row>
    <row r="28458" spans="20:24">
      <c r="T28458" s="288"/>
      <c r="U28458" s="287"/>
      <c r="X28458" s="289"/>
    </row>
    <row r="28459" spans="20:24">
      <c r="T28459" s="288"/>
      <c r="U28459" s="287"/>
      <c r="X28459" s="289"/>
    </row>
    <row r="28460" spans="20:24">
      <c r="T28460" s="288"/>
      <c r="U28460" s="287"/>
      <c r="X28460" s="289"/>
    </row>
    <row r="28461" spans="20:24">
      <c r="T28461" s="288"/>
      <c r="U28461" s="287"/>
      <c r="X28461" s="289"/>
    </row>
    <row r="28462" spans="20:24">
      <c r="T28462" s="288"/>
      <c r="U28462" s="287"/>
      <c r="X28462" s="289"/>
    </row>
    <row r="28463" spans="20:24">
      <c r="T28463" s="288"/>
      <c r="U28463" s="287"/>
      <c r="X28463" s="289"/>
    </row>
    <row r="28464" spans="20:24">
      <c r="T28464" s="288"/>
      <c r="U28464" s="287"/>
      <c r="X28464" s="289"/>
    </row>
    <row r="28465" spans="20:24">
      <c r="T28465" s="288"/>
      <c r="U28465" s="287"/>
      <c r="X28465" s="289"/>
    </row>
    <row r="28466" spans="20:24">
      <c r="T28466" s="288"/>
      <c r="U28466" s="287"/>
      <c r="X28466" s="289"/>
    </row>
    <row r="28467" spans="20:24">
      <c r="T28467" s="288"/>
      <c r="U28467" s="287"/>
      <c r="X28467" s="289"/>
    </row>
    <row r="28468" spans="20:24">
      <c r="T28468" s="288"/>
      <c r="U28468" s="287"/>
      <c r="X28468" s="289"/>
    </row>
    <row r="28469" spans="20:24">
      <c r="T28469" s="288"/>
      <c r="U28469" s="287"/>
      <c r="X28469" s="289"/>
    </row>
    <row r="28470" spans="20:24">
      <c r="T28470" s="288"/>
      <c r="U28470" s="287"/>
      <c r="X28470" s="289"/>
    </row>
    <row r="28471" spans="20:24">
      <c r="T28471" s="288"/>
      <c r="U28471" s="287"/>
      <c r="X28471" s="289"/>
    </row>
    <row r="28472" spans="20:24">
      <c r="T28472" s="288"/>
      <c r="U28472" s="287"/>
      <c r="X28472" s="289"/>
    </row>
    <row r="28473" spans="20:24">
      <c r="T28473" s="288"/>
      <c r="U28473" s="287"/>
      <c r="X28473" s="289"/>
    </row>
    <row r="28474" spans="20:24">
      <c r="T28474" s="288"/>
      <c r="U28474" s="287"/>
      <c r="X28474" s="289"/>
    </row>
    <row r="28475" spans="20:24">
      <c r="T28475" s="288"/>
      <c r="U28475" s="287"/>
      <c r="X28475" s="289"/>
    </row>
    <row r="28476" spans="20:24">
      <c r="T28476" s="288"/>
      <c r="U28476" s="287"/>
      <c r="X28476" s="289"/>
    </row>
    <row r="28477" spans="20:24">
      <c r="T28477" s="288"/>
      <c r="U28477" s="287"/>
      <c r="X28477" s="289"/>
    </row>
    <row r="28478" spans="20:24">
      <c r="T28478" s="288"/>
      <c r="U28478" s="287"/>
      <c r="X28478" s="289"/>
    </row>
    <row r="28479" spans="20:24">
      <c r="T28479" s="288"/>
      <c r="U28479" s="287"/>
      <c r="X28479" s="289"/>
    </row>
    <row r="28480" spans="20:24">
      <c r="T28480" s="288"/>
      <c r="U28480" s="287"/>
      <c r="X28480" s="289"/>
    </row>
    <row r="28481" spans="20:24">
      <c r="T28481" s="288"/>
      <c r="U28481" s="287"/>
      <c r="X28481" s="289"/>
    </row>
    <row r="28482" spans="20:24">
      <c r="T28482" s="288"/>
      <c r="U28482" s="287"/>
      <c r="X28482" s="289"/>
    </row>
    <row r="28483" spans="20:24">
      <c r="T28483" s="288"/>
      <c r="U28483" s="287"/>
      <c r="X28483" s="289"/>
    </row>
    <row r="28484" spans="20:24">
      <c r="T28484" s="288"/>
      <c r="U28484" s="287"/>
      <c r="X28484" s="289"/>
    </row>
    <row r="28485" spans="20:24">
      <c r="T28485" s="288"/>
      <c r="U28485" s="287"/>
      <c r="X28485" s="289"/>
    </row>
    <row r="28486" spans="20:24">
      <c r="T28486" s="288"/>
      <c r="U28486" s="287"/>
      <c r="X28486" s="289"/>
    </row>
    <row r="28487" spans="20:24">
      <c r="T28487" s="288"/>
      <c r="U28487" s="287"/>
      <c r="X28487" s="289"/>
    </row>
    <row r="28488" spans="20:24">
      <c r="T28488" s="288"/>
      <c r="U28488" s="287"/>
      <c r="X28488" s="289"/>
    </row>
    <row r="28489" spans="20:24">
      <c r="T28489" s="288"/>
      <c r="U28489" s="287"/>
      <c r="X28489" s="289"/>
    </row>
    <row r="28490" spans="20:24">
      <c r="T28490" s="288"/>
      <c r="U28490" s="287"/>
      <c r="X28490" s="289"/>
    </row>
    <row r="28491" spans="20:24">
      <c r="T28491" s="288"/>
      <c r="U28491" s="287"/>
      <c r="X28491" s="289"/>
    </row>
    <row r="28492" spans="20:24">
      <c r="T28492" s="288"/>
      <c r="U28492" s="287"/>
      <c r="X28492" s="289"/>
    </row>
    <row r="28493" spans="20:24">
      <c r="T28493" s="288"/>
      <c r="U28493" s="287"/>
      <c r="X28493" s="289"/>
    </row>
    <row r="28494" spans="20:24">
      <c r="T28494" s="288"/>
      <c r="U28494" s="287"/>
      <c r="X28494" s="289"/>
    </row>
    <row r="28495" spans="20:24">
      <c r="T28495" s="288"/>
      <c r="U28495" s="287"/>
      <c r="X28495" s="289"/>
    </row>
    <row r="28496" spans="20:24">
      <c r="T28496" s="288"/>
      <c r="U28496" s="287"/>
      <c r="X28496" s="289"/>
    </row>
    <row r="28497" spans="20:24">
      <c r="T28497" s="288"/>
      <c r="U28497" s="287"/>
      <c r="X28497" s="289"/>
    </row>
    <row r="28498" spans="20:24">
      <c r="T28498" s="288"/>
      <c r="U28498" s="287"/>
      <c r="X28498" s="289"/>
    </row>
    <row r="28499" spans="20:24">
      <c r="T28499" s="288"/>
      <c r="U28499" s="287"/>
      <c r="X28499" s="289"/>
    </row>
    <row r="28500" spans="20:24">
      <c r="T28500" s="288"/>
      <c r="U28500" s="287"/>
      <c r="X28500" s="289"/>
    </row>
    <row r="28501" spans="20:24">
      <c r="T28501" s="288"/>
      <c r="U28501" s="287"/>
      <c r="X28501" s="289"/>
    </row>
    <row r="28502" spans="20:24">
      <c r="T28502" s="288"/>
      <c r="U28502" s="287"/>
      <c r="X28502" s="289"/>
    </row>
    <row r="28503" spans="20:24">
      <c r="T28503" s="288"/>
      <c r="U28503" s="287"/>
      <c r="X28503" s="289"/>
    </row>
    <row r="28504" spans="20:24">
      <c r="T28504" s="288"/>
      <c r="U28504" s="287"/>
      <c r="X28504" s="289"/>
    </row>
    <row r="28505" spans="20:24">
      <c r="T28505" s="288"/>
      <c r="U28505" s="287"/>
      <c r="X28505" s="289"/>
    </row>
    <row r="28506" spans="20:24">
      <c r="T28506" s="288"/>
      <c r="U28506" s="287"/>
      <c r="X28506" s="289"/>
    </row>
    <row r="28507" spans="20:24">
      <c r="T28507" s="288"/>
      <c r="U28507" s="287"/>
      <c r="X28507" s="289"/>
    </row>
    <row r="28508" spans="20:24">
      <c r="T28508" s="288"/>
      <c r="U28508" s="287"/>
      <c r="X28508" s="289"/>
    </row>
    <row r="28509" spans="20:24">
      <c r="T28509" s="288"/>
      <c r="U28509" s="287"/>
      <c r="X28509" s="289"/>
    </row>
    <row r="28510" spans="20:24">
      <c r="T28510" s="288"/>
      <c r="U28510" s="287"/>
      <c r="X28510" s="289"/>
    </row>
    <row r="28511" spans="20:24">
      <c r="T28511" s="288"/>
      <c r="U28511" s="287"/>
      <c r="X28511" s="289"/>
    </row>
    <row r="28512" spans="20:24">
      <c r="T28512" s="288"/>
      <c r="U28512" s="287"/>
      <c r="X28512" s="289"/>
    </row>
    <row r="28513" spans="20:24">
      <c r="T28513" s="288"/>
      <c r="U28513" s="287"/>
      <c r="X28513" s="289"/>
    </row>
    <row r="28514" spans="20:24">
      <c r="T28514" s="288"/>
      <c r="U28514" s="287"/>
      <c r="X28514" s="289"/>
    </row>
    <row r="28515" spans="20:24">
      <c r="T28515" s="288"/>
      <c r="U28515" s="287"/>
      <c r="X28515" s="289"/>
    </row>
    <row r="28516" spans="20:24">
      <c r="T28516" s="288"/>
      <c r="U28516" s="287"/>
      <c r="X28516" s="289"/>
    </row>
    <row r="28517" spans="20:24">
      <c r="T28517" s="288"/>
      <c r="U28517" s="287"/>
      <c r="X28517" s="289"/>
    </row>
    <row r="28518" spans="20:24">
      <c r="T28518" s="288"/>
      <c r="U28518" s="287"/>
      <c r="X28518" s="289"/>
    </row>
    <row r="28519" spans="20:24">
      <c r="T28519" s="288"/>
      <c r="U28519" s="287"/>
      <c r="X28519" s="289"/>
    </row>
    <row r="28520" spans="20:24">
      <c r="T28520" s="288"/>
      <c r="U28520" s="287"/>
      <c r="X28520" s="289"/>
    </row>
    <row r="28521" spans="20:24">
      <c r="T28521" s="288"/>
      <c r="U28521" s="287"/>
      <c r="X28521" s="289"/>
    </row>
    <row r="28522" spans="20:24">
      <c r="T28522" s="288"/>
      <c r="U28522" s="287"/>
      <c r="X28522" s="289"/>
    </row>
    <row r="28523" spans="20:24">
      <c r="T28523" s="288"/>
      <c r="U28523" s="287"/>
      <c r="X28523" s="289"/>
    </row>
    <row r="28524" spans="20:24">
      <c r="T28524" s="288"/>
      <c r="U28524" s="287"/>
      <c r="X28524" s="289"/>
    </row>
    <row r="28525" spans="20:24">
      <c r="T28525" s="288"/>
      <c r="U28525" s="287"/>
      <c r="X28525" s="289"/>
    </row>
    <row r="28526" spans="20:24">
      <c r="T28526" s="288"/>
      <c r="U28526" s="287"/>
      <c r="X28526" s="289"/>
    </row>
    <row r="28527" spans="20:24">
      <c r="T28527" s="288"/>
      <c r="U28527" s="287"/>
      <c r="X28527" s="289"/>
    </row>
    <row r="28528" spans="20:24">
      <c r="T28528" s="288"/>
      <c r="U28528" s="287"/>
      <c r="X28528" s="289"/>
    </row>
    <row r="28529" spans="20:24">
      <c r="T28529" s="288"/>
      <c r="U28529" s="287"/>
      <c r="X28529" s="289"/>
    </row>
    <row r="28530" spans="20:24">
      <c r="T28530" s="288"/>
      <c r="U28530" s="287"/>
      <c r="X28530" s="289"/>
    </row>
    <row r="28531" spans="20:24">
      <c r="T28531" s="288"/>
      <c r="U28531" s="287"/>
      <c r="X28531" s="289"/>
    </row>
    <row r="28532" spans="20:24">
      <c r="T28532" s="288"/>
      <c r="U28532" s="287"/>
      <c r="X28532" s="289"/>
    </row>
    <row r="28533" spans="20:24">
      <c r="T28533" s="288"/>
      <c r="U28533" s="287"/>
      <c r="X28533" s="289"/>
    </row>
    <row r="28534" spans="20:24">
      <c r="T28534" s="288"/>
      <c r="U28534" s="287"/>
      <c r="X28534" s="289"/>
    </row>
    <row r="28535" spans="20:24">
      <c r="T28535" s="288"/>
      <c r="U28535" s="287"/>
      <c r="X28535" s="289"/>
    </row>
    <row r="28536" spans="20:24">
      <c r="T28536" s="288"/>
      <c r="U28536" s="287"/>
      <c r="X28536" s="289"/>
    </row>
    <row r="28537" spans="20:24">
      <c r="T28537" s="288"/>
      <c r="U28537" s="287"/>
      <c r="X28537" s="289"/>
    </row>
    <row r="28538" spans="20:24">
      <c r="T28538" s="288"/>
      <c r="U28538" s="287"/>
      <c r="X28538" s="289"/>
    </row>
    <row r="28539" spans="20:24">
      <c r="T28539" s="288"/>
      <c r="U28539" s="287"/>
      <c r="X28539" s="289"/>
    </row>
    <row r="28540" spans="20:24">
      <c r="T28540" s="288"/>
      <c r="U28540" s="287"/>
      <c r="X28540" s="289"/>
    </row>
    <row r="28541" spans="20:24">
      <c r="T28541" s="288"/>
      <c r="U28541" s="287"/>
      <c r="X28541" s="289"/>
    </row>
    <row r="28542" spans="20:24">
      <c r="T28542" s="288"/>
      <c r="U28542" s="287"/>
      <c r="X28542" s="289"/>
    </row>
    <row r="28543" spans="20:24">
      <c r="T28543" s="288"/>
      <c r="U28543" s="287"/>
      <c r="X28543" s="289"/>
    </row>
    <row r="28544" spans="20:24">
      <c r="T28544" s="288"/>
      <c r="U28544" s="287"/>
      <c r="X28544" s="289"/>
    </row>
    <row r="28545" spans="20:24">
      <c r="T28545" s="288"/>
      <c r="U28545" s="287"/>
      <c r="X28545" s="289"/>
    </row>
    <row r="28546" spans="20:24">
      <c r="T28546" s="288"/>
      <c r="U28546" s="287"/>
      <c r="X28546" s="289"/>
    </row>
    <row r="28547" spans="20:24">
      <c r="T28547" s="288"/>
      <c r="U28547" s="287"/>
      <c r="X28547" s="289"/>
    </row>
    <row r="28548" spans="20:24">
      <c r="T28548" s="288"/>
      <c r="U28548" s="287"/>
      <c r="X28548" s="289"/>
    </row>
    <row r="28549" spans="20:24">
      <c r="T28549" s="288"/>
      <c r="U28549" s="287"/>
      <c r="X28549" s="289"/>
    </row>
    <row r="28550" spans="20:24">
      <c r="T28550" s="288"/>
      <c r="U28550" s="287"/>
      <c r="X28550" s="289"/>
    </row>
    <row r="28551" spans="20:24">
      <c r="T28551" s="288"/>
      <c r="U28551" s="287"/>
      <c r="X28551" s="289"/>
    </row>
    <row r="28552" spans="20:24">
      <c r="T28552" s="288"/>
      <c r="U28552" s="287"/>
      <c r="X28552" s="289"/>
    </row>
    <row r="28553" spans="20:24">
      <c r="T28553" s="288"/>
      <c r="U28553" s="287"/>
      <c r="X28553" s="289"/>
    </row>
    <row r="28554" spans="20:24">
      <c r="T28554" s="288"/>
      <c r="U28554" s="287"/>
      <c r="X28554" s="289"/>
    </row>
    <row r="28555" spans="20:24">
      <c r="T28555" s="288"/>
      <c r="U28555" s="287"/>
      <c r="X28555" s="289"/>
    </row>
    <row r="28556" spans="20:24">
      <c r="T28556" s="288"/>
      <c r="U28556" s="287"/>
      <c r="X28556" s="289"/>
    </row>
    <row r="28557" spans="20:24">
      <c r="T28557" s="288"/>
      <c r="U28557" s="287"/>
      <c r="X28557" s="289"/>
    </row>
    <row r="28558" spans="20:24">
      <c r="T28558" s="288"/>
      <c r="U28558" s="287"/>
      <c r="X28558" s="289"/>
    </row>
    <row r="28559" spans="20:24">
      <c r="T28559" s="288"/>
      <c r="U28559" s="287"/>
      <c r="X28559" s="289"/>
    </row>
    <row r="28560" spans="20:24">
      <c r="T28560" s="288"/>
      <c r="U28560" s="287"/>
      <c r="X28560" s="289"/>
    </row>
    <row r="28561" spans="20:24">
      <c r="T28561" s="288"/>
      <c r="U28561" s="287"/>
      <c r="X28561" s="289"/>
    </row>
    <row r="28562" spans="20:24">
      <c r="T28562" s="288"/>
      <c r="U28562" s="287"/>
      <c r="X28562" s="289"/>
    </row>
    <row r="28563" spans="20:24">
      <c r="T28563" s="288"/>
      <c r="U28563" s="287"/>
      <c r="X28563" s="289"/>
    </row>
    <row r="28564" spans="20:24">
      <c r="T28564" s="288"/>
      <c r="U28564" s="287"/>
      <c r="X28564" s="289"/>
    </row>
    <row r="28565" spans="20:24">
      <c r="T28565" s="288"/>
      <c r="U28565" s="287"/>
      <c r="X28565" s="289"/>
    </row>
    <row r="28566" spans="20:24">
      <c r="T28566" s="288"/>
      <c r="U28566" s="287"/>
      <c r="X28566" s="289"/>
    </row>
    <row r="28567" spans="20:24">
      <c r="T28567" s="288"/>
      <c r="U28567" s="287"/>
      <c r="X28567" s="289"/>
    </row>
    <row r="28568" spans="20:24">
      <c r="T28568" s="288"/>
      <c r="U28568" s="287"/>
      <c r="X28568" s="289"/>
    </row>
    <row r="28569" spans="20:24">
      <c r="T28569" s="288"/>
      <c r="U28569" s="287"/>
      <c r="X28569" s="289"/>
    </row>
    <row r="28570" spans="20:24">
      <c r="T28570" s="288"/>
      <c r="U28570" s="287"/>
      <c r="X28570" s="289"/>
    </row>
    <row r="28571" spans="20:24">
      <c r="T28571" s="288"/>
      <c r="U28571" s="287"/>
      <c r="X28571" s="289"/>
    </row>
    <row r="28572" spans="20:24">
      <c r="T28572" s="288"/>
      <c r="U28572" s="287"/>
      <c r="X28572" s="289"/>
    </row>
    <row r="28573" spans="20:24">
      <c r="T28573" s="288"/>
      <c r="U28573" s="287"/>
      <c r="X28573" s="289"/>
    </row>
    <row r="28574" spans="20:24">
      <c r="T28574" s="288"/>
      <c r="U28574" s="287"/>
      <c r="X28574" s="289"/>
    </row>
    <row r="28575" spans="20:24">
      <c r="T28575" s="288"/>
      <c r="U28575" s="287"/>
      <c r="X28575" s="289"/>
    </row>
    <row r="28576" spans="20:24">
      <c r="T28576" s="288"/>
      <c r="U28576" s="287"/>
      <c r="X28576" s="289"/>
    </row>
    <row r="28577" spans="20:24">
      <c r="T28577" s="288"/>
      <c r="U28577" s="287"/>
      <c r="X28577" s="289"/>
    </row>
    <row r="28578" spans="20:24">
      <c r="T28578" s="288"/>
      <c r="U28578" s="287"/>
      <c r="X28578" s="289"/>
    </row>
    <row r="28579" spans="20:24">
      <c r="T28579" s="288"/>
      <c r="U28579" s="287"/>
      <c r="X28579" s="289"/>
    </row>
    <row r="28580" spans="20:24">
      <c r="T28580" s="288"/>
      <c r="U28580" s="287"/>
      <c r="X28580" s="289"/>
    </row>
    <row r="28581" spans="20:24">
      <c r="T28581" s="288"/>
      <c r="U28581" s="287"/>
      <c r="X28581" s="289"/>
    </row>
    <row r="28582" spans="20:24">
      <c r="T28582" s="288"/>
      <c r="U28582" s="287"/>
      <c r="X28582" s="289"/>
    </row>
    <row r="28583" spans="20:24">
      <c r="T28583" s="288"/>
      <c r="U28583" s="287"/>
      <c r="X28583" s="289"/>
    </row>
    <row r="28584" spans="20:24">
      <c r="T28584" s="288"/>
      <c r="U28584" s="287"/>
      <c r="X28584" s="289"/>
    </row>
    <row r="28585" spans="20:24">
      <c r="T28585" s="288"/>
      <c r="U28585" s="287"/>
      <c r="X28585" s="289"/>
    </row>
    <row r="28586" spans="20:24">
      <c r="T28586" s="288"/>
      <c r="U28586" s="287"/>
      <c r="X28586" s="289"/>
    </row>
    <row r="28587" spans="20:24">
      <c r="T28587" s="288"/>
      <c r="U28587" s="287"/>
      <c r="X28587" s="289"/>
    </row>
    <row r="28588" spans="20:24">
      <c r="T28588" s="288"/>
      <c r="U28588" s="287"/>
      <c r="X28588" s="289"/>
    </row>
    <row r="28589" spans="20:24">
      <c r="T28589" s="288"/>
      <c r="U28589" s="287"/>
      <c r="X28589" s="289"/>
    </row>
    <row r="28590" spans="20:24">
      <c r="T28590" s="288"/>
      <c r="U28590" s="287"/>
      <c r="X28590" s="289"/>
    </row>
    <row r="28591" spans="20:24">
      <c r="T28591" s="288"/>
      <c r="U28591" s="287"/>
      <c r="X28591" s="289"/>
    </row>
    <row r="28592" spans="20:24">
      <c r="T28592" s="288"/>
      <c r="U28592" s="287"/>
      <c r="X28592" s="289"/>
    </row>
    <row r="28593" spans="20:24">
      <c r="T28593" s="288"/>
      <c r="U28593" s="287"/>
      <c r="X28593" s="289"/>
    </row>
    <row r="28594" spans="20:24">
      <c r="T28594" s="288"/>
      <c r="U28594" s="287"/>
      <c r="X28594" s="289"/>
    </row>
    <row r="28595" spans="20:24">
      <c r="T28595" s="288"/>
      <c r="U28595" s="287"/>
      <c r="X28595" s="289"/>
    </row>
    <row r="28596" spans="20:24">
      <c r="T28596" s="288"/>
      <c r="U28596" s="287"/>
      <c r="X28596" s="289"/>
    </row>
    <row r="28597" spans="20:24">
      <c r="T28597" s="288"/>
      <c r="U28597" s="287"/>
      <c r="X28597" s="289"/>
    </row>
    <row r="28598" spans="20:24">
      <c r="T28598" s="288"/>
      <c r="U28598" s="287"/>
      <c r="X28598" s="289"/>
    </row>
    <row r="28599" spans="20:24">
      <c r="T28599" s="288"/>
      <c r="U28599" s="287"/>
      <c r="X28599" s="289"/>
    </row>
    <row r="28600" spans="20:24">
      <c r="T28600" s="288"/>
      <c r="U28600" s="287"/>
      <c r="X28600" s="289"/>
    </row>
    <row r="28601" spans="20:24">
      <c r="T28601" s="288"/>
      <c r="U28601" s="287"/>
      <c r="X28601" s="289"/>
    </row>
    <row r="28602" spans="20:24">
      <c r="T28602" s="288"/>
      <c r="U28602" s="287"/>
      <c r="X28602" s="289"/>
    </row>
    <row r="28603" spans="20:24">
      <c r="T28603" s="288"/>
      <c r="U28603" s="287"/>
      <c r="X28603" s="289"/>
    </row>
    <row r="28604" spans="20:24">
      <c r="T28604" s="288"/>
      <c r="U28604" s="287"/>
      <c r="X28604" s="289"/>
    </row>
    <row r="28605" spans="20:24">
      <c r="T28605" s="288"/>
      <c r="U28605" s="287"/>
      <c r="X28605" s="289"/>
    </row>
    <row r="28606" spans="20:24">
      <c r="T28606" s="288"/>
      <c r="U28606" s="287"/>
      <c r="X28606" s="289"/>
    </row>
    <row r="28607" spans="20:24">
      <c r="T28607" s="288"/>
      <c r="U28607" s="287"/>
      <c r="X28607" s="289"/>
    </row>
    <row r="28608" spans="20:24">
      <c r="T28608" s="288"/>
      <c r="U28608" s="287"/>
      <c r="X28608" s="289"/>
    </row>
    <row r="28609" spans="20:24">
      <c r="T28609" s="288"/>
      <c r="U28609" s="287"/>
      <c r="X28609" s="289"/>
    </row>
    <row r="28610" spans="20:24">
      <c r="T28610" s="288"/>
      <c r="U28610" s="287"/>
      <c r="X28610" s="289"/>
    </row>
    <row r="28611" spans="20:24">
      <c r="T28611" s="288"/>
      <c r="U28611" s="287"/>
      <c r="X28611" s="289"/>
    </row>
    <row r="28612" spans="20:24">
      <c r="T28612" s="288"/>
      <c r="U28612" s="287"/>
      <c r="X28612" s="289"/>
    </row>
    <row r="28613" spans="20:24">
      <c r="T28613" s="288"/>
      <c r="U28613" s="287"/>
      <c r="X28613" s="289"/>
    </row>
    <row r="28614" spans="20:24">
      <c r="T28614" s="288"/>
      <c r="U28614" s="287"/>
      <c r="X28614" s="289"/>
    </row>
    <row r="28615" spans="20:24">
      <c r="T28615" s="288"/>
      <c r="U28615" s="287"/>
      <c r="X28615" s="289"/>
    </row>
    <row r="28616" spans="20:24">
      <c r="T28616" s="288"/>
      <c r="U28616" s="287"/>
      <c r="X28616" s="289"/>
    </row>
    <row r="28617" spans="20:24">
      <c r="T28617" s="288"/>
      <c r="U28617" s="287"/>
      <c r="X28617" s="289"/>
    </row>
    <row r="28618" spans="20:24">
      <c r="T28618" s="288"/>
      <c r="U28618" s="287"/>
      <c r="X28618" s="289"/>
    </row>
    <row r="28619" spans="20:24">
      <c r="T28619" s="288"/>
      <c r="U28619" s="287"/>
      <c r="X28619" s="289"/>
    </row>
    <row r="28620" spans="20:24">
      <c r="T28620" s="288"/>
      <c r="U28620" s="287"/>
      <c r="X28620" s="289"/>
    </row>
    <row r="28621" spans="20:24">
      <c r="T28621" s="288"/>
      <c r="U28621" s="287"/>
      <c r="X28621" s="289"/>
    </row>
    <row r="28622" spans="20:24">
      <c r="T28622" s="288"/>
      <c r="U28622" s="287"/>
      <c r="X28622" s="289"/>
    </row>
    <row r="28623" spans="20:24">
      <c r="T28623" s="288"/>
      <c r="U28623" s="287"/>
      <c r="X28623" s="289"/>
    </row>
    <row r="28624" spans="20:24">
      <c r="T28624" s="288"/>
      <c r="U28624" s="287"/>
      <c r="X28624" s="289"/>
    </row>
    <row r="28625" spans="20:24">
      <c r="T28625" s="288"/>
      <c r="U28625" s="287"/>
      <c r="X28625" s="289"/>
    </row>
    <row r="28626" spans="20:24">
      <c r="T28626" s="288"/>
      <c r="U28626" s="287"/>
      <c r="X28626" s="289"/>
    </row>
    <row r="28627" spans="20:24">
      <c r="T28627" s="288"/>
      <c r="U28627" s="287"/>
      <c r="X28627" s="289"/>
    </row>
    <row r="28628" spans="20:24">
      <c r="T28628" s="288"/>
      <c r="U28628" s="287"/>
      <c r="X28628" s="289"/>
    </row>
    <row r="28629" spans="20:24">
      <c r="T28629" s="288"/>
      <c r="U28629" s="287"/>
      <c r="X28629" s="289"/>
    </row>
    <row r="28630" spans="20:24">
      <c r="T28630" s="288"/>
      <c r="U28630" s="287"/>
      <c r="X28630" s="289"/>
    </row>
    <row r="28631" spans="20:24">
      <c r="T28631" s="288"/>
      <c r="U28631" s="287"/>
      <c r="X28631" s="289"/>
    </row>
    <row r="28632" spans="20:24">
      <c r="T28632" s="288"/>
      <c r="U28632" s="287"/>
      <c r="X28632" s="289"/>
    </row>
    <row r="28633" spans="20:24">
      <c r="T28633" s="288"/>
      <c r="U28633" s="287"/>
      <c r="X28633" s="289"/>
    </row>
    <row r="28634" spans="20:24">
      <c r="T28634" s="288"/>
      <c r="U28634" s="287"/>
      <c r="X28634" s="289"/>
    </row>
    <row r="28635" spans="20:24">
      <c r="T28635" s="288"/>
      <c r="U28635" s="287"/>
      <c r="X28635" s="289"/>
    </row>
    <row r="28636" spans="20:24">
      <c r="T28636" s="288"/>
      <c r="U28636" s="287"/>
      <c r="X28636" s="289"/>
    </row>
    <row r="28637" spans="20:24">
      <c r="T28637" s="288"/>
      <c r="U28637" s="287"/>
      <c r="X28637" s="289"/>
    </row>
    <row r="28638" spans="20:24">
      <c r="T28638" s="288"/>
      <c r="U28638" s="287"/>
      <c r="X28638" s="289"/>
    </row>
    <row r="28639" spans="20:24">
      <c r="T28639" s="288"/>
      <c r="U28639" s="287"/>
      <c r="X28639" s="289"/>
    </row>
    <row r="28640" spans="20:24">
      <c r="T28640" s="288"/>
      <c r="U28640" s="287"/>
      <c r="X28640" s="289"/>
    </row>
    <row r="28641" spans="20:24">
      <c r="T28641" s="288"/>
      <c r="U28641" s="287"/>
      <c r="X28641" s="289"/>
    </row>
    <row r="28642" spans="20:24">
      <c r="T28642" s="288"/>
      <c r="U28642" s="287"/>
      <c r="X28642" s="289"/>
    </row>
    <row r="28643" spans="20:24">
      <c r="T28643" s="288"/>
      <c r="U28643" s="287"/>
      <c r="X28643" s="289"/>
    </row>
    <row r="28644" spans="20:24">
      <c r="T28644" s="288"/>
      <c r="U28644" s="287"/>
      <c r="X28644" s="289"/>
    </row>
    <row r="28645" spans="20:24">
      <c r="T28645" s="288"/>
      <c r="U28645" s="287"/>
      <c r="X28645" s="289"/>
    </row>
    <row r="28646" spans="20:24">
      <c r="T28646" s="288"/>
      <c r="U28646" s="287"/>
      <c r="X28646" s="289"/>
    </row>
    <row r="28647" spans="20:24">
      <c r="T28647" s="288"/>
      <c r="U28647" s="287"/>
      <c r="X28647" s="289"/>
    </row>
    <row r="28648" spans="20:24">
      <c r="T28648" s="288"/>
      <c r="U28648" s="287"/>
      <c r="X28648" s="289"/>
    </row>
    <row r="28649" spans="20:24">
      <c r="T28649" s="288"/>
      <c r="U28649" s="287"/>
      <c r="X28649" s="289"/>
    </row>
    <row r="28650" spans="20:24">
      <c r="T28650" s="288"/>
      <c r="U28650" s="287"/>
      <c r="X28650" s="289"/>
    </row>
    <row r="28651" spans="20:24">
      <c r="T28651" s="288"/>
      <c r="U28651" s="287"/>
      <c r="X28651" s="289"/>
    </row>
    <row r="28652" spans="20:24">
      <c r="T28652" s="288"/>
      <c r="U28652" s="287"/>
      <c r="X28652" s="289"/>
    </row>
    <row r="28653" spans="20:24">
      <c r="T28653" s="288"/>
      <c r="U28653" s="287"/>
      <c r="X28653" s="289"/>
    </row>
    <row r="28654" spans="20:24">
      <c r="T28654" s="288"/>
      <c r="U28654" s="287"/>
      <c r="X28654" s="289"/>
    </row>
    <row r="28655" spans="20:24">
      <c r="T28655" s="288"/>
      <c r="U28655" s="287"/>
      <c r="X28655" s="289"/>
    </row>
    <row r="28656" spans="20:24">
      <c r="T28656" s="288"/>
      <c r="U28656" s="287"/>
      <c r="X28656" s="289"/>
    </row>
    <row r="28657" spans="20:24">
      <c r="T28657" s="288"/>
      <c r="U28657" s="287"/>
      <c r="X28657" s="289"/>
    </row>
    <row r="28658" spans="20:24">
      <c r="T28658" s="288"/>
      <c r="U28658" s="287"/>
      <c r="X28658" s="289"/>
    </row>
    <row r="28659" spans="20:24">
      <c r="T28659" s="288"/>
      <c r="U28659" s="287"/>
      <c r="X28659" s="289"/>
    </row>
    <row r="28660" spans="20:24">
      <c r="T28660" s="288"/>
      <c r="U28660" s="287"/>
      <c r="X28660" s="289"/>
    </row>
    <row r="28661" spans="20:24">
      <c r="T28661" s="288"/>
      <c r="U28661" s="287"/>
      <c r="X28661" s="289"/>
    </row>
    <row r="28662" spans="20:24">
      <c r="T28662" s="288"/>
      <c r="U28662" s="287"/>
      <c r="X28662" s="289"/>
    </row>
    <row r="28663" spans="20:24">
      <c r="T28663" s="288"/>
      <c r="U28663" s="287"/>
      <c r="X28663" s="289"/>
    </row>
    <row r="28664" spans="20:24">
      <c r="T28664" s="288"/>
      <c r="U28664" s="287"/>
      <c r="X28664" s="289"/>
    </row>
    <row r="28665" spans="20:24">
      <c r="T28665" s="288"/>
      <c r="U28665" s="287"/>
      <c r="X28665" s="289"/>
    </row>
    <row r="28666" spans="20:24">
      <c r="T28666" s="288"/>
      <c r="U28666" s="287"/>
      <c r="X28666" s="289"/>
    </row>
    <row r="28667" spans="20:24">
      <c r="T28667" s="288"/>
      <c r="U28667" s="287"/>
      <c r="X28667" s="289"/>
    </row>
    <row r="28668" spans="20:24">
      <c r="T28668" s="288"/>
      <c r="U28668" s="287"/>
      <c r="X28668" s="289"/>
    </row>
    <row r="28669" spans="20:24">
      <c r="T28669" s="288"/>
      <c r="U28669" s="287"/>
      <c r="X28669" s="289"/>
    </row>
    <row r="28670" spans="20:24">
      <c r="T28670" s="288"/>
      <c r="U28670" s="287"/>
      <c r="X28670" s="289"/>
    </row>
    <row r="28671" spans="20:24">
      <c r="T28671" s="288"/>
      <c r="U28671" s="287"/>
      <c r="X28671" s="289"/>
    </row>
    <row r="28672" spans="20:24">
      <c r="T28672" s="288"/>
      <c r="U28672" s="287"/>
      <c r="X28672" s="289"/>
    </row>
    <row r="28673" spans="20:24">
      <c r="T28673" s="288"/>
      <c r="U28673" s="287"/>
      <c r="X28673" s="289"/>
    </row>
    <row r="28674" spans="20:24">
      <c r="T28674" s="288"/>
      <c r="U28674" s="287"/>
      <c r="X28674" s="289"/>
    </row>
    <row r="28675" spans="20:24">
      <c r="T28675" s="288"/>
      <c r="U28675" s="287"/>
      <c r="X28675" s="289"/>
    </row>
    <row r="28676" spans="20:24">
      <c r="T28676" s="288"/>
      <c r="U28676" s="287"/>
      <c r="X28676" s="289"/>
    </row>
    <row r="28677" spans="20:24">
      <c r="T28677" s="288"/>
      <c r="U28677" s="287"/>
      <c r="X28677" s="289"/>
    </row>
    <row r="28678" spans="20:24">
      <c r="T28678" s="288"/>
      <c r="U28678" s="287"/>
      <c r="X28678" s="289"/>
    </row>
    <row r="28679" spans="20:24">
      <c r="T28679" s="288"/>
      <c r="U28679" s="287"/>
      <c r="X28679" s="289"/>
    </row>
    <row r="28680" spans="20:24">
      <c r="T28680" s="288"/>
      <c r="U28680" s="287"/>
      <c r="X28680" s="289"/>
    </row>
    <row r="28681" spans="20:24">
      <c r="T28681" s="288"/>
      <c r="U28681" s="287"/>
      <c r="X28681" s="289"/>
    </row>
    <row r="28682" spans="20:24">
      <c r="T28682" s="288"/>
      <c r="U28682" s="287"/>
      <c r="X28682" s="289"/>
    </row>
    <row r="28683" spans="20:24">
      <c r="T28683" s="288"/>
      <c r="U28683" s="287"/>
      <c r="X28683" s="289"/>
    </row>
    <row r="28684" spans="20:24">
      <c r="T28684" s="288"/>
      <c r="U28684" s="287"/>
      <c r="X28684" s="289"/>
    </row>
    <row r="28685" spans="20:24">
      <c r="T28685" s="288"/>
      <c r="U28685" s="287"/>
      <c r="X28685" s="289"/>
    </row>
    <row r="28686" spans="20:24">
      <c r="T28686" s="288"/>
      <c r="U28686" s="287"/>
      <c r="X28686" s="289"/>
    </row>
    <row r="28687" spans="20:24">
      <c r="T28687" s="288"/>
      <c r="U28687" s="287"/>
      <c r="X28687" s="289"/>
    </row>
    <row r="28688" spans="20:24">
      <c r="T28688" s="288"/>
      <c r="U28688" s="287"/>
      <c r="X28688" s="289"/>
    </row>
    <row r="28689" spans="20:24">
      <c r="T28689" s="288"/>
      <c r="U28689" s="287"/>
      <c r="X28689" s="289"/>
    </row>
    <row r="28690" spans="20:24">
      <c r="T28690" s="288"/>
      <c r="U28690" s="287"/>
      <c r="X28690" s="289"/>
    </row>
    <row r="28691" spans="20:24">
      <c r="T28691" s="288"/>
      <c r="U28691" s="287"/>
      <c r="X28691" s="289"/>
    </row>
    <row r="28692" spans="20:24">
      <c r="T28692" s="288"/>
      <c r="U28692" s="287"/>
      <c r="X28692" s="289"/>
    </row>
    <row r="28693" spans="20:24">
      <c r="T28693" s="288"/>
      <c r="U28693" s="287"/>
      <c r="X28693" s="289"/>
    </row>
    <row r="28694" spans="20:24">
      <c r="T28694" s="288"/>
      <c r="U28694" s="287"/>
      <c r="X28694" s="289"/>
    </row>
    <row r="28695" spans="20:24">
      <c r="T28695" s="288"/>
      <c r="U28695" s="287"/>
      <c r="X28695" s="289"/>
    </row>
    <row r="28696" spans="20:24">
      <c r="T28696" s="288"/>
      <c r="U28696" s="287"/>
      <c r="X28696" s="289"/>
    </row>
    <row r="28697" spans="20:24">
      <c r="T28697" s="288"/>
      <c r="U28697" s="287"/>
      <c r="X28697" s="289"/>
    </row>
    <row r="28698" spans="20:24">
      <c r="T28698" s="288"/>
      <c r="U28698" s="287"/>
      <c r="X28698" s="289"/>
    </row>
    <row r="28699" spans="20:24">
      <c r="T28699" s="288"/>
      <c r="U28699" s="287"/>
      <c r="X28699" s="289"/>
    </row>
    <row r="28700" spans="20:24">
      <c r="T28700" s="288"/>
      <c r="U28700" s="287"/>
      <c r="X28700" s="289"/>
    </row>
    <row r="28701" spans="20:24">
      <c r="T28701" s="288"/>
      <c r="U28701" s="287"/>
      <c r="X28701" s="289"/>
    </row>
    <row r="28702" spans="20:24">
      <c r="T28702" s="288"/>
      <c r="U28702" s="287"/>
      <c r="X28702" s="289"/>
    </row>
    <row r="28703" spans="20:24">
      <c r="T28703" s="288"/>
      <c r="U28703" s="287"/>
      <c r="X28703" s="289"/>
    </row>
    <row r="28704" spans="20:24">
      <c r="T28704" s="288"/>
      <c r="U28704" s="287"/>
      <c r="X28704" s="289"/>
    </row>
    <row r="28705" spans="20:24">
      <c r="T28705" s="288"/>
      <c r="U28705" s="287"/>
      <c r="X28705" s="289"/>
    </row>
    <row r="28706" spans="20:24">
      <c r="T28706" s="288"/>
      <c r="U28706" s="287"/>
      <c r="X28706" s="289"/>
    </row>
    <row r="28707" spans="20:24">
      <c r="T28707" s="288"/>
      <c r="U28707" s="287"/>
      <c r="X28707" s="289"/>
    </row>
    <row r="28708" spans="20:24">
      <c r="T28708" s="288"/>
      <c r="U28708" s="287"/>
      <c r="X28708" s="289"/>
    </row>
    <row r="28709" spans="20:24">
      <c r="T28709" s="288"/>
      <c r="U28709" s="287"/>
      <c r="X28709" s="289"/>
    </row>
    <row r="28710" spans="20:24">
      <c r="T28710" s="288"/>
      <c r="U28710" s="287"/>
      <c r="X28710" s="289"/>
    </row>
    <row r="28711" spans="20:24">
      <c r="T28711" s="288"/>
      <c r="U28711" s="287"/>
      <c r="X28711" s="289"/>
    </row>
    <row r="28712" spans="20:24">
      <c r="T28712" s="288"/>
      <c r="U28712" s="287"/>
      <c r="X28712" s="289"/>
    </row>
    <row r="28713" spans="20:24">
      <c r="T28713" s="288"/>
      <c r="U28713" s="287"/>
      <c r="X28713" s="289"/>
    </row>
    <row r="28714" spans="20:24">
      <c r="T28714" s="288"/>
      <c r="U28714" s="287"/>
      <c r="X28714" s="289"/>
    </row>
    <row r="28715" spans="20:24">
      <c r="T28715" s="288"/>
      <c r="U28715" s="287"/>
      <c r="X28715" s="289"/>
    </row>
    <row r="28716" spans="20:24">
      <c r="T28716" s="288"/>
      <c r="U28716" s="287"/>
      <c r="X28716" s="289"/>
    </row>
    <row r="28717" spans="20:24">
      <c r="T28717" s="288"/>
      <c r="U28717" s="287"/>
      <c r="X28717" s="289"/>
    </row>
    <row r="28718" spans="20:24">
      <c r="T28718" s="288"/>
      <c r="U28718" s="287"/>
      <c r="X28718" s="289"/>
    </row>
    <row r="28719" spans="20:24">
      <c r="T28719" s="288"/>
      <c r="U28719" s="287"/>
      <c r="X28719" s="289"/>
    </row>
    <row r="28720" spans="20:24">
      <c r="T28720" s="288"/>
      <c r="U28720" s="287"/>
      <c r="X28720" s="289"/>
    </row>
    <row r="28721" spans="20:24">
      <c r="T28721" s="288"/>
      <c r="U28721" s="287"/>
      <c r="X28721" s="289"/>
    </row>
    <row r="28722" spans="20:24">
      <c r="T28722" s="288"/>
      <c r="U28722" s="287"/>
      <c r="X28722" s="289"/>
    </row>
    <row r="28723" spans="20:24">
      <c r="T28723" s="288"/>
      <c r="U28723" s="287"/>
      <c r="X28723" s="289"/>
    </row>
    <row r="28724" spans="20:24">
      <c r="T28724" s="288"/>
      <c r="U28724" s="287"/>
      <c r="X28724" s="289"/>
    </row>
    <row r="28725" spans="20:24">
      <c r="T28725" s="288"/>
      <c r="U28725" s="287"/>
      <c r="X28725" s="289"/>
    </row>
    <row r="28726" spans="20:24">
      <c r="T28726" s="288"/>
      <c r="U28726" s="287"/>
      <c r="X28726" s="289"/>
    </row>
    <row r="28727" spans="20:24">
      <c r="T28727" s="288"/>
      <c r="U28727" s="287"/>
      <c r="X28727" s="289"/>
    </row>
    <row r="28728" spans="20:24">
      <c r="T28728" s="288"/>
      <c r="U28728" s="287"/>
      <c r="X28728" s="289"/>
    </row>
    <row r="28729" spans="20:24">
      <c r="T28729" s="288"/>
      <c r="U28729" s="287"/>
      <c r="X28729" s="289"/>
    </row>
    <row r="28730" spans="20:24">
      <c r="T28730" s="288"/>
      <c r="U28730" s="287"/>
      <c r="X28730" s="289"/>
    </row>
    <row r="28731" spans="20:24">
      <c r="T28731" s="288"/>
      <c r="U28731" s="287"/>
      <c r="X28731" s="289"/>
    </row>
    <row r="28732" spans="20:24">
      <c r="T28732" s="288"/>
      <c r="U28732" s="287"/>
      <c r="X28732" s="289"/>
    </row>
    <row r="28733" spans="20:24">
      <c r="T28733" s="288"/>
      <c r="U28733" s="287"/>
      <c r="X28733" s="289"/>
    </row>
    <row r="28734" spans="20:24">
      <c r="T28734" s="288"/>
      <c r="U28734" s="287"/>
      <c r="X28734" s="289"/>
    </row>
    <row r="28735" spans="20:24">
      <c r="T28735" s="288"/>
      <c r="U28735" s="287"/>
      <c r="X28735" s="289"/>
    </row>
    <row r="28736" spans="20:24">
      <c r="T28736" s="288"/>
      <c r="U28736" s="287"/>
      <c r="X28736" s="289"/>
    </row>
    <row r="28737" spans="20:24">
      <c r="T28737" s="288"/>
      <c r="U28737" s="287"/>
      <c r="X28737" s="289"/>
    </row>
    <row r="28738" spans="20:24">
      <c r="T28738" s="288"/>
      <c r="U28738" s="287"/>
      <c r="X28738" s="289"/>
    </row>
    <row r="28739" spans="20:24">
      <c r="T28739" s="288"/>
      <c r="U28739" s="287"/>
      <c r="X28739" s="289"/>
    </row>
    <row r="28740" spans="20:24">
      <c r="T28740" s="288"/>
      <c r="U28740" s="287"/>
      <c r="X28740" s="289"/>
    </row>
    <row r="28741" spans="20:24">
      <c r="T28741" s="288"/>
      <c r="U28741" s="287"/>
      <c r="X28741" s="289"/>
    </row>
    <row r="28742" spans="20:24">
      <c r="T28742" s="288"/>
      <c r="U28742" s="287"/>
      <c r="X28742" s="289"/>
    </row>
    <row r="28743" spans="20:24">
      <c r="T28743" s="288"/>
      <c r="U28743" s="287"/>
      <c r="X28743" s="289"/>
    </row>
    <row r="28744" spans="20:24">
      <c r="T28744" s="288"/>
      <c r="U28744" s="287"/>
      <c r="X28744" s="289"/>
    </row>
    <row r="28745" spans="20:24">
      <c r="T28745" s="288"/>
      <c r="U28745" s="287"/>
      <c r="X28745" s="289"/>
    </row>
    <row r="28746" spans="20:24">
      <c r="T28746" s="288"/>
      <c r="U28746" s="287"/>
      <c r="X28746" s="289"/>
    </row>
    <row r="28747" spans="20:24">
      <c r="T28747" s="288"/>
      <c r="U28747" s="287"/>
      <c r="X28747" s="289"/>
    </row>
    <row r="28748" spans="20:24">
      <c r="T28748" s="288"/>
      <c r="U28748" s="287"/>
      <c r="X28748" s="289"/>
    </row>
    <row r="28749" spans="20:24">
      <c r="T28749" s="288"/>
      <c r="U28749" s="287"/>
      <c r="X28749" s="289"/>
    </row>
    <row r="28750" spans="20:24">
      <c r="T28750" s="288"/>
      <c r="U28750" s="287"/>
      <c r="X28750" s="289"/>
    </row>
    <row r="28751" spans="20:24">
      <c r="T28751" s="288"/>
      <c r="U28751" s="287"/>
      <c r="X28751" s="289"/>
    </row>
    <row r="28752" spans="20:24">
      <c r="T28752" s="288"/>
      <c r="U28752" s="287"/>
      <c r="X28752" s="289"/>
    </row>
    <row r="28753" spans="20:24">
      <c r="T28753" s="288"/>
      <c r="U28753" s="287"/>
      <c r="X28753" s="289"/>
    </row>
    <row r="28754" spans="20:24">
      <c r="T28754" s="288"/>
      <c r="U28754" s="287"/>
      <c r="X28754" s="289"/>
    </row>
    <row r="28755" spans="20:24">
      <c r="T28755" s="288"/>
      <c r="U28755" s="287"/>
      <c r="X28755" s="289"/>
    </row>
    <row r="28756" spans="20:24">
      <c r="T28756" s="288"/>
      <c r="U28756" s="287"/>
      <c r="X28756" s="289"/>
    </row>
    <row r="28757" spans="20:24">
      <c r="T28757" s="288"/>
      <c r="U28757" s="287"/>
      <c r="X28757" s="289"/>
    </row>
    <row r="28758" spans="20:24">
      <c r="T28758" s="288"/>
      <c r="U28758" s="287"/>
      <c r="X28758" s="289"/>
    </row>
    <row r="28759" spans="20:24">
      <c r="T28759" s="288"/>
      <c r="U28759" s="287"/>
      <c r="X28759" s="289"/>
    </row>
    <row r="28760" spans="20:24">
      <c r="T28760" s="288"/>
      <c r="U28760" s="287"/>
      <c r="X28760" s="289"/>
    </row>
    <row r="28761" spans="20:24">
      <c r="T28761" s="288"/>
      <c r="U28761" s="287"/>
      <c r="X28761" s="289"/>
    </row>
    <row r="28762" spans="20:24">
      <c r="T28762" s="288"/>
      <c r="U28762" s="287"/>
      <c r="X28762" s="289"/>
    </row>
    <row r="28763" spans="20:24">
      <c r="T28763" s="288"/>
      <c r="U28763" s="287"/>
      <c r="X28763" s="289"/>
    </row>
    <row r="28764" spans="20:24">
      <c r="T28764" s="288"/>
      <c r="U28764" s="287"/>
      <c r="X28764" s="289"/>
    </row>
    <row r="28765" spans="20:24">
      <c r="T28765" s="288"/>
      <c r="U28765" s="287"/>
      <c r="X28765" s="289"/>
    </row>
    <row r="28766" spans="20:24">
      <c r="T28766" s="288"/>
      <c r="U28766" s="287"/>
      <c r="X28766" s="289"/>
    </row>
    <row r="28767" spans="20:24">
      <c r="T28767" s="288"/>
      <c r="U28767" s="287"/>
      <c r="X28767" s="289"/>
    </row>
    <row r="28768" spans="20:24">
      <c r="T28768" s="288"/>
      <c r="U28768" s="287"/>
      <c r="X28768" s="289"/>
    </row>
    <row r="28769" spans="20:24">
      <c r="T28769" s="288"/>
      <c r="U28769" s="287"/>
      <c r="X28769" s="289"/>
    </row>
    <row r="28770" spans="20:24">
      <c r="T28770" s="288"/>
      <c r="U28770" s="287"/>
      <c r="X28770" s="289"/>
    </row>
    <row r="28771" spans="20:24">
      <c r="T28771" s="288"/>
      <c r="U28771" s="287"/>
      <c r="X28771" s="289"/>
    </row>
    <row r="28772" spans="20:24">
      <c r="T28772" s="288"/>
      <c r="U28772" s="287"/>
      <c r="X28772" s="289"/>
    </row>
    <row r="28773" spans="20:24">
      <c r="T28773" s="288"/>
      <c r="U28773" s="287"/>
      <c r="X28773" s="289"/>
    </row>
    <row r="28774" spans="20:24">
      <c r="T28774" s="288"/>
      <c r="U28774" s="287"/>
      <c r="X28774" s="289"/>
    </row>
    <row r="28775" spans="20:24">
      <c r="T28775" s="288"/>
      <c r="U28775" s="287"/>
      <c r="X28775" s="289"/>
    </row>
    <row r="28776" spans="20:24">
      <c r="T28776" s="288"/>
      <c r="U28776" s="287"/>
      <c r="X28776" s="289"/>
    </row>
    <row r="28777" spans="20:24">
      <c r="T28777" s="288"/>
      <c r="U28777" s="287"/>
      <c r="X28777" s="289"/>
    </row>
    <row r="28778" spans="20:24">
      <c r="T28778" s="288"/>
      <c r="U28778" s="287"/>
      <c r="X28778" s="289"/>
    </row>
    <row r="28779" spans="20:24">
      <c r="T28779" s="288"/>
      <c r="U28779" s="287"/>
      <c r="X28779" s="289"/>
    </row>
    <row r="28780" spans="20:24">
      <c r="T28780" s="288"/>
      <c r="U28780" s="287"/>
      <c r="X28780" s="289"/>
    </row>
    <row r="28781" spans="20:24">
      <c r="T28781" s="288"/>
      <c r="U28781" s="287"/>
      <c r="X28781" s="289"/>
    </row>
    <row r="28782" spans="20:24">
      <c r="T28782" s="288"/>
      <c r="U28782" s="287"/>
      <c r="X28782" s="289"/>
    </row>
    <row r="28783" spans="20:24">
      <c r="T28783" s="288"/>
      <c r="U28783" s="287"/>
      <c r="X28783" s="289"/>
    </row>
    <row r="28784" spans="20:24">
      <c r="T28784" s="288"/>
      <c r="U28784" s="287"/>
      <c r="X28784" s="289"/>
    </row>
    <row r="28785" spans="20:24">
      <c r="T28785" s="288"/>
      <c r="U28785" s="287"/>
      <c r="X28785" s="289"/>
    </row>
    <row r="28786" spans="20:24">
      <c r="T28786" s="288"/>
      <c r="U28786" s="287"/>
      <c r="X28786" s="289"/>
    </row>
    <row r="28787" spans="20:24">
      <c r="T28787" s="288"/>
      <c r="U28787" s="287"/>
      <c r="X28787" s="289"/>
    </row>
    <row r="28788" spans="20:24">
      <c r="T28788" s="288"/>
      <c r="U28788" s="287"/>
      <c r="X28788" s="289"/>
    </row>
    <row r="28789" spans="20:24">
      <c r="T28789" s="288"/>
      <c r="U28789" s="287"/>
      <c r="X28789" s="289"/>
    </row>
    <row r="28790" spans="20:24">
      <c r="T28790" s="288"/>
      <c r="U28790" s="287"/>
      <c r="X28790" s="289"/>
    </row>
    <row r="28791" spans="20:24">
      <c r="T28791" s="288"/>
      <c r="U28791" s="287"/>
      <c r="X28791" s="289"/>
    </row>
    <row r="28792" spans="20:24">
      <c r="T28792" s="288"/>
      <c r="U28792" s="287"/>
      <c r="X28792" s="289"/>
    </row>
    <row r="28793" spans="20:24">
      <c r="T28793" s="288"/>
      <c r="U28793" s="287"/>
      <c r="X28793" s="289"/>
    </row>
    <row r="28794" spans="20:24">
      <c r="T28794" s="288"/>
      <c r="U28794" s="287"/>
      <c r="X28794" s="289"/>
    </row>
    <row r="28795" spans="20:24">
      <c r="T28795" s="288"/>
      <c r="U28795" s="287"/>
      <c r="X28795" s="289"/>
    </row>
    <row r="28796" spans="20:24">
      <c r="T28796" s="288"/>
      <c r="U28796" s="287"/>
      <c r="X28796" s="289"/>
    </row>
    <row r="28797" spans="20:24">
      <c r="T28797" s="288"/>
      <c r="U28797" s="287"/>
      <c r="X28797" s="289"/>
    </row>
    <row r="28798" spans="20:24">
      <c r="T28798" s="288"/>
      <c r="U28798" s="287"/>
      <c r="X28798" s="289"/>
    </row>
    <row r="28799" spans="20:24">
      <c r="T28799" s="288"/>
      <c r="U28799" s="287"/>
      <c r="X28799" s="289"/>
    </row>
    <row r="28800" spans="20:24">
      <c r="T28800" s="288"/>
      <c r="U28800" s="287"/>
      <c r="X28800" s="289"/>
    </row>
    <row r="28801" spans="20:24">
      <c r="T28801" s="288"/>
      <c r="U28801" s="287"/>
      <c r="X28801" s="289"/>
    </row>
    <row r="28802" spans="20:24">
      <c r="T28802" s="288"/>
      <c r="U28802" s="287"/>
      <c r="X28802" s="289"/>
    </row>
    <row r="28803" spans="20:24">
      <c r="T28803" s="288"/>
      <c r="U28803" s="287"/>
      <c r="X28803" s="289"/>
    </row>
    <row r="28804" spans="20:24">
      <c r="T28804" s="288"/>
      <c r="U28804" s="287"/>
      <c r="X28804" s="289"/>
    </row>
    <row r="28805" spans="20:24">
      <c r="T28805" s="288"/>
      <c r="U28805" s="287"/>
      <c r="X28805" s="289"/>
    </row>
    <row r="28806" spans="20:24">
      <c r="T28806" s="288"/>
      <c r="U28806" s="287"/>
      <c r="X28806" s="289"/>
    </row>
    <row r="28807" spans="20:24">
      <c r="T28807" s="288"/>
      <c r="U28807" s="287"/>
      <c r="X28807" s="289"/>
    </row>
    <row r="28808" spans="20:24">
      <c r="T28808" s="288"/>
      <c r="U28808" s="287"/>
      <c r="X28808" s="289"/>
    </row>
    <row r="28809" spans="20:24">
      <c r="T28809" s="288"/>
      <c r="U28809" s="287"/>
      <c r="X28809" s="289"/>
    </row>
    <row r="28810" spans="20:24">
      <c r="T28810" s="288"/>
      <c r="U28810" s="287"/>
      <c r="X28810" s="289"/>
    </row>
    <row r="28811" spans="20:24">
      <c r="T28811" s="288"/>
      <c r="U28811" s="287"/>
      <c r="X28811" s="289"/>
    </row>
    <row r="28812" spans="20:24">
      <c r="T28812" s="288"/>
      <c r="U28812" s="287"/>
      <c r="X28812" s="289"/>
    </row>
    <row r="28813" spans="20:24">
      <c r="T28813" s="288"/>
      <c r="U28813" s="287"/>
      <c r="X28813" s="289"/>
    </row>
    <row r="28814" spans="20:24">
      <c r="T28814" s="288"/>
      <c r="U28814" s="287"/>
      <c r="X28814" s="289"/>
    </row>
    <row r="28815" spans="20:24">
      <c r="T28815" s="288"/>
      <c r="U28815" s="287"/>
      <c r="X28815" s="289"/>
    </row>
    <row r="28816" spans="20:24">
      <c r="T28816" s="288"/>
      <c r="U28816" s="287"/>
      <c r="X28816" s="289"/>
    </row>
    <row r="28817" spans="20:24">
      <c r="T28817" s="288"/>
      <c r="U28817" s="287"/>
      <c r="X28817" s="289"/>
    </row>
    <row r="28818" spans="20:24">
      <c r="T28818" s="288"/>
      <c r="U28818" s="287"/>
      <c r="X28818" s="289"/>
    </row>
    <row r="28819" spans="20:24">
      <c r="T28819" s="288"/>
      <c r="U28819" s="287"/>
      <c r="X28819" s="289"/>
    </row>
    <row r="28820" spans="20:24">
      <c r="T28820" s="288"/>
      <c r="U28820" s="287"/>
      <c r="X28820" s="289"/>
    </row>
    <row r="28821" spans="20:24">
      <c r="T28821" s="288"/>
      <c r="U28821" s="287"/>
      <c r="X28821" s="289"/>
    </row>
    <row r="28822" spans="20:24">
      <c r="T28822" s="288"/>
      <c r="U28822" s="287"/>
      <c r="X28822" s="289"/>
    </row>
    <row r="28823" spans="20:24">
      <c r="T28823" s="288"/>
      <c r="U28823" s="287"/>
      <c r="X28823" s="289"/>
    </row>
    <row r="28824" spans="20:24">
      <c r="T28824" s="288"/>
      <c r="U28824" s="287"/>
      <c r="X28824" s="289"/>
    </row>
    <row r="28825" spans="20:24">
      <c r="T28825" s="288"/>
      <c r="U28825" s="287"/>
      <c r="X28825" s="289"/>
    </row>
    <row r="28826" spans="20:24">
      <c r="T28826" s="288"/>
      <c r="U28826" s="287"/>
      <c r="X28826" s="289"/>
    </row>
    <row r="28827" spans="20:24">
      <c r="T28827" s="288"/>
      <c r="U28827" s="287"/>
      <c r="X28827" s="289"/>
    </row>
    <row r="28828" spans="20:24">
      <c r="T28828" s="288"/>
      <c r="U28828" s="287"/>
      <c r="X28828" s="289"/>
    </row>
    <row r="28829" spans="20:24">
      <c r="T28829" s="288"/>
      <c r="U28829" s="287"/>
      <c r="X28829" s="289"/>
    </row>
    <row r="28830" spans="20:24">
      <c r="T28830" s="288"/>
      <c r="U28830" s="287"/>
      <c r="X28830" s="289"/>
    </row>
    <row r="28831" spans="20:24">
      <c r="T28831" s="288"/>
      <c r="U28831" s="287"/>
      <c r="X28831" s="289"/>
    </row>
    <row r="28832" spans="20:24">
      <c r="T28832" s="288"/>
      <c r="U28832" s="287"/>
      <c r="X28832" s="289"/>
    </row>
    <row r="28833" spans="20:24">
      <c r="T28833" s="288"/>
      <c r="U28833" s="287"/>
      <c r="X28833" s="289"/>
    </row>
    <row r="28834" spans="20:24">
      <c r="T28834" s="288"/>
      <c r="U28834" s="287"/>
      <c r="X28834" s="289"/>
    </row>
    <row r="28835" spans="20:24">
      <c r="T28835" s="288"/>
      <c r="U28835" s="287"/>
      <c r="X28835" s="289"/>
    </row>
    <row r="28836" spans="20:24">
      <c r="T28836" s="288"/>
      <c r="U28836" s="287"/>
      <c r="X28836" s="289"/>
    </row>
    <row r="28837" spans="20:24">
      <c r="T28837" s="288"/>
      <c r="U28837" s="287"/>
      <c r="X28837" s="289"/>
    </row>
    <row r="28838" spans="20:24">
      <c r="T28838" s="288"/>
      <c r="U28838" s="287"/>
      <c r="X28838" s="289"/>
    </row>
    <row r="28839" spans="20:24">
      <c r="T28839" s="288"/>
      <c r="U28839" s="287"/>
      <c r="X28839" s="289"/>
    </row>
    <row r="28840" spans="20:24">
      <c r="T28840" s="288"/>
      <c r="U28840" s="287"/>
      <c r="X28840" s="289"/>
    </row>
    <row r="28841" spans="20:24">
      <c r="T28841" s="288"/>
      <c r="U28841" s="287"/>
      <c r="X28841" s="289"/>
    </row>
    <row r="28842" spans="20:24">
      <c r="T28842" s="288"/>
      <c r="U28842" s="287"/>
      <c r="X28842" s="289"/>
    </row>
    <row r="28843" spans="20:24">
      <c r="T28843" s="288"/>
      <c r="U28843" s="287"/>
      <c r="X28843" s="289"/>
    </row>
    <row r="28844" spans="20:24">
      <c r="T28844" s="288"/>
      <c r="U28844" s="287"/>
      <c r="X28844" s="289"/>
    </row>
    <row r="28845" spans="20:24">
      <c r="T28845" s="288"/>
      <c r="U28845" s="287"/>
      <c r="X28845" s="289"/>
    </row>
    <row r="28846" spans="20:24">
      <c r="T28846" s="288"/>
      <c r="U28846" s="287"/>
      <c r="X28846" s="289"/>
    </row>
    <row r="28847" spans="20:24">
      <c r="T28847" s="288"/>
      <c r="U28847" s="287"/>
      <c r="X28847" s="289"/>
    </row>
    <row r="28848" spans="20:24">
      <c r="T28848" s="288"/>
      <c r="U28848" s="287"/>
      <c r="X28848" s="289"/>
    </row>
    <row r="28849" spans="20:24">
      <c r="T28849" s="288"/>
      <c r="U28849" s="287"/>
      <c r="X28849" s="289"/>
    </row>
    <row r="28850" spans="20:24">
      <c r="T28850" s="288"/>
      <c r="U28850" s="287"/>
      <c r="X28850" s="289"/>
    </row>
    <row r="28851" spans="20:24">
      <c r="T28851" s="288"/>
      <c r="U28851" s="287"/>
      <c r="X28851" s="289"/>
    </row>
    <row r="28852" spans="20:24">
      <c r="T28852" s="288"/>
      <c r="U28852" s="287"/>
      <c r="X28852" s="289"/>
    </row>
    <row r="28853" spans="20:24">
      <c r="T28853" s="288"/>
      <c r="U28853" s="287"/>
      <c r="X28853" s="289"/>
    </row>
    <row r="28854" spans="20:24">
      <c r="T28854" s="288"/>
      <c r="U28854" s="287"/>
      <c r="X28854" s="289"/>
    </row>
    <row r="28855" spans="20:24">
      <c r="T28855" s="288"/>
      <c r="U28855" s="287"/>
      <c r="X28855" s="289"/>
    </row>
    <row r="28856" spans="20:24">
      <c r="T28856" s="288"/>
      <c r="U28856" s="287"/>
      <c r="X28856" s="289"/>
    </row>
    <row r="28857" spans="20:24">
      <c r="T28857" s="288"/>
      <c r="U28857" s="287"/>
      <c r="X28857" s="289"/>
    </row>
    <row r="28858" spans="20:24">
      <c r="T28858" s="288"/>
      <c r="U28858" s="287"/>
      <c r="X28858" s="289"/>
    </row>
    <row r="28859" spans="20:24">
      <c r="T28859" s="288"/>
      <c r="U28859" s="287"/>
      <c r="X28859" s="289"/>
    </row>
    <row r="28860" spans="20:24">
      <c r="T28860" s="288"/>
      <c r="U28860" s="287"/>
      <c r="X28860" s="289"/>
    </row>
    <row r="28861" spans="20:24">
      <c r="T28861" s="288"/>
      <c r="U28861" s="287"/>
      <c r="X28861" s="289"/>
    </row>
    <row r="28862" spans="20:24">
      <c r="T28862" s="288"/>
      <c r="U28862" s="287"/>
      <c r="X28862" s="289"/>
    </row>
    <row r="28863" spans="20:24">
      <c r="T28863" s="288"/>
      <c r="U28863" s="287"/>
      <c r="X28863" s="289"/>
    </row>
    <row r="28864" spans="20:24">
      <c r="T28864" s="288"/>
      <c r="U28864" s="287"/>
      <c r="X28864" s="289"/>
    </row>
    <row r="28865" spans="20:24">
      <c r="T28865" s="288"/>
      <c r="U28865" s="287"/>
      <c r="X28865" s="289"/>
    </row>
    <row r="28866" spans="20:24">
      <c r="T28866" s="288"/>
      <c r="U28866" s="287"/>
      <c r="X28866" s="289"/>
    </row>
    <row r="28867" spans="20:24">
      <c r="T28867" s="288"/>
      <c r="U28867" s="287"/>
      <c r="X28867" s="289"/>
    </row>
    <row r="28868" spans="20:24">
      <c r="T28868" s="288"/>
      <c r="U28868" s="287"/>
      <c r="X28868" s="289"/>
    </row>
    <row r="28869" spans="20:24">
      <c r="T28869" s="288"/>
      <c r="U28869" s="287"/>
      <c r="X28869" s="289"/>
    </row>
    <row r="28870" spans="20:24">
      <c r="T28870" s="288"/>
      <c r="U28870" s="287"/>
      <c r="X28870" s="289"/>
    </row>
    <row r="28871" spans="20:24">
      <c r="T28871" s="288"/>
      <c r="U28871" s="287"/>
      <c r="X28871" s="289"/>
    </row>
    <row r="28872" spans="20:24">
      <c r="T28872" s="288"/>
      <c r="U28872" s="287"/>
      <c r="X28872" s="289"/>
    </row>
    <row r="28873" spans="20:24">
      <c r="T28873" s="288"/>
      <c r="U28873" s="287"/>
      <c r="X28873" s="289"/>
    </row>
    <row r="28874" spans="20:24">
      <c r="T28874" s="288"/>
      <c r="U28874" s="287"/>
      <c r="X28874" s="289"/>
    </row>
    <row r="28875" spans="20:24">
      <c r="T28875" s="288"/>
      <c r="U28875" s="287"/>
      <c r="X28875" s="289"/>
    </row>
    <row r="28876" spans="20:24">
      <c r="T28876" s="288"/>
      <c r="U28876" s="287"/>
      <c r="X28876" s="289"/>
    </row>
    <row r="28877" spans="20:24">
      <c r="T28877" s="288"/>
      <c r="U28877" s="287"/>
      <c r="X28877" s="289"/>
    </row>
    <row r="28878" spans="20:24">
      <c r="T28878" s="288"/>
      <c r="U28878" s="287"/>
      <c r="X28878" s="289"/>
    </row>
    <row r="28879" spans="20:24">
      <c r="T28879" s="288"/>
      <c r="U28879" s="287"/>
      <c r="X28879" s="289"/>
    </row>
    <row r="28880" spans="20:24">
      <c r="T28880" s="288"/>
      <c r="U28880" s="287"/>
      <c r="X28880" s="289"/>
    </row>
    <row r="28881" spans="20:24">
      <c r="T28881" s="288"/>
      <c r="U28881" s="287"/>
      <c r="X28881" s="289"/>
    </row>
    <row r="28882" spans="20:24">
      <c r="T28882" s="288"/>
      <c r="U28882" s="287"/>
      <c r="X28882" s="289"/>
    </row>
    <row r="28883" spans="20:24">
      <c r="T28883" s="288"/>
      <c r="U28883" s="287"/>
      <c r="X28883" s="289"/>
    </row>
    <row r="28884" spans="20:24">
      <c r="T28884" s="288"/>
      <c r="U28884" s="287"/>
      <c r="X28884" s="289"/>
    </row>
    <row r="28885" spans="20:24">
      <c r="T28885" s="288"/>
      <c r="U28885" s="287"/>
      <c r="X28885" s="289"/>
    </row>
    <row r="28886" spans="20:24">
      <c r="T28886" s="288"/>
      <c r="U28886" s="287"/>
      <c r="X28886" s="289"/>
    </row>
    <row r="28887" spans="20:24">
      <c r="T28887" s="288"/>
      <c r="U28887" s="287"/>
      <c r="X28887" s="289"/>
    </row>
    <row r="28888" spans="20:24">
      <c r="T28888" s="288"/>
      <c r="U28888" s="287"/>
      <c r="X28888" s="289"/>
    </row>
    <row r="28889" spans="20:24">
      <c r="T28889" s="288"/>
      <c r="U28889" s="287"/>
      <c r="X28889" s="289"/>
    </row>
    <row r="28890" spans="20:24">
      <c r="T28890" s="288"/>
      <c r="U28890" s="287"/>
      <c r="X28890" s="289"/>
    </row>
    <row r="28891" spans="20:24">
      <c r="T28891" s="288"/>
      <c r="U28891" s="287"/>
      <c r="X28891" s="289"/>
    </row>
    <row r="28892" spans="20:24">
      <c r="T28892" s="288"/>
      <c r="U28892" s="287"/>
      <c r="X28892" s="289"/>
    </row>
    <row r="28893" spans="20:24">
      <c r="T28893" s="288"/>
      <c r="U28893" s="287"/>
      <c r="X28893" s="289"/>
    </row>
    <row r="28894" spans="20:24">
      <c r="T28894" s="288"/>
      <c r="U28894" s="287"/>
      <c r="X28894" s="289"/>
    </row>
    <row r="28895" spans="20:24">
      <c r="T28895" s="288"/>
      <c r="U28895" s="287"/>
      <c r="X28895" s="289"/>
    </row>
    <row r="28896" spans="20:24">
      <c r="T28896" s="288"/>
      <c r="U28896" s="287"/>
      <c r="X28896" s="289"/>
    </row>
    <row r="28897" spans="20:24">
      <c r="T28897" s="288"/>
      <c r="U28897" s="287"/>
      <c r="X28897" s="289"/>
    </row>
    <row r="28898" spans="20:24">
      <c r="T28898" s="288"/>
      <c r="U28898" s="287"/>
      <c r="X28898" s="289"/>
    </row>
    <row r="28899" spans="20:24">
      <c r="T28899" s="288"/>
      <c r="U28899" s="287"/>
      <c r="X28899" s="289"/>
    </row>
    <row r="28900" spans="20:24">
      <c r="T28900" s="288"/>
      <c r="U28900" s="287"/>
      <c r="X28900" s="289"/>
    </row>
    <row r="28901" spans="20:24">
      <c r="T28901" s="288"/>
      <c r="U28901" s="287"/>
      <c r="X28901" s="289"/>
    </row>
    <row r="28902" spans="20:24">
      <c r="T28902" s="288"/>
      <c r="U28902" s="287"/>
      <c r="X28902" s="289"/>
    </row>
    <row r="28903" spans="20:24">
      <c r="T28903" s="288"/>
      <c r="U28903" s="287"/>
      <c r="X28903" s="289"/>
    </row>
    <row r="28904" spans="20:24">
      <c r="T28904" s="288"/>
      <c r="U28904" s="287"/>
      <c r="X28904" s="289"/>
    </row>
    <row r="28905" spans="20:24">
      <c r="T28905" s="288"/>
      <c r="U28905" s="287"/>
      <c r="X28905" s="289"/>
    </row>
    <row r="28906" spans="20:24">
      <c r="T28906" s="288"/>
      <c r="U28906" s="287"/>
      <c r="X28906" s="289"/>
    </row>
    <row r="28907" spans="20:24">
      <c r="T28907" s="288"/>
      <c r="U28907" s="287"/>
      <c r="X28907" s="289"/>
    </row>
    <row r="28908" spans="20:24">
      <c r="T28908" s="288"/>
      <c r="U28908" s="287"/>
      <c r="X28908" s="289"/>
    </row>
    <row r="28909" spans="20:24">
      <c r="T28909" s="288"/>
      <c r="U28909" s="287"/>
      <c r="X28909" s="289"/>
    </row>
    <row r="28910" spans="20:24">
      <c r="T28910" s="288"/>
      <c r="U28910" s="287"/>
      <c r="X28910" s="289"/>
    </row>
    <row r="28911" spans="20:24">
      <c r="T28911" s="288"/>
      <c r="U28911" s="287"/>
      <c r="X28911" s="289"/>
    </row>
    <row r="28912" spans="20:24">
      <c r="T28912" s="288"/>
      <c r="U28912" s="287"/>
      <c r="X28912" s="289"/>
    </row>
    <row r="28913" spans="20:24">
      <c r="T28913" s="288"/>
      <c r="U28913" s="287"/>
      <c r="X28913" s="289"/>
    </row>
    <row r="28914" spans="20:24">
      <c r="T28914" s="288"/>
      <c r="U28914" s="287"/>
      <c r="X28914" s="289"/>
    </row>
    <row r="28915" spans="20:24">
      <c r="T28915" s="288"/>
      <c r="U28915" s="287"/>
      <c r="X28915" s="289"/>
    </row>
    <row r="28916" spans="20:24">
      <c r="T28916" s="288"/>
      <c r="U28916" s="287"/>
      <c r="X28916" s="289"/>
    </row>
    <row r="28917" spans="20:24">
      <c r="T28917" s="288"/>
      <c r="U28917" s="287"/>
      <c r="X28917" s="289"/>
    </row>
    <row r="28918" spans="20:24">
      <c r="T28918" s="288"/>
      <c r="U28918" s="287"/>
      <c r="X28918" s="289"/>
    </row>
    <row r="28919" spans="20:24">
      <c r="T28919" s="288"/>
      <c r="U28919" s="287"/>
      <c r="X28919" s="289"/>
    </row>
    <row r="28920" spans="20:24">
      <c r="T28920" s="288"/>
      <c r="U28920" s="287"/>
      <c r="X28920" s="289"/>
    </row>
    <row r="28921" spans="20:24">
      <c r="T28921" s="288"/>
      <c r="U28921" s="287"/>
      <c r="X28921" s="289"/>
    </row>
    <row r="28922" spans="20:24">
      <c r="T28922" s="288"/>
      <c r="U28922" s="287"/>
      <c r="X28922" s="289"/>
    </row>
    <row r="28923" spans="20:24">
      <c r="T28923" s="288"/>
      <c r="U28923" s="287"/>
      <c r="X28923" s="289"/>
    </row>
    <row r="28924" spans="20:24">
      <c r="T28924" s="288"/>
      <c r="U28924" s="287"/>
      <c r="X28924" s="289"/>
    </row>
    <row r="28925" spans="20:24">
      <c r="T28925" s="288"/>
      <c r="U28925" s="287"/>
      <c r="X28925" s="289"/>
    </row>
    <row r="28926" spans="20:24">
      <c r="T28926" s="288"/>
      <c r="U28926" s="287"/>
      <c r="X28926" s="289"/>
    </row>
    <row r="28927" spans="20:24">
      <c r="T28927" s="288"/>
      <c r="U28927" s="287"/>
      <c r="X28927" s="289"/>
    </row>
    <row r="28928" spans="20:24">
      <c r="T28928" s="288"/>
      <c r="U28928" s="287"/>
      <c r="X28928" s="289"/>
    </row>
    <row r="28929" spans="20:24">
      <c r="T28929" s="288"/>
      <c r="U28929" s="287"/>
      <c r="X28929" s="289"/>
    </row>
    <row r="28930" spans="20:24">
      <c r="T28930" s="288"/>
      <c r="U28930" s="287"/>
      <c r="X28930" s="289"/>
    </row>
    <row r="28931" spans="20:24">
      <c r="T28931" s="288"/>
      <c r="U28931" s="287"/>
      <c r="X28931" s="289"/>
    </row>
    <row r="28932" spans="20:24">
      <c r="T28932" s="288"/>
      <c r="U28932" s="287"/>
      <c r="X28932" s="289"/>
    </row>
    <row r="28933" spans="20:24">
      <c r="T28933" s="288"/>
      <c r="U28933" s="287"/>
      <c r="X28933" s="289"/>
    </row>
    <row r="28934" spans="20:24">
      <c r="T28934" s="288"/>
      <c r="U28934" s="287"/>
      <c r="X28934" s="289"/>
    </row>
    <row r="28935" spans="20:24">
      <c r="T28935" s="288"/>
      <c r="U28935" s="287"/>
      <c r="X28935" s="289"/>
    </row>
    <row r="28936" spans="20:24">
      <c r="T28936" s="288"/>
      <c r="U28936" s="287"/>
      <c r="X28936" s="289"/>
    </row>
    <row r="28937" spans="20:24">
      <c r="T28937" s="288"/>
      <c r="U28937" s="287"/>
      <c r="X28937" s="289"/>
    </row>
    <row r="28938" spans="20:24">
      <c r="T28938" s="288"/>
      <c r="U28938" s="287"/>
      <c r="X28938" s="289"/>
    </row>
    <row r="28939" spans="20:24">
      <c r="T28939" s="288"/>
      <c r="U28939" s="287"/>
      <c r="X28939" s="289"/>
    </row>
    <row r="28940" spans="20:24">
      <c r="T28940" s="288"/>
      <c r="U28940" s="287"/>
      <c r="X28940" s="289"/>
    </row>
    <row r="28941" spans="20:24">
      <c r="T28941" s="288"/>
      <c r="U28941" s="287"/>
      <c r="X28941" s="289"/>
    </row>
    <row r="28942" spans="20:24">
      <c r="T28942" s="288"/>
      <c r="U28942" s="287"/>
      <c r="X28942" s="289"/>
    </row>
    <row r="28943" spans="20:24">
      <c r="T28943" s="288"/>
      <c r="U28943" s="287"/>
      <c r="X28943" s="289"/>
    </row>
    <row r="28944" spans="20:24">
      <c r="T28944" s="288"/>
      <c r="U28944" s="287"/>
      <c r="X28944" s="289"/>
    </row>
    <row r="28945" spans="20:24">
      <c r="T28945" s="288"/>
      <c r="U28945" s="287"/>
      <c r="X28945" s="289"/>
    </row>
    <row r="28946" spans="20:24">
      <c r="T28946" s="288"/>
      <c r="U28946" s="287"/>
      <c r="X28946" s="289"/>
    </row>
    <row r="28947" spans="20:24">
      <c r="T28947" s="288"/>
      <c r="U28947" s="287"/>
      <c r="X28947" s="289"/>
    </row>
    <row r="28948" spans="20:24">
      <c r="T28948" s="288"/>
      <c r="U28948" s="287"/>
      <c r="X28948" s="289"/>
    </row>
    <row r="28949" spans="20:24">
      <c r="T28949" s="288"/>
      <c r="U28949" s="287"/>
      <c r="X28949" s="289"/>
    </row>
    <row r="28950" spans="20:24">
      <c r="T28950" s="288"/>
      <c r="U28950" s="287"/>
      <c r="X28950" s="289"/>
    </row>
    <row r="28951" spans="20:24">
      <c r="T28951" s="288"/>
      <c r="U28951" s="287"/>
      <c r="X28951" s="289"/>
    </row>
    <row r="28952" spans="20:24">
      <c r="T28952" s="288"/>
      <c r="U28952" s="287"/>
      <c r="X28952" s="289"/>
    </row>
    <row r="28953" spans="20:24">
      <c r="T28953" s="288"/>
      <c r="U28953" s="287"/>
      <c r="X28953" s="289"/>
    </row>
    <row r="28954" spans="20:24">
      <c r="T28954" s="288"/>
      <c r="U28954" s="287"/>
      <c r="X28954" s="289"/>
    </row>
    <row r="28955" spans="20:24">
      <c r="T28955" s="288"/>
      <c r="U28955" s="287"/>
      <c r="X28955" s="289"/>
    </row>
    <row r="28956" spans="20:24">
      <c r="T28956" s="288"/>
      <c r="U28956" s="287"/>
      <c r="X28956" s="289"/>
    </row>
    <row r="28957" spans="20:24">
      <c r="T28957" s="288"/>
      <c r="U28957" s="287"/>
      <c r="X28957" s="289"/>
    </row>
    <row r="28958" spans="20:24">
      <c r="T28958" s="288"/>
      <c r="U28958" s="287"/>
      <c r="X28958" s="289"/>
    </row>
    <row r="28959" spans="20:24">
      <c r="T28959" s="288"/>
      <c r="U28959" s="287"/>
      <c r="X28959" s="289"/>
    </row>
    <row r="28960" spans="20:24">
      <c r="T28960" s="288"/>
      <c r="U28960" s="287"/>
      <c r="X28960" s="289"/>
    </row>
    <row r="28961" spans="20:24">
      <c r="T28961" s="288"/>
      <c r="U28961" s="287"/>
      <c r="X28961" s="289"/>
    </row>
    <row r="28962" spans="20:24">
      <c r="T28962" s="288"/>
      <c r="U28962" s="287"/>
      <c r="X28962" s="289"/>
    </row>
    <row r="28963" spans="20:24">
      <c r="T28963" s="288"/>
      <c r="U28963" s="287"/>
      <c r="X28963" s="289"/>
    </row>
    <row r="28964" spans="20:24">
      <c r="T28964" s="288"/>
      <c r="U28964" s="287"/>
      <c r="X28964" s="289"/>
    </row>
    <row r="28965" spans="20:24">
      <c r="T28965" s="288"/>
      <c r="U28965" s="287"/>
      <c r="X28965" s="289"/>
    </row>
    <row r="28966" spans="20:24">
      <c r="T28966" s="288"/>
      <c r="U28966" s="287"/>
      <c r="X28966" s="289"/>
    </row>
    <row r="28967" spans="20:24">
      <c r="T28967" s="288"/>
      <c r="U28967" s="287"/>
      <c r="X28967" s="289"/>
    </row>
    <row r="28968" spans="20:24">
      <c r="T28968" s="288"/>
      <c r="U28968" s="287"/>
      <c r="X28968" s="289"/>
    </row>
    <row r="28969" spans="20:24">
      <c r="T28969" s="288"/>
      <c r="U28969" s="287"/>
      <c r="X28969" s="289"/>
    </row>
    <row r="28970" spans="20:24">
      <c r="T28970" s="288"/>
      <c r="U28970" s="287"/>
      <c r="X28970" s="289"/>
    </row>
    <row r="28971" spans="20:24">
      <c r="T28971" s="288"/>
      <c r="U28971" s="287"/>
      <c r="X28971" s="289"/>
    </row>
    <row r="28972" spans="20:24">
      <c r="T28972" s="288"/>
      <c r="U28972" s="287"/>
      <c r="X28972" s="289"/>
    </row>
    <row r="28973" spans="20:24">
      <c r="T28973" s="288"/>
      <c r="U28973" s="287"/>
      <c r="X28973" s="289"/>
    </row>
    <row r="28974" spans="20:24">
      <c r="T28974" s="288"/>
      <c r="U28974" s="287"/>
      <c r="X28974" s="289"/>
    </row>
    <row r="28975" spans="20:24">
      <c r="T28975" s="288"/>
      <c r="U28975" s="287"/>
      <c r="X28975" s="289"/>
    </row>
    <row r="28976" spans="20:24">
      <c r="T28976" s="288"/>
      <c r="U28976" s="287"/>
      <c r="X28976" s="289"/>
    </row>
    <row r="28977" spans="20:24">
      <c r="T28977" s="288"/>
      <c r="U28977" s="287"/>
      <c r="X28977" s="289"/>
    </row>
    <row r="28978" spans="20:24">
      <c r="T28978" s="288"/>
      <c r="U28978" s="287"/>
      <c r="X28978" s="289"/>
    </row>
    <row r="28979" spans="20:24">
      <c r="T28979" s="288"/>
      <c r="U28979" s="287"/>
      <c r="X28979" s="289"/>
    </row>
    <row r="28980" spans="20:24">
      <c r="T28980" s="288"/>
      <c r="U28980" s="287"/>
      <c r="X28980" s="289"/>
    </row>
    <row r="28981" spans="20:24">
      <c r="T28981" s="288"/>
      <c r="U28981" s="287"/>
      <c r="X28981" s="289"/>
    </row>
    <row r="28982" spans="20:24">
      <c r="T28982" s="288"/>
      <c r="U28982" s="287"/>
      <c r="X28982" s="289"/>
    </row>
    <row r="28983" spans="20:24">
      <c r="T28983" s="288"/>
      <c r="U28983" s="287"/>
      <c r="X28983" s="289"/>
    </row>
    <row r="28984" spans="20:24">
      <c r="T28984" s="288"/>
      <c r="U28984" s="287"/>
      <c r="X28984" s="289"/>
    </row>
    <row r="28985" spans="20:24">
      <c r="T28985" s="288"/>
      <c r="U28985" s="287"/>
      <c r="X28985" s="289"/>
    </row>
    <row r="28986" spans="20:24">
      <c r="T28986" s="288"/>
      <c r="U28986" s="287"/>
      <c r="X28986" s="289"/>
    </row>
    <row r="28987" spans="20:24">
      <c r="T28987" s="288"/>
      <c r="U28987" s="287"/>
      <c r="X28987" s="289"/>
    </row>
    <row r="28988" spans="20:24">
      <c r="T28988" s="288"/>
      <c r="U28988" s="287"/>
      <c r="X28988" s="289"/>
    </row>
    <row r="28989" spans="20:24">
      <c r="T28989" s="288"/>
      <c r="U28989" s="287"/>
      <c r="X28989" s="289"/>
    </row>
    <row r="28990" spans="20:24">
      <c r="T28990" s="288"/>
      <c r="U28990" s="287"/>
      <c r="X28990" s="289"/>
    </row>
    <row r="28991" spans="20:24">
      <c r="T28991" s="288"/>
      <c r="U28991" s="287"/>
      <c r="X28991" s="289"/>
    </row>
    <row r="28992" spans="20:24">
      <c r="T28992" s="288"/>
      <c r="U28992" s="287"/>
      <c r="X28992" s="289"/>
    </row>
    <row r="28993" spans="20:24">
      <c r="T28993" s="288"/>
      <c r="U28993" s="287"/>
      <c r="X28993" s="289"/>
    </row>
    <row r="28994" spans="20:24">
      <c r="T28994" s="288"/>
      <c r="U28994" s="287"/>
      <c r="X28994" s="289"/>
    </row>
    <row r="28995" spans="20:24">
      <c r="T28995" s="288"/>
      <c r="U28995" s="287"/>
      <c r="X28995" s="289"/>
    </row>
    <row r="28996" spans="20:24">
      <c r="T28996" s="288"/>
      <c r="U28996" s="287"/>
      <c r="X28996" s="289"/>
    </row>
    <row r="28997" spans="20:24">
      <c r="T28997" s="288"/>
      <c r="U28997" s="287"/>
      <c r="X28997" s="289"/>
    </row>
    <row r="28998" spans="20:24">
      <c r="T28998" s="288"/>
      <c r="U28998" s="287"/>
      <c r="X28998" s="289"/>
    </row>
    <row r="28999" spans="20:24">
      <c r="T28999" s="288"/>
      <c r="U28999" s="287"/>
      <c r="X28999" s="289"/>
    </row>
    <row r="29000" spans="20:24">
      <c r="T29000" s="288"/>
      <c r="U29000" s="287"/>
      <c r="X29000" s="289"/>
    </row>
    <row r="29001" spans="20:24">
      <c r="T29001" s="288"/>
      <c r="U29001" s="287"/>
      <c r="X29001" s="289"/>
    </row>
    <row r="29002" spans="20:24">
      <c r="T29002" s="288"/>
      <c r="U29002" s="287"/>
      <c r="X29002" s="289"/>
    </row>
    <row r="29003" spans="20:24">
      <c r="T29003" s="288"/>
      <c r="U29003" s="287"/>
      <c r="X29003" s="289"/>
    </row>
    <row r="29004" spans="20:24">
      <c r="T29004" s="288"/>
      <c r="U29004" s="287"/>
      <c r="X29004" s="289"/>
    </row>
    <row r="29005" spans="20:24">
      <c r="T29005" s="288"/>
      <c r="U29005" s="287"/>
      <c r="X29005" s="289"/>
    </row>
    <row r="29006" spans="20:24">
      <c r="T29006" s="288"/>
      <c r="U29006" s="287"/>
      <c r="X29006" s="289"/>
    </row>
    <row r="29007" spans="20:24">
      <c r="T29007" s="288"/>
      <c r="U29007" s="287"/>
      <c r="X29007" s="289"/>
    </row>
    <row r="29008" spans="20:24">
      <c r="T29008" s="288"/>
      <c r="U29008" s="287"/>
      <c r="X29008" s="289"/>
    </row>
    <row r="29009" spans="20:24">
      <c r="T29009" s="288"/>
      <c r="U29009" s="287"/>
      <c r="X29009" s="289"/>
    </row>
    <row r="29010" spans="20:24">
      <c r="T29010" s="288"/>
      <c r="U29010" s="287"/>
      <c r="X29010" s="289"/>
    </row>
    <row r="29011" spans="20:24">
      <c r="T29011" s="288"/>
      <c r="U29011" s="287"/>
      <c r="X29011" s="289"/>
    </row>
    <row r="29012" spans="20:24">
      <c r="T29012" s="288"/>
      <c r="U29012" s="287"/>
      <c r="X29012" s="289"/>
    </row>
    <row r="29013" spans="20:24">
      <c r="T29013" s="288"/>
      <c r="U29013" s="287"/>
      <c r="X29013" s="289"/>
    </row>
    <row r="29014" spans="20:24">
      <c r="T29014" s="288"/>
      <c r="U29014" s="287"/>
      <c r="X29014" s="289"/>
    </row>
    <row r="29015" spans="20:24">
      <c r="T29015" s="288"/>
      <c r="U29015" s="287"/>
      <c r="X29015" s="289"/>
    </row>
    <row r="29016" spans="20:24">
      <c r="T29016" s="288"/>
      <c r="U29016" s="287"/>
      <c r="X29016" s="289"/>
    </row>
    <row r="29017" spans="20:24">
      <c r="T29017" s="288"/>
      <c r="U29017" s="287"/>
      <c r="X29017" s="289"/>
    </row>
    <row r="29018" spans="20:24">
      <c r="T29018" s="288"/>
      <c r="U29018" s="287"/>
      <c r="X29018" s="289"/>
    </row>
    <row r="29019" spans="20:24">
      <c r="T29019" s="288"/>
      <c r="U29019" s="287"/>
      <c r="X29019" s="289"/>
    </row>
    <row r="29020" spans="20:24">
      <c r="T29020" s="288"/>
      <c r="U29020" s="287"/>
      <c r="X29020" s="289"/>
    </row>
    <row r="29021" spans="20:24">
      <c r="T29021" s="288"/>
      <c r="U29021" s="287"/>
      <c r="X29021" s="289"/>
    </row>
    <row r="29022" spans="20:24">
      <c r="T29022" s="288"/>
      <c r="U29022" s="287"/>
      <c r="X29022" s="289"/>
    </row>
    <row r="29023" spans="20:24">
      <c r="T29023" s="288"/>
      <c r="U29023" s="287"/>
      <c r="X29023" s="289"/>
    </row>
    <row r="29024" spans="20:24">
      <c r="T29024" s="288"/>
      <c r="U29024" s="287"/>
      <c r="X29024" s="289"/>
    </row>
    <row r="29025" spans="20:24">
      <c r="T29025" s="288"/>
      <c r="U29025" s="287"/>
      <c r="X29025" s="289"/>
    </row>
    <row r="29026" spans="20:24">
      <c r="T29026" s="288"/>
      <c r="U29026" s="287"/>
      <c r="X29026" s="289"/>
    </row>
    <row r="29027" spans="20:24">
      <c r="T29027" s="288"/>
      <c r="U29027" s="287"/>
      <c r="X29027" s="289"/>
    </row>
    <row r="29028" spans="20:24">
      <c r="T29028" s="288"/>
      <c r="U29028" s="287"/>
      <c r="X29028" s="289"/>
    </row>
    <row r="29029" spans="20:24">
      <c r="T29029" s="288"/>
      <c r="U29029" s="287"/>
      <c r="X29029" s="289"/>
    </row>
    <row r="29030" spans="20:24">
      <c r="T29030" s="288"/>
      <c r="U29030" s="287"/>
      <c r="X29030" s="289"/>
    </row>
    <row r="29031" spans="20:24">
      <c r="T29031" s="288"/>
      <c r="U29031" s="287"/>
      <c r="X29031" s="289"/>
    </row>
    <row r="29032" spans="20:24">
      <c r="T29032" s="288"/>
      <c r="U29032" s="287"/>
      <c r="X29032" s="289"/>
    </row>
    <row r="29033" spans="20:24">
      <c r="T29033" s="288"/>
      <c r="U29033" s="287"/>
      <c r="X29033" s="289"/>
    </row>
    <row r="29034" spans="20:24">
      <c r="T29034" s="288"/>
      <c r="U29034" s="287"/>
      <c r="X29034" s="289"/>
    </row>
    <row r="29035" spans="20:24">
      <c r="T29035" s="288"/>
      <c r="U29035" s="287"/>
      <c r="X29035" s="289"/>
    </row>
    <row r="29036" spans="20:24">
      <c r="T29036" s="288"/>
      <c r="U29036" s="287"/>
      <c r="X29036" s="289"/>
    </row>
    <row r="29037" spans="20:24">
      <c r="T29037" s="288"/>
      <c r="U29037" s="287"/>
      <c r="X29037" s="289"/>
    </row>
    <row r="29038" spans="20:24">
      <c r="T29038" s="288"/>
      <c r="U29038" s="287"/>
      <c r="X29038" s="289"/>
    </row>
    <row r="29039" spans="20:24">
      <c r="T29039" s="288"/>
      <c r="U29039" s="287"/>
      <c r="X29039" s="289"/>
    </row>
    <row r="29040" spans="20:24">
      <c r="T29040" s="288"/>
      <c r="U29040" s="287"/>
      <c r="X29040" s="289"/>
    </row>
    <row r="29041" spans="20:24">
      <c r="T29041" s="288"/>
      <c r="U29041" s="287"/>
      <c r="X29041" s="289"/>
    </row>
    <row r="29042" spans="20:24">
      <c r="T29042" s="288"/>
      <c r="U29042" s="287"/>
      <c r="X29042" s="289"/>
    </row>
    <row r="29043" spans="20:24">
      <c r="T29043" s="288"/>
      <c r="U29043" s="287"/>
      <c r="X29043" s="289"/>
    </row>
    <row r="29044" spans="20:24">
      <c r="T29044" s="288"/>
      <c r="U29044" s="287"/>
      <c r="X29044" s="289"/>
    </row>
    <row r="29045" spans="20:24">
      <c r="T29045" s="288"/>
      <c r="U29045" s="287"/>
      <c r="X29045" s="289"/>
    </row>
    <row r="29046" spans="20:24">
      <c r="T29046" s="288"/>
      <c r="U29046" s="287"/>
      <c r="X29046" s="289"/>
    </row>
    <row r="29047" spans="20:24">
      <c r="T29047" s="288"/>
      <c r="U29047" s="287"/>
      <c r="X29047" s="289"/>
    </row>
    <row r="29048" spans="20:24">
      <c r="T29048" s="288"/>
      <c r="U29048" s="287"/>
      <c r="X29048" s="289"/>
    </row>
    <row r="29049" spans="20:24">
      <c r="T29049" s="288"/>
      <c r="U29049" s="287"/>
      <c r="X29049" s="289"/>
    </row>
    <row r="29050" spans="20:24">
      <c r="T29050" s="288"/>
      <c r="U29050" s="287"/>
      <c r="X29050" s="289"/>
    </row>
    <row r="29051" spans="20:24">
      <c r="T29051" s="288"/>
      <c r="U29051" s="287"/>
      <c r="X29051" s="289"/>
    </row>
    <row r="29052" spans="20:24">
      <c r="T29052" s="288"/>
      <c r="U29052" s="287"/>
      <c r="X29052" s="289"/>
    </row>
    <row r="29053" spans="20:24">
      <c r="T29053" s="288"/>
      <c r="U29053" s="287"/>
      <c r="X29053" s="289"/>
    </row>
    <row r="29054" spans="20:24">
      <c r="T29054" s="288"/>
      <c r="U29054" s="287"/>
      <c r="X29054" s="289"/>
    </row>
    <row r="29055" spans="20:24">
      <c r="T29055" s="288"/>
      <c r="U29055" s="287"/>
      <c r="X29055" s="289"/>
    </row>
    <row r="29056" spans="20:24">
      <c r="T29056" s="288"/>
      <c r="U29056" s="287"/>
      <c r="X29056" s="289"/>
    </row>
    <row r="29057" spans="20:24">
      <c r="T29057" s="288"/>
      <c r="U29057" s="287"/>
      <c r="X29057" s="289"/>
    </row>
    <row r="29058" spans="20:24">
      <c r="T29058" s="288"/>
      <c r="U29058" s="287"/>
      <c r="X29058" s="289"/>
    </row>
    <row r="29059" spans="20:24">
      <c r="T29059" s="288"/>
      <c r="U29059" s="287"/>
      <c r="X29059" s="289"/>
    </row>
    <row r="29060" spans="20:24">
      <c r="T29060" s="288"/>
      <c r="U29060" s="287"/>
      <c r="X29060" s="289"/>
    </row>
    <row r="29061" spans="20:24">
      <c r="T29061" s="288"/>
      <c r="U29061" s="287"/>
      <c r="X29061" s="289"/>
    </row>
    <row r="29062" spans="20:24">
      <c r="T29062" s="288"/>
      <c r="U29062" s="287"/>
      <c r="X29062" s="289"/>
    </row>
    <row r="29063" spans="20:24">
      <c r="T29063" s="288"/>
      <c r="U29063" s="287"/>
      <c r="X29063" s="289"/>
    </row>
    <row r="29064" spans="20:24">
      <c r="T29064" s="288"/>
      <c r="U29064" s="287"/>
      <c r="X29064" s="289"/>
    </row>
    <row r="29065" spans="20:24">
      <c r="T29065" s="288"/>
      <c r="U29065" s="287"/>
      <c r="X29065" s="289"/>
    </row>
    <row r="29066" spans="20:24">
      <c r="T29066" s="288"/>
      <c r="U29066" s="287"/>
      <c r="X29066" s="289"/>
    </row>
    <row r="29067" spans="20:24">
      <c r="T29067" s="288"/>
      <c r="U29067" s="287"/>
      <c r="X29067" s="289"/>
    </row>
    <row r="29068" spans="20:24">
      <c r="T29068" s="288"/>
      <c r="U29068" s="287"/>
      <c r="X29068" s="289"/>
    </row>
    <row r="29069" spans="20:24">
      <c r="T29069" s="288"/>
      <c r="U29069" s="287"/>
      <c r="X29069" s="289"/>
    </row>
    <row r="29070" spans="20:24">
      <c r="T29070" s="288"/>
      <c r="U29070" s="287"/>
      <c r="X29070" s="289"/>
    </row>
    <row r="29071" spans="20:24">
      <c r="T29071" s="288"/>
      <c r="U29071" s="287"/>
      <c r="X29071" s="289"/>
    </row>
    <row r="29072" spans="20:24">
      <c r="T29072" s="288"/>
      <c r="U29072" s="287"/>
      <c r="X29072" s="289"/>
    </row>
    <row r="29073" spans="20:24">
      <c r="T29073" s="288"/>
      <c r="U29073" s="287"/>
      <c r="X29073" s="289"/>
    </row>
    <row r="29074" spans="20:24">
      <c r="T29074" s="288"/>
      <c r="U29074" s="287"/>
      <c r="X29074" s="289"/>
    </row>
    <row r="29075" spans="20:24">
      <c r="T29075" s="288"/>
      <c r="U29075" s="287"/>
      <c r="X29075" s="289"/>
    </row>
    <row r="29076" spans="20:24">
      <c r="T29076" s="288"/>
      <c r="U29076" s="287"/>
      <c r="X29076" s="289"/>
    </row>
    <row r="29077" spans="20:24">
      <c r="T29077" s="288"/>
      <c r="U29077" s="287"/>
      <c r="X29077" s="289"/>
    </row>
    <row r="29078" spans="20:24">
      <c r="T29078" s="288"/>
      <c r="U29078" s="287"/>
      <c r="X29078" s="289"/>
    </row>
    <row r="29079" spans="20:24">
      <c r="T29079" s="288"/>
      <c r="U29079" s="287"/>
      <c r="X29079" s="289"/>
    </row>
    <row r="29080" spans="20:24">
      <c r="T29080" s="288"/>
      <c r="U29080" s="287"/>
      <c r="X29080" s="289"/>
    </row>
    <row r="29081" spans="20:24">
      <c r="T29081" s="288"/>
      <c r="U29081" s="287"/>
      <c r="X29081" s="289"/>
    </row>
    <row r="29082" spans="20:24">
      <c r="T29082" s="288"/>
      <c r="U29082" s="287"/>
      <c r="X29082" s="289"/>
    </row>
    <row r="29083" spans="20:24">
      <c r="T29083" s="288"/>
      <c r="U29083" s="287"/>
      <c r="X29083" s="289"/>
    </row>
    <row r="29084" spans="20:24">
      <c r="T29084" s="288"/>
      <c r="U29084" s="287"/>
      <c r="X29084" s="289"/>
    </row>
    <row r="29085" spans="20:24">
      <c r="T29085" s="288"/>
      <c r="U29085" s="287"/>
      <c r="X29085" s="289"/>
    </row>
    <row r="29086" spans="20:24">
      <c r="T29086" s="288"/>
      <c r="U29086" s="287"/>
      <c r="X29086" s="289"/>
    </row>
    <row r="29087" spans="20:24">
      <c r="T29087" s="288"/>
      <c r="U29087" s="287"/>
      <c r="X29087" s="289"/>
    </row>
    <row r="29088" spans="20:24">
      <c r="T29088" s="288"/>
      <c r="U29088" s="287"/>
      <c r="X29088" s="289"/>
    </row>
    <row r="29089" spans="20:24">
      <c r="T29089" s="288"/>
      <c r="U29089" s="287"/>
      <c r="X29089" s="289"/>
    </row>
    <row r="29090" spans="20:24">
      <c r="T29090" s="288"/>
      <c r="U29090" s="287"/>
      <c r="X29090" s="289"/>
    </row>
    <row r="29091" spans="20:24">
      <c r="T29091" s="288"/>
      <c r="U29091" s="287"/>
      <c r="X29091" s="289"/>
    </row>
    <row r="29092" spans="20:24">
      <c r="T29092" s="288"/>
      <c r="U29092" s="287"/>
      <c r="X29092" s="289"/>
    </row>
    <row r="29093" spans="20:24">
      <c r="T29093" s="288"/>
      <c r="U29093" s="287"/>
      <c r="X29093" s="289"/>
    </row>
    <row r="29094" spans="20:24">
      <c r="T29094" s="288"/>
      <c r="U29094" s="287"/>
      <c r="X29094" s="289"/>
    </row>
    <row r="29095" spans="20:24">
      <c r="T29095" s="288"/>
      <c r="U29095" s="287"/>
      <c r="X29095" s="289"/>
    </row>
    <row r="29096" spans="20:24">
      <c r="T29096" s="288"/>
      <c r="U29096" s="287"/>
      <c r="X29096" s="289"/>
    </row>
    <row r="29097" spans="20:24">
      <c r="T29097" s="288"/>
      <c r="U29097" s="287"/>
      <c r="X29097" s="289"/>
    </row>
    <row r="29098" spans="20:24">
      <c r="T29098" s="288"/>
      <c r="U29098" s="287"/>
      <c r="X29098" s="289"/>
    </row>
    <row r="29099" spans="20:24">
      <c r="T29099" s="288"/>
      <c r="U29099" s="287"/>
      <c r="X29099" s="289"/>
    </row>
    <row r="29100" spans="20:24">
      <c r="T29100" s="288"/>
      <c r="U29100" s="287"/>
      <c r="X29100" s="289"/>
    </row>
    <row r="29101" spans="20:24">
      <c r="T29101" s="288"/>
      <c r="U29101" s="287"/>
      <c r="X29101" s="289"/>
    </row>
    <row r="29102" spans="20:24">
      <c r="T29102" s="288"/>
      <c r="U29102" s="287"/>
      <c r="X29102" s="289"/>
    </row>
    <row r="29103" spans="20:24">
      <c r="T29103" s="288"/>
      <c r="U29103" s="287"/>
      <c r="X29103" s="289"/>
    </row>
    <row r="29104" spans="20:24">
      <c r="T29104" s="288"/>
      <c r="U29104" s="287"/>
      <c r="X29104" s="289"/>
    </row>
    <row r="29105" spans="20:24">
      <c r="T29105" s="288"/>
      <c r="U29105" s="287"/>
      <c r="X29105" s="289"/>
    </row>
    <row r="29106" spans="20:24">
      <c r="T29106" s="288"/>
      <c r="U29106" s="287"/>
      <c r="X29106" s="289"/>
    </row>
    <row r="29107" spans="20:24">
      <c r="T29107" s="288"/>
      <c r="U29107" s="287"/>
      <c r="X29107" s="289"/>
    </row>
    <row r="29108" spans="20:24">
      <c r="T29108" s="288"/>
      <c r="U29108" s="287"/>
      <c r="X29108" s="289"/>
    </row>
    <row r="29109" spans="20:24">
      <c r="T29109" s="288"/>
      <c r="U29109" s="287"/>
      <c r="X29109" s="289"/>
    </row>
    <row r="29110" spans="20:24">
      <c r="T29110" s="288"/>
      <c r="U29110" s="287"/>
      <c r="X29110" s="289"/>
    </row>
    <row r="29111" spans="20:24">
      <c r="T29111" s="288"/>
      <c r="U29111" s="287"/>
      <c r="X29111" s="289"/>
    </row>
    <row r="29112" spans="20:24">
      <c r="T29112" s="288"/>
      <c r="U29112" s="287"/>
      <c r="X29112" s="289"/>
    </row>
    <row r="29113" spans="20:24">
      <c r="T29113" s="288"/>
      <c r="U29113" s="287"/>
      <c r="X29113" s="289"/>
    </row>
    <row r="29114" spans="20:24">
      <c r="T29114" s="288"/>
      <c r="U29114" s="287"/>
      <c r="X29114" s="289"/>
    </row>
    <row r="29115" spans="20:24">
      <c r="T29115" s="288"/>
      <c r="U29115" s="287"/>
      <c r="X29115" s="289"/>
    </row>
    <row r="29116" spans="20:24">
      <c r="T29116" s="288"/>
      <c r="U29116" s="287"/>
      <c r="X29116" s="289"/>
    </row>
    <row r="29117" spans="20:24">
      <c r="T29117" s="288"/>
      <c r="U29117" s="287"/>
      <c r="X29117" s="289"/>
    </row>
    <row r="29118" spans="20:24">
      <c r="T29118" s="288"/>
      <c r="U29118" s="287"/>
      <c r="X29118" s="289"/>
    </row>
    <row r="29119" spans="20:24">
      <c r="T29119" s="288"/>
      <c r="U29119" s="287"/>
      <c r="X29119" s="289"/>
    </row>
    <row r="29120" spans="20:24">
      <c r="T29120" s="288"/>
      <c r="U29120" s="287"/>
      <c r="X29120" s="289"/>
    </row>
    <row r="29121" spans="20:24">
      <c r="T29121" s="288"/>
      <c r="U29121" s="287"/>
      <c r="X29121" s="289"/>
    </row>
    <row r="29122" spans="20:24">
      <c r="T29122" s="288"/>
      <c r="U29122" s="287"/>
      <c r="X29122" s="289"/>
    </row>
    <row r="29123" spans="20:24">
      <c r="T29123" s="288"/>
      <c r="U29123" s="287"/>
      <c r="X29123" s="289"/>
    </row>
    <row r="29124" spans="20:24">
      <c r="T29124" s="288"/>
      <c r="U29124" s="287"/>
      <c r="X29124" s="289"/>
    </row>
    <row r="29125" spans="20:24">
      <c r="T29125" s="288"/>
      <c r="U29125" s="287"/>
      <c r="X29125" s="289"/>
    </row>
    <row r="29126" spans="20:24">
      <c r="T29126" s="288"/>
      <c r="U29126" s="287"/>
      <c r="X29126" s="289"/>
    </row>
    <row r="29127" spans="20:24">
      <c r="T29127" s="288"/>
      <c r="U29127" s="287"/>
      <c r="X29127" s="289"/>
    </row>
    <row r="29128" spans="20:24">
      <c r="T29128" s="288"/>
      <c r="U29128" s="287"/>
      <c r="X29128" s="289"/>
    </row>
    <row r="29129" spans="20:24">
      <c r="T29129" s="288"/>
      <c r="U29129" s="287"/>
      <c r="X29129" s="289"/>
    </row>
    <row r="29130" spans="20:24">
      <c r="T29130" s="288"/>
      <c r="U29130" s="287"/>
      <c r="X29130" s="289"/>
    </row>
    <row r="29131" spans="20:24">
      <c r="T29131" s="288"/>
      <c r="U29131" s="287"/>
      <c r="X29131" s="289"/>
    </row>
    <row r="29132" spans="20:24">
      <c r="T29132" s="288"/>
      <c r="U29132" s="287"/>
      <c r="X29132" s="289"/>
    </row>
    <row r="29133" spans="20:24">
      <c r="T29133" s="288"/>
      <c r="U29133" s="287"/>
      <c r="X29133" s="289"/>
    </row>
    <row r="29134" spans="20:24">
      <c r="T29134" s="288"/>
      <c r="U29134" s="287"/>
      <c r="X29134" s="289"/>
    </row>
    <row r="29135" spans="20:24">
      <c r="T29135" s="288"/>
      <c r="U29135" s="287"/>
      <c r="X29135" s="289"/>
    </row>
    <row r="29136" spans="20:24">
      <c r="T29136" s="288"/>
      <c r="U29136" s="287"/>
      <c r="X29136" s="289"/>
    </row>
    <row r="29137" spans="20:24">
      <c r="T29137" s="288"/>
      <c r="U29137" s="287"/>
      <c r="X29137" s="289"/>
    </row>
    <row r="29138" spans="20:24">
      <c r="T29138" s="288"/>
      <c r="U29138" s="287"/>
      <c r="X29138" s="289"/>
    </row>
    <row r="29139" spans="20:24">
      <c r="T29139" s="288"/>
      <c r="U29139" s="287"/>
      <c r="X29139" s="289"/>
    </row>
    <row r="29140" spans="20:24">
      <c r="T29140" s="288"/>
      <c r="U29140" s="287"/>
      <c r="X29140" s="289"/>
    </row>
    <row r="29141" spans="20:24">
      <c r="T29141" s="288"/>
      <c r="U29141" s="287"/>
      <c r="X29141" s="289"/>
    </row>
    <row r="29142" spans="20:24">
      <c r="T29142" s="288"/>
      <c r="U29142" s="287"/>
      <c r="X29142" s="289"/>
    </row>
    <row r="29143" spans="20:24">
      <c r="T29143" s="288"/>
      <c r="U29143" s="287"/>
      <c r="X29143" s="289"/>
    </row>
    <row r="29144" spans="20:24">
      <c r="T29144" s="288"/>
      <c r="U29144" s="287"/>
      <c r="X29144" s="289"/>
    </row>
    <row r="29145" spans="20:24">
      <c r="T29145" s="288"/>
      <c r="U29145" s="287"/>
      <c r="X29145" s="289"/>
    </row>
    <row r="29146" spans="20:24">
      <c r="T29146" s="288"/>
      <c r="U29146" s="287"/>
      <c r="X29146" s="289"/>
    </row>
    <row r="29147" spans="20:24">
      <c r="T29147" s="288"/>
      <c r="U29147" s="287"/>
      <c r="X29147" s="289"/>
    </row>
    <row r="29148" spans="20:24">
      <c r="T29148" s="288"/>
      <c r="U29148" s="287"/>
      <c r="X29148" s="289"/>
    </row>
    <row r="29149" spans="20:24">
      <c r="T29149" s="288"/>
      <c r="U29149" s="287"/>
      <c r="X29149" s="289"/>
    </row>
    <row r="29150" spans="20:24">
      <c r="T29150" s="288"/>
      <c r="U29150" s="287"/>
      <c r="X29150" s="289"/>
    </row>
    <row r="29151" spans="20:24">
      <c r="T29151" s="288"/>
      <c r="U29151" s="287"/>
      <c r="X29151" s="289"/>
    </row>
    <row r="29152" spans="20:24">
      <c r="T29152" s="288"/>
      <c r="U29152" s="287"/>
      <c r="X29152" s="289"/>
    </row>
    <row r="29153" spans="20:24">
      <c r="T29153" s="288"/>
      <c r="U29153" s="287"/>
      <c r="X29153" s="289"/>
    </row>
    <row r="29154" spans="20:24">
      <c r="T29154" s="288"/>
      <c r="U29154" s="287"/>
      <c r="X29154" s="289"/>
    </row>
    <row r="29155" spans="20:24">
      <c r="T29155" s="288"/>
      <c r="U29155" s="287"/>
      <c r="X29155" s="289"/>
    </row>
    <row r="29156" spans="20:24">
      <c r="T29156" s="288"/>
      <c r="U29156" s="287"/>
      <c r="X29156" s="289"/>
    </row>
    <row r="29157" spans="20:24">
      <c r="T29157" s="288"/>
      <c r="U29157" s="287"/>
      <c r="X29157" s="289"/>
    </row>
    <row r="29158" spans="20:24">
      <c r="T29158" s="288"/>
      <c r="U29158" s="287"/>
      <c r="X29158" s="289"/>
    </row>
    <row r="29159" spans="20:24">
      <c r="T29159" s="288"/>
      <c r="U29159" s="287"/>
      <c r="X29159" s="289"/>
    </row>
    <row r="29160" spans="20:24">
      <c r="T29160" s="288"/>
      <c r="U29160" s="287"/>
      <c r="X29160" s="289"/>
    </row>
    <row r="29161" spans="20:24">
      <c r="T29161" s="288"/>
      <c r="U29161" s="287"/>
      <c r="X29161" s="289"/>
    </row>
    <row r="29162" spans="20:24">
      <c r="T29162" s="288"/>
      <c r="U29162" s="287"/>
      <c r="X29162" s="289"/>
    </row>
    <row r="29163" spans="20:24">
      <c r="T29163" s="288"/>
      <c r="U29163" s="287"/>
      <c r="X29163" s="289"/>
    </row>
    <row r="29164" spans="20:24">
      <c r="T29164" s="288"/>
      <c r="U29164" s="287"/>
      <c r="X29164" s="289"/>
    </row>
    <row r="29165" spans="20:24">
      <c r="T29165" s="288"/>
      <c r="U29165" s="287"/>
      <c r="X29165" s="289"/>
    </row>
    <row r="29166" spans="20:24">
      <c r="T29166" s="288"/>
      <c r="U29166" s="287"/>
      <c r="X29166" s="289"/>
    </row>
    <row r="29167" spans="20:24">
      <c r="T29167" s="288"/>
      <c r="U29167" s="287"/>
      <c r="X29167" s="289"/>
    </row>
    <row r="29168" spans="20:24">
      <c r="T29168" s="288"/>
      <c r="U29168" s="287"/>
      <c r="X29168" s="289"/>
    </row>
    <row r="29169" spans="20:24">
      <c r="T29169" s="288"/>
      <c r="U29169" s="287"/>
      <c r="X29169" s="289"/>
    </row>
    <row r="29170" spans="20:24">
      <c r="T29170" s="288"/>
      <c r="U29170" s="287"/>
      <c r="X29170" s="289"/>
    </row>
    <row r="29171" spans="20:24">
      <c r="T29171" s="288"/>
      <c r="U29171" s="287"/>
      <c r="X29171" s="289"/>
    </row>
    <row r="29172" spans="20:24">
      <c r="T29172" s="288"/>
      <c r="U29172" s="287"/>
      <c r="X29172" s="289"/>
    </row>
    <row r="29173" spans="20:24">
      <c r="T29173" s="288"/>
      <c r="U29173" s="287"/>
      <c r="X29173" s="289"/>
    </row>
    <row r="29174" spans="20:24">
      <c r="T29174" s="288"/>
      <c r="U29174" s="287"/>
      <c r="X29174" s="289"/>
    </row>
    <row r="29175" spans="20:24">
      <c r="T29175" s="288"/>
      <c r="U29175" s="287"/>
      <c r="X29175" s="289"/>
    </row>
    <row r="29176" spans="20:24">
      <c r="T29176" s="288"/>
      <c r="U29176" s="287"/>
      <c r="X29176" s="289"/>
    </row>
    <row r="29177" spans="20:24">
      <c r="T29177" s="288"/>
      <c r="U29177" s="287"/>
      <c r="X29177" s="289"/>
    </row>
    <row r="29178" spans="20:24">
      <c r="T29178" s="288"/>
      <c r="U29178" s="287"/>
      <c r="X29178" s="289"/>
    </row>
    <row r="29179" spans="20:24">
      <c r="T29179" s="288"/>
      <c r="U29179" s="287"/>
      <c r="X29179" s="289"/>
    </row>
    <row r="29180" spans="20:24">
      <c r="T29180" s="288"/>
      <c r="U29180" s="287"/>
      <c r="X29180" s="289"/>
    </row>
    <row r="29181" spans="20:24">
      <c r="T29181" s="288"/>
      <c r="U29181" s="287"/>
      <c r="X29181" s="289"/>
    </row>
    <row r="29182" spans="20:24">
      <c r="T29182" s="288"/>
      <c r="U29182" s="287"/>
      <c r="X29182" s="289"/>
    </row>
    <row r="29183" spans="20:24">
      <c r="T29183" s="288"/>
      <c r="U29183" s="287"/>
      <c r="X29183" s="289"/>
    </row>
    <row r="29184" spans="20:24">
      <c r="T29184" s="288"/>
      <c r="U29184" s="287"/>
      <c r="X29184" s="289"/>
    </row>
    <row r="29185" spans="20:24">
      <c r="T29185" s="288"/>
      <c r="U29185" s="287"/>
      <c r="X29185" s="289"/>
    </row>
    <row r="29186" spans="20:24">
      <c r="T29186" s="288"/>
      <c r="U29186" s="287"/>
      <c r="X29186" s="289"/>
    </row>
    <row r="29187" spans="20:24">
      <c r="T29187" s="288"/>
      <c r="U29187" s="287"/>
      <c r="X29187" s="289"/>
    </row>
    <row r="29188" spans="20:24">
      <c r="T29188" s="288"/>
      <c r="U29188" s="287"/>
      <c r="X29188" s="289"/>
    </row>
    <row r="29189" spans="20:24">
      <c r="T29189" s="288"/>
      <c r="U29189" s="287"/>
      <c r="X29189" s="289"/>
    </row>
    <row r="29190" spans="20:24">
      <c r="T29190" s="288"/>
      <c r="U29190" s="287"/>
      <c r="X29190" s="289"/>
    </row>
    <row r="29191" spans="20:24">
      <c r="T29191" s="288"/>
      <c r="U29191" s="287"/>
      <c r="X29191" s="289"/>
    </row>
    <row r="29192" spans="20:24">
      <c r="T29192" s="288"/>
      <c r="U29192" s="287"/>
      <c r="X29192" s="289"/>
    </row>
    <row r="29193" spans="20:24">
      <c r="T29193" s="288"/>
      <c r="U29193" s="287"/>
      <c r="X29193" s="289"/>
    </row>
    <row r="29194" spans="20:24">
      <c r="T29194" s="288"/>
      <c r="U29194" s="287"/>
      <c r="X29194" s="289"/>
    </row>
    <row r="29195" spans="20:24">
      <c r="T29195" s="288"/>
      <c r="U29195" s="287"/>
      <c r="X29195" s="289"/>
    </row>
    <row r="29196" spans="20:24">
      <c r="T29196" s="288"/>
      <c r="U29196" s="287"/>
      <c r="X29196" s="289"/>
    </row>
    <row r="29197" spans="20:24">
      <c r="T29197" s="288"/>
      <c r="U29197" s="287"/>
      <c r="X29197" s="289"/>
    </row>
    <row r="29198" spans="20:24">
      <c r="T29198" s="288"/>
      <c r="U29198" s="287"/>
      <c r="X29198" s="289"/>
    </row>
    <row r="29199" spans="20:24">
      <c r="T29199" s="288"/>
      <c r="U29199" s="287"/>
      <c r="X29199" s="289"/>
    </row>
    <row r="29200" spans="20:24">
      <c r="T29200" s="288"/>
      <c r="U29200" s="287"/>
      <c r="X29200" s="289"/>
    </row>
    <row r="29201" spans="20:24">
      <c r="T29201" s="288"/>
      <c r="U29201" s="287"/>
      <c r="X29201" s="289"/>
    </row>
    <row r="29202" spans="20:24">
      <c r="T29202" s="288"/>
      <c r="U29202" s="287"/>
      <c r="X29202" s="289"/>
    </row>
    <row r="29203" spans="20:24">
      <c r="T29203" s="288"/>
      <c r="U29203" s="287"/>
      <c r="X29203" s="289"/>
    </row>
    <row r="29204" spans="20:24">
      <c r="T29204" s="288"/>
      <c r="U29204" s="287"/>
      <c r="X29204" s="289"/>
    </row>
    <row r="29205" spans="20:24">
      <c r="T29205" s="288"/>
      <c r="U29205" s="287"/>
      <c r="X29205" s="289"/>
    </row>
    <row r="29206" spans="20:24">
      <c r="T29206" s="288"/>
      <c r="U29206" s="287"/>
      <c r="X29206" s="289"/>
    </row>
    <row r="29207" spans="20:24">
      <c r="T29207" s="288"/>
      <c r="U29207" s="287"/>
      <c r="X29207" s="289"/>
    </row>
    <row r="29208" spans="20:24">
      <c r="T29208" s="288"/>
      <c r="U29208" s="287"/>
      <c r="X29208" s="289"/>
    </row>
    <row r="29209" spans="20:24">
      <c r="T29209" s="288"/>
      <c r="U29209" s="287"/>
      <c r="X29209" s="289"/>
    </row>
    <row r="29210" spans="20:24">
      <c r="T29210" s="288"/>
      <c r="U29210" s="287"/>
      <c r="X29210" s="289"/>
    </row>
    <row r="29211" spans="20:24">
      <c r="T29211" s="288"/>
      <c r="U29211" s="287"/>
      <c r="X29211" s="289"/>
    </row>
    <row r="29212" spans="20:24">
      <c r="T29212" s="288"/>
      <c r="U29212" s="287"/>
      <c r="X29212" s="289"/>
    </row>
    <row r="29213" spans="20:24">
      <c r="T29213" s="288"/>
      <c r="U29213" s="287"/>
      <c r="X29213" s="289"/>
    </row>
    <row r="29214" spans="20:24">
      <c r="T29214" s="288"/>
      <c r="U29214" s="287"/>
      <c r="X29214" s="289"/>
    </row>
    <row r="29215" spans="20:24">
      <c r="T29215" s="288"/>
      <c r="U29215" s="287"/>
      <c r="X29215" s="289"/>
    </row>
    <row r="29216" spans="20:24">
      <c r="T29216" s="288"/>
      <c r="U29216" s="287"/>
      <c r="X29216" s="289"/>
    </row>
    <row r="29217" spans="20:24">
      <c r="T29217" s="288"/>
      <c r="U29217" s="287"/>
      <c r="X29217" s="289"/>
    </row>
    <row r="29218" spans="20:24">
      <c r="T29218" s="288"/>
      <c r="U29218" s="287"/>
      <c r="X29218" s="289"/>
    </row>
    <row r="29219" spans="20:24">
      <c r="T29219" s="288"/>
      <c r="U29219" s="287"/>
      <c r="X29219" s="289"/>
    </row>
    <row r="29220" spans="20:24">
      <c r="T29220" s="288"/>
      <c r="U29220" s="287"/>
      <c r="X29220" s="289"/>
    </row>
    <row r="29221" spans="20:24">
      <c r="T29221" s="288"/>
      <c r="U29221" s="287"/>
      <c r="X29221" s="289"/>
    </row>
    <row r="29222" spans="20:24">
      <c r="T29222" s="288"/>
      <c r="U29222" s="287"/>
      <c r="X29222" s="289"/>
    </row>
    <row r="29223" spans="20:24">
      <c r="T29223" s="288"/>
      <c r="U29223" s="287"/>
      <c r="X29223" s="289"/>
    </row>
    <row r="29224" spans="20:24">
      <c r="T29224" s="288"/>
      <c r="U29224" s="287"/>
      <c r="X29224" s="289"/>
    </row>
    <row r="29225" spans="20:24">
      <c r="T29225" s="288"/>
      <c r="U29225" s="287"/>
      <c r="X29225" s="289"/>
    </row>
    <row r="29226" spans="20:24">
      <c r="T29226" s="288"/>
      <c r="U29226" s="287"/>
      <c r="X29226" s="289"/>
    </row>
    <row r="29227" spans="20:24">
      <c r="T29227" s="288"/>
      <c r="U29227" s="287"/>
      <c r="X29227" s="289"/>
    </row>
    <row r="29228" spans="20:24">
      <c r="T29228" s="288"/>
      <c r="U29228" s="287"/>
      <c r="X29228" s="289"/>
    </row>
    <row r="29229" spans="20:24">
      <c r="T29229" s="288"/>
      <c r="U29229" s="287"/>
      <c r="X29229" s="289"/>
    </row>
    <row r="29230" spans="20:24">
      <c r="T29230" s="288"/>
      <c r="U29230" s="287"/>
      <c r="X29230" s="289"/>
    </row>
    <row r="29231" spans="20:24">
      <c r="T29231" s="288"/>
      <c r="U29231" s="287"/>
      <c r="X29231" s="289"/>
    </row>
    <row r="29232" spans="20:24">
      <c r="T29232" s="288"/>
      <c r="U29232" s="287"/>
      <c r="X29232" s="289"/>
    </row>
    <row r="29233" spans="20:24">
      <c r="T29233" s="288"/>
      <c r="U29233" s="287"/>
      <c r="X29233" s="289"/>
    </row>
    <row r="29234" spans="20:24">
      <c r="T29234" s="288"/>
      <c r="U29234" s="287"/>
      <c r="X29234" s="289"/>
    </row>
    <row r="29235" spans="20:24">
      <c r="T29235" s="288"/>
      <c r="U29235" s="287"/>
      <c r="X29235" s="289"/>
    </row>
    <row r="29236" spans="20:24">
      <c r="T29236" s="288"/>
      <c r="U29236" s="287"/>
      <c r="X29236" s="289"/>
    </row>
    <row r="29237" spans="20:24">
      <c r="T29237" s="288"/>
      <c r="U29237" s="287"/>
      <c r="X29237" s="289"/>
    </row>
    <row r="29238" spans="20:24">
      <c r="T29238" s="288"/>
      <c r="U29238" s="287"/>
      <c r="X29238" s="289"/>
    </row>
    <row r="29239" spans="20:24">
      <c r="T29239" s="288"/>
      <c r="U29239" s="287"/>
      <c r="X29239" s="289"/>
    </row>
    <row r="29240" spans="20:24">
      <c r="T29240" s="288"/>
      <c r="U29240" s="287"/>
      <c r="X29240" s="289"/>
    </row>
    <row r="29241" spans="20:24">
      <c r="T29241" s="288"/>
      <c r="U29241" s="287"/>
      <c r="X29241" s="289"/>
    </row>
    <row r="29242" spans="20:24">
      <c r="T29242" s="288"/>
      <c r="U29242" s="287"/>
      <c r="X29242" s="289"/>
    </row>
    <row r="29243" spans="20:24">
      <c r="T29243" s="288"/>
      <c r="U29243" s="287"/>
      <c r="X29243" s="289"/>
    </row>
    <row r="29244" spans="20:24">
      <c r="T29244" s="288"/>
      <c r="U29244" s="287"/>
      <c r="X29244" s="289"/>
    </row>
    <row r="29245" spans="20:24">
      <c r="T29245" s="288"/>
      <c r="U29245" s="287"/>
      <c r="X29245" s="289"/>
    </row>
    <row r="29246" spans="20:24">
      <c r="T29246" s="288"/>
      <c r="U29246" s="287"/>
      <c r="X29246" s="289"/>
    </row>
    <row r="29247" spans="20:24">
      <c r="T29247" s="288"/>
      <c r="U29247" s="287"/>
      <c r="X29247" s="289"/>
    </row>
    <row r="29248" spans="20:24">
      <c r="T29248" s="288"/>
      <c r="U29248" s="287"/>
      <c r="X29248" s="289"/>
    </row>
    <row r="29249" spans="20:24">
      <c r="T29249" s="288"/>
      <c r="U29249" s="287"/>
      <c r="X29249" s="289"/>
    </row>
    <row r="29250" spans="20:24">
      <c r="T29250" s="288"/>
      <c r="U29250" s="287"/>
      <c r="X29250" s="289"/>
    </row>
    <row r="29251" spans="20:24">
      <c r="T29251" s="288"/>
      <c r="U29251" s="287"/>
      <c r="X29251" s="289"/>
    </row>
    <row r="29252" spans="20:24">
      <c r="T29252" s="288"/>
      <c r="U29252" s="287"/>
      <c r="X29252" s="289"/>
    </row>
    <row r="29253" spans="20:24">
      <c r="T29253" s="288"/>
      <c r="U29253" s="287"/>
      <c r="X29253" s="289"/>
    </row>
    <row r="29254" spans="20:24">
      <c r="T29254" s="288"/>
      <c r="U29254" s="287"/>
      <c r="X29254" s="289"/>
    </row>
    <row r="29255" spans="20:24">
      <c r="T29255" s="288"/>
      <c r="U29255" s="287"/>
      <c r="X29255" s="289"/>
    </row>
    <row r="29256" spans="20:24">
      <c r="T29256" s="288"/>
      <c r="U29256" s="287"/>
      <c r="X29256" s="289"/>
    </row>
    <row r="29257" spans="20:24">
      <c r="T29257" s="288"/>
      <c r="U29257" s="287"/>
      <c r="X29257" s="289"/>
    </row>
    <row r="29258" spans="20:24">
      <c r="T29258" s="288"/>
      <c r="U29258" s="287"/>
      <c r="X29258" s="289"/>
    </row>
    <row r="29259" spans="20:24">
      <c r="T29259" s="288"/>
      <c r="U29259" s="287"/>
      <c r="X29259" s="289"/>
    </row>
    <row r="29260" spans="20:24">
      <c r="T29260" s="288"/>
      <c r="U29260" s="287"/>
      <c r="X29260" s="289"/>
    </row>
    <row r="29261" spans="20:24">
      <c r="T29261" s="288"/>
      <c r="U29261" s="287"/>
      <c r="X29261" s="289"/>
    </row>
    <row r="29262" spans="20:24">
      <c r="T29262" s="288"/>
      <c r="U29262" s="287"/>
      <c r="X29262" s="289"/>
    </row>
    <row r="29263" spans="20:24">
      <c r="T29263" s="288"/>
      <c r="U29263" s="287"/>
      <c r="X29263" s="289"/>
    </row>
    <row r="29264" spans="20:24">
      <c r="T29264" s="288"/>
      <c r="U29264" s="287"/>
      <c r="X29264" s="289"/>
    </row>
    <row r="29265" spans="20:24">
      <c r="T29265" s="288"/>
      <c r="U29265" s="287"/>
      <c r="X29265" s="289"/>
    </row>
    <row r="29266" spans="20:24">
      <c r="T29266" s="288"/>
      <c r="U29266" s="287"/>
      <c r="X29266" s="289"/>
    </row>
    <row r="29267" spans="20:24">
      <c r="T29267" s="288"/>
      <c r="U29267" s="287"/>
      <c r="X29267" s="289"/>
    </row>
    <row r="29268" spans="20:24">
      <c r="T29268" s="288"/>
      <c r="U29268" s="287"/>
      <c r="X29268" s="289"/>
    </row>
    <row r="29269" spans="20:24">
      <c r="T29269" s="288"/>
      <c r="U29269" s="287"/>
      <c r="X29269" s="289"/>
    </row>
    <row r="29270" spans="20:24">
      <c r="T29270" s="288"/>
      <c r="U29270" s="287"/>
      <c r="X29270" s="289"/>
    </row>
    <row r="29271" spans="20:24">
      <c r="T29271" s="288"/>
      <c r="U29271" s="287"/>
      <c r="X29271" s="289"/>
    </row>
    <row r="29272" spans="20:24">
      <c r="T29272" s="288"/>
      <c r="U29272" s="287"/>
      <c r="X29272" s="289"/>
    </row>
    <row r="29273" spans="20:24">
      <c r="T29273" s="288"/>
      <c r="U29273" s="287"/>
      <c r="X29273" s="289"/>
    </row>
    <row r="29274" spans="20:24">
      <c r="T29274" s="288"/>
      <c r="U29274" s="287"/>
      <c r="X29274" s="289"/>
    </row>
    <row r="29275" spans="20:24">
      <c r="T29275" s="288"/>
      <c r="U29275" s="287"/>
      <c r="X29275" s="289"/>
    </row>
    <row r="29276" spans="20:24">
      <c r="T29276" s="288"/>
      <c r="U29276" s="287"/>
      <c r="X29276" s="289"/>
    </row>
    <row r="29277" spans="20:24">
      <c r="T29277" s="288"/>
      <c r="U29277" s="287"/>
      <c r="X29277" s="289"/>
    </row>
    <row r="29278" spans="20:24">
      <c r="T29278" s="288"/>
      <c r="U29278" s="287"/>
      <c r="X29278" s="289"/>
    </row>
    <row r="29279" spans="20:24">
      <c r="T29279" s="288"/>
      <c r="U29279" s="287"/>
      <c r="X29279" s="289"/>
    </row>
    <row r="29280" spans="20:24">
      <c r="T29280" s="288"/>
      <c r="U29280" s="287"/>
      <c r="X29280" s="289"/>
    </row>
    <row r="29281" spans="20:24">
      <c r="T29281" s="288"/>
      <c r="U29281" s="287"/>
      <c r="X29281" s="289"/>
    </row>
    <row r="29282" spans="20:24">
      <c r="T29282" s="288"/>
      <c r="U29282" s="287"/>
      <c r="X29282" s="289"/>
    </row>
    <row r="29283" spans="20:24">
      <c r="T29283" s="288"/>
      <c r="U29283" s="287"/>
      <c r="X29283" s="289"/>
    </row>
    <row r="29284" spans="20:24">
      <c r="T29284" s="288"/>
      <c r="U29284" s="287"/>
      <c r="X29284" s="289"/>
    </row>
    <row r="29285" spans="20:24">
      <c r="T29285" s="288"/>
      <c r="U29285" s="287"/>
      <c r="X29285" s="289"/>
    </row>
    <row r="29286" spans="20:24">
      <c r="T29286" s="288"/>
      <c r="U29286" s="287"/>
      <c r="X29286" s="289"/>
    </row>
    <row r="29287" spans="20:24">
      <c r="T29287" s="288"/>
      <c r="U29287" s="287"/>
      <c r="X29287" s="289"/>
    </row>
    <row r="29288" spans="20:24">
      <c r="T29288" s="288"/>
      <c r="U29288" s="287"/>
      <c r="X29288" s="289"/>
    </row>
    <row r="29289" spans="20:24">
      <c r="T29289" s="288"/>
      <c r="U29289" s="287"/>
      <c r="X29289" s="289"/>
    </row>
    <row r="29290" spans="20:24">
      <c r="T29290" s="288"/>
      <c r="U29290" s="287"/>
      <c r="X29290" s="289"/>
    </row>
    <row r="29291" spans="20:24">
      <c r="T29291" s="288"/>
      <c r="U29291" s="287"/>
      <c r="X29291" s="289"/>
    </row>
    <row r="29292" spans="20:24">
      <c r="T29292" s="288"/>
      <c r="U29292" s="287"/>
      <c r="X29292" s="289"/>
    </row>
    <row r="29293" spans="20:24">
      <c r="T29293" s="288"/>
      <c r="U29293" s="287"/>
      <c r="X29293" s="289"/>
    </row>
    <row r="29294" spans="20:24">
      <c r="T29294" s="288"/>
      <c r="U29294" s="287"/>
      <c r="X29294" s="289"/>
    </row>
    <row r="29295" spans="20:24">
      <c r="T29295" s="288"/>
      <c r="U29295" s="287"/>
      <c r="X29295" s="289"/>
    </row>
    <row r="29296" spans="20:24">
      <c r="T29296" s="288"/>
      <c r="U29296" s="287"/>
      <c r="X29296" s="289"/>
    </row>
    <row r="29297" spans="20:24">
      <c r="T29297" s="288"/>
      <c r="U29297" s="287"/>
      <c r="X29297" s="289"/>
    </row>
    <row r="29298" spans="20:24">
      <c r="T29298" s="288"/>
      <c r="U29298" s="287"/>
      <c r="X29298" s="289"/>
    </row>
    <row r="29299" spans="20:24">
      <c r="T29299" s="288"/>
      <c r="U29299" s="287"/>
      <c r="X29299" s="289"/>
    </row>
    <row r="29300" spans="20:24">
      <c r="T29300" s="288"/>
      <c r="U29300" s="287"/>
      <c r="X29300" s="289"/>
    </row>
    <row r="29301" spans="20:24">
      <c r="T29301" s="288"/>
      <c r="U29301" s="287"/>
      <c r="X29301" s="289"/>
    </row>
    <row r="29302" spans="20:24">
      <c r="T29302" s="288"/>
      <c r="U29302" s="287"/>
      <c r="X29302" s="289"/>
    </row>
    <row r="29303" spans="20:24">
      <c r="T29303" s="288"/>
      <c r="U29303" s="287"/>
      <c r="X29303" s="289"/>
    </row>
    <row r="29304" spans="20:24">
      <c r="T29304" s="288"/>
      <c r="U29304" s="287"/>
      <c r="X29304" s="289"/>
    </row>
    <row r="29305" spans="20:24">
      <c r="T29305" s="288"/>
      <c r="U29305" s="287"/>
      <c r="X29305" s="289"/>
    </row>
    <row r="29306" spans="20:24">
      <c r="T29306" s="288"/>
      <c r="U29306" s="287"/>
      <c r="X29306" s="289"/>
    </row>
    <row r="29307" spans="20:24">
      <c r="T29307" s="288"/>
      <c r="U29307" s="287"/>
      <c r="X29307" s="289"/>
    </row>
    <row r="29308" spans="20:24">
      <c r="T29308" s="288"/>
      <c r="U29308" s="287"/>
      <c r="X29308" s="289"/>
    </row>
    <row r="29309" spans="20:24">
      <c r="T29309" s="288"/>
      <c r="U29309" s="287"/>
      <c r="X29309" s="289"/>
    </row>
    <row r="29310" spans="20:24">
      <c r="T29310" s="288"/>
      <c r="U29310" s="287"/>
      <c r="X29310" s="289"/>
    </row>
    <row r="29311" spans="20:24">
      <c r="T29311" s="288"/>
      <c r="U29311" s="287"/>
      <c r="X29311" s="289"/>
    </row>
    <row r="29312" spans="20:24">
      <c r="T29312" s="288"/>
      <c r="U29312" s="287"/>
      <c r="X29312" s="289"/>
    </row>
    <row r="29313" spans="20:24">
      <c r="T29313" s="288"/>
      <c r="U29313" s="287"/>
      <c r="X29313" s="289"/>
    </row>
    <row r="29314" spans="20:24">
      <c r="T29314" s="288"/>
      <c r="U29314" s="287"/>
      <c r="X29314" s="289"/>
    </row>
    <row r="29315" spans="20:24">
      <c r="T29315" s="288"/>
      <c r="U29315" s="287"/>
      <c r="X29315" s="289"/>
    </row>
    <row r="29316" spans="20:24">
      <c r="T29316" s="288"/>
      <c r="U29316" s="287"/>
      <c r="X29316" s="289"/>
    </row>
    <row r="29317" spans="20:24">
      <c r="T29317" s="288"/>
      <c r="U29317" s="287"/>
      <c r="X29317" s="289"/>
    </row>
    <row r="29318" spans="20:24">
      <c r="T29318" s="288"/>
      <c r="U29318" s="287"/>
      <c r="X29318" s="289"/>
    </row>
    <row r="29319" spans="20:24">
      <c r="T29319" s="288"/>
      <c r="U29319" s="287"/>
      <c r="X29319" s="289"/>
    </row>
    <row r="29320" spans="20:24">
      <c r="T29320" s="288"/>
      <c r="U29320" s="287"/>
      <c r="X29320" s="289"/>
    </row>
    <row r="29321" spans="20:24">
      <c r="T29321" s="288"/>
      <c r="U29321" s="287"/>
      <c r="X29321" s="289"/>
    </row>
    <row r="29322" spans="20:24">
      <c r="T29322" s="288"/>
      <c r="U29322" s="287"/>
      <c r="X29322" s="289"/>
    </row>
    <row r="29323" spans="20:24">
      <c r="T29323" s="288"/>
      <c r="U29323" s="287"/>
      <c r="X29323" s="289"/>
    </row>
    <row r="29324" spans="20:24">
      <c r="T29324" s="288"/>
      <c r="U29324" s="287"/>
      <c r="X29324" s="289"/>
    </row>
    <row r="29325" spans="20:24">
      <c r="T29325" s="288"/>
      <c r="U29325" s="287"/>
      <c r="X29325" s="289"/>
    </row>
    <row r="29326" spans="20:24">
      <c r="T29326" s="288"/>
      <c r="U29326" s="287"/>
      <c r="X29326" s="289"/>
    </row>
    <row r="29327" spans="20:24">
      <c r="T29327" s="288"/>
      <c r="U29327" s="287"/>
      <c r="X29327" s="289"/>
    </row>
    <row r="29328" spans="20:24">
      <c r="T29328" s="288"/>
      <c r="U29328" s="287"/>
      <c r="X29328" s="289"/>
    </row>
    <row r="29329" spans="20:24">
      <c r="T29329" s="288"/>
      <c r="U29329" s="287"/>
      <c r="X29329" s="289"/>
    </row>
    <row r="29330" spans="20:24">
      <c r="T29330" s="288"/>
      <c r="U29330" s="287"/>
      <c r="X29330" s="289"/>
    </row>
    <row r="29331" spans="20:24">
      <c r="T29331" s="288"/>
      <c r="U29331" s="287"/>
      <c r="X29331" s="289"/>
    </row>
    <row r="29332" spans="20:24">
      <c r="T29332" s="288"/>
      <c r="U29332" s="287"/>
      <c r="X29332" s="289"/>
    </row>
    <row r="29333" spans="20:24">
      <c r="T29333" s="288"/>
      <c r="U29333" s="287"/>
      <c r="X29333" s="289"/>
    </row>
    <row r="29334" spans="20:24">
      <c r="T29334" s="288"/>
      <c r="U29334" s="287"/>
      <c r="X29334" s="289"/>
    </row>
    <row r="29335" spans="20:24">
      <c r="T29335" s="288"/>
      <c r="U29335" s="287"/>
      <c r="X29335" s="289"/>
    </row>
    <row r="29336" spans="20:24">
      <c r="T29336" s="288"/>
      <c r="U29336" s="287"/>
      <c r="X29336" s="289"/>
    </row>
    <row r="29337" spans="20:24">
      <c r="T29337" s="288"/>
      <c r="U29337" s="287"/>
      <c r="X29337" s="289"/>
    </row>
    <row r="29338" spans="20:24">
      <c r="T29338" s="288"/>
      <c r="U29338" s="287"/>
      <c r="X29338" s="289"/>
    </row>
    <row r="29339" spans="20:24">
      <c r="T29339" s="288"/>
      <c r="U29339" s="287"/>
      <c r="X29339" s="289"/>
    </row>
    <row r="29340" spans="20:24">
      <c r="T29340" s="288"/>
      <c r="U29340" s="287"/>
      <c r="X29340" s="289"/>
    </row>
    <row r="29341" spans="20:24">
      <c r="T29341" s="288"/>
      <c r="U29341" s="287"/>
      <c r="X29341" s="289"/>
    </row>
    <row r="29342" spans="20:24">
      <c r="T29342" s="288"/>
      <c r="U29342" s="287"/>
      <c r="X29342" s="289"/>
    </row>
    <row r="29343" spans="20:24">
      <c r="T29343" s="288"/>
      <c r="U29343" s="287"/>
      <c r="X29343" s="289"/>
    </row>
    <row r="29344" spans="20:24">
      <c r="T29344" s="288"/>
      <c r="U29344" s="287"/>
      <c r="X29344" s="289"/>
    </row>
    <row r="29345" spans="20:24">
      <c r="T29345" s="288"/>
      <c r="U29345" s="287"/>
      <c r="X29345" s="289"/>
    </row>
    <row r="29346" spans="20:24">
      <c r="T29346" s="288"/>
      <c r="U29346" s="287"/>
      <c r="X29346" s="289"/>
    </row>
    <row r="29347" spans="20:24">
      <c r="T29347" s="288"/>
      <c r="U29347" s="287"/>
      <c r="X29347" s="289"/>
    </row>
    <row r="29348" spans="20:24">
      <c r="T29348" s="288"/>
      <c r="U29348" s="287"/>
      <c r="X29348" s="289"/>
    </row>
    <row r="29349" spans="20:24">
      <c r="T29349" s="288"/>
      <c r="U29349" s="287"/>
      <c r="X29349" s="289"/>
    </row>
    <row r="29350" spans="20:24">
      <c r="T29350" s="288"/>
      <c r="U29350" s="287"/>
      <c r="X29350" s="289"/>
    </row>
    <row r="29351" spans="20:24">
      <c r="T29351" s="288"/>
      <c r="U29351" s="287"/>
      <c r="X29351" s="289"/>
    </row>
    <row r="29352" spans="20:24">
      <c r="T29352" s="288"/>
      <c r="U29352" s="287"/>
      <c r="X29352" s="289"/>
    </row>
    <row r="29353" spans="20:24">
      <c r="T29353" s="288"/>
      <c r="U29353" s="287"/>
      <c r="X29353" s="289"/>
    </row>
    <row r="29354" spans="20:24">
      <c r="T29354" s="288"/>
      <c r="U29354" s="287"/>
      <c r="X29354" s="289"/>
    </row>
    <row r="29355" spans="20:24">
      <c r="T29355" s="288"/>
      <c r="U29355" s="287"/>
      <c r="X29355" s="289"/>
    </row>
    <row r="29356" spans="20:24">
      <c r="T29356" s="288"/>
      <c r="U29356" s="287"/>
      <c r="X29356" s="289"/>
    </row>
    <row r="29357" spans="20:24">
      <c r="T29357" s="288"/>
      <c r="U29357" s="287"/>
      <c r="X29357" s="289"/>
    </row>
    <row r="29358" spans="20:24">
      <c r="T29358" s="288"/>
      <c r="U29358" s="287"/>
      <c r="X29358" s="289"/>
    </row>
    <row r="29359" spans="20:24">
      <c r="T29359" s="288"/>
      <c r="U29359" s="287"/>
      <c r="X29359" s="289"/>
    </row>
    <row r="29360" spans="20:24">
      <c r="T29360" s="288"/>
      <c r="U29360" s="287"/>
      <c r="X29360" s="289"/>
    </row>
    <row r="29361" spans="20:24">
      <c r="T29361" s="288"/>
      <c r="U29361" s="287"/>
      <c r="X29361" s="289"/>
    </row>
    <row r="29362" spans="20:24">
      <c r="T29362" s="288"/>
      <c r="U29362" s="287"/>
      <c r="X29362" s="289"/>
    </row>
    <row r="29363" spans="20:24">
      <c r="T29363" s="288"/>
      <c r="U29363" s="287"/>
      <c r="X29363" s="289"/>
    </row>
    <row r="29364" spans="20:24">
      <c r="T29364" s="288"/>
      <c r="U29364" s="287"/>
      <c r="X29364" s="289"/>
    </row>
    <row r="29365" spans="20:24">
      <c r="T29365" s="288"/>
      <c r="U29365" s="287"/>
      <c r="X29365" s="289"/>
    </row>
    <row r="29366" spans="20:24">
      <c r="T29366" s="288"/>
      <c r="U29366" s="287"/>
      <c r="X29366" s="289"/>
    </row>
    <row r="29367" spans="20:24">
      <c r="T29367" s="288"/>
      <c r="U29367" s="287"/>
      <c r="X29367" s="289"/>
    </row>
    <row r="29368" spans="20:24">
      <c r="T29368" s="288"/>
      <c r="U29368" s="287"/>
      <c r="X29368" s="289"/>
    </row>
    <row r="29369" spans="20:24">
      <c r="T29369" s="288"/>
      <c r="U29369" s="287"/>
      <c r="X29369" s="289"/>
    </row>
    <row r="29370" spans="20:24">
      <c r="T29370" s="288"/>
      <c r="U29370" s="287"/>
      <c r="X29370" s="289"/>
    </row>
    <row r="29371" spans="20:24">
      <c r="T29371" s="288"/>
      <c r="U29371" s="287"/>
      <c r="X29371" s="289"/>
    </row>
    <row r="29372" spans="20:24">
      <c r="T29372" s="288"/>
      <c r="U29372" s="287"/>
      <c r="X29372" s="289"/>
    </row>
    <row r="29373" spans="20:24">
      <c r="T29373" s="288"/>
      <c r="U29373" s="287"/>
      <c r="X29373" s="289"/>
    </row>
    <row r="29374" spans="20:24">
      <c r="T29374" s="288"/>
      <c r="U29374" s="287"/>
      <c r="X29374" s="289"/>
    </row>
    <row r="29375" spans="20:24">
      <c r="T29375" s="288"/>
      <c r="U29375" s="287"/>
      <c r="X29375" s="289"/>
    </row>
    <row r="29376" spans="20:24">
      <c r="T29376" s="288"/>
      <c r="U29376" s="287"/>
      <c r="X29376" s="289"/>
    </row>
    <row r="29377" spans="20:24">
      <c r="T29377" s="288"/>
      <c r="U29377" s="287"/>
      <c r="X29377" s="289"/>
    </row>
    <row r="29378" spans="20:24">
      <c r="T29378" s="288"/>
      <c r="U29378" s="287"/>
      <c r="X29378" s="289"/>
    </row>
    <row r="29379" spans="20:24">
      <c r="T29379" s="288"/>
      <c r="U29379" s="287"/>
      <c r="X29379" s="289"/>
    </row>
    <row r="29380" spans="20:24">
      <c r="T29380" s="288"/>
      <c r="U29380" s="287"/>
      <c r="X29380" s="289"/>
    </row>
    <row r="29381" spans="20:24">
      <c r="T29381" s="288"/>
      <c r="U29381" s="287"/>
      <c r="X29381" s="289"/>
    </row>
    <row r="29382" spans="20:24">
      <c r="T29382" s="288"/>
      <c r="U29382" s="287"/>
      <c r="X29382" s="289"/>
    </row>
    <row r="29383" spans="20:24">
      <c r="T29383" s="288"/>
      <c r="U29383" s="287"/>
      <c r="X29383" s="289"/>
    </row>
    <row r="29384" spans="20:24">
      <c r="T29384" s="288"/>
      <c r="U29384" s="287"/>
      <c r="X29384" s="289"/>
    </row>
    <row r="29385" spans="20:24">
      <c r="T29385" s="288"/>
      <c r="U29385" s="287"/>
      <c r="X29385" s="289"/>
    </row>
    <row r="29386" spans="20:24">
      <c r="T29386" s="288"/>
      <c r="U29386" s="287"/>
      <c r="X29386" s="289"/>
    </row>
    <row r="29387" spans="20:24">
      <c r="T29387" s="288"/>
      <c r="U29387" s="287"/>
      <c r="X29387" s="289"/>
    </row>
    <row r="29388" spans="20:24">
      <c r="T29388" s="288"/>
      <c r="U29388" s="287"/>
      <c r="X29388" s="289"/>
    </row>
    <row r="29389" spans="20:24">
      <c r="T29389" s="288"/>
      <c r="U29389" s="287"/>
      <c r="X29389" s="289"/>
    </row>
    <row r="29390" spans="20:24">
      <c r="T29390" s="288"/>
      <c r="U29390" s="287"/>
      <c r="X29390" s="289"/>
    </row>
    <row r="29391" spans="20:24">
      <c r="T29391" s="288"/>
      <c r="U29391" s="287"/>
      <c r="X29391" s="289"/>
    </row>
    <row r="29392" spans="20:24">
      <c r="T29392" s="288"/>
      <c r="U29392" s="287"/>
      <c r="X29392" s="289"/>
    </row>
    <row r="29393" spans="20:24">
      <c r="T29393" s="288"/>
      <c r="U29393" s="287"/>
      <c r="X29393" s="289"/>
    </row>
    <row r="29394" spans="20:24">
      <c r="T29394" s="288"/>
      <c r="U29394" s="287"/>
      <c r="X29394" s="289"/>
    </row>
    <row r="29395" spans="20:24">
      <c r="T29395" s="288"/>
      <c r="U29395" s="287"/>
      <c r="X29395" s="289"/>
    </row>
    <row r="29396" spans="20:24">
      <c r="T29396" s="288"/>
      <c r="U29396" s="287"/>
      <c r="X29396" s="289"/>
    </row>
    <row r="29397" spans="20:24">
      <c r="T29397" s="288"/>
      <c r="U29397" s="287"/>
      <c r="X29397" s="289"/>
    </row>
    <row r="29398" spans="20:24">
      <c r="T29398" s="288"/>
      <c r="U29398" s="287"/>
      <c r="X29398" s="289"/>
    </row>
    <row r="29399" spans="20:24">
      <c r="T29399" s="288"/>
      <c r="U29399" s="287"/>
      <c r="X29399" s="289"/>
    </row>
    <row r="29400" spans="20:24">
      <c r="T29400" s="288"/>
      <c r="U29400" s="287"/>
      <c r="X29400" s="289"/>
    </row>
    <row r="29401" spans="20:24">
      <c r="T29401" s="288"/>
      <c r="U29401" s="287"/>
      <c r="X29401" s="289"/>
    </row>
    <row r="29402" spans="20:24">
      <c r="T29402" s="288"/>
      <c r="U29402" s="287"/>
      <c r="X29402" s="289"/>
    </row>
    <row r="29403" spans="20:24">
      <c r="T29403" s="288"/>
      <c r="U29403" s="287"/>
      <c r="X29403" s="289"/>
    </row>
    <row r="29404" spans="20:24">
      <c r="T29404" s="288"/>
      <c r="U29404" s="287"/>
      <c r="X29404" s="289"/>
    </row>
    <row r="29405" spans="20:24">
      <c r="T29405" s="288"/>
      <c r="U29405" s="287"/>
      <c r="X29405" s="289"/>
    </row>
    <row r="29406" spans="20:24">
      <c r="T29406" s="288"/>
      <c r="U29406" s="287"/>
      <c r="X29406" s="289"/>
    </row>
    <row r="29407" spans="20:24">
      <c r="T29407" s="288"/>
      <c r="U29407" s="287"/>
      <c r="X29407" s="289"/>
    </row>
    <row r="29408" spans="20:24">
      <c r="T29408" s="288"/>
      <c r="U29408" s="287"/>
      <c r="X29408" s="289"/>
    </row>
    <row r="29409" spans="20:24">
      <c r="T29409" s="288"/>
      <c r="U29409" s="287"/>
      <c r="X29409" s="289"/>
    </row>
    <row r="29410" spans="20:24">
      <c r="T29410" s="288"/>
      <c r="U29410" s="287"/>
      <c r="X29410" s="289"/>
    </row>
    <row r="29411" spans="20:24">
      <c r="T29411" s="288"/>
      <c r="U29411" s="287"/>
      <c r="X29411" s="289"/>
    </row>
    <row r="29412" spans="20:24">
      <c r="T29412" s="288"/>
      <c r="U29412" s="287"/>
      <c r="X29412" s="289"/>
    </row>
    <row r="29413" spans="20:24">
      <c r="T29413" s="288"/>
      <c r="U29413" s="287"/>
      <c r="X29413" s="289"/>
    </row>
    <row r="29414" spans="20:24">
      <c r="T29414" s="288"/>
      <c r="U29414" s="287"/>
      <c r="X29414" s="289"/>
    </row>
    <row r="29415" spans="20:24">
      <c r="T29415" s="288"/>
      <c r="U29415" s="287"/>
      <c r="X29415" s="289"/>
    </row>
    <row r="29416" spans="20:24">
      <c r="T29416" s="288"/>
      <c r="U29416" s="287"/>
      <c r="X29416" s="289"/>
    </row>
    <row r="29417" spans="20:24">
      <c r="T29417" s="288"/>
      <c r="U29417" s="287"/>
      <c r="X29417" s="289"/>
    </row>
    <row r="29418" spans="20:24">
      <c r="T29418" s="288"/>
      <c r="U29418" s="287"/>
      <c r="X29418" s="289"/>
    </row>
    <row r="29419" spans="20:24">
      <c r="T29419" s="288"/>
      <c r="U29419" s="287"/>
      <c r="X29419" s="289"/>
    </row>
    <row r="29420" spans="20:24">
      <c r="T29420" s="288"/>
      <c r="U29420" s="287"/>
      <c r="X29420" s="289"/>
    </row>
    <row r="29421" spans="20:24">
      <c r="T29421" s="288"/>
      <c r="U29421" s="287"/>
      <c r="X29421" s="289"/>
    </row>
    <row r="29422" spans="20:24">
      <c r="T29422" s="288"/>
      <c r="U29422" s="287"/>
      <c r="X29422" s="289"/>
    </row>
    <row r="29423" spans="20:24">
      <c r="T29423" s="288"/>
      <c r="U29423" s="287"/>
      <c r="X29423" s="289"/>
    </row>
    <row r="29424" spans="20:24">
      <c r="T29424" s="288"/>
      <c r="U29424" s="287"/>
      <c r="X29424" s="289"/>
    </row>
    <row r="29425" spans="20:24">
      <c r="T29425" s="288"/>
      <c r="U29425" s="287"/>
      <c r="X29425" s="289"/>
    </row>
    <row r="29426" spans="20:24">
      <c r="T29426" s="288"/>
      <c r="U29426" s="287"/>
      <c r="X29426" s="289"/>
    </row>
    <row r="29427" spans="20:24">
      <c r="T29427" s="288"/>
      <c r="U29427" s="287"/>
      <c r="X29427" s="289"/>
    </row>
    <row r="29428" spans="20:24">
      <c r="T29428" s="288"/>
      <c r="U29428" s="287"/>
      <c r="X29428" s="289"/>
    </row>
    <row r="29429" spans="20:24">
      <c r="T29429" s="288"/>
      <c r="U29429" s="287"/>
      <c r="X29429" s="289"/>
    </row>
    <row r="29430" spans="20:24">
      <c r="T29430" s="288"/>
      <c r="U29430" s="287"/>
      <c r="X29430" s="289"/>
    </row>
    <row r="29431" spans="20:24">
      <c r="T29431" s="288"/>
      <c r="U29431" s="287"/>
      <c r="X29431" s="289"/>
    </row>
    <row r="29432" spans="20:24">
      <c r="T29432" s="288"/>
      <c r="U29432" s="287"/>
      <c r="X29432" s="289"/>
    </row>
    <row r="29433" spans="20:24">
      <c r="T29433" s="288"/>
      <c r="U29433" s="287"/>
      <c r="X29433" s="289"/>
    </row>
    <row r="29434" spans="20:24">
      <c r="T29434" s="288"/>
      <c r="U29434" s="287"/>
      <c r="X29434" s="289"/>
    </row>
    <row r="29435" spans="20:24">
      <c r="T29435" s="288"/>
      <c r="U29435" s="287"/>
      <c r="X29435" s="289"/>
    </row>
    <row r="29436" spans="20:24">
      <c r="T29436" s="288"/>
      <c r="U29436" s="287"/>
      <c r="X29436" s="289"/>
    </row>
    <row r="29437" spans="20:24">
      <c r="T29437" s="288"/>
      <c r="U29437" s="287"/>
      <c r="X29437" s="289"/>
    </row>
    <row r="29438" spans="20:24">
      <c r="T29438" s="288"/>
      <c r="U29438" s="287"/>
      <c r="X29438" s="289"/>
    </row>
    <row r="29439" spans="20:24">
      <c r="T29439" s="288"/>
      <c r="U29439" s="287"/>
      <c r="X29439" s="289"/>
    </row>
    <row r="29440" spans="20:24">
      <c r="T29440" s="288"/>
      <c r="U29440" s="287"/>
      <c r="X29440" s="289"/>
    </row>
    <row r="29441" spans="20:24">
      <c r="T29441" s="288"/>
      <c r="U29441" s="287"/>
      <c r="X29441" s="289"/>
    </row>
    <row r="29442" spans="20:24">
      <c r="T29442" s="288"/>
      <c r="U29442" s="287"/>
      <c r="X29442" s="289"/>
    </row>
    <row r="29443" spans="20:24">
      <c r="T29443" s="288"/>
      <c r="U29443" s="287"/>
      <c r="X29443" s="289"/>
    </row>
    <row r="29444" spans="20:24">
      <c r="T29444" s="288"/>
      <c r="U29444" s="287"/>
      <c r="X29444" s="289"/>
    </row>
    <row r="29445" spans="20:24">
      <c r="T29445" s="288"/>
      <c r="U29445" s="287"/>
      <c r="X29445" s="289"/>
    </row>
    <row r="29446" spans="20:24">
      <c r="T29446" s="288"/>
      <c r="U29446" s="287"/>
      <c r="X29446" s="289"/>
    </row>
    <row r="29447" spans="20:24">
      <c r="T29447" s="288"/>
      <c r="U29447" s="287"/>
      <c r="X29447" s="289"/>
    </row>
    <row r="29448" spans="20:24">
      <c r="T29448" s="288"/>
      <c r="U29448" s="287"/>
      <c r="X29448" s="289"/>
    </row>
    <row r="29449" spans="20:24">
      <c r="T29449" s="288"/>
      <c r="U29449" s="287"/>
      <c r="X29449" s="289"/>
    </row>
    <row r="29450" spans="20:24">
      <c r="T29450" s="288"/>
      <c r="U29450" s="287"/>
      <c r="X29450" s="289"/>
    </row>
    <row r="29451" spans="20:24">
      <c r="T29451" s="288"/>
      <c r="U29451" s="287"/>
      <c r="X29451" s="289"/>
    </row>
    <row r="29452" spans="20:24">
      <c r="T29452" s="288"/>
      <c r="U29452" s="287"/>
      <c r="X29452" s="289"/>
    </row>
    <row r="29453" spans="20:24">
      <c r="T29453" s="288"/>
      <c r="U29453" s="287"/>
      <c r="X29453" s="289"/>
    </row>
    <row r="29454" spans="20:24">
      <c r="T29454" s="288"/>
      <c r="U29454" s="287"/>
      <c r="X29454" s="289"/>
    </row>
    <row r="29455" spans="20:24">
      <c r="T29455" s="288"/>
      <c r="U29455" s="287"/>
      <c r="X29455" s="289"/>
    </row>
    <row r="29456" spans="20:24">
      <c r="T29456" s="288"/>
      <c r="U29456" s="287"/>
      <c r="X29456" s="289"/>
    </row>
    <row r="29457" spans="20:24">
      <c r="T29457" s="288"/>
      <c r="U29457" s="287"/>
      <c r="X29457" s="289"/>
    </row>
    <row r="29458" spans="20:24">
      <c r="T29458" s="288"/>
      <c r="U29458" s="287"/>
      <c r="X29458" s="289"/>
    </row>
    <row r="29459" spans="20:24">
      <c r="T29459" s="288"/>
      <c r="U29459" s="287"/>
      <c r="X29459" s="289"/>
    </row>
    <row r="29460" spans="20:24">
      <c r="T29460" s="288"/>
      <c r="U29460" s="287"/>
      <c r="X29460" s="289"/>
    </row>
    <row r="29461" spans="20:24">
      <c r="T29461" s="288"/>
      <c r="U29461" s="287"/>
      <c r="X29461" s="289"/>
    </row>
    <row r="29462" spans="20:24">
      <c r="T29462" s="288"/>
      <c r="U29462" s="287"/>
      <c r="X29462" s="289"/>
    </row>
    <row r="29463" spans="20:24">
      <c r="T29463" s="288"/>
      <c r="U29463" s="287"/>
      <c r="X29463" s="289"/>
    </row>
    <row r="29464" spans="20:24">
      <c r="T29464" s="288"/>
      <c r="U29464" s="287"/>
      <c r="X29464" s="289"/>
    </row>
    <row r="29465" spans="20:24">
      <c r="T29465" s="288"/>
      <c r="U29465" s="287"/>
      <c r="X29465" s="289"/>
    </row>
    <row r="29466" spans="20:24">
      <c r="T29466" s="288"/>
      <c r="U29466" s="287"/>
      <c r="X29466" s="289"/>
    </row>
    <row r="29467" spans="20:24">
      <c r="T29467" s="288"/>
      <c r="U29467" s="287"/>
      <c r="X29467" s="289"/>
    </row>
    <row r="29468" spans="20:24">
      <c r="T29468" s="288"/>
      <c r="U29468" s="287"/>
      <c r="X29468" s="289"/>
    </row>
    <row r="29469" spans="20:24">
      <c r="T29469" s="288"/>
      <c r="U29469" s="287"/>
      <c r="X29469" s="289"/>
    </row>
    <row r="29470" spans="20:24">
      <c r="T29470" s="288"/>
      <c r="U29470" s="287"/>
      <c r="X29470" s="289"/>
    </row>
    <row r="29471" spans="20:24">
      <c r="T29471" s="288"/>
      <c r="U29471" s="287"/>
      <c r="X29471" s="289"/>
    </row>
    <row r="29472" spans="20:24">
      <c r="T29472" s="288"/>
      <c r="U29472" s="287"/>
      <c r="X29472" s="289"/>
    </row>
    <row r="29473" spans="20:24">
      <c r="T29473" s="288"/>
      <c r="U29473" s="287"/>
      <c r="X29473" s="289"/>
    </row>
    <row r="29474" spans="20:24">
      <c r="T29474" s="288"/>
      <c r="U29474" s="287"/>
      <c r="X29474" s="289"/>
    </row>
    <row r="29475" spans="20:24">
      <c r="T29475" s="288"/>
      <c r="U29475" s="287"/>
      <c r="X29475" s="289"/>
    </row>
    <row r="29476" spans="20:24">
      <c r="T29476" s="288"/>
      <c r="U29476" s="287"/>
      <c r="X29476" s="289"/>
    </row>
    <row r="29477" spans="20:24">
      <c r="T29477" s="288"/>
      <c r="U29477" s="287"/>
      <c r="X29477" s="289"/>
    </row>
    <row r="29478" spans="20:24">
      <c r="T29478" s="288"/>
      <c r="U29478" s="287"/>
      <c r="X29478" s="289"/>
    </row>
    <row r="29479" spans="20:24">
      <c r="T29479" s="288"/>
      <c r="U29479" s="287"/>
      <c r="X29479" s="289"/>
    </row>
    <row r="29480" spans="20:24">
      <c r="T29480" s="288"/>
      <c r="U29480" s="287"/>
      <c r="X29480" s="289"/>
    </row>
    <row r="29481" spans="20:24">
      <c r="T29481" s="288"/>
      <c r="U29481" s="287"/>
      <c r="X29481" s="289"/>
    </row>
    <row r="29482" spans="20:24">
      <c r="T29482" s="288"/>
      <c r="U29482" s="287"/>
      <c r="X29482" s="289"/>
    </row>
    <row r="29483" spans="20:24">
      <c r="T29483" s="288"/>
      <c r="U29483" s="287"/>
      <c r="X29483" s="289"/>
    </row>
    <row r="29484" spans="20:24">
      <c r="T29484" s="288"/>
      <c r="U29484" s="287"/>
      <c r="X29484" s="289"/>
    </row>
    <row r="29485" spans="20:24">
      <c r="T29485" s="288"/>
      <c r="U29485" s="287"/>
      <c r="X29485" s="289"/>
    </row>
    <row r="29486" spans="20:24">
      <c r="T29486" s="288"/>
      <c r="U29486" s="287"/>
      <c r="X29486" s="289"/>
    </row>
    <row r="29487" spans="20:24">
      <c r="T29487" s="288"/>
      <c r="U29487" s="287"/>
      <c r="X29487" s="289"/>
    </row>
    <row r="29488" spans="20:24">
      <c r="T29488" s="288"/>
      <c r="U29488" s="287"/>
      <c r="X29488" s="289"/>
    </row>
    <row r="29489" spans="20:24">
      <c r="T29489" s="288"/>
      <c r="U29489" s="287"/>
      <c r="X29489" s="289"/>
    </row>
    <row r="29490" spans="20:24">
      <c r="T29490" s="288"/>
      <c r="U29490" s="287"/>
      <c r="X29490" s="289"/>
    </row>
    <row r="29491" spans="20:24">
      <c r="T29491" s="288"/>
      <c r="U29491" s="287"/>
      <c r="X29491" s="289"/>
    </row>
    <row r="29492" spans="20:24">
      <c r="T29492" s="288"/>
      <c r="U29492" s="287"/>
      <c r="X29492" s="289"/>
    </row>
    <row r="29493" spans="20:24">
      <c r="T29493" s="288"/>
      <c r="U29493" s="287"/>
      <c r="X29493" s="289"/>
    </row>
    <row r="29494" spans="20:24">
      <c r="T29494" s="288"/>
      <c r="U29494" s="287"/>
      <c r="X29494" s="289"/>
    </row>
    <row r="29495" spans="20:24">
      <c r="T29495" s="288"/>
      <c r="U29495" s="287"/>
      <c r="X29495" s="289"/>
    </row>
    <row r="29496" spans="20:24">
      <c r="T29496" s="288"/>
      <c r="U29496" s="287"/>
      <c r="X29496" s="289"/>
    </row>
    <row r="29497" spans="20:24">
      <c r="T29497" s="288"/>
      <c r="U29497" s="287"/>
      <c r="X29497" s="289"/>
    </row>
    <row r="29498" spans="20:24">
      <c r="T29498" s="288"/>
      <c r="U29498" s="287"/>
      <c r="X29498" s="289"/>
    </row>
    <row r="29499" spans="20:24">
      <c r="T29499" s="288"/>
      <c r="U29499" s="287"/>
      <c r="X29499" s="289"/>
    </row>
    <row r="29500" spans="20:24">
      <c r="T29500" s="288"/>
      <c r="U29500" s="287"/>
      <c r="X29500" s="289"/>
    </row>
    <row r="29501" spans="20:24">
      <c r="T29501" s="288"/>
      <c r="U29501" s="287"/>
      <c r="X29501" s="289"/>
    </row>
    <row r="29502" spans="20:24">
      <c r="T29502" s="288"/>
      <c r="U29502" s="287"/>
      <c r="X29502" s="289"/>
    </row>
    <row r="29503" spans="20:24">
      <c r="T29503" s="288"/>
      <c r="U29503" s="287"/>
      <c r="X29503" s="289"/>
    </row>
    <row r="29504" spans="20:24">
      <c r="T29504" s="288"/>
      <c r="U29504" s="287"/>
      <c r="X29504" s="289"/>
    </row>
    <row r="29505" spans="20:24">
      <c r="T29505" s="288"/>
      <c r="U29505" s="287"/>
      <c r="X29505" s="289"/>
    </row>
    <row r="29506" spans="20:24">
      <c r="T29506" s="288"/>
      <c r="U29506" s="287"/>
      <c r="X29506" s="289"/>
    </row>
    <row r="29507" spans="20:24">
      <c r="T29507" s="288"/>
      <c r="U29507" s="287"/>
      <c r="X29507" s="289"/>
    </row>
    <row r="29508" spans="20:24">
      <c r="T29508" s="288"/>
      <c r="U29508" s="287"/>
      <c r="X29508" s="289"/>
    </row>
    <row r="29509" spans="20:24">
      <c r="T29509" s="288"/>
      <c r="U29509" s="287"/>
      <c r="X29509" s="289"/>
    </row>
    <row r="29510" spans="20:24">
      <c r="T29510" s="288"/>
      <c r="U29510" s="287"/>
      <c r="X29510" s="289"/>
    </row>
    <row r="29511" spans="20:24">
      <c r="T29511" s="288"/>
      <c r="U29511" s="287"/>
      <c r="X29511" s="289"/>
    </row>
    <row r="29512" spans="20:24">
      <c r="T29512" s="288"/>
      <c r="U29512" s="287"/>
      <c r="X29512" s="289"/>
    </row>
    <row r="29513" spans="20:24">
      <c r="T29513" s="288"/>
      <c r="U29513" s="287"/>
      <c r="X29513" s="289"/>
    </row>
    <row r="29514" spans="20:24">
      <c r="T29514" s="288"/>
      <c r="U29514" s="287"/>
      <c r="X29514" s="289"/>
    </row>
    <row r="29515" spans="20:24">
      <c r="T29515" s="288"/>
      <c r="U29515" s="287"/>
      <c r="X29515" s="289"/>
    </row>
    <row r="29516" spans="20:24">
      <c r="T29516" s="288"/>
      <c r="U29516" s="287"/>
      <c r="X29516" s="289"/>
    </row>
    <row r="29517" spans="20:24">
      <c r="T29517" s="288"/>
      <c r="U29517" s="287"/>
      <c r="X29517" s="289"/>
    </row>
    <row r="29518" spans="20:24">
      <c r="T29518" s="288"/>
      <c r="U29518" s="287"/>
      <c r="X29518" s="289"/>
    </row>
    <row r="29519" spans="20:24">
      <c r="T29519" s="288"/>
      <c r="U29519" s="287"/>
      <c r="X29519" s="289"/>
    </row>
    <row r="29520" spans="20:24">
      <c r="T29520" s="288"/>
      <c r="U29520" s="287"/>
      <c r="X29520" s="289"/>
    </row>
    <row r="29521" spans="20:24">
      <c r="T29521" s="288"/>
      <c r="U29521" s="287"/>
      <c r="X29521" s="289"/>
    </row>
    <row r="29522" spans="20:24">
      <c r="T29522" s="288"/>
      <c r="U29522" s="287"/>
      <c r="X29522" s="289"/>
    </row>
    <row r="29523" spans="20:24">
      <c r="T29523" s="288"/>
      <c r="U29523" s="287"/>
      <c r="X29523" s="289"/>
    </row>
    <row r="29524" spans="20:24">
      <c r="T29524" s="288"/>
      <c r="U29524" s="287"/>
      <c r="X29524" s="289"/>
    </row>
    <row r="29525" spans="20:24">
      <c r="T29525" s="288"/>
      <c r="U29525" s="287"/>
      <c r="X29525" s="289"/>
    </row>
    <row r="29526" spans="20:24">
      <c r="T29526" s="288"/>
      <c r="U29526" s="287"/>
      <c r="X29526" s="289"/>
    </row>
    <row r="29527" spans="20:24">
      <c r="T29527" s="288"/>
      <c r="U29527" s="287"/>
      <c r="X29527" s="289"/>
    </row>
    <row r="29528" spans="20:24">
      <c r="T29528" s="288"/>
      <c r="U29528" s="287"/>
      <c r="X29528" s="289"/>
    </row>
    <row r="29529" spans="20:24">
      <c r="T29529" s="288"/>
      <c r="U29529" s="287"/>
      <c r="X29529" s="289"/>
    </row>
    <row r="29530" spans="20:24">
      <c r="T29530" s="288"/>
      <c r="U29530" s="287"/>
      <c r="X29530" s="289"/>
    </row>
    <row r="29531" spans="20:24">
      <c r="T29531" s="288"/>
      <c r="U29531" s="287"/>
      <c r="X29531" s="289"/>
    </row>
    <row r="29532" spans="20:24">
      <c r="T29532" s="288"/>
      <c r="U29532" s="287"/>
      <c r="X29532" s="289"/>
    </row>
    <row r="29533" spans="20:24">
      <c r="T29533" s="288"/>
      <c r="U29533" s="287"/>
      <c r="X29533" s="289"/>
    </row>
    <row r="29534" spans="20:24">
      <c r="T29534" s="288"/>
      <c r="U29534" s="287"/>
      <c r="X29534" s="289"/>
    </row>
    <row r="29535" spans="20:24">
      <c r="T29535" s="288"/>
      <c r="U29535" s="287"/>
      <c r="X29535" s="289"/>
    </row>
    <row r="29536" spans="20:24">
      <c r="T29536" s="288"/>
      <c r="U29536" s="287"/>
      <c r="X29536" s="289"/>
    </row>
    <row r="29537" spans="20:24">
      <c r="T29537" s="288"/>
      <c r="U29537" s="287"/>
      <c r="X29537" s="289"/>
    </row>
    <row r="29538" spans="20:24">
      <c r="T29538" s="288"/>
      <c r="U29538" s="287"/>
      <c r="X29538" s="289"/>
    </row>
    <row r="29539" spans="20:24">
      <c r="T29539" s="288"/>
      <c r="U29539" s="287"/>
      <c r="X29539" s="289"/>
    </row>
    <row r="29540" spans="20:24">
      <c r="T29540" s="288"/>
      <c r="U29540" s="287"/>
      <c r="X29540" s="289"/>
    </row>
    <row r="29541" spans="20:24">
      <c r="T29541" s="288"/>
      <c r="U29541" s="287"/>
      <c r="X29541" s="289"/>
    </row>
    <row r="29542" spans="20:24">
      <c r="T29542" s="288"/>
      <c r="U29542" s="287"/>
      <c r="X29542" s="289"/>
    </row>
    <row r="29543" spans="20:24">
      <c r="T29543" s="288"/>
      <c r="U29543" s="287"/>
      <c r="X29543" s="289"/>
    </row>
    <row r="29544" spans="20:24">
      <c r="T29544" s="288"/>
      <c r="U29544" s="287"/>
      <c r="X29544" s="289"/>
    </row>
    <row r="29545" spans="20:24">
      <c r="T29545" s="288"/>
      <c r="U29545" s="287"/>
      <c r="X29545" s="289"/>
    </row>
    <row r="29546" spans="20:24">
      <c r="T29546" s="288"/>
      <c r="U29546" s="287"/>
      <c r="X29546" s="289"/>
    </row>
    <row r="29547" spans="20:24">
      <c r="T29547" s="288"/>
      <c r="U29547" s="287"/>
      <c r="X29547" s="289"/>
    </row>
    <row r="29548" spans="20:24">
      <c r="T29548" s="288"/>
      <c r="U29548" s="287"/>
      <c r="X29548" s="289"/>
    </row>
    <row r="29549" spans="20:24">
      <c r="T29549" s="288"/>
      <c r="U29549" s="287"/>
      <c r="X29549" s="289"/>
    </row>
    <row r="29550" spans="20:24">
      <c r="T29550" s="288"/>
      <c r="U29550" s="287"/>
      <c r="X29550" s="289"/>
    </row>
    <row r="29551" spans="20:24">
      <c r="T29551" s="288"/>
      <c r="U29551" s="287"/>
      <c r="X29551" s="289"/>
    </row>
    <row r="29552" spans="20:24">
      <c r="T29552" s="288"/>
      <c r="U29552" s="287"/>
      <c r="X29552" s="289"/>
    </row>
    <row r="29553" spans="20:24">
      <c r="T29553" s="288"/>
      <c r="U29553" s="287"/>
      <c r="X29553" s="289"/>
    </row>
    <row r="29554" spans="20:24">
      <c r="T29554" s="288"/>
      <c r="U29554" s="287"/>
      <c r="X29554" s="289"/>
    </row>
    <row r="29555" spans="20:24">
      <c r="T29555" s="288"/>
      <c r="U29555" s="287"/>
      <c r="X29555" s="289"/>
    </row>
    <row r="29556" spans="20:24">
      <c r="T29556" s="288"/>
      <c r="U29556" s="287"/>
      <c r="X29556" s="289"/>
    </row>
    <row r="29557" spans="20:24">
      <c r="T29557" s="288"/>
      <c r="U29557" s="287"/>
      <c r="X29557" s="289"/>
    </row>
    <row r="29558" spans="20:24">
      <c r="T29558" s="288"/>
      <c r="U29558" s="287"/>
      <c r="X29558" s="289"/>
    </row>
    <row r="29559" spans="20:24">
      <c r="T29559" s="288"/>
      <c r="U29559" s="287"/>
      <c r="X29559" s="289"/>
    </row>
    <row r="29560" spans="20:24">
      <c r="T29560" s="288"/>
      <c r="U29560" s="287"/>
      <c r="X29560" s="289"/>
    </row>
    <row r="29561" spans="20:24">
      <c r="T29561" s="288"/>
      <c r="U29561" s="287"/>
      <c r="X29561" s="289"/>
    </row>
    <row r="29562" spans="20:24">
      <c r="T29562" s="288"/>
      <c r="U29562" s="287"/>
      <c r="X29562" s="289"/>
    </row>
    <row r="29563" spans="20:24">
      <c r="T29563" s="288"/>
      <c r="U29563" s="287"/>
      <c r="X29563" s="289"/>
    </row>
    <row r="29564" spans="20:24">
      <c r="T29564" s="288"/>
      <c r="U29564" s="287"/>
      <c r="X29564" s="289"/>
    </row>
    <row r="29565" spans="20:24">
      <c r="T29565" s="288"/>
      <c r="U29565" s="287"/>
      <c r="X29565" s="289"/>
    </row>
    <row r="29566" spans="20:24">
      <c r="T29566" s="288"/>
      <c r="U29566" s="287"/>
      <c r="X29566" s="289"/>
    </row>
    <row r="29567" spans="20:24">
      <c r="T29567" s="288"/>
      <c r="U29567" s="287"/>
      <c r="X29567" s="289"/>
    </row>
    <row r="29568" spans="20:24">
      <c r="T29568" s="288"/>
      <c r="U29568" s="287"/>
      <c r="X29568" s="289"/>
    </row>
    <row r="29569" spans="20:24">
      <c r="T29569" s="288"/>
      <c r="U29569" s="287"/>
      <c r="X29569" s="289"/>
    </row>
    <row r="29570" spans="20:24">
      <c r="T29570" s="288"/>
      <c r="U29570" s="287"/>
      <c r="X29570" s="289"/>
    </row>
    <row r="29571" spans="20:24">
      <c r="T29571" s="288"/>
      <c r="U29571" s="287"/>
      <c r="X29571" s="289"/>
    </row>
    <row r="29572" spans="20:24">
      <c r="T29572" s="288"/>
      <c r="U29572" s="287"/>
      <c r="X29572" s="289"/>
    </row>
    <row r="29573" spans="20:24">
      <c r="T29573" s="288"/>
      <c r="U29573" s="287"/>
      <c r="X29573" s="289"/>
    </row>
    <row r="29574" spans="20:24">
      <c r="T29574" s="288"/>
      <c r="U29574" s="287"/>
      <c r="X29574" s="289"/>
    </row>
    <row r="29575" spans="20:24">
      <c r="T29575" s="288"/>
      <c r="U29575" s="287"/>
      <c r="X29575" s="289"/>
    </row>
    <row r="29576" spans="20:24">
      <c r="T29576" s="288"/>
      <c r="U29576" s="287"/>
      <c r="X29576" s="289"/>
    </row>
    <row r="29577" spans="20:24">
      <c r="T29577" s="288"/>
      <c r="U29577" s="287"/>
      <c r="X29577" s="289"/>
    </row>
    <row r="29578" spans="20:24">
      <c r="T29578" s="288"/>
      <c r="U29578" s="287"/>
      <c r="X29578" s="289"/>
    </row>
    <row r="29579" spans="20:24">
      <c r="T29579" s="288"/>
      <c r="U29579" s="287"/>
      <c r="X29579" s="289"/>
    </row>
    <row r="29580" spans="20:24">
      <c r="T29580" s="288"/>
      <c r="U29580" s="287"/>
      <c r="X29580" s="289"/>
    </row>
    <row r="29581" spans="20:24">
      <c r="T29581" s="288"/>
      <c r="U29581" s="287"/>
      <c r="X29581" s="289"/>
    </row>
    <row r="29582" spans="20:24">
      <c r="T29582" s="288"/>
      <c r="U29582" s="287"/>
      <c r="X29582" s="289"/>
    </row>
    <row r="29583" spans="20:24">
      <c r="T29583" s="288"/>
      <c r="U29583" s="287"/>
      <c r="X29583" s="289"/>
    </row>
    <row r="29584" spans="20:24">
      <c r="T29584" s="288"/>
      <c r="U29584" s="287"/>
      <c r="X29584" s="289"/>
    </row>
    <row r="29585" spans="20:24">
      <c r="T29585" s="288"/>
      <c r="U29585" s="287"/>
      <c r="X29585" s="289"/>
    </row>
    <row r="29586" spans="20:24">
      <c r="T29586" s="288"/>
      <c r="U29586" s="287"/>
      <c r="X29586" s="289"/>
    </row>
    <row r="29587" spans="20:24">
      <c r="T29587" s="288"/>
      <c r="U29587" s="287"/>
      <c r="X29587" s="289"/>
    </row>
    <row r="29588" spans="20:24">
      <c r="T29588" s="288"/>
      <c r="U29588" s="287"/>
      <c r="X29588" s="289"/>
    </row>
    <row r="29589" spans="20:24">
      <c r="T29589" s="288"/>
      <c r="U29589" s="287"/>
      <c r="X29589" s="289"/>
    </row>
    <row r="29590" spans="20:24">
      <c r="T29590" s="288"/>
      <c r="U29590" s="287"/>
      <c r="X29590" s="289"/>
    </row>
    <row r="29591" spans="20:24">
      <c r="T29591" s="288"/>
      <c r="U29591" s="287"/>
      <c r="X29591" s="289"/>
    </row>
    <row r="29592" spans="20:24">
      <c r="T29592" s="288"/>
      <c r="U29592" s="287"/>
      <c r="X29592" s="289"/>
    </row>
    <row r="29593" spans="20:24">
      <c r="T29593" s="288"/>
      <c r="U29593" s="287"/>
      <c r="X29593" s="289"/>
    </row>
    <row r="29594" spans="20:24">
      <c r="T29594" s="288"/>
      <c r="U29594" s="287"/>
      <c r="X29594" s="289"/>
    </row>
    <row r="29595" spans="20:24">
      <c r="T29595" s="288"/>
      <c r="U29595" s="287"/>
      <c r="X29595" s="289"/>
    </row>
    <row r="29596" spans="20:24">
      <c r="T29596" s="288"/>
      <c r="U29596" s="287"/>
      <c r="X29596" s="289"/>
    </row>
    <row r="29597" spans="20:24">
      <c r="T29597" s="288"/>
      <c r="U29597" s="287"/>
      <c r="X29597" s="289"/>
    </row>
    <row r="29598" spans="20:24">
      <c r="T29598" s="288"/>
      <c r="U29598" s="287"/>
      <c r="X29598" s="289"/>
    </row>
    <row r="29599" spans="20:24">
      <c r="T29599" s="288"/>
      <c r="U29599" s="287"/>
      <c r="X29599" s="289"/>
    </row>
    <row r="29600" spans="20:24">
      <c r="T29600" s="288"/>
      <c r="U29600" s="287"/>
      <c r="X29600" s="289"/>
    </row>
    <row r="29601" spans="20:24">
      <c r="T29601" s="288"/>
      <c r="U29601" s="287"/>
      <c r="X29601" s="289"/>
    </row>
    <row r="29602" spans="20:24">
      <c r="T29602" s="288"/>
      <c r="U29602" s="287"/>
      <c r="X29602" s="289"/>
    </row>
    <row r="29603" spans="20:24">
      <c r="T29603" s="288"/>
      <c r="U29603" s="287"/>
      <c r="X29603" s="289"/>
    </row>
    <row r="29604" spans="20:24">
      <c r="T29604" s="288"/>
      <c r="U29604" s="287"/>
      <c r="X29604" s="289"/>
    </row>
    <row r="29605" spans="20:24">
      <c r="T29605" s="288"/>
      <c r="U29605" s="287"/>
      <c r="X29605" s="289"/>
    </row>
    <row r="29606" spans="20:24">
      <c r="T29606" s="288"/>
      <c r="U29606" s="287"/>
      <c r="X29606" s="289"/>
    </row>
    <row r="29607" spans="20:24">
      <c r="T29607" s="288"/>
      <c r="U29607" s="287"/>
      <c r="X29607" s="289"/>
    </row>
    <row r="29608" spans="20:24">
      <c r="T29608" s="288"/>
      <c r="U29608" s="287"/>
      <c r="X29608" s="289"/>
    </row>
    <row r="29609" spans="20:24">
      <c r="T29609" s="288"/>
      <c r="U29609" s="287"/>
      <c r="X29609" s="289"/>
    </row>
    <row r="29610" spans="20:24">
      <c r="T29610" s="288"/>
      <c r="U29610" s="287"/>
      <c r="X29610" s="289"/>
    </row>
    <row r="29611" spans="20:24">
      <c r="T29611" s="288"/>
      <c r="U29611" s="287"/>
      <c r="X29611" s="289"/>
    </row>
    <row r="29612" spans="20:24">
      <c r="T29612" s="288"/>
      <c r="U29612" s="287"/>
      <c r="X29612" s="289"/>
    </row>
    <row r="29613" spans="20:24">
      <c r="T29613" s="288"/>
      <c r="U29613" s="287"/>
      <c r="X29613" s="289"/>
    </row>
    <row r="29614" spans="20:24">
      <c r="T29614" s="288"/>
      <c r="U29614" s="287"/>
      <c r="X29614" s="289"/>
    </row>
    <row r="29615" spans="20:24">
      <c r="T29615" s="288"/>
      <c r="U29615" s="287"/>
      <c r="X29615" s="289"/>
    </row>
    <row r="29616" spans="20:24">
      <c r="T29616" s="288"/>
      <c r="U29616" s="287"/>
      <c r="X29616" s="289"/>
    </row>
    <row r="29617" spans="20:24">
      <c r="T29617" s="288"/>
      <c r="U29617" s="287"/>
      <c r="X29617" s="289"/>
    </row>
    <row r="29618" spans="20:24">
      <c r="T29618" s="288"/>
      <c r="U29618" s="287"/>
      <c r="X29618" s="289"/>
    </row>
    <row r="29619" spans="20:24">
      <c r="T29619" s="288"/>
      <c r="U29619" s="287"/>
      <c r="X29619" s="289"/>
    </row>
    <row r="29620" spans="20:24">
      <c r="T29620" s="288"/>
      <c r="U29620" s="287"/>
      <c r="X29620" s="289"/>
    </row>
    <row r="29621" spans="20:24">
      <c r="T29621" s="288"/>
      <c r="U29621" s="287"/>
      <c r="X29621" s="289"/>
    </row>
    <row r="29622" spans="20:24">
      <c r="T29622" s="288"/>
      <c r="U29622" s="287"/>
      <c r="X29622" s="289"/>
    </row>
    <row r="29623" spans="20:24">
      <c r="T29623" s="288"/>
      <c r="U29623" s="287"/>
      <c r="X29623" s="289"/>
    </row>
    <row r="29624" spans="20:24">
      <c r="T29624" s="288"/>
      <c r="U29624" s="287"/>
      <c r="X29624" s="289"/>
    </row>
    <row r="29625" spans="20:24">
      <c r="T29625" s="288"/>
      <c r="U29625" s="287"/>
      <c r="X29625" s="289"/>
    </row>
    <row r="29626" spans="20:24">
      <c r="T29626" s="288"/>
      <c r="U29626" s="287"/>
      <c r="X29626" s="289"/>
    </row>
    <row r="29627" spans="20:24">
      <c r="T29627" s="288"/>
      <c r="U29627" s="287"/>
      <c r="X29627" s="289"/>
    </row>
    <row r="29628" spans="20:24">
      <c r="T29628" s="288"/>
      <c r="U29628" s="287"/>
      <c r="X29628" s="289"/>
    </row>
    <row r="29629" spans="20:24">
      <c r="T29629" s="288"/>
      <c r="U29629" s="287"/>
      <c r="X29629" s="289"/>
    </row>
    <row r="29630" spans="20:24">
      <c r="T29630" s="288"/>
      <c r="U29630" s="287"/>
      <c r="X29630" s="289"/>
    </row>
    <row r="29631" spans="20:24">
      <c r="T29631" s="288"/>
      <c r="U29631" s="287"/>
      <c r="X29631" s="289"/>
    </row>
    <row r="29632" spans="20:24">
      <c r="T29632" s="288"/>
      <c r="U29632" s="287"/>
      <c r="X29632" s="289"/>
    </row>
    <row r="29633" spans="20:24">
      <c r="T29633" s="288"/>
      <c r="U29633" s="287"/>
      <c r="X29633" s="289"/>
    </row>
    <row r="29634" spans="20:24">
      <c r="T29634" s="288"/>
      <c r="U29634" s="287"/>
      <c r="X29634" s="289"/>
    </row>
    <row r="29635" spans="20:24">
      <c r="T29635" s="288"/>
      <c r="U29635" s="287"/>
      <c r="X29635" s="289"/>
    </row>
    <row r="29636" spans="20:24">
      <c r="T29636" s="288"/>
      <c r="U29636" s="287"/>
      <c r="X29636" s="289"/>
    </row>
    <row r="29637" spans="20:24">
      <c r="T29637" s="288"/>
      <c r="U29637" s="287"/>
      <c r="X29637" s="289"/>
    </row>
    <row r="29638" spans="20:24">
      <c r="T29638" s="288"/>
      <c r="U29638" s="287"/>
      <c r="X29638" s="289"/>
    </row>
    <row r="29639" spans="20:24">
      <c r="T29639" s="288"/>
      <c r="U29639" s="287"/>
      <c r="X29639" s="289"/>
    </row>
    <row r="29640" spans="20:24">
      <c r="T29640" s="288"/>
      <c r="U29640" s="287"/>
      <c r="X29640" s="289"/>
    </row>
    <row r="29641" spans="20:24">
      <c r="T29641" s="288"/>
      <c r="U29641" s="287"/>
      <c r="X29641" s="289"/>
    </row>
    <row r="29642" spans="20:24">
      <c r="T29642" s="288"/>
      <c r="U29642" s="287"/>
      <c r="X29642" s="289"/>
    </row>
    <row r="29643" spans="20:24">
      <c r="T29643" s="288"/>
      <c r="U29643" s="287"/>
      <c r="X29643" s="289"/>
    </row>
    <row r="29644" spans="20:24">
      <c r="T29644" s="288"/>
      <c r="U29644" s="287"/>
      <c r="X29644" s="289"/>
    </row>
    <row r="29645" spans="20:24">
      <c r="T29645" s="288"/>
      <c r="U29645" s="287"/>
      <c r="X29645" s="289"/>
    </row>
    <row r="29646" spans="20:24">
      <c r="T29646" s="288"/>
      <c r="U29646" s="287"/>
      <c r="X29646" s="289"/>
    </row>
    <row r="29647" spans="20:24">
      <c r="T29647" s="288"/>
      <c r="U29647" s="287"/>
      <c r="X29647" s="289"/>
    </row>
    <row r="29648" spans="20:24">
      <c r="T29648" s="288"/>
      <c r="U29648" s="287"/>
      <c r="X29648" s="289"/>
    </row>
    <row r="29649" spans="20:24">
      <c r="T29649" s="288"/>
      <c r="U29649" s="287"/>
      <c r="X29649" s="289"/>
    </row>
    <row r="29650" spans="20:24">
      <c r="T29650" s="288"/>
      <c r="U29650" s="287"/>
      <c r="X29650" s="289"/>
    </row>
    <row r="29651" spans="20:24">
      <c r="T29651" s="288"/>
      <c r="U29651" s="287"/>
      <c r="X29651" s="289"/>
    </row>
    <row r="29652" spans="20:24">
      <c r="T29652" s="288"/>
      <c r="U29652" s="287"/>
      <c r="X29652" s="289"/>
    </row>
    <row r="29653" spans="20:24">
      <c r="T29653" s="288"/>
      <c r="U29653" s="287"/>
      <c r="X29653" s="289"/>
    </row>
    <row r="29654" spans="20:24">
      <c r="T29654" s="288"/>
      <c r="U29654" s="287"/>
      <c r="X29654" s="289"/>
    </row>
    <row r="29655" spans="20:24">
      <c r="T29655" s="288"/>
      <c r="U29655" s="287"/>
      <c r="X29655" s="289"/>
    </row>
    <row r="29656" spans="20:24">
      <c r="T29656" s="288"/>
      <c r="U29656" s="287"/>
      <c r="X29656" s="289"/>
    </row>
    <row r="29657" spans="20:24">
      <c r="T29657" s="288"/>
      <c r="U29657" s="287"/>
      <c r="X29657" s="289"/>
    </row>
    <row r="29658" spans="20:24">
      <c r="T29658" s="288"/>
      <c r="U29658" s="287"/>
      <c r="X29658" s="289"/>
    </row>
    <row r="29659" spans="20:24">
      <c r="T29659" s="288"/>
      <c r="U29659" s="287"/>
      <c r="X29659" s="289"/>
    </row>
    <row r="29660" spans="20:24">
      <c r="T29660" s="288"/>
      <c r="U29660" s="287"/>
      <c r="X29660" s="289"/>
    </row>
    <row r="29661" spans="20:24">
      <c r="T29661" s="288"/>
      <c r="U29661" s="287"/>
      <c r="X29661" s="289"/>
    </row>
    <row r="29662" spans="20:24">
      <c r="T29662" s="288"/>
      <c r="U29662" s="287"/>
      <c r="X29662" s="289"/>
    </row>
    <row r="29663" spans="20:24">
      <c r="T29663" s="288"/>
      <c r="U29663" s="287"/>
      <c r="X29663" s="289"/>
    </row>
    <row r="29664" spans="20:24">
      <c r="T29664" s="288"/>
      <c r="U29664" s="287"/>
      <c r="X29664" s="289"/>
    </row>
    <row r="29665" spans="20:24">
      <c r="T29665" s="288"/>
      <c r="U29665" s="287"/>
      <c r="X29665" s="289"/>
    </row>
    <row r="29666" spans="20:24">
      <c r="T29666" s="288"/>
      <c r="U29666" s="287"/>
      <c r="X29666" s="289"/>
    </row>
    <row r="29667" spans="20:24">
      <c r="T29667" s="288"/>
      <c r="U29667" s="287"/>
      <c r="X29667" s="289"/>
    </row>
    <row r="29668" spans="20:24">
      <c r="T29668" s="288"/>
      <c r="U29668" s="287"/>
      <c r="X29668" s="289"/>
    </row>
    <row r="29669" spans="20:24">
      <c r="T29669" s="288"/>
      <c r="U29669" s="287"/>
      <c r="X29669" s="289"/>
    </row>
    <row r="29670" spans="20:24">
      <c r="T29670" s="288"/>
      <c r="U29670" s="287"/>
      <c r="X29670" s="289"/>
    </row>
    <row r="29671" spans="20:24">
      <c r="T29671" s="288"/>
      <c r="U29671" s="287"/>
      <c r="X29671" s="289"/>
    </row>
    <row r="29672" spans="20:24">
      <c r="T29672" s="288"/>
      <c r="U29672" s="287"/>
      <c r="X29672" s="289"/>
    </row>
    <row r="29673" spans="20:24">
      <c r="T29673" s="288"/>
      <c r="U29673" s="287"/>
      <c r="X29673" s="289"/>
    </row>
    <row r="29674" spans="20:24">
      <c r="T29674" s="288"/>
      <c r="U29674" s="287"/>
      <c r="X29674" s="289"/>
    </row>
    <row r="29675" spans="20:24">
      <c r="T29675" s="288"/>
      <c r="U29675" s="287"/>
      <c r="X29675" s="289"/>
    </row>
    <row r="29676" spans="20:24">
      <c r="T29676" s="288"/>
      <c r="U29676" s="287"/>
      <c r="X29676" s="289"/>
    </row>
    <row r="29677" spans="20:24">
      <c r="T29677" s="288"/>
      <c r="U29677" s="287"/>
      <c r="X29677" s="289"/>
    </row>
    <row r="29678" spans="20:24">
      <c r="T29678" s="288"/>
      <c r="U29678" s="287"/>
      <c r="X29678" s="289"/>
    </row>
    <row r="29679" spans="20:24">
      <c r="T29679" s="288"/>
      <c r="U29679" s="287"/>
      <c r="X29679" s="289"/>
    </row>
    <row r="29680" spans="20:24">
      <c r="T29680" s="288"/>
      <c r="U29680" s="287"/>
      <c r="X29680" s="289"/>
    </row>
    <row r="29681" spans="20:24">
      <c r="T29681" s="288"/>
      <c r="U29681" s="287"/>
      <c r="X29681" s="289"/>
    </row>
    <row r="29682" spans="20:24">
      <c r="T29682" s="288"/>
      <c r="U29682" s="287"/>
      <c r="X29682" s="289"/>
    </row>
    <row r="29683" spans="20:24">
      <c r="T29683" s="288"/>
      <c r="U29683" s="287"/>
      <c r="X29683" s="289"/>
    </row>
    <row r="29684" spans="20:24">
      <c r="T29684" s="288"/>
      <c r="U29684" s="287"/>
      <c r="X29684" s="289"/>
    </row>
    <row r="29685" spans="20:24">
      <c r="T29685" s="288"/>
      <c r="U29685" s="287"/>
      <c r="X29685" s="289"/>
    </row>
    <row r="29686" spans="20:24">
      <c r="T29686" s="288"/>
      <c r="U29686" s="287"/>
      <c r="X29686" s="289"/>
    </row>
    <row r="29687" spans="20:24">
      <c r="T29687" s="288"/>
      <c r="U29687" s="287"/>
      <c r="X29687" s="289"/>
    </row>
    <row r="29688" spans="20:24">
      <c r="T29688" s="288"/>
      <c r="U29688" s="287"/>
      <c r="X29688" s="289"/>
    </row>
    <row r="29689" spans="20:24">
      <c r="T29689" s="288"/>
      <c r="U29689" s="287"/>
      <c r="X29689" s="289"/>
    </row>
    <row r="29690" spans="20:24">
      <c r="T29690" s="288"/>
      <c r="U29690" s="287"/>
      <c r="X29690" s="289"/>
    </row>
    <row r="29691" spans="20:24">
      <c r="T29691" s="288"/>
      <c r="U29691" s="287"/>
      <c r="X29691" s="289"/>
    </row>
    <row r="29692" spans="20:24">
      <c r="T29692" s="288"/>
      <c r="U29692" s="287"/>
      <c r="X29692" s="289"/>
    </row>
    <row r="29693" spans="20:24">
      <c r="T29693" s="288"/>
      <c r="U29693" s="287"/>
      <c r="X29693" s="289"/>
    </row>
    <row r="29694" spans="20:24">
      <c r="T29694" s="288"/>
      <c r="U29694" s="287"/>
      <c r="X29694" s="289"/>
    </row>
    <row r="29695" spans="20:24">
      <c r="T29695" s="288"/>
      <c r="U29695" s="287"/>
      <c r="X29695" s="289"/>
    </row>
    <row r="29696" spans="20:24">
      <c r="T29696" s="288"/>
      <c r="U29696" s="287"/>
      <c r="X29696" s="289"/>
    </row>
    <row r="29697" spans="20:24">
      <c r="T29697" s="288"/>
      <c r="U29697" s="287"/>
      <c r="X29697" s="289"/>
    </row>
    <row r="29698" spans="20:24">
      <c r="T29698" s="288"/>
      <c r="U29698" s="287"/>
      <c r="X29698" s="289"/>
    </row>
    <row r="29699" spans="20:24">
      <c r="T29699" s="288"/>
      <c r="U29699" s="287"/>
      <c r="X29699" s="289"/>
    </row>
    <row r="29700" spans="20:24">
      <c r="T29700" s="288"/>
      <c r="U29700" s="287"/>
      <c r="X29700" s="289"/>
    </row>
    <row r="29701" spans="20:24">
      <c r="T29701" s="288"/>
      <c r="U29701" s="287"/>
      <c r="X29701" s="289"/>
    </row>
    <row r="29702" spans="20:24">
      <c r="T29702" s="288"/>
      <c r="U29702" s="287"/>
      <c r="X29702" s="289"/>
    </row>
    <row r="29703" spans="20:24">
      <c r="T29703" s="288"/>
      <c r="U29703" s="287"/>
      <c r="X29703" s="289"/>
    </row>
    <row r="29704" spans="20:24">
      <c r="T29704" s="288"/>
      <c r="U29704" s="287"/>
      <c r="X29704" s="289"/>
    </row>
    <row r="29705" spans="20:24">
      <c r="T29705" s="288"/>
      <c r="U29705" s="287"/>
      <c r="X29705" s="289"/>
    </row>
    <row r="29706" spans="20:24">
      <c r="T29706" s="288"/>
      <c r="U29706" s="287"/>
      <c r="X29706" s="289"/>
    </row>
    <row r="29707" spans="20:24">
      <c r="T29707" s="288"/>
      <c r="U29707" s="287"/>
      <c r="X29707" s="289"/>
    </row>
    <row r="29708" spans="20:24">
      <c r="T29708" s="288"/>
      <c r="U29708" s="287"/>
      <c r="X29708" s="289"/>
    </row>
    <row r="29709" spans="20:24">
      <c r="T29709" s="288"/>
      <c r="U29709" s="287"/>
      <c r="X29709" s="289"/>
    </row>
    <row r="29710" spans="20:24">
      <c r="T29710" s="288"/>
      <c r="U29710" s="287"/>
      <c r="X29710" s="289"/>
    </row>
    <row r="29711" spans="20:24">
      <c r="T29711" s="288"/>
      <c r="U29711" s="287"/>
      <c r="X29711" s="289"/>
    </row>
    <row r="29712" spans="20:24">
      <c r="T29712" s="288"/>
      <c r="U29712" s="287"/>
      <c r="X29712" s="289"/>
    </row>
    <row r="29713" spans="20:24">
      <c r="T29713" s="288"/>
      <c r="U29713" s="287"/>
      <c r="X29713" s="289"/>
    </row>
    <row r="29714" spans="20:24">
      <c r="T29714" s="288"/>
      <c r="U29714" s="287"/>
      <c r="X29714" s="289"/>
    </row>
    <row r="29715" spans="20:24">
      <c r="T29715" s="288"/>
      <c r="U29715" s="287"/>
      <c r="X29715" s="289"/>
    </row>
    <row r="29716" spans="20:24">
      <c r="T29716" s="288"/>
      <c r="U29716" s="287"/>
      <c r="X29716" s="289"/>
    </row>
    <row r="29717" spans="20:24">
      <c r="T29717" s="288"/>
      <c r="U29717" s="287"/>
      <c r="X29717" s="289"/>
    </row>
    <row r="29718" spans="20:24">
      <c r="T29718" s="288"/>
      <c r="U29718" s="287"/>
      <c r="X29718" s="289"/>
    </row>
    <row r="29719" spans="20:24">
      <c r="T29719" s="288"/>
      <c r="U29719" s="287"/>
      <c r="X29719" s="289"/>
    </row>
    <row r="29720" spans="20:24">
      <c r="T29720" s="288"/>
      <c r="U29720" s="287"/>
      <c r="X29720" s="289"/>
    </row>
    <row r="29721" spans="20:24">
      <c r="T29721" s="288"/>
      <c r="U29721" s="287"/>
      <c r="X29721" s="289"/>
    </row>
    <row r="29722" spans="20:24">
      <c r="T29722" s="288"/>
      <c r="U29722" s="287"/>
      <c r="X29722" s="289"/>
    </row>
    <row r="29723" spans="20:24">
      <c r="T29723" s="288"/>
      <c r="U29723" s="287"/>
      <c r="X29723" s="289"/>
    </row>
    <row r="29724" spans="20:24">
      <c r="T29724" s="288"/>
      <c r="U29724" s="287"/>
      <c r="X29724" s="289"/>
    </row>
    <row r="29725" spans="20:24">
      <c r="T29725" s="288"/>
      <c r="U29725" s="287"/>
      <c r="X29725" s="289"/>
    </row>
    <row r="29726" spans="20:24">
      <c r="T29726" s="288"/>
      <c r="U29726" s="287"/>
      <c r="X29726" s="289"/>
    </row>
    <row r="29727" spans="20:24">
      <c r="T29727" s="288"/>
      <c r="U29727" s="287"/>
      <c r="X29727" s="289"/>
    </row>
    <row r="29728" spans="20:24">
      <c r="T29728" s="288"/>
      <c r="U29728" s="287"/>
      <c r="X29728" s="289"/>
    </row>
    <row r="29729" spans="20:24">
      <c r="T29729" s="288"/>
      <c r="U29729" s="287"/>
      <c r="X29729" s="289"/>
    </row>
    <row r="29730" spans="20:24">
      <c r="T29730" s="288"/>
      <c r="U29730" s="287"/>
      <c r="X29730" s="289"/>
    </row>
    <row r="29731" spans="20:24">
      <c r="T29731" s="288"/>
      <c r="U29731" s="287"/>
      <c r="X29731" s="289"/>
    </row>
    <row r="29732" spans="20:24">
      <c r="T29732" s="288"/>
      <c r="U29732" s="287"/>
      <c r="X29732" s="289"/>
    </row>
    <row r="29733" spans="20:24">
      <c r="T29733" s="288"/>
      <c r="U29733" s="287"/>
      <c r="X29733" s="289"/>
    </row>
    <row r="29734" spans="20:24">
      <c r="T29734" s="288"/>
      <c r="U29734" s="287"/>
      <c r="X29734" s="289"/>
    </row>
    <row r="29735" spans="20:24">
      <c r="T29735" s="288"/>
      <c r="U29735" s="287"/>
      <c r="X29735" s="289"/>
    </row>
    <row r="29736" spans="20:24">
      <c r="T29736" s="288"/>
      <c r="U29736" s="287"/>
      <c r="X29736" s="289"/>
    </row>
    <row r="29737" spans="20:24">
      <c r="T29737" s="288"/>
      <c r="U29737" s="287"/>
      <c r="X29737" s="289"/>
    </row>
    <row r="29738" spans="20:24">
      <c r="T29738" s="288"/>
      <c r="U29738" s="287"/>
      <c r="X29738" s="289"/>
    </row>
    <row r="29739" spans="20:24">
      <c r="T29739" s="288"/>
      <c r="U29739" s="287"/>
      <c r="X29739" s="289"/>
    </row>
    <row r="29740" spans="20:24">
      <c r="T29740" s="288"/>
      <c r="U29740" s="287"/>
      <c r="X29740" s="289"/>
    </row>
    <row r="29741" spans="20:24">
      <c r="T29741" s="288"/>
      <c r="U29741" s="287"/>
      <c r="X29741" s="289"/>
    </row>
    <row r="29742" spans="20:24">
      <c r="T29742" s="288"/>
      <c r="U29742" s="287"/>
      <c r="X29742" s="289"/>
    </row>
    <row r="29743" spans="20:24">
      <c r="T29743" s="288"/>
      <c r="U29743" s="287"/>
      <c r="X29743" s="289"/>
    </row>
    <row r="29744" spans="20:24">
      <c r="T29744" s="288"/>
      <c r="U29744" s="287"/>
      <c r="X29744" s="289"/>
    </row>
    <row r="29745" spans="20:24">
      <c r="T29745" s="288"/>
      <c r="U29745" s="287"/>
      <c r="X29745" s="289"/>
    </row>
    <row r="29746" spans="20:24">
      <c r="T29746" s="288"/>
      <c r="U29746" s="287"/>
      <c r="X29746" s="289"/>
    </row>
    <row r="29747" spans="20:24">
      <c r="T29747" s="288"/>
      <c r="U29747" s="287"/>
      <c r="X29747" s="289"/>
    </row>
    <row r="29748" spans="20:24">
      <c r="T29748" s="288"/>
      <c r="U29748" s="287"/>
      <c r="X29748" s="289"/>
    </row>
    <row r="29749" spans="20:24">
      <c r="T29749" s="288"/>
      <c r="U29749" s="287"/>
      <c r="X29749" s="289"/>
    </row>
    <row r="29750" spans="20:24">
      <c r="T29750" s="288"/>
      <c r="U29750" s="287"/>
      <c r="X29750" s="289"/>
    </row>
    <row r="29751" spans="20:24">
      <c r="T29751" s="288"/>
      <c r="U29751" s="287"/>
      <c r="X29751" s="289"/>
    </row>
    <row r="29752" spans="20:24">
      <c r="T29752" s="288"/>
      <c r="U29752" s="287"/>
      <c r="X29752" s="289"/>
    </row>
    <row r="29753" spans="20:24">
      <c r="T29753" s="288"/>
      <c r="U29753" s="287"/>
      <c r="X29753" s="289"/>
    </row>
    <row r="29754" spans="20:24">
      <c r="T29754" s="288"/>
      <c r="U29754" s="287"/>
      <c r="X29754" s="289"/>
    </row>
    <row r="29755" spans="20:24">
      <c r="T29755" s="288"/>
      <c r="U29755" s="287"/>
      <c r="X29755" s="289"/>
    </row>
    <row r="29756" spans="20:24">
      <c r="T29756" s="288"/>
      <c r="U29756" s="287"/>
      <c r="X29756" s="289"/>
    </row>
    <row r="29757" spans="20:24">
      <c r="T29757" s="288"/>
      <c r="U29757" s="287"/>
      <c r="X29757" s="289"/>
    </row>
    <row r="29758" spans="20:24">
      <c r="T29758" s="288"/>
      <c r="U29758" s="287"/>
      <c r="X29758" s="289"/>
    </row>
    <row r="29759" spans="20:24">
      <c r="T29759" s="288"/>
      <c r="U29759" s="287"/>
      <c r="X29759" s="289"/>
    </row>
    <row r="29760" spans="20:24">
      <c r="T29760" s="288"/>
      <c r="U29760" s="287"/>
      <c r="X29760" s="289"/>
    </row>
    <row r="29761" spans="20:24">
      <c r="T29761" s="288"/>
      <c r="U29761" s="287"/>
      <c r="X29761" s="289"/>
    </row>
    <row r="29762" spans="20:24">
      <c r="T29762" s="288"/>
      <c r="U29762" s="287"/>
      <c r="X29762" s="289"/>
    </row>
    <row r="29763" spans="20:24">
      <c r="T29763" s="288"/>
      <c r="U29763" s="287"/>
      <c r="X29763" s="289"/>
    </row>
    <row r="29764" spans="20:24">
      <c r="T29764" s="288"/>
      <c r="U29764" s="287"/>
      <c r="X29764" s="289"/>
    </row>
    <row r="29765" spans="20:24">
      <c r="T29765" s="288"/>
      <c r="U29765" s="287"/>
      <c r="X29765" s="289"/>
    </row>
    <row r="29766" spans="20:24">
      <c r="T29766" s="288"/>
      <c r="U29766" s="287"/>
      <c r="X29766" s="289"/>
    </row>
    <row r="29767" spans="20:24">
      <c r="T29767" s="288"/>
      <c r="U29767" s="287"/>
      <c r="X29767" s="289"/>
    </row>
    <row r="29768" spans="20:24">
      <c r="T29768" s="288"/>
      <c r="U29768" s="287"/>
      <c r="X29768" s="289"/>
    </row>
    <row r="29769" spans="20:24">
      <c r="T29769" s="288"/>
      <c r="U29769" s="287"/>
      <c r="X29769" s="289"/>
    </row>
    <row r="29770" spans="20:24">
      <c r="T29770" s="288"/>
      <c r="U29770" s="287"/>
      <c r="X29770" s="289"/>
    </row>
    <row r="29771" spans="20:24">
      <c r="T29771" s="288"/>
      <c r="U29771" s="287"/>
      <c r="X29771" s="289"/>
    </row>
    <row r="29772" spans="20:24">
      <c r="T29772" s="288"/>
      <c r="U29772" s="287"/>
      <c r="X29772" s="289"/>
    </row>
    <row r="29773" spans="20:24">
      <c r="T29773" s="288"/>
      <c r="U29773" s="287"/>
      <c r="X29773" s="289"/>
    </row>
    <row r="29774" spans="20:24">
      <c r="T29774" s="288"/>
      <c r="U29774" s="287"/>
      <c r="X29774" s="289"/>
    </row>
    <row r="29775" spans="20:24">
      <c r="T29775" s="288"/>
      <c r="U29775" s="287"/>
      <c r="X29775" s="289"/>
    </row>
    <row r="29776" spans="20:24">
      <c r="T29776" s="288"/>
      <c r="U29776" s="287"/>
      <c r="X29776" s="289"/>
    </row>
    <row r="29777" spans="20:24">
      <c r="T29777" s="288"/>
      <c r="U29777" s="287"/>
      <c r="X29777" s="289"/>
    </row>
    <row r="29778" spans="20:24">
      <c r="T29778" s="288"/>
      <c r="U29778" s="287"/>
      <c r="X29778" s="289"/>
    </row>
    <row r="29779" spans="20:24">
      <c r="T29779" s="288"/>
      <c r="U29779" s="287"/>
      <c r="X29779" s="289"/>
    </row>
    <row r="29780" spans="20:24">
      <c r="T29780" s="288"/>
      <c r="U29780" s="287"/>
      <c r="X29780" s="289"/>
    </row>
    <row r="29781" spans="20:24">
      <c r="T29781" s="288"/>
      <c r="U29781" s="287"/>
      <c r="X29781" s="289"/>
    </row>
    <row r="29782" spans="20:24">
      <c r="T29782" s="288"/>
      <c r="U29782" s="287"/>
      <c r="X29782" s="289"/>
    </row>
    <row r="29783" spans="20:24">
      <c r="T29783" s="288"/>
      <c r="U29783" s="287"/>
      <c r="X29783" s="289"/>
    </row>
    <row r="29784" spans="20:24">
      <c r="T29784" s="288"/>
      <c r="U29784" s="287"/>
      <c r="X29784" s="289"/>
    </row>
    <row r="29785" spans="20:24">
      <c r="T29785" s="288"/>
      <c r="U29785" s="287"/>
      <c r="X29785" s="289"/>
    </row>
    <row r="29786" spans="20:24">
      <c r="T29786" s="288"/>
      <c r="U29786" s="287"/>
      <c r="X29786" s="289"/>
    </row>
    <row r="29787" spans="20:24">
      <c r="T29787" s="288"/>
      <c r="U29787" s="287"/>
      <c r="X29787" s="289"/>
    </row>
    <row r="29788" spans="20:24">
      <c r="T29788" s="288"/>
      <c r="U29788" s="287"/>
      <c r="X29788" s="289"/>
    </row>
    <row r="29789" spans="20:24">
      <c r="T29789" s="288"/>
      <c r="U29789" s="287"/>
      <c r="X29789" s="289"/>
    </row>
    <row r="29790" spans="20:24">
      <c r="T29790" s="288"/>
      <c r="U29790" s="287"/>
      <c r="X29790" s="289"/>
    </row>
    <row r="29791" spans="20:24">
      <c r="T29791" s="288"/>
      <c r="U29791" s="287"/>
      <c r="X29791" s="289"/>
    </row>
    <row r="29792" spans="20:24">
      <c r="T29792" s="288"/>
      <c r="U29792" s="287"/>
      <c r="X29792" s="289"/>
    </row>
    <row r="29793" spans="20:24">
      <c r="T29793" s="288"/>
      <c r="U29793" s="287"/>
      <c r="X29793" s="289"/>
    </row>
    <row r="29794" spans="20:24">
      <c r="T29794" s="288"/>
      <c r="U29794" s="287"/>
      <c r="X29794" s="289"/>
    </row>
    <row r="29795" spans="20:24">
      <c r="T29795" s="288"/>
      <c r="U29795" s="287"/>
      <c r="X29795" s="289"/>
    </row>
    <row r="29796" spans="20:24">
      <c r="T29796" s="288"/>
      <c r="U29796" s="287"/>
      <c r="X29796" s="289"/>
    </row>
    <row r="29797" spans="20:24">
      <c r="T29797" s="288"/>
      <c r="U29797" s="287"/>
      <c r="X29797" s="289"/>
    </row>
    <row r="29798" spans="20:24">
      <c r="T29798" s="288"/>
      <c r="U29798" s="287"/>
      <c r="X29798" s="289"/>
    </row>
    <row r="29799" spans="20:24">
      <c r="T29799" s="288"/>
      <c r="U29799" s="287"/>
      <c r="X29799" s="289"/>
    </row>
    <row r="29800" spans="20:24">
      <c r="T29800" s="288"/>
      <c r="U29800" s="287"/>
      <c r="X29800" s="289"/>
    </row>
    <row r="29801" spans="20:24">
      <c r="T29801" s="288"/>
      <c r="U29801" s="287"/>
      <c r="X29801" s="289"/>
    </row>
    <row r="29802" spans="20:24">
      <c r="T29802" s="288"/>
      <c r="U29802" s="287"/>
      <c r="X29802" s="289"/>
    </row>
    <row r="29803" spans="20:24">
      <c r="T29803" s="288"/>
      <c r="U29803" s="287"/>
      <c r="X29803" s="289"/>
    </row>
    <row r="29804" spans="20:24">
      <c r="T29804" s="288"/>
      <c r="U29804" s="287"/>
      <c r="X29804" s="289"/>
    </row>
    <row r="29805" spans="20:24">
      <c r="T29805" s="288"/>
      <c r="U29805" s="287"/>
      <c r="X29805" s="289"/>
    </row>
    <row r="29806" spans="20:24">
      <c r="T29806" s="288"/>
      <c r="U29806" s="287"/>
      <c r="X29806" s="289"/>
    </row>
    <row r="29807" spans="20:24">
      <c r="T29807" s="288"/>
      <c r="U29807" s="287"/>
      <c r="X29807" s="289"/>
    </row>
    <row r="29808" spans="20:24">
      <c r="T29808" s="288"/>
      <c r="U29808" s="287"/>
      <c r="X29808" s="289"/>
    </row>
    <row r="29809" spans="20:24">
      <c r="T29809" s="288"/>
      <c r="U29809" s="287"/>
      <c r="X29809" s="289"/>
    </row>
    <row r="29810" spans="20:24">
      <c r="T29810" s="288"/>
      <c r="U29810" s="287"/>
      <c r="X29810" s="289"/>
    </row>
    <row r="29811" spans="20:24">
      <c r="T29811" s="288"/>
      <c r="U29811" s="287"/>
      <c r="X29811" s="289"/>
    </row>
    <row r="29812" spans="20:24">
      <c r="T29812" s="288"/>
      <c r="U29812" s="287"/>
      <c r="X29812" s="289"/>
    </row>
    <row r="29813" spans="20:24">
      <c r="T29813" s="288"/>
      <c r="U29813" s="287"/>
      <c r="X29813" s="289"/>
    </row>
    <row r="29814" spans="20:24">
      <c r="T29814" s="288"/>
      <c r="U29814" s="287"/>
      <c r="X29814" s="289"/>
    </row>
    <row r="29815" spans="20:24">
      <c r="T29815" s="288"/>
      <c r="U29815" s="287"/>
      <c r="X29815" s="289"/>
    </row>
    <row r="29816" spans="20:24">
      <c r="T29816" s="288"/>
      <c r="U29816" s="287"/>
      <c r="X29816" s="289"/>
    </row>
    <row r="29817" spans="20:24">
      <c r="T29817" s="288"/>
      <c r="U29817" s="287"/>
      <c r="X29817" s="289"/>
    </row>
    <row r="29818" spans="20:24">
      <c r="T29818" s="288"/>
      <c r="U29818" s="287"/>
      <c r="X29818" s="289"/>
    </row>
    <row r="29819" spans="20:24">
      <c r="T29819" s="288"/>
      <c r="U29819" s="287"/>
      <c r="X29819" s="289"/>
    </row>
    <row r="29820" spans="20:24">
      <c r="T29820" s="288"/>
      <c r="U29820" s="287"/>
      <c r="X29820" s="289"/>
    </row>
    <row r="29821" spans="20:24">
      <c r="T29821" s="288"/>
      <c r="U29821" s="287"/>
      <c r="X29821" s="289"/>
    </row>
    <row r="29822" spans="20:24">
      <c r="T29822" s="288"/>
      <c r="U29822" s="287"/>
      <c r="X29822" s="289"/>
    </row>
    <row r="29823" spans="20:24">
      <c r="T29823" s="288"/>
      <c r="U29823" s="287"/>
      <c r="X29823" s="289"/>
    </row>
    <row r="29824" spans="20:24">
      <c r="T29824" s="288"/>
      <c r="U29824" s="287"/>
      <c r="X29824" s="289"/>
    </row>
    <row r="29825" spans="20:24">
      <c r="T29825" s="288"/>
      <c r="U29825" s="287"/>
      <c r="X29825" s="289"/>
    </row>
    <row r="29826" spans="20:24">
      <c r="T29826" s="288"/>
      <c r="U29826" s="287"/>
      <c r="X29826" s="289"/>
    </row>
    <row r="29827" spans="20:24">
      <c r="T29827" s="288"/>
      <c r="U29827" s="287"/>
      <c r="X29827" s="289"/>
    </row>
    <row r="29828" spans="20:24">
      <c r="T29828" s="288"/>
      <c r="U29828" s="287"/>
      <c r="X29828" s="289"/>
    </row>
    <row r="29829" spans="20:24">
      <c r="T29829" s="288"/>
      <c r="U29829" s="287"/>
      <c r="X29829" s="289"/>
    </row>
    <row r="29830" spans="20:24">
      <c r="T29830" s="288"/>
      <c r="U29830" s="287"/>
      <c r="X29830" s="289"/>
    </row>
    <row r="29831" spans="20:24">
      <c r="T29831" s="288"/>
      <c r="U29831" s="287"/>
      <c r="X29831" s="289"/>
    </row>
    <row r="29832" spans="20:24">
      <c r="T29832" s="288"/>
      <c r="U29832" s="287"/>
      <c r="X29832" s="289"/>
    </row>
    <row r="29833" spans="20:24">
      <c r="T29833" s="288"/>
      <c r="U29833" s="287"/>
      <c r="X29833" s="289"/>
    </row>
    <row r="29834" spans="20:24">
      <c r="T29834" s="288"/>
      <c r="U29834" s="287"/>
      <c r="X29834" s="289"/>
    </row>
    <row r="29835" spans="20:24">
      <c r="T29835" s="288"/>
      <c r="U29835" s="287"/>
      <c r="X29835" s="289"/>
    </row>
    <row r="29836" spans="20:24">
      <c r="T29836" s="288"/>
      <c r="U29836" s="287"/>
      <c r="X29836" s="289"/>
    </row>
    <row r="29837" spans="20:24">
      <c r="T29837" s="288"/>
      <c r="U29837" s="287"/>
      <c r="X29837" s="289"/>
    </row>
    <row r="29838" spans="20:24">
      <c r="T29838" s="288"/>
      <c r="U29838" s="287"/>
      <c r="X29838" s="289"/>
    </row>
    <row r="29839" spans="20:24">
      <c r="T29839" s="288"/>
      <c r="U29839" s="287"/>
      <c r="X29839" s="289"/>
    </row>
    <row r="29840" spans="20:24">
      <c r="T29840" s="288"/>
      <c r="U29840" s="287"/>
      <c r="X29840" s="289"/>
    </row>
    <row r="29841" spans="20:24">
      <c r="T29841" s="288"/>
      <c r="U29841" s="287"/>
      <c r="X29841" s="289"/>
    </row>
    <row r="29842" spans="20:24">
      <c r="T29842" s="288"/>
      <c r="U29842" s="287"/>
      <c r="X29842" s="289"/>
    </row>
    <row r="29843" spans="20:24">
      <c r="T29843" s="288"/>
      <c r="U29843" s="287"/>
      <c r="X29843" s="289"/>
    </row>
    <row r="29844" spans="20:24">
      <c r="T29844" s="288"/>
      <c r="U29844" s="287"/>
      <c r="X29844" s="289"/>
    </row>
    <row r="29845" spans="20:24">
      <c r="T29845" s="288"/>
      <c r="U29845" s="287"/>
      <c r="X29845" s="289"/>
    </row>
    <row r="29846" spans="20:24">
      <c r="T29846" s="288"/>
      <c r="U29846" s="287"/>
      <c r="X29846" s="289"/>
    </row>
    <row r="29847" spans="20:24">
      <c r="T29847" s="288"/>
      <c r="U29847" s="287"/>
      <c r="X29847" s="289"/>
    </row>
    <row r="29848" spans="20:24">
      <c r="T29848" s="288"/>
      <c r="U29848" s="287"/>
      <c r="X29848" s="289"/>
    </row>
    <row r="29849" spans="20:24">
      <c r="T29849" s="288"/>
      <c r="U29849" s="287"/>
      <c r="X29849" s="289"/>
    </row>
    <row r="29850" spans="20:24">
      <c r="T29850" s="288"/>
      <c r="U29850" s="287"/>
      <c r="X29850" s="289"/>
    </row>
    <row r="29851" spans="20:24">
      <c r="T29851" s="288"/>
      <c r="U29851" s="287"/>
      <c r="X29851" s="289"/>
    </row>
    <row r="29852" spans="20:24">
      <c r="T29852" s="288"/>
      <c r="U29852" s="287"/>
      <c r="X29852" s="289"/>
    </row>
    <row r="29853" spans="20:24">
      <c r="T29853" s="288"/>
      <c r="U29853" s="287"/>
      <c r="X29853" s="289"/>
    </row>
    <row r="29854" spans="20:24">
      <c r="T29854" s="288"/>
      <c r="U29854" s="287"/>
      <c r="X29854" s="289"/>
    </row>
    <row r="29855" spans="20:24">
      <c r="T29855" s="288"/>
      <c r="U29855" s="287"/>
      <c r="X29855" s="289"/>
    </row>
    <row r="29856" spans="20:24">
      <c r="T29856" s="288"/>
      <c r="U29856" s="287"/>
      <c r="X29856" s="289"/>
    </row>
    <row r="29857" spans="20:24">
      <c r="T29857" s="288"/>
      <c r="U29857" s="287"/>
      <c r="X29857" s="289"/>
    </row>
    <row r="29858" spans="20:24">
      <c r="T29858" s="288"/>
      <c r="U29858" s="287"/>
      <c r="X29858" s="289"/>
    </row>
    <row r="29859" spans="20:24">
      <c r="T29859" s="288"/>
      <c r="U29859" s="287"/>
      <c r="X29859" s="289"/>
    </row>
    <row r="29860" spans="20:24">
      <c r="T29860" s="288"/>
      <c r="U29860" s="287"/>
      <c r="X29860" s="289"/>
    </row>
    <row r="29861" spans="20:24">
      <c r="T29861" s="288"/>
      <c r="U29861" s="287"/>
      <c r="X29861" s="289"/>
    </row>
    <row r="29862" spans="20:24">
      <c r="T29862" s="288"/>
      <c r="U29862" s="287"/>
      <c r="X29862" s="289"/>
    </row>
    <row r="29863" spans="20:24">
      <c r="T29863" s="288"/>
      <c r="U29863" s="287"/>
      <c r="X29863" s="289"/>
    </row>
    <row r="29864" spans="20:24">
      <c r="T29864" s="288"/>
      <c r="U29864" s="287"/>
      <c r="X29864" s="289"/>
    </row>
    <row r="29865" spans="20:24">
      <c r="T29865" s="288"/>
      <c r="U29865" s="287"/>
      <c r="X29865" s="289"/>
    </row>
    <row r="29866" spans="20:24">
      <c r="T29866" s="288"/>
      <c r="U29866" s="287"/>
      <c r="X29866" s="289"/>
    </row>
    <row r="29867" spans="20:24">
      <c r="T29867" s="288"/>
      <c r="U29867" s="287"/>
      <c r="X29867" s="289"/>
    </row>
    <row r="29868" spans="20:24">
      <c r="T29868" s="288"/>
      <c r="U29868" s="287"/>
      <c r="X29868" s="289"/>
    </row>
    <row r="29869" spans="20:24">
      <c r="T29869" s="288"/>
      <c r="U29869" s="287"/>
      <c r="X29869" s="289"/>
    </row>
    <row r="29870" spans="20:24">
      <c r="T29870" s="288"/>
      <c r="U29870" s="287"/>
      <c r="X29870" s="289"/>
    </row>
    <row r="29871" spans="20:24">
      <c r="T29871" s="288"/>
      <c r="U29871" s="287"/>
      <c r="X29871" s="289"/>
    </row>
    <row r="29872" spans="20:24">
      <c r="T29872" s="288"/>
      <c r="U29872" s="287"/>
      <c r="X29872" s="289"/>
    </row>
    <row r="29873" spans="20:24">
      <c r="T29873" s="288"/>
      <c r="U29873" s="287"/>
      <c r="X29873" s="289"/>
    </row>
    <row r="29874" spans="20:24">
      <c r="T29874" s="288"/>
      <c r="U29874" s="287"/>
      <c r="X29874" s="289"/>
    </row>
    <row r="29875" spans="20:24">
      <c r="T29875" s="288"/>
      <c r="U29875" s="287"/>
      <c r="X29875" s="289"/>
    </row>
    <row r="29876" spans="20:24">
      <c r="T29876" s="288"/>
      <c r="U29876" s="287"/>
      <c r="X29876" s="289"/>
    </row>
    <row r="29877" spans="20:24">
      <c r="T29877" s="288"/>
      <c r="U29877" s="287"/>
      <c r="X29877" s="289"/>
    </row>
    <row r="29878" spans="20:24">
      <c r="T29878" s="288"/>
      <c r="U29878" s="287"/>
      <c r="X29878" s="289"/>
    </row>
    <row r="29879" spans="20:24">
      <c r="T29879" s="288"/>
      <c r="U29879" s="287"/>
      <c r="X29879" s="289"/>
    </row>
    <row r="29880" spans="20:24">
      <c r="T29880" s="288"/>
      <c r="U29880" s="287"/>
      <c r="X29880" s="289"/>
    </row>
    <row r="29881" spans="20:24">
      <c r="T29881" s="288"/>
      <c r="U29881" s="287"/>
      <c r="X29881" s="289"/>
    </row>
    <row r="29882" spans="20:24">
      <c r="T29882" s="288"/>
      <c r="U29882" s="287"/>
      <c r="X29882" s="289"/>
    </row>
    <row r="29883" spans="20:24">
      <c r="T29883" s="288"/>
      <c r="U29883" s="287"/>
      <c r="X29883" s="289"/>
    </row>
    <row r="29884" spans="20:24">
      <c r="T29884" s="288"/>
      <c r="U29884" s="287"/>
      <c r="X29884" s="289"/>
    </row>
    <row r="29885" spans="20:24">
      <c r="T29885" s="288"/>
      <c r="U29885" s="287"/>
      <c r="X29885" s="289"/>
    </row>
    <row r="29886" spans="20:24">
      <c r="T29886" s="288"/>
      <c r="U29886" s="287"/>
      <c r="X29886" s="289"/>
    </row>
    <row r="29887" spans="20:24">
      <c r="T29887" s="288"/>
      <c r="U29887" s="287"/>
      <c r="X29887" s="289"/>
    </row>
    <row r="29888" spans="20:24">
      <c r="T29888" s="288"/>
      <c r="U29888" s="287"/>
      <c r="X29888" s="289"/>
    </row>
    <row r="29889" spans="20:24">
      <c r="T29889" s="288"/>
      <c r="U29889" s="287"/>
      <c r="X29889" s="289"/>
    </row>
    <row r="29890" spans="20:24">
      <c r="T29890" s="288"/>
      <c r="U29890" s="287"/>
      <c r="X29890" s="289"/>
    </row>
    <row r="29891" spans="20:24">
      <c r="T29891" s="288"/>
      <c r="U29891" s="287"/>
      <c r="X29891" s="289"/>
    </row>
    <row r="29892" spans="20:24">
      <c r="T29892" s="288"/>
      <c r="U29892" s="287"/>
      <c r="X29892" s="289"/>
    </row>
    <row r="29893" spans="20:24">
      <c r="T29893" s="288"/>
      <c r="U29893" s="287"/>
      <c r="X29893" s="289"/>
    </row>
    <row r="29894" spans="20:24">
      <c r="T29894" s="288"/>
      <c r="U29894" s="287"/>
      <c r="X29894" s="289"/>
    </row>
    <row r="29895" spans="20:24">
      <c r="T29895" s="288"/>
      <c r="U29895" s="287"/>
      <c r="X29895" s="289"/>
    </row>
    <row r="29896" spans="20:24">
      <c r="T29896" s="288"/>
      <c r="U29896" s="287"/>
      <c r="X29896" s="289"/>
    </row>
    <row r="29897" spans="20:24">
      <c r="T29897" s="288"/>
      <c r="U29897" s="287"/>
      <c r="X29897" s="289"/>
    </row>
    <row r="29898" spans="20:24">
      <c r="T29898" s="288"/>
      <c r="U29898" s="287"/>
      <c r="X29898" s="289"/>
    </row>
    <row r="29899" spans="20:24">
      <c r="T29899" s="288"/>
      <c r="U29899" s="287"/>
      <c r="X29899" s="289"/>
    </row>
    <row r="29900" spans="20:24">
      <c r="T29900" s="288"/>
      <c r="U29900" s="287"/>
      <c r="X29900" s="289"/>
    </row>
    <row r="29901" spans="20:24">
      <c r="T29901" s="288"/>
      <c r="U29901" s="287"/>
      <c r="X29901" s="289"/>
    </row>
    <row r="29902" spans="20:24">
      <c r="T29902" s="288"/>
      <c r="U29902" s="287"/>
      <c r="X29902" s="289"/>
    </row>
    <row r="29903" spans="20:24">
      <c r="T29903" s="288"/>
      <c r="U29903" s="287"/>
      <c r="X29903" s="289"/>
    </row>
    <row r="29904" spans="20:24">
      <c r="T29904" s="288"/>
      <c r="U29904" s="287"/>
      <c r="X29904" s="289"/>
    </row>
    <row r="29905" spans="20:24">
      <c r="T29905" s="288"/>
      <c r="U29905" s="287"/>
      <c r="X29905" s="289"/>
    </row>
    <row r="29906" spans="20:24">
      <c r="T29906" s="288"/>
      <c r="U29906" s="287"/>
      <c r="X29906" s="289"/>
    </row>
    <row r="29907" spans="20:24">
      <c r="T29907" s="288"/>
      <c r="U29907" s="287"/>
      <c r="X29907" s="289"/>
    </row>
    <row r="29908" spans="20:24">
      <c r="T29908" s="288"/>
      <c r="U29908" s="287"/>
      <c r="X29908" s="289"/>
    </row>
    <row r="29909" spans="20:24">
      <c r="T29909" s="288"/>
      <c r="U29909" s="287"/>
      <c r="X29909" s="289"/>
    </row>
    <row r="29910" spans="20:24">
      <c r="T29910" s="288"/>
      <c r="U29910" s="287"/>
      <c r="X29910" s="289"/>
    </row>
    <row r="29911" spans="20:24">
      <c r="T29911" s="288"/>
      <c r="U29911" s="287"/>
      <c r="X29911" s="289"/>
    </row>
    <row r="29912" spans="20:24">
      <c r="T29912" s="288"/>
      <c r="U29912" s="287"/>
      <c r="X29912" s="289"/>
    </row>
    <row r="29913" spans="20:24">
      <c r="T29913" s="288"/>
      <c r="U29913" s="287"/>
      <c r="X29913" s="289"/>
    </row>
    <row r="29914" spans="20:24">
      <c r="T29914" s="288"/>
      <c r="U29914" s="287"/>
      <c r="X29914" s="289"/>
    </row>
    <row r="29915" spans="20:24">
      <c r="T29915" s="288"/>
      <c r="U29915" s="287"/>
      <c r="X29915" s="289"/>
    </row>
    <row r="29916" spans="20:24">
      <c r="T29916" s="288"/>
      <c r="U29916" s="287"/>
      <c r="X29916" s="289"/>
    </row>
    <row r="29917" spans="20:24">
      <c r="T29917" s="288"/>
      <c r="U29917" s="287"/>
      <c r="X29917" s="289"/>
    </row>
    <row r="29918" spans="20:24">
      <c r="T29918" s="288"/>
      <c r="U29918" s="287"/>
      <c r="X29918" s="289"/>
    </row>
    <row r="29919" spans="20:24">
      <c r="T29919" s="288"/>
      <c r="U29919" s="287"/>
      <c r="X29919" s="289"/>
    </row>
    <row r="29920" spans="20:24">
      <c r="T29920" s="288"/>
      <c r="U29920" s="287"/>
      <c r="X29920" s="289"/>
    </row>
    <row r="29921" spans="20:24">
      <c r="T29921" s="288"/>
      <c r="U29921" s="287"/>
      <c r="X29921" s="289"/>
    </row>
    <row r="29922" spans="20:24">
      <c r="T29922" s="288"/>
      <c r="U29922" s="287"/>
      <c r="X29922" s="289"/>
    </row>
    <row r="29923" spans="20:24">
      <c r="T29923" s="288"/>
      <c r="U29923" s="287"/>
      <c r="X29923" s="289"/>
    </row>
    <row r="29924" spans="20:24">
      <c r="T29924" s="288"/>
      <c r="U29924" s="287"/>
      <c r="X29924" s="289"/>
    </row>
    <row r="29925" spans="20:24">
      <c r="T29925" s="288"/>
      <c r="U29925" s="287"/>
      <c r="X29925" s="289"/>
    </row>
    <row r="29926" spans="20:24">
      <c r="T29926" s="288"/>
      <c r="U29926" s="287"/>
      <c r="X29926" s="289"/>
    </row>
    <row r="29927" spans="20:24">
      <c r="T29927" s="288"/>
      <c r="U29927" s="287"/>
      <c r="X29927" s="289"/>
    </row>
    <row r="29928" spans="20:24">
      <c r="T29928" s="288"/>
      <c r="U29928" s="287"/>
      <c r="X29928" s="289"/>
    </row>
    <row r="29929" spans="20:24">
      <c r="T29929" s="288"/>
      <c r="U29929" s="287"/>
      <c r="X29929" s="289"/>
    </row>
    <row r="29930" spans="20:24">
      <c r="T29930" s="288"/>
      <c r="U29930" s="287"/>
      <c r="X29930" s="289"/>
    </row>
    <row r="29931" spans="20:24">
      <c r="T29931" s="288"/>
      <c r="U29931" s="287"/>
      <c r="X29931" s="289"/>
    </row>
    <row r="29932" spans="20:24">
      <c r="T29932" s="288"/>
      <c r="U29932" s="287"/>
      <c r="X29932" s="289"/>
    </row>
    <row r="29933" spans="20:24">
      <c r="T29933" s="288"/>
      <c r="U29933" s="287"/>
      <c r="X29933" s="289"/>
    </row>
    <row r="29934" spans="20:24">
      <c r="T29934" s="288"/>
      <c r="U29934" s="287"/>
      <c r="X29934" s="289"/>
    </row>
    <row r="29935" spans="20:24">
      <c r="T29935" s="288"/>
      <c r="U29935" s="287"/>
      <c r="X29935" s="289"/>
    </row>
    <row r="29936" spans="20:24">
      <c r="T29936" s="288"/>
      <c r="U29936" s="287"/>
      <c r="X29936" s="289"/>
    </row>
    <row r="29937" spans="20:24">
      <c r="T29937" s="288"/>
      <c r="U29937" s="287"/>
      <c r="X29937" s="289"/>
    </row>
    <row r="29938" spans="20:24">
      <c r="T29938" s="288"/>
      <c r="U29938" s="287"/>
      <c r="X29938" s="289"/>
    </row>
    <row r="29939" spans="20:24">
      <c r="T29939" s="288"/>
      <c r="U29939" s="287"/>
      <c r="X29939" s="289"/>
    </row>
    <row r="29940" spans="20:24">
      <c r="T29940" s="288"/>
      <c r="U29940" s="287"/>
      <c r="X29940" s="289"/>
    </row>
    <row r="29941" spans="20:24">
      <c r="T29941" s="288"/>
      <c r="U29941" s="287"/>
      <c r="X29941" s="289"/>
    </row>
    <row r="29942" spans="20:24">
      <c r="T29942" s="288"/>
      <c r="U29942" s="287"/>
      <c r="X29942" s="289"/>
    </row>
    <row r="29943" spans="20:24">
      <c r="T29943" s="288"/>
      <c r="U29943" s="287"/>
      <c r="X29943" s="289"/>
    </row>
    <row r="29944" spans="20:24">
      <c r="T29944" s="288"/>
      <c r="U29944" s="287"/>
      <c r="X29944" s="289"/>
    </row>
    <row r="29945" spans="20:24">
      <c r="T29945" s="288"/>
      <c r="U29945" s="287"/>
      <c r="X29945" s="289"/>
    </row>
    <row r="29946" spans="20:24">
      <c r="T29946" s="288"/>
      <c r="U29946" s="287"/>
      <c r="X29946" s="289"/>
    </row>
    <row r="29947" spans="20:24">
      <c r="T29947" s="288"/>
      <c r="U29947" s="287"/>
      <c r="X29947" s="289"/>
    </row>
    <row r="29948" spans="20:24">
      <c r="T29948" s="288"/>
      <c r="U29948" s="287"/>
      <c r="X29948" s="289"/>
    </row>
    <row r="29949" spans="20:24">
      <c r="T29949" s="288"/>
      <c r="U29949" s="287"/>
      <c r="X29949" s="289"/>
    </row>
    <row r="29950" spans="20:24">
      <c r="T29950" s="288"/>
      <c r="U29950" s="287"/>
      <c r="X29950" s="289"/>
    </row>
    <row r="29951" spans="20:24">
      <c r="T29951" s="288"/>
      <c r="U29951" s="287"/>
      <c r="X29951" s="289"/>
    </row>
    <row r="29952" spans="20:24">
      <c r="T29952" s="288"/>
      <c r="U29952" s="287"/>
      <c r="X29952" s="289"/>
    </row>
    <row r="29953" spans="20:24">
      <c r="T29953" s="288"/>
      <c r="U29953" s="287"/>
      <c r="X29953" s="289"/>
    </row>
    <row r="29954" spans="20:24">
      <c r="T29954" s="288"/>
      <c r="U29954" s="287"/>
      <c r="X29954" s="289"/>
    </row>
    <row r="29955" spans="20:24">
      <c r="T29955" s="288"/>
      <c r="U29955" s="287"/>
      <c r="X29955" s="289"/>
    </row>
    <row r="29956" spans="20:24">
      <c r="T29956" s="288"/>
      <c r="U29956" s="287"/>
      <c r="X29956" s="289"/>
    </row>
    <row r="29957" spans="20:24">
      <c r="T29957" s="288"/>
      <c r="U29957" s="287"/>
      <c r="X29957" s="289"/>
    </row>
    <row r="29958" spans="20:24">
      <c r="T29958" s="288"/>
      <c r="U29958" s="287"/>
      <c r="X29958" s="289"/>
    </row>
    <row r="29959" spans="20:24">
      <c r="T29959" s="288"/>
      <c r="U29959" s="287"/>
      <c r="X29959" s="289"/>
    </row>
    <row r="29960" spans="20:24">
      <c r="T29960" s="288"/>
      <c r="U29960" s="287"/>
      <c r="X29960" s="289"/>
    </row>
    <row r="29961" spans="20:24">
      <c r="T29961" s="288"/>
      <c r="U29961" s="287"/>
      <c r="X29961" s="289"/>
    </row>
    <row r="29962" spans="20:24">
      <c r="T29962" s="288"/>
      <c r="U29962" s="287"/>
      <c r="X29962" s="289"/>
    </row>
    <row r="29963" spans="20:24">
      <c r="T29963" s="288"/>
      <c r="U29963" s="287"/>
      <c r="X29963" s="289"/>
    </row>
    <row r="29964" spans="20:24">
      <c r="T29964" s="288"/>
      <c r="U29964" s="287"/>
      <c r="X29964" s="289"/>
    </row>
    <row r="29965" spans="20:24">
      <c r="T29965" s="288"/>
      <c r="U29965" s="287"/>
      <c r="X29965" s="289"/>
    </row>
    <row r="29966" spans="20:24">
      <c r="T29966" s="288"/>
      <c r="U29966" s="287"/>
      <c r="X29966" s="289"/>
    </row>
    <row r="29967" spans="20:24">
      <c r="T29967" s="288"/>
      <c r="U29967" s="287"/>
      <c r="X29967" s="289"/>
    </row>
    <row r="29968" spans="20:24">
      <c r="T29968" s="288"/>
      <c r="U29968" s="287"/>
      <c r="X29968" s="289"/>
    </row>
    <row r="29969" spans="20:24">
      <c r="T29969" s="288"/>
      <c r="U29969" s="287"/>
      <c r="X29969" s="289"/>
    </row>
    <row r="29970" spans="20:24">
      <c r="T29970" s="288"/>
      <c r="U29970" s="287"/>
      <c r="X29970" s="289"/>
    </row>
    <row r="29971" spans="20:24">
      <c r="T29971" s="288"/>
      <c r="U29971" s="287"/>
      <c r="X29971" s="289"/>
    </row>
    <row r="29972" spans="20:24">
      <c r="T29972" s="288"/>
      <c r="U29972" s="287"/>
      <c r="X29972" s="289"/>
    </row>
    <row r="29973" spans="20:24">
      <c r="T29973" s="288"/>
      <c r="U29973" s="287"/>
      <c r="X29973" s="289"/>
    </row>
    <row r="29974" spans="20:24">
      <c r="T29974" s="288"/>
      <c r="U29974" s="287"/>
      <c r="X29974" s="289"/>
    </row>
    <row r="29975" spans="20:24">
      <c r="T29975" s="288"/>
      <c r="U29975" s="287"/>
      <c r="X29975" s="289"/>
    </row>
    <row r="29976" spans="20:24">
      <c r="T29976" s="288"/>
      <c r="U29976" s="287"/>
      <c r="X29976" s="289"/>
    </row>
    <row r="29977" spans="20:24">
      <c r="T29977" s="288"/>
      <c r="U29977" s="287"/>
      <c r="X29977" s="289"/>
    </row>
    <row r="29978" spans="20:24">
      <c r="T29978" s="288"/>
      <c r="U29978" s="287"/>
      <c r="X29978" s="289"/>
    </row>
    <row r="29979" spans="20:24">
      <c r="T29979" s="288"/>
      <c r="U29979" s="287"/>
      <c r="X29979" s="289"/>
    </row>
    <row r="29980" spans="20:24">
      <c r="T29980" s="288"/>
      <c r="U29980" s="287"/>
      <c r="X29980" s="289"/>
    </row>
    <row r="29981" spans="20:24">
      <c r="T29981" s="288"/>
      <c r="U29981" s="287"/>
      <c r="X29981" s="289"/>
    </row>
    <row r="29982" spans="20:24">
      <c r="T29982" s="288"/>
      <c r="U29982" s="287"/>
      <c r="X29982" s="289"/>
    </row>
    <row r="29983" spans="20:24">
      <c r="T29983" s="288"/>
      <c r="U29983" s="287"/>
      <c r="X29983" s="289"/>
    </row>
    <row r="29984" spans="20:24">
      <c r="T29984" s="288"/>
      <c r="U29984" s="287"/>
      <c r="X29984" s="289"/>
    </row>
    <row r="29985" spans="20:24">
      <c r="T29985" s="288"/>
      <c r="U29985" s="287"/>
      <c r="X29985" s="289"/>
    </row>
    <row r="29986" spans="20:24">
      <c r="T29986" s="288"/>
      <c r="U29986" s="287"/>
      <c r="X29986" s="289"/>
    </row>
    <row r="29987" spans="20:24">
      <c r="T29987" s="288"/>
      <c r="U29987" s="287"/>
      <c r="X29987" s="289"/>
    </row>
    <row r="29988" spans="20:24">
      <c r="T29988" s="288"/>
      <c r="U29988" s="287"/>
      <c r="X29988" s="289"/>
    </row>
    <row r="29989" spans="20:24">
      <c r="T29989" s="288"/>
      <c r="U29989" s="287"/>
      <c r="X29989" s="289"/>
    </row>
    <row r="29990" spans="20:24">
      <c r="T29990" s="288"/>
      <c r="U29990" s="287"/>
      <c r="X29990" s="289"/>
    </row>
    <row r="29991" spans="20:24">
      <c r="T29991" s="288"/>
      <c r="U29991" s="287"/>
      <c r="X29991" s="289"/>
    </row>
    <row r="29992" spans="20:24">
      <c r="T29992" s="288"/>
      <c r="U29992" s="287"/>
      <c r="X29992" s="289"/>
    </row>
    <row r="29993" spans="20:24">
      <c r="T29993" s="288"/>
      <c r="U29993" s="287"/>
      <c r="X29993" s="289"/>
    </row>
    <row r="29994" spans="20:24">
      <c r="T29994" s="288"/>
      <c r="U29994" s="287"/>
      <c r="X29994" s="289"/>
    </row>
    <row r="29995" spans="20:24">
      <c r="T29995" s="288"/>
      <c r="U29995" s="287"/>
      <c r="X29995" s="289"/>
    </row>
    <row r="29996" spans="20:24">
      <c r="T29996" s="288"/>
      <c r="U29996" s="287"/>
      <c r="X29996" s="289"/>
    </row>
    <row r="29997" spans="20:24">
      <c r="T29997" s="288"/>
      <c r="U29997" s="287"/>
      <c r="X29997" s="289"/>
    </row>
    <row r="29998" spans="20:24">
      <c r="T29998" s="288"/>
      <c r="U29998" s="287"/>
      <c r="X29998" s="289"/>
    </row>
    <row r="29999" spans="20:24">
      <c r="T29999" s="288"/>
      <c r="U29999" s="287"/>
      <c r="X29999" s="289"/>
    </row>
    <row r="30000" spans="20:24">
      <c r="T30000" s="288"/>
      <c r="U30000" s="287"/>
      <c r="X30000" s="289"/>
    </row>
    <row r="30001" spans="20:24">
      <c r="T30001" s="288"/>
      <c r="U30001" s="287"/>
      <c r="X30001" s="289"/>
    </row>
    <row r="30002" spans="20:24">
      <c r="T30002" s="288"/>
      <c r="U30002" s="287"/>
      <c r="X30002" s="289"/>
    </row>
    <row r="30003" spans="20:24">
      <c r="T30003" s="288"/>
      <c r="U30003" s="287"/>
      <c r="X30003" s="289"/>
    </row>
    <row r="30004" spans="20:24">
      <c r="T30004" s="288"/>
      <c r="U30004" s="287"/>
      <c r="X30004" s="289"/>
    </row>
    <row r="30005" spans="20:24">
      <c r="T30005" s="288"/>
      <c r="U30005" s="287"/>
      <c r="X30005" s="289"/>
    </row>
    <row r="30006" spans="20:24">
      <c r="T30006" s="288"/>
      <c r="U30006" s="287"/>
      <c r="X30006" s="289"/>
    </row>
    <row r="30007" spans="20:24">
      <c r="T30007" s="288"/>
      <c r="U30007" s="287"/>
      <c r="X30007" s="289"/>
    </row>
    <row r="30008" spans="20:24">
      <c r="T30008" s="288"/>
      <c r="U30008" s="287"/>
      <c r="X30008" s="289"/>
    </row>
    <row r="30009" spans="20:24">
      <c r="T30009" s="288"/>
      <c r="U30009" s="287"/>
      <c r="X30009" s="289"/>
    </row>
    <row r="30010" spans="20:24">
      <c r="T30010" s="288"/>
      <c r="U30010" s="287"/>
      <c r="X30010" s="289"/>
    </row>
    <row r="30011" spans="20:24">
      <c r="T30011" s="288"/>
      <c r="U30011" s="287"/>
      <c r="X30011" s="289"/>
    </row>
    <row r="30012" spans="20:24">
      <c r="T30012" s="288"/>
      <c r="U30012" s="287"/>
      <c r="X30012" s="289"/>
    </row>
    <row r="30013" spans="20:24">
      <c r="T30013" s="288"/>
      <c r="U30013" s="287"/>
      <c r="X30013" s="289"/>
    </row>
    <row r="30014" spans="20:24">
      <c r="T30014" s="288"/>
      <c r="U30014" s="287"/>
      <c r="X30014" s="289"/>
    </row>
    <row r="30015" spans="20:24">
      <c r="T30015" s="288"/>
      <c r="U30015" s="287"/>
      <c r="X30015" s="289"/>
    </row>
    <row r="30016" spans="20:24">
      <c r="T30016" s="288"/>
      <c r="U30016" s="287"/>
      <c r="X30016" s="289"/>
    </row>
    <row r="30017" spans="20:24">
      <c r="T30017" s="288"/>
      <c r="U30017" s="287"/>
      <c r="X30017" s="289"/>
    </row>
    <row r="30018" spans="20:24">
      <c r="T30018" s="288"/>
      <c r="U30018" s="287"/>
      <c r="X30018" s="289"/>
    </row>
    <row r="30019" spans="20:24">
      <c r="T30019" s="288"/>
      <c r="U30019" s="287"/>
      <c r="X30019" s="289"/>
    </row>
    <row r="30020" spans="20:24">
      <c r="T30020" s="288"/>
      <c r="U30020" s="287"/>
      <c r="X30020" s="289"/>
    </row>
    <row r="30021" spans="20:24">
      <c r="T30021" s="288"/>
      <c r="U30021" s="287"/>
      <c r="X30021" s="289"/>
    </row>
    <row r="30022" spans="20:24">
      <c r="T30022" s="288"/>
      <c r="U30022" s="287"/>
      <c r="X30022" s="289"/>
    </row>
    <row r="30023" spans="20:24">
      <c r="T30023" s="288"/>
      <c r="U30023" s="287"/>
      <c r="X30023" s="289"/>
    </row>
    <row r="30024" spans="20:24">
      <c r="T30024" s="288"/>
      <c r="U30024" s="287"/>
      <c r="X30024" s="289"/>
    </row>
    <row r="30025" spans="20:24">
      <c r="T30025" s="288"/>
      <c r="U30025" s="287"/>
      <c r="X30025" s="289"/>
    </row>
    <row r="30026" spans="20:24">
      <c r="T30026" s="288"/>
      <c r="U30026" s="287"/>
      <c r="X30026" s="289"/>
    </row>
    <row r="30027" spans="20:24">
      <c r="T30027" s="288"/>
      <c r="U30027" s="287"/>
      <c r="X30027" s="289"/>
    </row>
    <row r="30028" spans="20:24">
      <c r="T30028" s="288"/>
      <c r="U30028" s="287"/>
      <c r="X30028" s="289"/>
    </row>
    <row r="30029" spans="20:24">
      <c r="T30029" s="288"/>
      <c r="U30029" s="287"/>
      <c r="X30029" s="289"/>
    </row>
    <row r="30030" spans="20:24">
      <c r="T30030" s="288"/>
      <c r="U30030" s="287"/>
      <c r="X30030" s="289"/>
    </row>
    <row r="30031" spans="20:24">
      <c r="T30031" s="288"/>
      <c r="U30031" s="287"/>
      <c r="X30031" s="289"/>
    </row>
    <row r="30032" spans="20:24">
      <c r="T30032" s="288"/>
      <c r="U30032" s="287"/>
      <c r="X30032" s="289"/>
    </row>
    <row r="30033" spans="20:24">
      <c r="T30033" s="288"/>
      <c r="U30033" s="287"/>
      <c r="X30033" s="289"/>
    </row>
    <row r="30034" spans="20:24">
      <c r="T30034" s="288"/>
      <c r="U30034" s="287"/>
      <c r="X30034" s="289"/>
    </row>
    <row r="30035" spans="20:24">
      <c r="T30035" s="288"/>
      <c r="U30035" s="287"/>
      <c r="X30035" s="289"/>
    </row>
    <row r="30036" spans="20:24">
      <c r="T30036" s="288"/>
      <c r="U30036" s="287"/>
      <c r="X30036" s="289"/>
    </row>
    <row r="30037" spans="20:24">
      <c r="T30037" s="288"/>
      <c r="U30037" s="287"/>
      <c r="X30037" s="289"/>
    </row>
    <row r="30038" spans="20:24">
      <c r="T30038" s="288"/>
      <c r="U30038" s="287"/>
      <c r="X30038" s="289"/>
    </row>
    <row r="30039" spans="20:24">
      <c r="T30039" s="288"/>
      <c r="U30039" s="287"/>
      <c r="X30039" s="289"/>
    </row>
    <row r="30040" spans="20:24">
      <c r="T30040" s="288"/>
      <c r="U30040" s="287"/>
      <c r="X30040" s="289"/>
    </row>
    <row r="30041" spans="20:24">
      <c r="T30041" s="288"/>
      <c r="U30041" s="287"/>
      <c r="X30041" s="289"/>
    </row>
    <row r="30042" spans="20:24">
      <c r="T30042" s="288"/>
      <c r="U30042" s="287"/>
      <c r="X30042" s="289"/>
    </row>
    <row r="30043" spans="20:24">
      <c r="T30043" s="288"/>
      <c r="U30043" s="287"/>
      <c r="X30043" s="289"/>
    </row>
    <row r="30044" spans="20:24">
      <c r="T30044" s="288"/>
      <c r="U30044" s="287"/>
      <c r="X30044" s="289"/>
    </row>
    <row r="30045" spans="20:24">
      <c r="T30045" s="288"/>
      <c r="U30045" s="287"/>
      <c r="X30045" s="289"/>
    </row>
    <row r="30046" spans="20:24">
      <c r="T30046" s="288"/>
      <c r="U30046" s="287"/>
      <c r="X30046" s="289"/>
    </row>
    <row r="30047" spans="20:24">
      <c r="T30047" s="288"/>
      <c r="U30047" s="287"/>
      <c r="X30047" s="289"/>
    </row>
    <row r="30048" spans="20:24">
      <c r="T30048" s="288"/>
      <c r="U30048" s="287"/>
      <c r="X30048" s="289"/>
    </row>
    <row r="30049" spans="20:24">
      <c r="T30049" s="288"/>
      <c r="U30049" s="287"/>
      <c r="X30049" s="289"/>
    </row>
    <row r="30050" spans="20:24">
      <c r="T30050" s="288"/>
      <c r="U30050" s="287"/>
      <c r="X30050" s="289"/>
    </row>
    <row r="30051" spans="20:24">
      <c r="T30051" s="288"/>
      <c r="U30051" s="287"/>
      <c r="X30051" s="289"/>
    </row>
    <row r="30052" spans="20:24">
      <c r="T30052" s="288"/>
      <c r="U30052" s="287"/>
      <c r="X30052" s="289"/>
    </row>
    <row r="30053" spans="20:24">
      <c r="T30053" s="288"/>
      <c r="U30053" s="287"/>
      <c r="X30053" s="289"/>
    </row>
    <row r="30054" spans="20:24">
      <c r="T30054" s="288"/>
      <c r="U30054" s="287"/>
      <c r="X30054" s="289"/>
    </row>
    <row r="30055" spans="20:24">
      <c r="T30055" s="288"/>
      <c r="U30055" s="287"/>
      <c r="X30055" s="289"/>
    </row>
    <row r="30056" spans="20:24">
      <c r="T30056" s="288"/>
      <c r="U30056" s="287"/>
      <c r="X30056" s="289"/>
    </row>
    <row r="30057" spans="20:24">
      <c r="T30057" s="288"/>
      <c r="U30057" s="287"/>
      <c r="X30057" s="289"/>
    </row>
    <row r="30058" spans="20:24">
      <c r="T30058" s="288"/>
      <c r="U30058" s="287"/>
      <c r="X30058" s="289"/>
    </row>
    <row r="30059" spans="20:24">
      <c r="T30059" s="288"/>
      <c r="U30059" s="287"/>
      <c r="X30059" s="289"/>
    </row>
    <row r="30060" spans="20:24">
      <c r="T30060" s="288"/>
      <c r="U30060" s="287"/>
      <c r="X30060" s="289"/>
    </row>
    <row r="30061" spans="20:24">
      <c r="T30061" s="288"/>
      <c r="U30061" s="287"/>
      <c r="X30061" s="289"/>
    </row>
    <row r="30062" spans="20:24">
      <c r="T30062" s="288"/>
      <c r="U30062" s="287"/>
      <c r="X30062" s="289"/>
    </row>
    <row r="30063" spans="20:24">
      <c r="T30063" s="288"/>
      <c r="U30063" s="287"/>
      <c r="X30063" s="289"/>
    </row>
    <row r="30064" spans="20:24">
      <c r="T30064" s="288"/>
      <c r="U30064" s="287"/>
      <c r="X30064" s="289"/>
    </row>
    <row r="30065" spans="20:24">
      <c r="T30065" s="288"/>
      <c r="U30065" s="287"/>
      <c r="X30065" s="289"/>
    </row>
    <row r="30066" spans="20:24">
      <c r="T30066" s="288"/>
      <c r="U30066" s="287"/>
      <c r="X30066" s="289"/>
    </row>
    <row r="30067" spans="20:24">
      <c r="T30067" s="288"/>
      <c r="U30067" s="287"/>
      <c r="X30067" s="289"/>
    </row>
    <row r="30068" spans="20:24">
      <c r="T30068" s="288"/>
      <c r="U30068" s="287"/>
      <c r="X30068" s="289"/>
    </row>
    <row r="30069" spans="20:24">
      <c r="T30069" s="288"/>
      <c r="U30069" s="287"/>
      <c r="X30069" s="289"/>
    </row>
    <row r="30070" spans="20:24">
      <c r="T30070" s="288"/>
      <c r="U30070" s="287"/>
      <c r="X30070" s="289"/>
    </row>
    <row r="30071" spans="20:24">
      <c r="T30071" s="288"/>
      <c r="U30071" s="287"/>
      <c r="X30071" s="289"/>
    </row>
    <row r="30072" spans="20:24">
      <c r="T30072" s="288"/>
      <c r="U30072" s="287"/>
      <c r="X30072" s="289"/>
    </row>
    <row r="30073" spans="20:24">
      <c r="T30073" s="288"/>
      <c r="U30073" s="287"/>
      <c r="X30073" s="289"/>
    </row>
    <row r="30074" spans="20:24">
      <c r="T30074" s="288"/>
      <c r="U30074" s="287"/>
      <c r="X30074" s="289"/>
    </row>
    <row r="30075" spans="20:24">
      <c r="T30075" s="288"/>
      <c r="U30075" s="287"/>
      <c r="X30075" s="289"/>
    </row>
    <row r="30076" spans="20:24">
      <c r="T30076" s="288"/>
      <c r="U30076" s="287"/>
      <c r="X30076" s="289"/>
    </row>
    <row r="30077" spans="20:24">
      <c r="T30077" s="288"/>
      <c r="U30077" s="287"/>
      <c r="X30077" s="289"/>
    </row>
    <row r="30078" spans="20:24">
      <c r="T30078" s="288"/>
      <c r="U30078" s="287"/>
      <c r="X30078" s="289"/>
    </row>
    <row r="30079" spans="20:24">
      <c r="T30079" s="288"/>
      <c r="U30079" s="287"/>
      <c r="X30079" s="289"/>
    </row>
    <row r="30080" spans="20:24">
      <c r="T30080" s="288"/>
      <c r="U30080" s="287"/>
      <c r="X30080" s="289"/>
    </row>
    <row r="30081" spans="20:24">
      <c r="T30081" s="288"/>
      <c r="U30081" s="287"/>
      <c r="X30081" s="289"/>
    </row>
    <row r="30082" spans="20:24">
      <c r="T30082" s="288"/>
      <c r="U30082" s="287"/>
      <c r="X30082" s="289"/>
    </row>
    <row r="30083" spans="20:24">
      <c r="T30083" s="288"/>
      <c r="U30083" s="287"/>
      <c r="X30083" s="289"/>
    </row>
    <row r="30084" spans="20:24">
      <c r="T30084" s="288"/>
      <c r="U30084" s="287"/>
      <c r="X30084" s="289"/>
    </row>
    <row r="30085" spans="20:24">
      <c r="T30085" s="288"/>
      <c r="U30085" s="287"/>
      <c r="X30085" s="289"/>
    </row>
    <row r="30086" spans="20:24">
      <c r="T30086" s="288"/>
      <c r="U30086" s="287"/>
      <c r="X30086" s="289"/>
    </row>
    <row r="30087" spans="20:24">
      <c r="T30087" s="288"/>
      <c r="U30087" s="287"/>
      <c r="X30087" s="289"/>
    </row>
    <row r="30088" spans="20:24">
      <c r="T30088" s="288"/>
      <c r="U30088" s="287"/>
      <c r="X30088" s="289"/>
    </row>
    <row r="30089" spans="20:24">
      <c r="T30089" s="288"/>
      <c r="U30089" s="287"/>
      <c r="X30089" s="289"/>
    </row>
    <row r="30090" spans="20:24">
      <c r="T30090" s="288"/>
      <c r="U30090" s="287"/>
      <c r="X30090" s="289"/>
    </row>
    <row r="30091" spans="20:24">
      <c r="T30091" s="288"/>
      <c r="U30091" s="287"/>
      <c r="X30091" s="289"/>
    </row>
    <row r="30092" spans="20:24">
      <c r="T30092" s="288"/>
      <c r="U30092" s="287"/>
      <c r="X30092" s="289"/>
    </row>
    <row r="30093" spans="20:24">
      <c r="T30093" s="288"/>
      <c r="U30093" s="287"/>
      <c r="X30093" s="289"/>
    </row>
    <row r="30094" spans="20:24">
      <c r="T30094" s="288"/>
      <c r="U30094" s="287"/>
      <c r="X30094" s="289"/>
    </row>
    <row r="30095" spans="20:24">
      <c r="T30095" s="288"/>
      <c r="U30095" s="287"/>
      <c r="X30095" s="289"/>
    </row>
    <row r="30096" spans="20:24">
      <c r="T30096" s="288"/>
      <c r="U30096" s="287"/>
      <c r="X30096" s="289"/>
    </row>
    <row r="30097" spans="20:24">
      <c r="T30097" s="288"/>
      <c r="U30097" s="287"/>
      <c r="X30097" s="289"/>
    </row>
    <row r="30098" spans="20:24">
      <c r="T30098" s="288"/>
      <c r="U30098" s="287"/>
      <c r="X30098" s="289"/>
    </row>
    <row r="30099" spans="20:24">
      <c r="T30099" s="288"/>
      <c r="U30099" s="287"/>
      <c r="X30099" s="289"/>
    </row>
    <row r="30100" spans="20:24">
      <c r="T30100" s="288"/>
      <c r="U30100" s="287"/>
      <c r="X30100" s="289"/>
    </row>
    <row r="30101" spans="20:24">
      <c r="T30101" s="288"/>
      <c r="U30101" s="287"/>
      <c r="X30101" s="289"/>
    </row>
    <row r="30102" spans="20:24">
      <c r="T30102" s="288"/>
      <c r="U30102" s="287"/>
      <c r="X30102" s="289"/>
    </row>
    <row r="30103" spans="20:24">
      <c r="T30103" s="288"/>
      <c r="U30103" s="287"/>
      <c r="X30103" s="289"/>
    </row>
    <row r="30104" spans="20:24">
      <c r="T30104" s="288"/>
      <c r="U30104" s="287"/>
      <c r="X30104" s="289"/>
    </row>
    <row r="30105" spans="20:24">
      <c r="T30105" s="288"/>
      <c r="U30105" s="287"/>
      <c r="X30105" s="289"/>
    </row>
    <row r="30106" spans="20:24">
      <c r="T30106" s="288"/>
      <c r="U30106" s="287"/>
      <c r="X30106" s="289"/>
    </row>
    <row r="30107" spans="20:24">
      <c r="T30107" s="288"/>
      <c r="U30107" s="287"/>
      <c r="X30107" s="289"/>
    </row>
    <row r="30108" spans="20:24">
      <c r="T30108" s="288"/>
      <c r="U30108" s="287"/>
      <c r="X30108" s="289"/>
    </row>
    <row r="30109" spans="20:24">
      <c r="T30109" s="288"/>
      <c r="U30109" s="287"/>
      <c r="X30109" s="289"/>
    </row>
    <row r="30110" spans="20:24">
      <c r="T30110" s="288"/>
      <c r="U30110" s="287"/>
      <c r="X30110" s="289"/>
    </row>
    <row r="30111" spans="20:24">
      <c r="T30111" s="288"/>
      <c r="U30111" s="287"/>
      <c r="X30111" s="289"/>
    </row>
    <row r="30112" spans="20:24">
      <c r="T30112" s="288"/>
      <c r="U30112" s="287"/>
      <c r="X30112" s="289"/>
    </row>
    <row r="30113" spans="20:24">
      <c r="T30113" s="288"/>
      <c r="U30113" s="287"/>
      <c r="X30113" s="289"/>
    </row>
    <row r="30114" spans="20:24">
      <c r="T30114" s="288"/>
      <c r="U30114" s="287"/>
      <c r="X30114" s="289"/>
    </row>
    <row r="30115" spans="20:24">
      <c r="T30115" s="288"/>
      <c r="U30115" s="287"/>
      <c r="X30115" s="289"/>
    </row>
    <row r="30116" spans="20:24">
      <c r="T30116" s="288"/>
      <c r="U30116" s="287"/>
      <c r="X30116" s="289"/>
    </row>
    <row r="30117" spans="20:24">
      <c r="T30117" s="288"/>
      <c r="U30117" s="287"/>
      <c r="X30117" s="289"/>
    </row>
    <row r="30118" spans="20:24">
      <c r="T30118" s="288"/>
      <c r="U30118" s="287"/>
      <c r="X30118" s="289"/>
    </row>
    <row r="30119" spans="20:24">
      <c r="T30119" s="288"/>
      <c r="U30119" s="287"/>
      <c r="X30119" s="289"/>
    </row>
    <row r="30120" spans="20:24">
      <c r="T30120" s="288"/>
      <c r="U30120" s="287"/>
      <c r="X30120" s="289"/>
    </row>
    <row r="30121" spans="20:24">
      <c r="T30121" s="288"/>
      <c r="U30121" s="287"/>
      <c r="X30121" s="289"/>
    </row>
    <row r="30122" spans="20:24">
      <c r="T30122" s="288"/>
      <c r="U30122" s="287"/>
      <c r="X30122" s="289"/>
    </row>
    <row r="30123" spans="20:24">
      <c r="T30123" s="288"/>
      <c r="U30123" s="287"/>
      <c r="X30123" s="289"/>
    </row>
    <row r="30124" spans="20:24">
      <c r="T30124" s="288"/>
      <c r="U30124" s="287"/>
      <c r="X30124" s="289"/>
    </row>
    <row r="30125" spans="20:24">
      <c r="T30125" s="288"/>
      <c r="U30125" s="287"/>
      <c r="X30125" s="289"/>
    </row>
    <row r="30126" spans="20:24">
      <c r="T30126" s="288"/>
      <c r="U30126" s="287"/>
      <c r="X30126" s="289"/>
    </row>
    <row r="30127" spans="20:24">
      <c r="T30127" s="288"/>
      <c r="U30127" s="287"/>
      <c r="X30127" s="289"/>
    </row>
    <row r="30128" spans="20:24">
      <c r="T30128" s="288"/>
      <c r="U30128" s="287"/>
      <c r="X30128" s="289"/>
    </row>
    <row r="30129" spans="20:24">
      <c r="T30129" s="288"/>
      <c r="U30129" s="287"/>
      <c r="X30129" s="289"/>
    </row>
    <row r="30130" spans="20:24">
      <c r="T30130" s="288"/>
      <c r="U30130" s="287"/>
      <c r="X30130" s="289"/>
    </row>
    <row r="30131" spans="20:24">
      <c r="T30131" s="288"/>
      <c r="U30131" s="287"/>
      <c r="X30131" s="289"/>
    </row>
    <row r="30132" spans="20:24">
      <c r="T30132" s="288"/>
      <c r="U30132" s="287"/>
      <c r="X30132" s="289"/>
    </row>
    <row r="30133" spans="20:24">
      <c r="T30133" s="288"/>
      <c r="U30133" s="287"/>
      <c r="X30133" s="289"/>
    </row>
    <row r="30134" spans="20:24">
      <c r="T30134" s="288"/>
      <c r="U30134" s="287"/>
      <c r="X30134" s="289"/>
    </row>
    <row r="30135" spans="20:24">
      <c r="T30135" s="288"/>
      <c r="U30135" s="287"/>
      <c r="X30135" s="289"/>
    </row>
    <row r="30136" spans="20:24">
      <c r="T30136" s="288"/>
      <c r="U30136" s="287"/>
      <c r="X30136" s="289"/>
    </row>
    <row r="30137" spans="20:24">
      <c r="T30137" s="288"/>
      <c r="U30137" s="287"/>
      <c r="X30137" s="289"/>
    </row>
    <row r="30138" spans="20:24">
      <c r="T30138" s="288"/>
      <c r="U30138" s="287"/>
      <c r="X30138" s="289"/>
    </row>
    <row r="30139" spans="20:24">
      <c r="T30139" s="288"/>
      <c r="U30139" s="287"/>
      <c r="X30139" s="289"/>
    </row>
    <row r="30140" spans="20:24">
      <c r="T30140" s="288"/>
      <c r="U30140" s="287"/>
      <c r="X30140" s="289"/>
    </row>
    <row r="30141" spans="20:24">
      <c r="T30141" s="288"/>
      <c r="U30141" s="287"/>
      <c r="X30141" s="289"/>
    </row>
    <row r="30142" spans="20:24">
      <c r="T30142" s="288"/>
      <c r="U30142" s="287"/>
      <c r="X30142" s="289"/>
    </row>
    <row r="30143" spans="20:24">
      <c r="T30143" s="288"/>
      <c r="U30143" s="287"/>
      <c r="X30143" s="289"/>
    </row>
    <row r="30144" spans="20:24">
      <c r="T30144" s="288"/>
      <c r="U30144" s="287"/>
      <c r="X30144" s="289"/>
    </row>
    <row r="30145" spans="20:24">
      <c r="T30145" s="288"/>
      <c r="U30145" s="287"/>
      <c r="X30145" s="289"/>
    </row>
    <row r="30146" spans="20:24">
      <c r="T30146" s="288"/>
      <c r="U30146" s="287"/>
      <c r="X30146" s="289"/>
    </row>
    <row r="30147" spans="20:24">
      <c r="T30147" s="288"/>
      <c r="U30147" s="287"/>
      <c r="X30147" s="289"/>
    </row>
    <row r="30148" spans="20:24">
      <c r="T30148" s="288"/>
      <c r="U30148" s="287"/>
      <c r="X30148" s="289"/>
    </row>
    <row r="30149" spans="20:24">
      <c r="T30149" s="288"/>
      <c r="U30149" s="287"/>
      <c r="X30149" s="289"/>
    </row>
    <row r="30150" spans="20:24">
      <c r="T30150" s="288"/>
      <c r="U30150" s="287"/>
      <c r="X30150" s="289"/>
    </row>
    <row r="30151" spans="20:24">
      <c r="T30151" s="288"/>
      <c r="U30151" s="287"/>
      <c r="X30151" s="289"/>
    </row>
    <row r="30152" spans="20:24">
      <c r="T30152" s="288"/>
      <c r="U30152" s="287"/>
      <c r="X30152" s="289"/>
    </row>
    <row r="30153" spans="20:24">
      <c r="T30153" s="288"/>
      <c r="U30153" s="287"/>
      <c r="X30153" s="289"/>
    </row>
    <row r="30154" spans="20:24">
      <c r="T30154" s="288"/>
      <c r="U30154" s="287"/>
      <c r="X30154" s="289"/>
    </row>
    <row r="30155" spans="20:24">
      <c r="T30155" s="288"/>
      <c r="U30155" s="287"/>
      <c r="X30155" s="289"/>
    </row>
    <row r="30156" spans="20:24">
      <c r="T30156" s="288"/>
      <c r="U30156" s="287"/>
      <c r="X30156" s="289"/>
    </row>
    <row r="30157" spans="20:24">
      <c r="T30157" s="288"/>
      <c r="U30157" s="287"/>
      <c r="X30157" s="289"/>
    </row>
    <row r="30158" spans="20:24">
      <c r="T30158" s="288"/>
      <c r="U30158" s="287"/>
      <c r="X30158" s="289"/>
    </row>
    <row r="30159" spans="20:24">
      <c r="T30159" s="288"/>
      <c r="U30159" s="287"/>
      <c r="X30159" s="289"/>
    </row>
    <row r="30160" spans="20:24">
      <c r="T30160" s="288"/>
      <c r="U30160" s="287"/>
      <c r="X30160" s="289"/>
    </row>
    <row r="30161" spans="20:24">
      <c r="T30161" s="288"/>
      <c r="U30161" s="287"/>
      <c r="X30161" s="289"/>
    </row>
    <row r="30162" spans="20:24">
      <c r="T30162" s="288"/>
      <c r="U30162" s="287"/>
      <c r="X30162" s="289"/>
    </row>
    <row r="30163" spans="20:24">
      <c r="T30163" s="288"/>
      <c r="U30163" s="287"/>
      <c r="X30163" s="289"/>
    </row>
    <row r="30164" spans="20:24">
      <c r="T30164" s="288"/>
      <c r="U30164" s="287"/>
      <c r="X30164" s="289"/>
    </row>
    <row r="30165" spans="20:24">
      <c r="T30165" s="288"/>
      <c r="U30165" s="287"/>
      <c r="X30165" s="289"/>
    </row>
    <row r="30166" spans="20:24">
      <c r="T30166" s="288"/>
      <c r="U30166" s="287"/>
      <c r="X30166" s="289"/>
    </row>
    <row r="30167" spans="20:24">
      <c r="T30167" s="288"/>
      <c r="U30167" s="287"/>
      <c r="X30167" s="289"/>
    </row>
    <row r="30168" spans="20:24">
      <c r="T30168" s="288"/>
      <c r="U30168" s="287"/>
      <c r="X30168" s="289"/>
    </row>
    <row r="30169" spans="20:24">
      <c r="T30169" s="288"/>
      <c r="U30169" s="287"/>
      <c r="X30169" s="289"/>
    </row>
    <row r="30170" spans="20:24">
      <c r="T30170" s="288"/>
      <c r="U30170" s="287"/>
      <c r="X30170" s="289"/>
    </row>
    <row r="30171" spans="20:24">
      <c r="T30171" s="288"/>
      <c r="U30171" s="287"/>
      <c r="X30171" s="289"/>
    </row>
    <row r="30172" spans="20:24">
      <c r="T30172" s="288"/>
      <c r="U30172" s="287"/>
      <c r="X30172" s="289"/>
    </row>
    <row r="30173" spans="20:24">
      <c r="T30173" s="288"/>
      <c r="U30173" s="287"/>
      <c r="X30173" s="289"/>
    </row>
    <row r="30174" spans="20:24">
      <c r="T30174" s="288"/>
      <c r="U30174" s="287"/>
      <c r="X30174" s="289"/>
    </row>
    <row r="30175" spans="20:24">
      <c r="T30175" s="288"/>
      <c r="U30175" s="287"/>
      <c r="X30175" s="289"/>
    </row>
    <row r="30176" spans="20:24">
      <c r="T30176" s="288"/>
      <c r="U30176" s="287"/>
      <c r="X30176" s="289"/>
    </row>
    <row r="30177" spans="20:24">
      <c r="T30177" s="288"/>
      <c r="U30177" s="287"/>
      <c r="X30177" s="289"/>
    </row>
    <row r="30178" spans="20:24">
      <c r="T30178" s="288"/>
      <c r="U30178" s="287"/>
      <c r="X30178" s="289"/>
    </row>
    <row r="30179" spans="20:24">
      <c r="T30179" s="288"/>
      <c r="U30179" s="287"/>
      <c r="X30179" s="289"/>
    </row>
    <row r="30180" spans="20:24">
      <c r="T30180" s="288"/>
      <c r="U30180" s="287"/>
      <c r="X30180" s="289"/>
    </row>
    <row r="30181" spans="20:24">
      <c r="T30181" s="288"/>
      <c r="U30181" s="287"/>
      <c r="X30181" s="289"/>
    </row>
    <row r="30182" spans="20:24">
      <c r="T30182" s="288"/>
      <c r="U30182" s="287"/>
      <c r="X30182" s="289"/>
    </row>
    <row r="30183" spans="20:24">
      <c r="T30183" s="288"/>
      <c r="U30183" s="287"/>
      <c r="X30183" s="289"/>
    </row>
    <row r="30184" spans="20:24">
      <c r="T30184" s="288"/>
      <c r="U30184" s="287"/>
      <c r="X30184" s="289"/>
    </row>
    <row r="30185" spans="20:24">
      <c r="T30185" s="288"/>
      <c r="U30185" s="287"/>
      <c r="X30185" s="289"/>
    </row>
    <row r="30186" spans="20:24">
      <c r="T30186" s="288"/>
      <c r="U30186" s="287"/>
      <c r="X30186" s="289"/>
    </row>
    <row r="30187" spans="20:24">
      <c r="T30187" s="288"/>
      <c r="U30187" s="287"/>
      <c r="X30187" s="289"/>
    </row>
    <row r="30188" spans="20:24">
      <c r="T30188" s="288"/>
      <c r="U30188" s="287"/>
      <c r="X30188" s="289"/>
    </row>
    <row r="30189" spans="20:24">
      <c r="T30189" s="288"/>
      <c r="U30189" s="287"/>
      <c r="X30189" s="289"/>
    </row>
    <row r="30190" spans="20:24">
      <c r="T30190" s="288"/>
      <c r="U30190" s="287"/>
      <c r="X30190" s="289"/>
    </row>
    <row r="30191" spans="20:24">
      <c r="T30191" s="288"/>
      <c r="U30191" s="287"/>
      <c r="X30191" s="289"/>
    </row>
    <row r="30192" spans="20:24">
      <c r="T30192" s="288"/>
      <c r="U30192" s="287"/>
      <c r="X30192" s="289"/>
    </row>
    <row r="30193" spans="20:24">
      <c r="T30193" s="288"/>
      <c r="U30193" s="287"/>
      <c r="X30193" s="289"/>
    </row>
    <row r="30194" spans="20:24">
      <c r="T30194" s="288"/>
      <c r="U30194" s="287"/>
      <c r="X30194" s="289"/>
    </row>
    <row r="30195" spans="20:24">
      <c r="T30195" s="288"/>
      <c r="U30195" s="287"/>
      <c r="X30195" s="289"/>
    </row>
    <row r="30196" spans="20:24">
      <c r="T30196" s="288"/>
      <c r="U30196" s="287"/>
      <c r="X30196" s="289"/>
    </row>
    <row r="30197" spans="20:24">
      <c r="T30197" s="288"/>
      <c r="U30197" s="287"/>
      <c r="X30197" s="289"/>
    </row>
    <row r="30198" spans="20:24">
      <c r="T30198" s="288"/>
      <c r="U30198" s="287"/>
      <c r="X30198" s="289"/>
    </row>
    <row r="30199" spans="20:24">
      <c r="T30199" s="288"/>
      <c r="U30199" s="287"/>
      <c r="X30199" s="289"/>
    </row>
    <row r="30200" spans="20:24">
      <c r="T30200" s="288"/>
      <c r="U30200" s="287"/>
      <c r="X30200" s="289"/>
    </row>
    <row r="30201" spans="20:24">
      <c r="T30201" s="288"/>
      <c r="U30201" s="287"/>
      <c r="X30201" s="289"/>
    </row>
    <row r="30202" spans="20:24">
      <c r="T30202" s="288"/>
      <c r="U30202" s="287"/>
      <c r="X30202" s="289"/>
    </row>
    <row r="30203" spans="20:24">
      <c r="T30203" s="288"/>
      <c r="U30203" s="287"/>
      <c r="X30203" s="289"/>
    </row>
    <row r="30204" spans="20:24">
      <c r="T30204" s="288"/>
      <c r="U30204" s="287"/>
      <c r="X30204" s="289"/>
    </row>
    <row r="30205" spans="20:24">
      <c r="T30205" s="288"/>
      <c r="U30205" s="287"/>
      <c r="X30205" s="289"/>
    </row>
    <row r="30206" spans="20:24">
      <c r="T30206" s="288"/>
      <c r="U30206" s="287"/>
      <c r="X30206" s="289"/>
    </row>
    <row r="30207" spans="20:24">
      <c r="T30207" s="288"/>
      <c r="U30207" s="287"/>
      <c r="X30207" s="289"/>
    </row>
    <row r="30208" spans="20:24">
      <c r="T30208" s="288"/>
      <c r="U30208" s="287"/>
      <c r="X30208" s="289"/>
    </row>
    <row r="30209" spans="20:24">
      <c r="T30209" s="288"/>
      <c r="U30209" s="287"/>
      <c r="X30209" s="289"/>
    </row>
    <row r="30210" spans="20:24">
      <c r="T30210" s="288"/>
      <c r="U30210" s="287"/>
      <c r="X30210" s="289"/>
    </row>
    <row r="30211" spans="20:24">
      <c r="T30211" s="288"/>
      <c r="U30211" s="287"/>
      <c r="X30211" s="289"/>
    </row>
    <row r="30212" spans="20:24">
      <c r="T30212" s="288"/>
      <c r="U30212" s="287"/>
      <c r="X30212" s="289"/>
    </row>
    <row r="30213" spans="20:24">
      <c r="T30213" s="288"/>
      <c r="U30213" s="287"/>
      <c r="X30213" s="289"/>
    </row>
    <row r="30214" spans="20:24">
      <c r="T30214" s="288"/>
      <c r="U30214" s="287"/>
      <c r="X30214" s="289"/>
    </row>
    <row r="30215" spans="20:24">
      <c r="T30215" s="288"/>
      <c r="U30215" s="287"/>
      <c r="X30215" s="289"/>
    </row>
    <row r="30216" spans="20:24">
      <c r="T30216" s="288"/>
      <c r="U30216" s="287"/>
      <c r="X30216" s="289"/>
    </row>
    <row r="30217" spans="20:24">
      <c r="T30217" s="288"/>
      <c r="U30217" s="287"/>
      <c r="X30217" s="289"/>
    </row>
    <row r="30218" spans="20:24">
      <c r="T30218" s="288"/>
      <c r="U30218" s="287"/>
      <c r="X30218" s="289"/>
    </row>
    <row r="30219" spans="20:24">
      <c r="T30219" s="288"/>
      <c r="U30219" s="287"/>
      <c r="X30219" s="289"/>
    </row>
    <row r="30220" spans="20:24">
      <c r="T30220" s="288"/>
      <c r="U30220" s="287"/>
      <c r="X30220" s="289"/>
    </row>
    <row r="30221" spans="20:24">
      <c r="T30221" s="288"/>
      <c r="U30221" s="287"/>
      <c r="X30221" s="289"/>
    </row>
    <row r="30222" spans="20:24">
      <c r="T30222" s="288"/>
      <c r="U30222" s="287"/>
      <c r="X30222" s="289"/>
    </row>
    <row r="30223" spans="20:24">
      <c r="T30223" s="288"/>
      <c r="U30223" s="287"/>
      <c r="X30223" s="289"/>
    </row>
    <row r="30224" spans="20:24">
      <c r="T30224" s="288"/>
      <c r="U30224" s="287"/>
      <c r="X30224" s="289"/>
    </row>
    <row r="30225" spans="20:24">
      <c r="T30225" s="288"/>
      <c r="U30225" s="287"/>
      <c r="X30225" s="289"/>
    </row>
    <row r="30226" spans="20:24">
      <c r="T30226" s="288"/>
      <c r="U30226" s="287"/>
      <c r="X30226" s="289"/>
    </row>
    <row r="30227" spans="20:24">
      <c r="T30227" s="288"/>
      <c r="U30227" s="287"/>
      <c r="X30227" s="289"/>
    </row>
    <row r="30228" spans="20:24">
      <c r="T30228" s="288"/>
      <c r="U30228" s="287"/>
      <c r="X30228" s="289"/>
    </row>
    <row r="30229" spans="20:24">
      <c r="T30229" s="288"/>
      <c r="U30229" s="287"/>
      <c r="X30229" s="289"/>
    </row>
    <row r="30230" spans="20:24">
      <c r="T30230" s="288"/>
      <c r="U30230" s="287"/>
      <c r="X30230" s="289"/>
    </row>
    <row r="30231" spans="20:24">
      <c r="T30231" s="288"/>
      <c r="U30231" s="287"/>
      <c r="X30231" s="289"/>
    </row>
    <row r="30232" spans="20:24">
      <c r="T30232" s="288"/>
      <c r="U30232" s="287"/>
      <c r="X30232" s="289"/>
    </row>
    <row r="30233" spans="20:24">
      <c r="T30233" s="288"/>
      <c r="U30233" s="287"/>
      <c r="X30233" s="289"/>
    </row>
    <row r="30234" spans="20:24">
      <c r="T30234" s="288"/>
      <c r="U30234" s="287"/>
      <c r="X30234" s="289"/>
    </row>
    <row r="30235" spans="20:24">
      <c r="T30235" s="288"/>
      <c r="U30235" s="287"/>
      <c r="X30235" s="289"/>
    </row>
    <row r="30236" spans="20:24">
      <c r="T30236" s="288"/>
      <c r="U30236" s="287"/>
      <c r="X30236" s="289"/>
    </row>
    <row r="30237" spans="20:24">
      <c r="T30237" s="288"/>
      <c r="U30237" s="287"/>
      <c r="X30237" s="289"/>
    </row>
    <row r="30238" spans="20:24">
      <c r="T30238" s="288"/>
      <c r="U30238" s="287"/>
      <c r="X30238" s="289"/>
    </row>
    <row r="30239" spans="20:24">
      <c r="T30239" s="288"/>
      <c r="U30239" s="287"/>
      <c r="X30239" s="289"/>
    </row>
    <row r="30240" spans="20:24">
      <c r="T30240" s="288"/>
      <c r="U30240" s="287"/>
      <c r="X30240" s="289"/>
    </row>
    <row r="30241" spans="20:24">
      <c r="T30241" s="288"/>
      <c r="U30241" s="287"/>
      <c r="X30241" s="289"/>
    </row>
    <row r="30242" spans="20:24">
      <c r="T30242" s="288"/>
      <c r="U30242" s="287"/>
      <c r="X30242" s="289"/>
    </row>
    <row r="30243" spans="20:24">
      <c r="T30243" s="288"/>
      <c r="U30243" s="287"/>
      <c r="X30243" s="289"/>
    </row>
    <row r="30244" spans="20:24">
      <c r="T30244" s="288"/>
      <c r="U30244" s="287"/>
      <c r="X30244" s="289"/>
    </row>
    <row r="30245" spans="20:24">
      <c r="T30245" s="288"/>
      <c r="U30245" s="287"/>
      <c r="X30245" s="289"/>
    </row>
    <row r="30246" spans="20:24">
      <c r="T30246" s="288"/>
      <c r="U30246" s="287"/>
      <c r="X30246" s="289"/>
    </row>
    <row r="30247" spans="20:24">
      <c r="T30247" s="288"/>
      <c r="U30247" s="287"/>
      <c r="X30247" s="289"/>
    </row>
    <row r="30248" spans="20:24">
      <c r="T30248" s="288"/>
      <c r="U30248" s="287"/>
      <c r="X30248" s="289"/>
    </row>
    <row r="30249" spans="20:24">
      <c r="T30249" s="288"/>
      <c r="U30249" s="287"/>
      <c r="X30249" s="289"/>
    </row>
    <row r="30250" spans="20:24">
      <c r="T30250" s="288"/>
      <c r="U30250" s="287"/>
      <c r="X30250" s="289"/>
    </row>
    <row r="30251" spans="20:24">
      <c r="T30251" s="288"/>
      <c r="U30251" s="287"/>
      <c r="X30251" s="289"/>
    </row>
    <row r="30252" spans="20:24">
      <c r="T30252" s="288"/>
      <c r="U30252" s="287"/>
      <c r="X30252" s="289"/>
    </row>
    <row r="30253" spans="20:24">
      <c r="T30253" s="288"/>
      <c r="U30253" s="287"/>
      <c r="X30253" s="289"/>
    </row>
    <row r="30254" spans="20:24">
      <c r="T30254" s="288"/>
      <c r="U30254" s="287"/>
      <c r="X30254" s="289"/>
    </row>
    <row r="30255" spans="20:24">
      <c r="T30255" s="288"/>
      <c r="U30255" s="287"/>
      <c r="X30255" s="289"/>
    </row>
    <row r="30256" spans="20:24">
      <c r="T30256" s="288"/>
      <c r="U30256" s="287"/>
      <c r="X30256" s="289"/>
    </row>
    <row r="30257" spans="20:24">
      <c r="T30257" s="288"/>
      <c r="U30257" s="287"/>
      <c r="X30257" s="289"/>
    </row>
    <row r="30258" spans="20:24">
      <c r="T30258" s="288"/>
      <c r="U30258" s="287"/>
      <c r="X30258" s="289"/>
    </row>
    <row r="30259" spans="20:24">
      <c r="T30259" s="288"/>
      <c r="U30259" s="287"/>
      <c r="X30259" s="289"/>
    </row>
    <row r="30260" spans="20:24">
      <c r="T30260" s="288"/>
      <c r="U30260" s="287"/>
      <c r="X30260" s="289"/>
    </row>
    <row r="30261" spans="20:24">
      <c r="T30261" s="288"/>
      <c r="U30261" s="287"/>
      <c r="X30261" s="289"/>
    </row>
    <row r="30262" spans="20:24">
      <c r="T30262" s="288"/>
      <c r="U30262" s="287"/>
      <c r="X30262" s="289"/>
    </row>
    <row r="30263" spans="20:24">
      <c r="T30263" s="288"/>
      <c r="U30263" s="287"/>
      <c r="X30263" s="289"/>
    </row>
    <row r="30264" spans="20:24">
      <c r="T30264" s="288"/>
      <c r="U30264" s="287"/>
      <c r="X30264" s="289"/>
    </row>
    <row r="30265" spans="20:24">
      <c r="T30265" s="288"/>
      <c r="U30265" s="287"/>
      <c r="X30265" s="289"/>
    </row>
    <row r="30266" spans="20:24">
      <c r="T30266" s="288"/>
      <c r="U30266" s="287"/>
      <c r="X30266" s="289"/>
    </row>
    <row r="30267" spans="20:24">
      <c r="T30267" s="288"/>
      <c r="U30267" s="287"/>
      <c r="X30267" s="289"/>
    </row>
    <row r="30268" spans="20:24">
      <c r="T30268" s="288"/>
      <c r="U30268" s="287"/>
      <c r="X30268" s="289"/>
    </row>
    <row r="30269" spans="20:24">
      <c r="T30269" s="288"/>
      <c r="U30269" s="287"/>
      <c r="X30269" s="289"/>
    </row>
    <row r="30270" spans="20:24">
      <c r="T30270" s="288"/>
      <c r="U30270" s="287"/>
      <c r="X30270" s="289"/>
    </row>
    <row r="30271" spans="20:24">
      <c r="T30271" s="288"/>
      <c r="U30271" s="287"/>
      <c r="X30271" s="289"/>
    </row>
    <row r="30272" spans="20:24">
      <c r="T30272" s="288"/>
      <c r="U30272" s="287"/>
      <c r="X30272" s="289"/>
    </row>
    <row r="30273" spans="20:24">
      <c r="T30273" s="288"/>
      <c r="U30273" s="287"/>
      <c r="X30273" s="289"/>
    </row>
    <row r="30274" spans="20:24">
      <c r="T30274" s="288"/>
      <c r="U30274" s="287"/>
      <c r="X30274" s="289"/>
    </row>
    <row r="30275" spans="20:24">
      <c r="T30275" s="288"/>
      <c r="U30275" s="287"/>
      <c r="X30275" s="289"/>
    </row>
    <row r="30276" spans="20:24">
      <c r="T30276" s="288"/>
      <c r="U30276" s="287"/>
      <c r="X30276" s="289"/>
    </row>
    <row r="30277" spans="20:24">
      <c r="T30277" s="288"/>
      <c r="U30277" s="287"/>
      <c r="X30277" s="289"/>
    </row>
    <row r="30278" spans="20:24">
      <c r="T30278" s="288"/>
      <c r="U30278" s="287"/>
      <c r="X30278" s="289"/>
    </row>
    <row r="30279" spans="20:24">
      <c r="T30279" s="288"/>
      <c r="U30279" s="287"/>
      <c r="X30279" s="289"/>
    </row>
    <row r="30280" spans="20:24">
      <c r="T30280" s="288"/>
      <c r="U30280" s="287"/>
      <c r="X30280" s="289"/>
    </row>
    <row r="30281" spans="20:24">
      <c r="T30281" s="288"/>
      <c r="U30281" s="287"/>
      <c r="X30281" s="289"/>
    </row>
    <row r="30282" spans="20:24">
      <c r="T30282" s="288"/>
      <c r="U30282" s="287"/>
      <c r="X30282" s="289"/>
    </row>
    <row r="30283" spans="20:24">
      <c r="T30283" s="288"/>
      <c r="U30283" s="287"/>
      <c r="X30283" s="289"/>
    </row>
    <row r="30284" spans="20:24">
      <c r="T30284" s="288"/>
      <c r="U30284" s="287"/>
      <c r="X30284" s="289"/>
    </row>
    <row r="30285" spans="20:24">
      <c r="T30285" s="288"/>
      <c r="U30285" s="287"/>
      <c r="X30285" s="289"/>
    </row>
    <row r="30286" spans="20:24">
      <c r="T30286" s="288"/>
      <c r="U30286" s="287"/>
      <c r="X30286" s="289"/>
    </row>
    <row r="30287" spans="20:24">
      <c r="T30287" s="288"/>
      <c r="U30287" s="287"/>
      <c r="X30287" s="289"/>
    </row>
    <row r="30288" spans="20:24">
      <c r="T30288" s="288"/>
      <c r="U30288" s="287"/>
      <c r="X30288" s="289"/>
    </row>
    <row r="30289" spans="20:24">
      <c r="T30289" s="288"/>
      <c r="U30289" s="287"/>
      <c r="X30289" s="289"/>
    </row>
    <row r="30290" spans="20:24">
      <c r="T30290" s="288"/>
      <c r="U30290" s="287"/>
      <c r="X30290" s="289"/>
    </row>
    <row r="30291" spans="20:24">
      <c r="T30291" s="288"/>
      <c r="U30291" s="287"/>
      <c r="X30291" s="289"/>
    </row>
    <row r="30292" spans="20:24">
      <c r="T30292" s="288"/>
      <c r="U30292" s="287"/>
      <c r="X30292" s="289"/>
    </row>
    <row r="30293" spans="20:24">
      <c r="T30293" s="288"/>
      <c r="U30293" s="287"/>
      <c r="X30293" s="289"/>
    </row>
    <row r="30294" spans="20:24">
      <c r="T30294" s="288"/>
      <c r="U30294" s="287"/>
      <c r="X30294" s="289"/>
    </row>
    <row r="30295" spans="20:24">
      <c r="T30295" s="288"/>
      <c r="U30295" s="287"/>
      <c r="X30295" s="289"/>
    </row>
    <row r="30296" spans="20:24">
      <c r="T30296" s="288"/>
      <c r="U30296" s="287"/>
      <c r="X30296" s="289"/>
    </row>
    <row r="30297" spans="20:24">
      <c r="T30297" s="288"/>
      <c r="U30297" s="287"/>
      <c r="X30297" s="289"/>
    </row>
    <row r="30298" spans="20:24">
      <c r="T30298" s="288"/>
      <c r="U30298" s="287"/>
      <c r="X30298" s="289"/>
    </row>
    <row r="30299" spans="20:24">
      <c r="T30299" s="288"/>
      <c r="U30299" s="287"/>
      <c r="X30299" s="289"/>
    </row>
    <row r="30300" spans="20:24">
      <c r="T30300" s="288"/>
      <c r="U30300" s="287"/>
      <c r="X30300" s="289"/>
    </row>
    <row r="30301" spans="20:24">
      <c r="T30301" s="288"/>
      <c r="U30301" s="287"/>
      <c r="X30301" s="289"/>
    </row>
    <row r="30302" spans="20:24">
      <c r="T30302" s="288"/>
      <c r="U30302" s="287"/>
      <c r="X30302" s="289"/>
    </row>
    <row r="30303" spans="20:24">
      <c r="T30303" s="288"/>
      <c r="U30303" s="287"/>
      <c r="X30303" s="289"/>
    </row>
    <row r="30304" spans="20:24">
      <c r="T30304" s="288"/>
      <c r="U30304" s="287"/>
      <c r="X30304" s="289"/>
    </row>
    <row r="30305" spans="20:24">
      <c r="T30305" s="288"/>
      <c r="U30305" s="287"/>
      <c r="X30305" s="289"/>
    </row>
    <row r="30306" spans="20:24">
      <c r="T30306" s="288"/>
      <c r="U30306" s="287"/>
      <c r="X30306" s="289"/>
    </row>
    <row r="30307" spans="20:24">
      <c r="T30307" s="288"/>
      <c r="U30307" s="287"/>
      <c r="X30307" s="289"/>
    </row>
    <row r="30308" spans="20:24">
      <c r="T30308" s="288"/>
      <c r="U30308" s="287"/>
      <c r="X30308" s="289"/>
    </row>
    <row r="30309" spans="20:24">
      <c r="T30309" s="288"/>
      <c r="U30309" s="287"/>
      <c r="X30309" s="289"/>
    </row>
    <row r="30310" spans="20:24">
      <c r="T30310" s="288"/>
      <c r="U30310" s="287"/>
      <c r="X30310" s="289"/>
    </row>
    <row r="30311" spans="20:24">
      <c r="T30311" s="288"/>
      <c r="U30311" s="287"/>
      <c r="X30311" s="289"/>
    </row>
    <row r="30312" spans="20:24">
      <c r="T30312" s="288"/>
      <c r="U30312" s="287"/>
      <c r="X30312" s="289"/>
    </row>
    <row r="30313" spans="20:24">
      <c r="T30313" s="288"/>
      <c r="U30313" s="287"/>
      <c r="X30313" s="289"/>
    </row>
    <row r="30314" spans="20:24">
      <c r="T30314" s="288"/>
      <c r="U30314" s="287"/>
      <c r="X30314" s="289"/>
    </row>
    <row r="30315" spans="20:24">
      <c r="T30315" s="288"/>
      <c r="U30315" s="287"/>
      <c r="X30315" s="289"/>
    </row>
    <row r="30316" spans="20:24">
      <c r="T30316" s="288"/>
      <c r="U30316" s="287"/>
      <c r="X30316" s="289"/>
    </row>
    <row r="30317" spans="20:24">
      <c r="T30317" s="288"/>
      <c r="U30317" s="287"/>
      <c r="X30317" s="289"/>
    </row>
    <row r="30318" spans="20:24">
      <c r="T30318" s="288"/>
      <c r="U30318" s="287"/>
      <c r="X30318" s="289"/>
    </row>
    <row r="30319" spans="20:24">
      <c r="T30319" s="288"/>
      <c r="U30319" s="287"/>
      <c r="X30319" s="289"/>
    </row>
    <row r="30320" spans="20:24">
      <c r="T30320" s="288"/>
      <c r="U30320" s="287"/>
      <c r="X30320" s="289"/>
    </row>
    <row r="30321" spans="20:24">
      <c r="T30321" s="288"/>
      <c r="U30321" s="287"/>
      <c r="X30321" s="289"/>
    </row>
    <row r="30322" spans="20:24">
      <c r="T30322" s="288"/>
      <c r="U30322" s="287"/>
      <c r="X30322" s="289"/>
    </row>
    <row r="30323" spans="20:24">
      <c r="T30323" s="288"/>
      <c r="U30323" s="287"/>
      <c r="X30323" s="289"/>
    </row>
    <row r="30324" spans="20:24">
      <c r="T30324" s="288"/>
      <c r="U30324" s="287"/>
      <c r="X30324" s="289"/>
    </row>
    <row r="30325" spans="20:24">
      <c r="T30325" s="288"/>
      <c r="U30325" s="287"/>
      <c r="X30325" s="289"/>
    </row>
    <row r="30326" spans="20:24">
      <c r="T30326" s="288"/>
      <c r="U30326" s="287"/>
      <c r="X30326" s="289"/>
    </row>
    <row r="30327" spans="20:24">
      <c r="T30327" s="288"/>
      <c r="U30327" s="287"/>
      <c r="X30327" s="289"/>
    </row>
    <row r="30328" spans="20:24">
      <c r="T30328" s="288"/>
      <c r="U30328" s="287"/>
      <c r="X30328" s="289"/>
    </row>
    <row r="30329" spans="20:24">
      <c r="T30329" s="288"/>
      <c r="U30329" s="287"/>
      <c r="X30329" s="289"/>
    </row>
    <row r="30330" spans="20:24">
      <c r="T30330" s="288"/>
      <c r="U30330" s="287"/>
      <c r="X30330" s="289"/>
    </row>
    <row r="30331" spans="20:24">
      <c r="T30331" s="288"/>
      <c r="U30331" s="287"/>
      <c r="X30331" s="289"/>
    </row>
    <row r="30332" spans="20:24">
      <c r="T30332" s="288"/>
      <c r="U30332" s="287"/>
      <c r="X30332" s="289"/>
    </row>
    <row r="30333" spans="20:24">
      <c r="T30333" s="288"/>
      <c r="U30333" s="287"/>
      <c r="X30333" s="289"/>
    </row>
    <row r="30334" spans="20:24">
      <c r="T30334" s="288"/>
      <c r="U30334" s="287"/>
      <c r="X30334" s="289"/>
    </row>
    <row r="30335" spans="20:24">
      <c r="T30335" s="288"/>
      <c r="U30335" s="287"/>
      <c r="X30335" s="289"/>
    </row>
    <row r="30336" spans="20:24">
      <c r="T30336" s="288"/>
      <c r="U30336" s="287"/>
      <c r="X30336" s="289"/>
    </row>
    <row r="30337" spans="20:24">
      <c r="T30337" s="288"/>
      <c r="U30337" s="287"/>
      <c r="X30337" s="289"/>
    </row>
    <row r="30338" spans="20:24">
      <c r="T30338" s="288"/>
      <c r="U30338" s="287"/>
      <c r="X30338" s="289"/>
    </row>
    <row r="30339" spans="20:24">
      <c r="T30339" s="288"/>
      <c r="U30339" s="287"/>
      <c r="X30339" s="289"/>
    </row>
    <row r="30340" spans="20:24">
      <c r="T30340" s="288"/>
      <c r="U30340" s="287"/>
      <c r="X30340" s="289"/>
    </row>
    <row r="30341" spans="20:24">
      <c r="T30341" s="288"/>
      <c r="U30341" s="287"/>
      <c r="X30341" s="289"/>
    </row>
    <row r="30342" spans="20:24">
      <c r="T30342" s="288"/>
      <c r="U30342" s="287"/>
      <c r="X30342" s="289"/>
    </row>
    <row r="30343" spans="20:24">
      <c r="T30343" s="288"/>
      <c r="U30343" s="287"/>
      <c r="X30343" s="289"/>
    </row>
    <row r="30344" spans="20:24">
      <c r="T30344" s="288"/>
      <c r="U30344" s="287"/>
      <c r="X30344" s="289"/>
    </row>
    <row r="30345" spans="20:24">
      <c r="T30345" s="288"/>
      <c r="U30345" s="287"/>
      <c r="X30345" s="289"/>
    </row>
    <row r="30346" spans="20:24">
      <c r="T30346" s="288"/>
      <c r="U30346" s="287"/>
      <c r="X30346" s="289"/>
    </row>
    <row r="30347" spans="20:24">
      <c r="T30347" s="288"/>
      <c r="U30347" s="287"/>
      <c r="X30347" s="289"/>
    </row>
    <row r="30348" spans="20:24">
      <c r="T30348" s="288"/>
      <c r="U30348" s="287"/>
      <c r="X30348" s="289"/>
    </row>
    <row r="30349" spans="20:24">
      <c r="T30349" s="288"/>
      <c r="U30349" s="287"/>
      <c r="X30349" s="289"/>
    </row>
    <row r="30350" spans="20:24">
      <c r="T30350" s="288"/>
      <c r="U30350" s="287"/>
      <c r="X30350" s="289"/>
    </row>
    <row r="30351" spans="20:24">
      <c r="T30351" s="288"/>
      <c r="U30351" s="287"/>
      <c r="X30351" s="289"/>
    </row>
    <row r="30352" spans="20:24">
      <c r="T30352" s="288"/>
      <c r="U30352" s="287"/>
      <c r="X30352" s="289"/>
    </row>
    <row r="30353" spans="20:24">
      <c r="T30353" s="288"/>
      <c r="U30353" s="287"/>
      <c r="X30353" s="289"/>
    </row>
    <row r="30354" spans="20:24">
      <c r="T30354" s="288"/>
      <c r="U30354" s="287"/>
      <c r="X30354" s="289"/>
    </row>
    <row r="30355" spans="20:24">
      <c r="T30355" s="288"/>
      <c r="U30355" s="287"/>
      <c r="X30355" s="289"/>
    </row>
    <row r="30356" spans="20:24">
      <c r="T30356" s="288"/>
      <c r="U30356" s="287"/>
      <c r="X30356" s="289"/>
    </row>
    <row r="30357" spans="20:24">
      <c r="T30357" s="288"/>
      <c r="U30357" s="287"/>
      <c r="X30357" s="289"/>
    </row>
    <row r="30358" spans="20:24">
      <c r="T30358" s="288"/>
      <c r="U30358" s="287"/>
      <c r="X30358" s="289"/>
    </row>
    <row r="30359" spans="20:24">
      <c r="T30359" s="288"/>
      <c r="U30359" s="287"/>
      <c r="X30359" s="289"/>
    </row>
    <row r="30360" spans="20:24">
      <c r="T30360" s="288"/>
      <c r="U30360" s="287"/>
      <c r="X30360" s="289"/>
    </row>
    <row r="30361" spans="20:24">
      <c r="T30361" s="288"/>
      <c r="U30361" s="287"/>
      <c r="X30361" s="289"/>
    </row>
    <row r="30362" spans="20:24">
      <c r="T30362" s="288"/>
      <c r="U30362" s="287"/>
      <c r="X30362" s="289"/>
    </row>
    <row r="30363" spans="20:24">
      <c r="T30363" s="288"/>
      <c r="U30363" s="287"/>
      <c r="X30363" s="289"/>
    </row>
    <row r="30364" spans="20:24">
      <c r="T30364" s="288"/>
      <c r="U30364" s="287"/>
      <c r="X30364" s="289"/>
    </row>
    <row r="30365" spans="20:24">
      <c r="T30365" s="288"/>
      <c r="U30365" s="287"/>
      <c r="X30365" s="289"/>
    </row>
    <row r="30366" spans="20:24">
      <c r="T30366" s="288"/>
      <c r="U30366" s="287"/>
      <c r="X30366" s="289"/>
    </row>
    <row r="30367" spans="20:24">
      <c r="T30367" s="288"/>
      <c r="U30367" s="287"/>
      <c r="X30367" s="289"/>
    </row>
    <row r="30368" spans="20:24">
      <c r="T30368" s="288"/>
      <c r="U30368" s="287"/>
      <c r="X30368" s="289"/>
    </row>
    <row r="30369" spans="20:24">
      <c r="T30369" s="288"/>
      <c r="U30369" s="287"/>
      <c r="X30369" s="289"/>
    </row>
    <row r="30370" spans="20:24">
      <c r="T30370" s="288"/>
      <c r="U30370" s="287"/>
      <c r="X30370" s="289"/>
    </row>
    <row r="30371" spans="20:24">
      <c r="T30371" s="288"/>
      <c r="U30371" s="287"/>
      <c r="X30371" s="289"/>
    </row>
    <row r="30372" spans="20:24">
      <c r="T30372" s="288"/>
      <c r="U30372" s="287"/>
      <c r="X30372" s="289"/>
    </row>
    <row r="30373" spans="20:24">
      <c r="T30373" s="288"/>
      <c r="U30373" s="287"/>
      <c r="X30373" s="289"/>
    </row>
    <row r="30374" spans="20:24">
      <c r="T30374" s="288"/>
      <c r="U30374" s="287"/>
      <c r="X30374" s="289"/>
    </row>
    <row r="30375" spans="20:24">
      <c r="T30375" s="288"/>
      <c r="U30375" s="287"/>
      <c r="X30375" s="289"/>
    </row>
    <row r="30376" spans="20:24">
      <c r="T30376" s="288"/>
      <c r="U30376" s="287"/>
      <c r="X30376" s="289"/>
    </row>
    <row r="30377" spans="20:24">
      <c r="T30377" s="288"/>
      <c r="U30377" s="287"/>
      <c r="X30377" s="289"/>
    </row>
    <row r="30378" spans="20:24">
      <c r="T30378" s="288"/>
      <c r="U30378" s="287"/>
      <c r="X30378" s="289"/>
    </row>
    <row r="30379" spans="20:24">
      <c r="T30379" s="288"/>
      <c r="U30379" s="287"/>
      <c r="X30379" s="289"/>
    </row>
    <row r="30380" spans="20:24">
      <c r="T30380" s="288"/>
      <c r="U30380" s="287"/>
      <c r="X30380" s="289"/>
    </row>
    <row r="30381" spans="20:24">
      <c r="T30381" s="288"/>
      <c r="U30381" s="287"/>
      <c r="X30381" s="289"/>
    </row>
    <row r="30382" spans="20:24">
      <c r="T30382" s="288"/>
      <c r="U30382" s="287"/>
      <c r="X30382" s="289"/>
    </row>
    <row r="30383" spans="20:24">
      <c r="T30383" s="288"/>
      <c r="U30383" s="287"/>
      <c r="X30383" s="289"/>
    </row>
    <row r="30384" spans="20:24">
      <c r="T30384" s="288"/>
      <c r="U30384" s="287"/>
      <c r="X30384" s="289"/>
    </row>
    <row r="30385" spans="20:24">
      <c r="T30385" s="288"/>
      <c r="U30385" s="287"/>
      <c r="X30385" s="289"/>
    </row>
    <row r="30386" spans="20:24">
      <c r="T30386" s="288"/>
      <c r="U30386" s="287"/>
      <c r="X30386" s="289"/>
    </row>
    <row r="30387" spans="20:24">
      <c r="T30387" s="288"/>
      <c r="U30387" s="287"/>
      <c r="X30387" s="289"/>
    </row>
    <row r="30388" spans="20:24">
      <c r="T30388" s="288"/>
      <c r="U30388" s="287"/>
      <c r="X30388" s="289"/>
    </row>
    <row r="30389" spans="20:24">
      <c r="T30389" s="288"/>
      <c r="U30389" s="287"/>
      <c r="X30389" s="289"/>
    </row>
    <row r="30390" spans="20:24">
      <c r="T30390" s="288"/>
      <c r="U30390" s="287"/>
      <c r="X30390" s="289"/>
    </row>
    <row r="30391" spans="20:24">
      <c r="T30391" s="288"/>
      <c r="U30391" s="287"/>
      <c r="X30391" s="289"/>
    </row>
    <row r="30392" spans="20:24">
      <c r="T30392" s="288"/>
      <c r="U30392" s="287"/>
      <c r="X30392" s="289"/>
    </row>
    <row r="30393" spans="20:24">
      <c r="T30393" s="288"/>
      <c r="U30393" s="287"/>
      <c r="X30393" s="289"/>
    </row>
    <row r="30394" spans="20:24">
      <c r="T30394" s="288"/>
      <c r="U30394" s="287"/>
      <c r="X30394" s="289"/>
    </row>
    <row r="30395" spans="20:24">
      <c r="T30395" s="288"/>
      <c r="U30395" s="287"/>
      <c r="X30395" s="289"/>
    </row>
    <row r="30396" spans="20:24">
      <c r="T30396" s="288"/>
      <c r="U30396" s="287"/>
      <c r="X30396" s="289"/>
    </row>
    <row r="30397" spans="20:24">
      <c r="T30397" s="288"/>
      <c r="U30397" s="287"/>
      <c r="X30397" s="289"/>
    </row>
    <row r="30398" spans="20:24">
      <c r="T30398" s="288"/>
      <c r="U30398" s="287"/>
      <c r="X30398" s="289"/>
    </row>
    <row r="30399" spans="20:24">
      <c r="T30399" s="288"/>
      <c r="U30399" s="287"/>
      <c r="X30399" s="289"/>
    </row>
    <row r="30400" spans="20:24">
      <c r="T30400" s="288"/>
      <c r="U30400" s="287"/>
      <c r="X30400" s="289"/>
    </row>
    <row r="30401" spans="20:24">
      <c r="T30401" s="288"/>
      <c r="U30401" s="287"/>
      <c r="X30401" s="289"/>
    </row>
    <row r="30402" spans="20:24">
      <c r="T30402" s="288"/>
      <c r="U30402" s="287"/>
      <c r="X30402" s="289"/>
    </row>
    <row r="30403" spans="20:24">
      <c r="T30403" s="288"/>
      <c r="U30403" s="287"/>
      <c r="X30403" s="289"/>
    </row>
    <row r="30404" spans="20:24">
      <c r="T30404" s="288"/>
      <c r="U30404" s="287"/>
      <c r="X30404" s="289"/>
    </row>
    <row r="30405" spans="20:24">
      <c r="T30405" s="288"/>
      <c r="U30405" s="287"/>
      <c r="X30405" s="289"/>
    </row>
    <row r="30406" spans="20:24">
      <c r="T30406" s="288"/>
      <c r="U30406" s="287"/>
      <c r="X30406" s="289"/>
    </row>
    <row r="30407" spans="20:24">
      <c r="T30407" s="288"/>
      <c r="U30407" s="287"/>
      <c r="X30407" s="289"/>
    </row>
    <row r="30408" spans="20:24">
      <c r="T30408" s="288"/>
      <c r="U30408" s="287"/>
      <c r="X30408" s="289"/>
    </row>
    <row r="30409" spans="20:24">
      <c r="T30409" s="288"/>
      <c r="U30409" s="287"/>
      <c r="X30409" s="289"/>
    </row>
    <row r="30410" spans="20:24">
      <c r="T30410" s="288"/>
      <c r="U30410" s="287"/>
      <c r="X30410" s="289"/>
    </row>
    <row r="30411" spans="20:24">
      <c r="T30411" s="288"/>
      <c r="U30411" s="287"/>
      <c r="X30411" s="289"/>
    </row>
    <row r="30412" spans="20:24">
      <c r="T30412" s="288"/>
      <c r="U30412" s="287"/>
      <c r="X30412" s="289"/>
    </row>
    <row r="30413" spans="20:24">
      <c r="T30413" s="288"/>
      <c r="U30413" s="287"/>
      <c r="X30413" s="289"/>
    </row>
    <row r="30414" spans="20:24">
      <c r="T30414" s="288"/>
      <c r="U30414" s="287"/>
      <c r="X30414" s="289"/>
    </row>
    <row r="30415" spans="20:24">
      <c r="T30415" s="288"/>
      <c r="U30415" s="287"/>
      <c r="X30415" s="289"/>
    </row>
    <row r="30416" spans="20:24">
      <c r="T30416" s="288"/>
      <c r="U30416" s="287"/>
      <c r="X30416" s="289"/>
    </row>
    <row r="30417" spans="20:24">
      <c r="T30417" s="288"/>
      <c r="U30417" s="287"/>
      <c r="X30417" s="289"/>
    </row>
    <row r="30418" spans="20:24">
      <c r="T30418" s="288"/>
      <c r="U30418" s="287"/>
      <c r="X30418" s="289"/>
    </row>
    <row r="30419" spans="20:24">
      <c r="T30419" s="288"/>
      <c r="U30419" s="287"/>
      <c r="X30419" s="289"/>
    </row>
    <row r="30420" spans="20:24">
      <c r="T30420" s="288"/>
      <c r="U30420" s="287"/>
      <c r="X30420" s="289"/>
    </row>
    <row r="30421" spans="20:24">
      <c r="T30421" s="288"/>
      <c r="U30421" s="287"/>
      <c r="X30421" s="289"/>
    </row>
    <row r="30422" spans="20:24">
      <c r="T30422" s="288"/>
      <c r="U30422" s="287"/>
      <c r="X30422" s="289"/>
    </row>
    <row r="30423" spans="20:24">
      <c r="T30423" s="288"/>
      <c r="U30423" s="287"/>
      <c r="X30423" s="289"/>
    </row>
    <row r="30424" spans="20:24">
      <c r="T30424" s="288"/>
      <c r="U30424" s="287"/>
      <c r="X30424" s="289"/>
    </row>
    <row r="30425" spans="20:24">
      <c r="T30425" s="288"/>
      <c r="U30425" s="287"/>
      <c r="X30425" s="289"/>
    </row>
    <row r="30426" spans="20:24">
      <c r="T30426" s="288"/>
      <c r="U30426" s="287"/>
      <c r="X30426" s="289"/>
    </row>
    <row r="30427" spans="20:24">
      <c r="T30427" s="288"/>
      <c r="U30427" s="287"/>
      <c r="X30427" s="289"/>
    </row>
    <row r="30428" spans="20:24">
      <c r="T30428" s="288"/>
      <c r="U30428" s="287"/>
      <c r="X30428" s="289"/>
    </row>
    <row r="30429" spans="20:24">
      <c r="T30429" s="288"/>
      <c r="U30429" s="287"/>
      <c r="X30429" s="289"/>
    </row>
    <row r="30430" spans="20:24">
      <c r="T30430" s="288"/>
      <c r="U30430" s="287"/>
      <c r="X30430" s="289"/>
    </row>
    <row r="30431" spans="20:24">
      <c r="T30431" s="288"/>
      <c r="U30431" s="287"/>
      <c r="X30431" s="289"/>
    </row>
    <row r="30432" spans="20:24">
      <c r="T30432" s="288"/>
      <c r="U30432" s="287"/>
      <c r="X30432" s="289"/>
    </row>
    <row r="30433" spans="20:24">
      <c r="T30433" s="288"/>
      <c r="U30433" s="287"/>
      <c r="X30433" s="289"/>
    </row>
    <row r="30434" spans="20:24">
      <c r="T30434" s="288"/>
      <c r="U30434" s="287"/>
      <c r="X30434" s="289"/>
    </row>
    <row r="30435" spans="20:24">
      <c r="T30435" s="288"/>
      <c r="U30435" s="287"/>
      <c r="X30435" s="289"/>
    </row>
    <row r="30436" spans="20:24">
      <c r="T30436" s="288"/>
      <c r="U30436" s="287"/>
      <c r="X30436" s="289"/>
    </row>
    <row r="30437" spans="20:24">
      <c r="T30437" s="288"/>
      <c r="U30437" s="287"/>
      <c r="X30437" s="289"/>
    </row>
    <row r="30438" spans="20:24">
      <c r="T30438" s="288"/>
      <c r="U30438" s="287"/>
      <c r="X30438" s="289"/>
    </row>
    <row r="30439" spans="20:24">
      <c r="T30439" s="288"/>
      <c r="U30439" s="287"/>
      <c r="X30439" s="289"/>
    </row>
    <row r="30440" spans="20:24">
      <c r="T30440" s="288"/>
      <c r="U30440" s="287"/>
      <c r="X30440" s="289"/>
    </row>
    <row r="30441" spans="20:24">
      <c r="T30441" s="288"/>
      <c r="U30441" s="287"/>
      <c r="X30441" s="289"/>
    </row>
    <row r="30442" spans="20:24">
      <c r="T30442" s="288"/>
      <c r="U30442" s="287"/>
      <c r="X30442" s="289"/>
    </row>
    <row r="30443" spans="20:24">
      <c r="T30443" s="288"/>
      <c r="U30443" s="287"/>
      <c r="X30443" s="289"/>
    </row>
    <row r="30444" spans="20:24">
      <c r="T30444" s="288"/>
      <c r="U30444" s="287"/>
      <c r="X30444" s="289"/>
    </row>
    <row r="30445" spans="20:24">
      <c r="T30445" s="288"/>
      <c r="U30445" s="287"/>
      <c r="X30445" s="289"/>
    </row>
    <row r="30446" spans="20:24">
      <c r="T30446" s="288"/>
      <c r="U30446" s="287"/>
      <c r="X30446" s="289"/>
    </row>
    <row r="30447" spans="20:24">
      <c r="T30447" s="288"/>
      <c r="U30447" s="287"/>
      <c r="X30447" s="289"/>
    </row>
    <row r="30448" spans="20:24">
      <c r="T30448" s="288"/>
      <c r="U30448" s="287"/>
      <c r="X30448" s="289"/>
    </row>
    <row r="30449" spans="20:24">
      <c r="T30449" s="288"/>
      <c r="U30449" s="287"/>
      <c r="X30449" s="289"/>
    </row>
    <row r="30450" spans="20:24">
      <c r="T30450" s="288"/>
      <c r="U30450" s="287"/>
      <c r="X30450" s="289"/>
    </row>
    <row r="30451" spans="20:24">
      <c r="T30451" s="288"/>
      <c r="U30451" s="287"/>
      <c r="X30451" s="289"/>
    </row>
    <row r="30452" spans="20:24">
      <c r="T30452" s="288"/>
      <c r="U30452" s="287"/>
      <c r="X30452" s="289"/>
    </row>
    <row r="30453" spans="20:24">
      <c r="T30453" s="288"/>
      <c r="U30453" s="287"/>
      <c r="X30453" s="289"/>
    </row>
    <row r="30454" spans="20:24">
      <c r="T30454" s="288"/>
      <c r="U30454" s="287"/>
      <c r="X30454" s="289"/>
    </row>
    <row r="30455" spans="20:24">
      <c r="T30455" s="288"/>
      <c r="U30455" s="287"/>
      <c r="X30455" s="289"/>
    </row>
    <row r="30456" spans="20:24">
      <c r="T30456" s="288"/>
      <c r="U30456" s="287"/>
      <c r="X30456" s="289"/>
    </row>
    <row r="30457" spans="20:24">
      <c r="T30457" s="288"/>
      <c r="U30457" s="287"/>
      <c r="X30457" s="289"/>
    </row>
    <row r="30458" spans="20:24">
      <c r="T30458" s="288"/>
      <c r="U30458" s="287"/>
      <c r="X30458" s="289"/>
    </row>
    <row r="30459" spans="20:24">
      <c r="T30459" s="288"/>
      <c r="U30459" s="287"/>
      <c r="X30459" s="289"/>
    </row>
    <row r="30460" spans="20:24">
      <c r="T30460" s="288"/>
      <c r="U30460" s="287"/>
      <c r="X30460" s="289"/>
    </row>
    <row r="30461" spans="20:24">
      <c r="T30461" s="288"/>
      <c r="U30461" s="287"/>
      <c r="X30461" s="289"/>
    </row>
    <row r="30462" spans="20:24">
      <c r="T30462" s="288"/>
      <c r="U30462" s="287"/>
      <c r="X30462" s="289"/>
    </row>
    <row r="30463" spans="20:24">
      <c r="T30463" s="288"/>
      <c r="U30463" s="287"/>
      <c r="X30463" s="289"/>
    </row>
    <row r="30464" spans="20:24">
      <c r="T30464" s="288"/>
      <c r="U30464" s="287"/>
      <c r="X30464" s="289"/>
    </row>
    <row r="30465" spans="20:24">
      <c r="T30465" s="288"/>
      <c r="U30465" s="287"/>
      <c r="X30465" s="289"/>
    </row>
    <row r="30466" spans="20:24">
      <c r="T30466" s="288"/>
      <c r="U30466" s="287"/>
      <c r="X30466" s="289"/>
    </row>
    <row r="30467" spans="20:24">
      <c r="T30467" s="288"/>
      <c r="U30467" s="287"/>
      <c r="X30467" s="289"/>
    </row>
    <row r="30468" spans="20:24">
      <c r="T30468" s="288"/>
      <c r="U30468" s="287"/>
      <c r="X30468" s="289"/>
    </row>
    <row r="30469" spans="20:24">
      <c r="T30469" s="288"/>
      <c r="U30469" s="287"/>
      <c r="X30469" s="289"/>
    </row>
    <row r="30470" spans="20:24">
      <c r="T30470" s="288"/>
      <c r="U30470" s="287"/>
      <c r="X30470" s="289"/>
    </row>
    <row r="30471" spans="20:24">
      <c r="T30471" s="288"/>
      <c r="U30471" s="287"/>
      <c r="X30471" s="289"/>
    </row>
    <row r="30472" spans="20:24">
      <c r="T30472" s="288"/>
      <c r="U30472" s="287"/>
      <c r="X30472" s="289"/>
    </row>
    <row r="30473" spans="20:24">
      <c r="T30473" s="288"/>
      <c r="U30473" s="287"/>
      <c r="X30473" s="289"/>
    </row>
    <row r="30474" spans="20:24">
      <c r="T30474" s="288"/>
      <c r="U30474" s="287"/>
      <c r="X30474" s="289"/>
    </row>
    <row r="30475" spans="20:24">
      <c r="T30475" s="288"/>
      <c r="U30475" s="287"/>
      <c r="X30475" s="289"/>
    </row>
    <row r="30476" spans="20:24">
      <c r="T30476" s="288"/>
      <c r="U30476" s="287"/>
      <c r="X30476" s="289"/>
    </row>
    <row r="30477" spans="20:24">
      <c r="T30477" s="288"/>
      <c r="U30477" s="287"/>
      <c r="X30477" s="289"/>
    </row>
    <row r="30478" spans="20:24">
      <c r="T30478" s="288"/>
      <c r="U30478" s="287"/>
      <c r="X30478" s="289"/>
    </row>
    <row r="30479" spans="20:24">
      <c r="T30479" s="288"/>
      <c r="U30479" s="287"/>
      <c r="X30479" s="289"/>
    </row>
    <row r="30480" spans="20:24">
      <c r="T30480" s="288"/>
      <c r="U30480" s="287"/>
      <c r="X30480" s="289"/>
    </row>
    <row r="30481" spans="20:24">
      <c r="T30481" s="288"/>
      <c r="U30481" s="287"/>
      <c r="X30481" s="289"/>
    </row>
    <row r="30482" spans="20:24">
      <c r="T30482" s="288"/>
      <c r="U30482" s="287"/>
      <c r="X30482" s="289"/>
    </row>
    <row r="30483" spans="20:24">
      <c r="T30483" s="288"/>
      <c r="U30483" s="287"/>
      <c r="X30483" s="289"/>
    </row>
    <row r="30484" spans="20:24">
      <c r="T30484" s="288"/>
      <c r="U30484" s="287"/>
      <c r="X30484" s="289"/>
    </row>
    <row r="30485" spans="20:24">
      <c r="T30485" s="288"/>
      <c r="U30485" s="287"/>
      <c r="X30485" s="289"/>
    </row>
    <row r="30486" spans="20:24">
      <c r="T30486" s="288"/>
      <c r="U30486" s="287"/>
      <c r="X30486" s="289"/>
    </row>
    <row r="30487" spans="20:24">
      <c r="T30487" s="288"/>
      <c r="U30487" s="287"/>
      <c r="X30487" s="289"/>
    </row>
    <row r="30488" spans="20:24">
      <c r="T30488" s="288"/>
      <c r="U30488" s="287"/>
      <c r="X30488" s="289"/>
    </row>
    <row r="30489" spans="20:24">
      <c r="T30489" s="288"/>
      <c r="U30489" s="287"/>
      <c r="X30489" s="289"/>
    </row>
    <row r="30490" spans="20:24">
      <c r="T30490" s="288"/>
      <c r="U30490" s="287"/>
      <c r="X30490" s="289"/>
    </row>
    <row r="30491" spans="20:24">
      <c r="T30491" s="288"/>
      <c r="U30491" s="287"/>
      <c r="X30491" s="289"/>
    </row>
    <row r="30492" spans="20:24">
      <c r="T30492" s="288"/>
      <c r="U30492" s="287"/>
      <c r="X30492" s="289"/>
    </row>
    <row r="30493" spans="20:24">
      <c r="T30493" s="288"/>
      <c r="U30493" s="287"/>
      <c r="X30493" s="289"/>
    </row>
    <row r="30494" spans="20:24">
      <c r="T30494" s="288"/>
      <c r="U30494" s="287"/>
      <c r="X30494" s="289"/>
    </row>
    <row r="30495" spans="20:24">
      <c r="T30495" s="288"/>
      <c r="U30495" s="287"/>
      <c r="X30495" s="289"/>
    </row>
    <row r="30496" spans="20:24">
      <c r="T30496" s="288"/>
      <c r="U30496" s="287"/>
      <c r="X30496" s="289"/>
    </row>
    <row r="30497" spans="20:24">
      <c r="T30497" s="288"/>
      <c r="U30497" s="287"/>
      <c r="X30497" s="289"/>
    </row>
    <row r="30498" spans="20:24">
      <c r="T30498" s="288"/>
      <c r="U30498" s="287"/>
      <c r="X30498" s="289"/>
    </row>
    <row r="30499" spans="20:24">
      <c r="T30499" s="288"/>
      <c r="U30499" s="287"/>
      <c r="X30499" s="289"/>
    </row>
    <row r="30500" spans="20:24">
      <c r="T30500" s="288"/>
      <c r="U30500" s="287"/>
      <c r="X30500" s="289"/>
    </row>
    <row r="30501" spans="20:24">
      <c r="T30501" s="288"/>
      <c r="U30501" s="287"/>
      <c r="X30501" s="289"/>
    </row>
    <row r="30502" spans="20:24">
      <c r="T30502" s="288"/>
      <c r="U30502" s="287"/>
      <c r="X30502" s="289"/>
    </row>
    <row r="30503" spans="20:24">
      <c r="T30503" s="288"/>
      <c r="U30503" s="287"/>
      <c r="X30503" s="289"/>
    </row>
    <row r="30504" spans="20:24">
      <c r="T30504" s="288"/>
      <c r="U30504" s="287"/>
      <c r="X30504" s="289"/>
    </row>
    <row r="30505" spans="20:24">
      <c r="T30505" s="288"/>
      <c r="U30505" s="287"/>
      <c r="X30505" s="289"/>
    </row>
    <row r="30506" spans="20:24">
      <c r="T30506" s="288"/>
      <c r="U30506" s="287"/>
      <c r="X30506" s="289"/>
    </row>
    <row r="30507" spans="20:24">
      <c r="T30507" s="288"/>
      <c r="U30507" s="287"/>
      <c r="X30507" s="289"/>
    </row>
    <row r="30508" spans="20:24">
      <c r="T30508" s="288"/>
      <c r="U30508" s="287"/>
      <c r="X30508" s="289"/>
    </row>
    <row r="30509" spans="20:24">
      <c r="T30509" s="288"/>
      <c r="U30509" s="287"/>
      <c r="X30509" s="289"/>
    </row>
    <row r="30510" spans="20:24">
      <c r="T30510" s="288"/>
      <c r="U30510" s="287"/>
      <c r="X30510" s="289"/>
    </row>
    <row r="30511" spans="20:24">
      <c r="T30511" s="288"/>
      <c r="U30511" s="287"/>
      <c r="X30511" s="289"/>
    </row>
    <row r="30512" spans="20:24">
      <c r="T30512" s="288"/>
      <c r="U30512" s="287"/>
      <c r="X30512" s="289"/>
    </row>
    <row r="30513" spans="20:24">
      <c r="T30513" s="288"/>
      <c r="U30513" s="287"/>
      <c r="X30513" s="289"/>
    </row>
    <row r="30514" spans="20:24">
      <c r="T30514" s="288"/>
      <c r="U30514" s="287"/>
      <c r="X30514" s="289"/>
    </row>
    <row r="30515" spans="20:24">
      <c r="T30515" s="288"/>
      <c r="U30515" s="287"/>
      <c r="X30515" s="289"/>
    </row>
    <row r="30516" spans="20:24">
      <c r="T30516" s="288"/>
      <c r="U30516" s="287"/>
      <c r="X30516" s="289"/>
    </row>
    <row r="30517" spans="20:24">
      <c r="T30517" s="288"/>
      <c r="U30517" s="287"/>
      <c r="X30517" s="289"/>
    </row>
    <row r="30518" spans="20:24">
      <c r="T30518" s="288"/>
      <c r="U30518" s="287"/>
      <c r="X30518" s="289"/>
    </row>
    <row r="30519" spans="20:24">
      <c r="T30519" s="288"/>
      <c r="U30519" s="287"/>
      <c r="X30519" s="289"/>
    </row>
    <row r="30520" spans="20:24">
      <c r="T30520" s="288"/>
      <c r="U30520" s="287"/>
      <c r="X30520" s="289"/>
    </row>
    <row r="30521" spans="20:24">
      <c r="T30521" s="288"/>
      <c r="U30521" s="287"/>
      <c r="X30521" s="289"/>
    </row>
    <row r="30522" spans="20:24">
      <c r="T30522" s="288"/>
      <c r="U30522" s="287"/>
      <c r="X30522" s="289"/>
    </row>
    <row r="30523" spans="20:24">
      <c r="T30523" s="288"/>
      <c r="U30523" s="287"/>
      <c r="X30523" s="289"/>
    </row>
    <row r="30524" spans="20:24">
      <c r="T30524" s="288"/>
      <c r="U30524" s="287"/>
      <c r="X30524" s="289"/>
    </row>
    <row r="30525" spans="20:24">
      <c r="T30525" s="288"/>
      <c r="U30525" s="287"/>
      <c r="X30525" s="289"/>
    </row>
    <row r="30526" spans="20:24">
      <c r="T30526" s="288"/>
      <c r="U30526" s="287"/>
      <c r="X30526" s="289"/>
    </row>
    <row r="30527" spans="20:24">
      <c r="T30527" s="288"/>
      <c r="U30527" s="287"/>
      <c r="X30527" s="289"/>
    </row>
    <row r="30528" spans="20:24">
      <c r="T30528" s="288"/>
      <c r="U30528" s="287"/>
      <c r="X30528" s="289"/>
    </row>
    <row r="30529" spans="20:24">
      <c r="T30529" s="288"/>
      <c r="U30529" s="287"/>
      <c r="X30529" s="289"/>
    </row>
    <row r="30530" spans="20:24">
      <c r="T30530" s="288"/>
      <c r="U30530" s="287"/>
      <c r="X30530" s="289"/>
    </row>
    <row r="30531" spans="20:24">
      <c r="T30531" s="288"/>
      <c r="U30531" s="287"/>
      <c r="X30531" s="289"/>
    </row>
    <row r="30532" spans="20:24">
      <c r="T30532" s="288"/>
      <c r="U30532" s="287"/>
      <c r="X30532" s="289"/>
    </row>
    <row r="30533" spans="20:24">
      <c r="T30533" s="288"/>
      <c r="U30533" s="287"/>
      <c r="X30533" s="289"/>
    </row>
    <row r="30534" spans="20:24">
      <c r="T30534" s="288"/>
      <c r="U30534" s="287"/>
      <c r="X30534" s="289"/>
    </row>
    <row r="30535" spans="20:24">
      <c r="T30535" s="288"/>
      <c r="U30535" s="287"/>
      <c r="X30535" s="289"/>
    </row>
    <row r="30536" spans="20:24">
      <c r="T30536" s="288"/>
      <c r="U30536" s="287"/>
      <c r="X30536" s="289"/>
    </row>
    <row r="30537" spans="20:24">
      <c r="T30537" s="288"/>
      <c r="U30537" s="287"/>
      <c r="X30537" s="289"/>
    </row>
    <row r="30538" spans="20:24">
      <c r="T30538" s="288"/>
      <c r="U30538" s="287"/>
      <c r="X30538" s="289"/>
    </row>
    <row r="30539" spans="20:24">
      <c r="T30539" s="288"/>
      <c r="U30539" s="287"/>
      <c r="X30539" s="289"/>
    </row>
    <row r="30540" spans="20:24">
      <c r="T30540" s="288"/>
      <c r="U30540" s="287"/>
      <c r="X30540" s="289"/>
    </row>
    <row r="30541" spans="20:24">
      <c r="T30541" s="288"/>
      <c r="U30541" s="287"/>
      <c r="X30541" s="289"/>
    </row>
    <row r="30542" spans="20:24">
      <c r="T30542" s="288"/>
      <c r="U30542" s="287"/>
      <c r="X30542" s="289"/>
    </row>
    <row r="30543" spans="20:24">
      <c r="T30543" s="288"/>
      <c r="U30543" s="287"/>
      <c r="X30543" s="289"/>
    </row>
    <row r="30544" spans="20:24">
      <c r="T30544" s="288"/>
      <c r="U30544" s="287"/>
      <c r="X30544" s="289"/>
    </row>
    <row r="30545" spans="20:24">
      <c r="T30545" s="288"/>
      <c r="U30545" s="287"/>
      <c r="X30545" s="289"/>
    </row>
    <row r="30546" spans="20:24">
      <c r="T30546" s="288"/>
      <c r="U30546" s="287"/>
      <c r="X30546" s="289"/>
    </row>
    <row r="30547" spans="20:24">
      <c r="T30547" s="288"/>
      <c r="U30547" s="287"/>
      <c r="X30547" s="289"/>
    </row>
    <row r="30548" spans="20:24">
      <c r="T30548" s="288"/>
      <c r="U30548" s="287"/>
      <c r="X30548" s="289"/>
    </row>
    <row r="30549" spans="20:24">
      <c r="T30549" s="288"/>
      <c r="U30549" s="287"/>
      <c r="X30549" s="289"/>
    </row>
    <row r="30550" spans="20:24">
      <c r="T30550" s="288"/>
      <c r="U30550" s="287"/>
      <c r="X30550" s="289"/>
    </row>
    <row r="30551" spans="20:24">
      <c r="T30551" s="288"/>
      <c r="U30551" s="287"/>
      <c r="X30551" s="289"/>
    </row>
    <row r="30552" spans="20:24">
      <c r="T30552" s="288"/>
      <c r="U30552" s="287"/>
      <c r="X30552" s="289"/>
    </row>
    <row r="30553" spans="20:24">
      <c r="T30553" s="288"/>
      <c r="U30553" s="287"/>
      <c r="X30553" s="289"/>
    </row>
    <row r="30554" spans="20:24">
      <c r="T30554" s="288"/>
      <c r="U30554" s="287"/>
      <c r="X30554" s="289"/>
    </row>
    <row r="30555" spans="20:24">
      <c r="T30555" s="288"/>
      <c r="U30555" s="287"/>
      <c r="X30555" s="289"/>
    </row>
    <row r="30556" spans="20:24">
      <c r="T30556" s="288"/>
      <c r="U30556" s="287"/>
      <c r="X30556" s="289"/>
    </row>
    <row r="30557" spans="20:24">
      <c r="T30557" s="288"/>
      <c r="U30557" s="287"/>
      <c r="X30557" s="289"/>
    </row>
    <row r="30558" spans="20:24">
      <c r="T30558" s="288"/>
      <c r="U30558" s="287"/>
      <c r="X30558" s="289"/>
    </row>
    <row r="30559" spans="20:24">
      <c r="T30559" s="288"/>
      <c r="U30559" s="287"/>
      <c r="X30559" s="289"/>
    </row>
    <row r="30560" spans="20:24">
      <c r="T30560" s="288"/>
      <c r="U30560" s="287"/>
      <c r="X30560" s="289"/>
    </row>
    <row r="30561" spans="20:24">
      <c r="T30561" s="288"/>
      <c r="U30561" s="287"/>
      <c r="X30561" s="289"/>
    </row>
    <row r="30562" spans="20:24">
      <c r="T30562" s="288"/>
      <c r="U30562" s="287"/>
      <c r="X30562" s="289"/>
    </row>
    <row r="30563" spans="20:24">
      <c r="T30563" s="288"/>
      <c r="U30563" s="287"/>
      <c r="X30563" s="289"/>
    </row>
    <row r="30564" spans="20:24">
      <c r="T30564" s="288"/>
      <c r="U30564" s="287"/>
      <c r="X30564" s="289"/>
    </row>
    <row r="30565" spans="20:24">
      <c r="T30565" s="288"/>
      <c r="U30565" s="287"/>
      <c r="X30565" s="289"/>
    </row>
    <row r="30566" spans="20:24">
      <c r="T30566" s="288"/>
      <c r="U30566" s="287"/>
      <c r="X30566" s="289"/>
    </row>
    <row r="30567" spans="20:24">
      <c r="T30567" s="288"/>
      <c r="U30567" s="287"/>
      <c r="X30567" s="289"/>
    </row>
    <row r="30568" spans="20:24">
      <c r="T30568" s="288"/>
      <c r="U30568" s="287"/>
      <c r="X30568" s="289"/>
    </row>
    <row r="30569" spans="20:24">
      <c r="T30569" s="288"/>
      <c r="U30569" s="287"/>
      <c r="X30569" s="289"/>
    </row>
    <row r="30570" spans="20:24">
      <c r="T30570" s="288"/>
      <c r="U30570" s="287"/>
      <c r="X30570" s="289"/>
    </row>
    <row r="30571" spans="20:24">
      <c r="T30571" s="288"/>
      <c r="U30571" s="287"/>
      <c r="X30571" s="289"/>
    </row>
    <row r="30572" spans="20:24">
      <c r="T30572" s="288"/>
      <c r="U30572" s="287"/>
      <c r="X30572" s="289"/>
    </row>
    <row r="30573" spans="20:24">
      <c r="T30573" s="288"/>
      <c r="U30573" s="287"/>
      <c r="X30573" s="289"/>
    </row>
    <row r="30574" spans="20:24">
      <c r="T30574" s="288"/>
      <c r="U30574" s="287"/>
      <c r="X30574" s="289"/>
    </row>
    <row r="30575" spans="20:24">
      <c r="T30575" s="288"/>
      <c r="U30575" s="287"/>
      <c r="X30575" s="289"/>
    </row>
    <row r="30576" spans="20:24">
      <c r="T30576" s="288"/>
      <c r="U30576" s="287"/>
      <c r="X30576" s="289"/>
    </row>
    <row r="30577" spans="20:24">
      <c r="T30577" s="288"/>
      <c r="U30577" s="287"/>
      <c r="X30577" s="289"/>
    </row>
    <row r="30578" spans="20:24">
      <c r="T30578" s="288"/>
      <c r="U30578" s="287"/>
      <c r="X30578" s="289"/>
    </row>
    <row r="30579" spans="20:24">
      <c r="T30579" s="288"/>
      <c r="U30579" s="287"/>
      <c r="X30579" s="289"/>
    </row>
    <row r="30580" spans="20:24">
      <c r="T30580" s="288"/>
      <c r="U30580" s="287"/>
      <c r="X30580" s="289"/>
    </row>
    <row r="30581" spans="20:24">
      <c r="T30581" s="288"/>
      <c r="U30581" s="287"/>
      <c r="X30581" s="289"/>
    </row>
    <row r="30582" spans="20:24">
      <c r="T30582" s="288"/>
      <c r="U30582" s="287"/>
      <c r="X30582" s="289"/>
    </row>
    <row r="30583" spans="20:24">
      <c r="T30583" s="288"/>
      <c r="U30583" s="287"/>
      <c r="X30583" s="289"/>
    </row>
    <row r="30584" spans="20:24">
      <c r="T30584" s="288"/>
      <c r="U30584" s="287"/>
      <c r="X30584" s="289"/>
    </row>
    <row r="30585" spans="20:24">
      <c r="T30585" s="288"/>
      <c r="U30585" s="287"/>
      <c r="X30585" s="289"/>
    </row>
    <row r="30586" spans="20:24">
      <c r="T30586" s="288"/>
      <c r="U30586" s="287"/>
      <c r="X30586" s="289"/>
    </row>
    <row r="30587" spans="20:24">
      <c r="T30587" s="288"/>
      <c r="U30587" s="287"/>
      <c r="X30587" s="289"/>
    </row>
    <row r="30588" spans="20:24">
      <c r="T30588" s="288"/>
      <c r="U30588" s="287"/>
      <c r="X30588" s="289"/>
    </row>
    <row r="30589" spans="20:24">
      <c r="T30589" s="288"/>
      <c r="U30589" s="287"/>
      <c r="X30589" s="289"/>
    </row>
    <row r="30590" spans="20:24">
      <c r="T30590" s="288"/>
      <c r="U30590" s="287"/>
      <c r="X30590" s="289"/>
    </row>
    <row r="30591" spans="20:24">
      <c r="T30591" s="288"/>
      <c r="U30591" s="287"/>
      <c r="X30591" s="289"/>
    </row>
    <row r="30592" spans="20:24">
      <c r="T30592" s="288"/>
      <c r="U30592" s="287"/>
      <c r="X30592" s="289"/>
    </row>
    <row r="30593" spans="20:24">
      <c r="T30593" s="288"/>
      <c r="U30593" s="287"/>
      <c r="X30593" s="289"/>
    </row>
    <row r="30594" spans="20:24">
      <c r="T30594" s="288"/>
      <c r="U30594" s="287"/>
      <c r="X30594" s="289"/>
    </row>
    <row r="30595" spans="20:24">
      <c r="T30595" s="288"/>
      <c r="U30595" s="287"/>
      <c r="X30595" s="289"/>
    </row>
    <row r="30596" spans="20:24">
      <c r="T30596" s="288"/>
      <c r="U30596" s="287"/>
      <c r="X30596" s="289"/>
    </row>
    <row r="30597" spans="20:24">
      <c r="T30597" s="288"/>
      <c r="U30597" s="287"/>
      <c r="X30597" s="289"/>
    </row>
    <row r="30598" spans="20:24">
      <c r="T30598" s="288"/>
      <c r="U30598" s="287"/>
      <c r="X30598" s="289"/>
    </row>
    <row r="30599" spans="20:24">
      <c r="T30599" s="288"/>
      <c r="U30599" s="287"/>
      <c r="X30599" s="289"/>
    </row>
    <row r="30600" spans="20:24">
      <c r="T30600" s="288"/>
      <c r="U30600" s="287"/>
      <c r="X30600" s="289"/>
    </row>
    <row r="30601" spans="20:24">
      <c r="T30601" s="288"/>
      <c r="U30601" s="287"/>
      <c r="X30601" s="289"/>
    </row>
    <row r="30602" spans="20:24">
      <c r="T30602" s="288"/>
      <c r="U30602" s="287"/>
      <c r="X30602" s="289"/>
    </row>
    <row r="30603" spans="20:24">
      <c r="T30603" s="288"/>
      <c r="U30603" s="287"/>
      <c r="X30603" s="289"/>
    </row>
    <row r="30604" spans="20:24">
      <c r="T30604" s="288"/>
      <c r="U30604" s="287"/>
      <c r="X30604" s="289"/>
    </row>
    <row r="30605" spans="20:24">
      <c r="T30605" s="288"/>
      <c r="U30605" s="287"/>
      <c r="X30605" s="289"/>
    </row>
    <row r="30606" spans="20:24">
      <c r="T30606" s="288"/>
      <c r="U30606" s="287"/>
      <c r="X30606" s="289"/>
    </row>
    <row r="30607" spans="20:24">
      <c r="T30607" s="288"/>
      <c r="U30607" s="287"/>
      <c r="X30607" s="289"/>
    </row>
    <row r="30608" spans="20:24">
      <c r="T30608" s="288"/>
      <c r="U30608" s="287"/>
      <c r="X30608" s="289"/>
    </row>
    <row r="30609" spans="20:24">
      <c r="T30609" s="288"/>
      <c r="U30609" s="287"/>
      <c r="X30609" s="289"/>
    </row>
    <row r="30610" spans="20:24">
      <c r="T30610" s="288"/>
      <c r="U30610" s="287"/>
      <c r="X30610" s="289"/>
    </row>
    <row r="30611" spans="20:24">
      <c r="T30611" s="288"/>
      <c r="U30611" s="287"/>
      <c r="X30611" s="289"/>
    </row>
    <row r="30612" spans="20:24">
      <c r="T30612" s="288"/>
      <c r="U30612" s="287"/>
      <c r="X30612" s="289"/>
    </row>
    <row r="30613" spans="20:24">
      <c r="T30613" s="288"/>
      <c r="U30613" s="287"/>
      <c r="X30613" s="289"/>
    </row>
    <row r="30614" spans="20:24">
      <c r="T30614" s="288"/>
      <c r="U30614" s="287"/>
      <c r="X30614" s="289"/>
    </row>
    <row r="30615" spans="20:24">
      <c r="T30615" s="288"/>
      <c r="U30615" s="287"/>
      <c r="X30615" s="289"/>
    </row>
    <row r="30616" spans="20:24">
      <c r="T30616" s="288"/>
      <c r="U30616" s="287"/>
      <c r="X30616" s="289"/>
    </row>
    <row r="30617" spans="20:24">
      <c r="T30617" s="288"/>
      <c r="U30617" s="287"/>
      <c r="X30617" s="289"/>
    </row>
    <row r="30618" spans="20:24">
      <c r="T30618" s="288"/>
      <c r="U30618" s="287"/>
      <c r="X30618" s="289"/>
    </row>
    <row r="30619" spans="20:24">
      <c r="T30619" s="288"/>
      <c r="U30619" s="287"/>
      <c r="X30619" s="289"/>
    </row>
    <row r="30620" spans="20:24">
      <c r="T30620" s="288"/>
      <c r="U30620" s="287"/>
      <c r="X30620" s="289"/>
    </row>
    <row r="30621" spans="20:24">
      <c r="T30621" s="288"/>
      <c r="U30621" s="287"/>
      <c r="X30621" s="289"/>
    </row>
    <row r="30622" spans="20:24">
      <c r="T30622" s="288"/>
      <c r="U30622" s="287"/>
      <c r="X30622" s="289"/>
    </row>
    <row r="30623" spans="20:24">
      <c r="T30623" s="288"/>
      <c r="U30623" s="287"/>
      <c r="X30623" s="289"/>
    </row>
    <row r="30624" spans="20:24">
      <c r="T30624" s="288"/>
      <c r="U30624" s="287"/>
      <c r="X30624" s="289"/>
    </row>
    <row r="30625" spans="20:24">
      <c r="T30625" s="288"/>
      <c r="U30625" s="287"/>
      <c r="X30625" s="289"/>
    </row>
    <row r="30626" spans="20:24">
      <c r="T30626" s="288"/>
      <c r="U30626" s="287"/>
      <c r="X30626" s="289"/>
    </row>
    <row r="30627" spans="20:24">
      <c r="T30627" s="288"/>
      <c r="U30627" s="287"/>
      <c r="X30627" s="289"/>
    </row>
    <row r="30628" spans="20:24">
      <c r="T30628" s="288"/>
      <c r="U30628" s="287"/>
      <c r="X30628" s="289"/>
    </row>
    <row r="30629" spans="20:24">
      <c r="T30629" s="288"/>
      <c r="U30629" s="287"/>
      <c r="X30629" s="289"/>
    </row>
    <row r="30630" spans="20:24">
      <c r="T30630" s="288"/>
      <c r="U30630" s="287"/>
      <c r="X30630" s="289"/>
    </row>
    <row r="30631" spans="20:24">
      <c r="T30631" s="288"/>
      <c r="U30631" s="287"/>
      <c r="X30631" s="289"/>
    </row>
    <row r="30632" spans="20:24">
      <c r="T30632" s="288"/>
      <c r="U30632" s="287"/>
      <c r="X30632" s="289"/>
    </row>
    <row r="30633" spans="20:24">
      <c r="T30633" s="288"/>
      <c r="U30633" s="287"/>
      <c r="X30633" s="289"/>
    </row>
    <row r="30634" spans="20:24">
      <c r="T30634" s="288"/>
      <c r="U30634" s="287"/>
      <c r="X30634" s="289"/>
    </row>
    <row r="30635" spans="20:24">
      <c r="T30635" s="288"/>
      <c r="U30635" s="287"/>
      <c r="X30635" s="289"/>
    </row>
    <row r="30636" spans="20:24">
      <c r="T30636" s="288"/>
      <c r="U30636" s="287"/>
      <c r="X30636" s="289"/>
    </row>
    <row r="30637" spans="20:24">
      <c r="T30637" s="288"/>
      <c r="U30637" s="287"/>
      <c r="X30637" s="289"/>
    </row>
    <row r="30638" spans="20:24">
      <c r="T30638" s="288"/>
      <c r="U30638" s="287"/>
      <c r="X30638" s="289"/>
    </row>
    <row r="30639" spans="20:24">
      <c r="T30639" s="288"/>
      <c r="U30639" s="287"/>
      <c r="X30639" s="289"/>
    </row>
    <row r="30640" spans="20:24">
      <c r="T30640" s="288"/>
      <c r="U30640" s="287"/>
      <c r="X30640" s="289"/>
    </row>
    <row r="30641" spans="20:24">
      <c r="T30641" s="288"/>
      <c r="U30641" s="287"/>
      <c r="X30641" s="289"/>
    </row>
    <row r="30642" spans="20:24">
      <c r="T30642" s="288"/>
      <c r="U30642" s="287"/>
      <c r="X30642" s="289"/>
    </row>
    <row r="30643" spans="20:24">
      <c r="T30643" s="288"/>
      <c r="U30643" s="287"/>
      <c r="X30643" s="289"/>
    </row>
    <row r="30644" spans="20:24">
      <c r="T30644" s="288"/>
      <c r="U30644" s="287"/>
      <c r="X30644" s="289"/>
    </row>
    <row r="30645" spans="20:24">
      <c r="T30645" s="288"/>
      <c r="U30645" s="287"/>
      <c r="X30645" s="289"/>
    </row>
    <row r="30646" spans="20:24">
      <c r="T30646" s="288"/>
      <c r="U30646" s="287"/>
      <c r="X30646" s="289"/>
    </row>
    <row r="30647" spans="20:24">
      <c r="T30647" s="288"/>
      <c r="U30647" s="287"/>
      <c r="X30647" s="289"/>
    </row>
    <row r="30648" spans="20:24">
      <c r="T30648" s="288"/>
      <c r="U30648" s="287"/>
      <c r="X30648" s="289"/>
    </row>
    <row r="30649" spans="20:24">
      <c r="T30649" s="288"/>
      <c r="U30649" s="287"/>
      <c r="X30649" s="289"/>
    </row>
    <row r="30650" spans="20:24">
      <c r="T30650" s="288"/>
      <c r="U30650" s="287"/>
      <c r="X30650" s="289"/>
    </row>
    <row r="30651" spans="20:24">
      <c r="T30651" s="288"/>
      <c r="U30651" s="287"/>
      <c r="X30651" s="289"/>
    </row>
    <row r="30652" spans="20:24">
      <c r="T30652" s="288"/>
      <c r="U30652" s="287"/>
      <c r="X30652" s="289"/>
    </row>
    <row r="30653" spans="20:24">
      <c r="T30653" s="288"/>
      <c r="U30653" s="287"/>
      <c r="X30653" s="289"/>
    </row>
    <row r="30654" spans="20:24">
      <c r="T30654" s="288"/>
      <c r="U30654" s="287"/>
      <c r="X30654" s="289"/>
    </row>
    <row r="30655" spans="20:24">
      <c r="T30655" s="288"/>
      <c r="U30655" s="287"/>
      <c r="X30655" s="289"/>
    </row>
    <row r="30656" spans="20:24">
      <c r="T30656" s="288"/>
      <c r="U30656" s="287"/>
      <c r="X30656" s="289"/>
    </row>
    <row r="30657" spans="20:24">
      <c r="T30657" s="288"/>
      <c r="U30657" s="287"/>
      <c r="X30657" s="289"/>
    </row>
    <row r="30658" spans="20:24">
      <c r="T30658" s="288"/>
      <c r="U30658" s="287"/>
      <c r="X30658" s="289"/>
    </row>
    <row r="30659" spans="20:24">
      <c r="T30659" s="288"/>
      <c r="U30659" s="287"/>
      <c r="X30659" s="289"/>
    </row>
    <row r="30660" spans="20:24">
      <c r="T30660" s="288"/>
      <c r="U30660" s="287"/>
      <c r="X30660" s="289"/>
    </row>
    <row r="30661" spans="20:24">
      <c r="T30661" s="288"/>
      <c r="U30661" s="287"/>
      <c r="X30661" s="289"/>
    </row>
    <row r="30662" spans="20:24">
      <c r="T30662" s="288"/>
      <c r="U30662" s="287"/>
      <c r="X30662" s="289"/>
    </row>
    <row r="30663" spans="20:24">
      <c r="T30663" s="288"/>
      <c r="U30663" s="287"/>
      <c r="X30663" s="289"/>
    </row>
    <row r="30664" spans="20:24">
      <c r="T30664" s="288"/>
      <c r="U30664" s="287"/>
      <c r="X30664" s="289"/>
    </row>
    <row r="30665" spans="20:24">
      <c r="T30665" s="288"/>
      <c r="U30665" s="287"/>
      <c r="X30665" s="289"/>
    </row>
    <row r="30666" spans="20:24">
      <c r="T30666" s="288"/>
      <c r="U30666" s="287"/>
      <c r="X30666" s="289"/>
    </row>
    <row r="30667" spans="20:24">
      <c r="T30667" s="288"/>
      <c r="U30667" s="287"/>
      <c r="X30667" s="289"/>
    </row>
    <row r="30668" spans="20:24">
      <c r="T30668" s="288"/>
      <c r="U30668" s="287"/>
      <c r="X30668" s="289"/>
    </row>
    <row r="30669" spans="20:24">
      <c r="T30669" s="288"/>
      <c r="U30669" s="287"/>
      <c r="X30669" s="289"/>
    </row>
    <row r="30670" spans="20:24">
      <c r="T30670" s="288"/>
      <c r="U30670" s="287"/>
      <c r="X30670" s="289"/>
    </row>
    <row r="30671" spans="20:24">
      <c r="T30671" s="288"/>
      <c r="U30671" s="287"/>
      <c r="X30671" s="289"/>
    </row>
    <row r="30672" spans="20:24">
      <c r="T30672" s="288"/>
      <c r="U30672" s="287"/>
      <c r="X30672" s="289"/>
    </row>
    <row r="30673" spans="20:24">
      <c r="T30673" s="288"/>
      <c r="U30673" s="287"/>
      <c r="X30673" s="289"/>
    </row>
    <row r="30674" spans="20:24">
      <c r="T30674" s="288"/>
      <c r="U30674" s="287"/>
      <c r="X30674" s="289"/>
    </row>
    <row r="30675" spans="20:24">
      <c r="T30675" s="288"/>
      <c r="U30675" s="287"/>
      <c r="X30675" s="289"/>
    </row>
    <row r="30676" spans="20:24">
      <c r="T30676" s="288"/>
      <c r="U30676" s="287"/>
      <c r="X30676" s="289"/>
    </row>
    <row r="30677" spans="20:24">
      <c r="T30677" s="288"/>
      <c r="U30677" s="287"/>
      <c r="X30677" s="289"/>
    </row>
    <row r="30678" spans="20:24">
      <c r="T30678" s="288"/>
      <c r="U30678" s="287"/>
      <c r="X30678" s="289"/>
    </row>
    <row r="30679" spans="20:24">
      <c r="T30679" s="288"/>
      <c r="U30679" s="287"/>
      <c r="X30679" s="289"/>
    </row>
    <row r="30680" spans="20:24">
      <c r="T30680" s="288"/>
      <c r="U30680" s="287"/>
      <c r="X30680" s="289"/>
    </row>
    <row r="30681" spans="20:24">
      <c r="T30681" s="288"/>
      <c r="U30681" s="287"/>
      <c r="X30681" s="289"/>
    </row>
    <row r="30682" spans="20:24">
      <c r="T30682" s="288"/>
      <c r="U30682" s="287"/>
      <c r="X30682" s="289"/>
    </row>
    <row r="30683" spans="20:24">
      <c r="T30683" s="288"/>
      <c r="U30683" s="287"/>
      <c r="X30683" s="289"/>
    </row>
    <row r="30684" spans="20:24">
      <c r="T30684" s="288"/>
      <c r="U30684" s="287"/>
      <c r="X30684" s="289"/>
    </row>
    <row r="30685" spans="20:24">
      <c r="T30685" s="288"/>
      <c r="U30685" s="287"/>
      <c r="X30685" s="289"/>
    </row>
    <row r="30686" spans="20:24">
      <c r="T30686" s="288"/>
      <c r="U30686" s="287"/>
      <c r="X30686" s="289"/>
    </row>
    <row r="30687" spans="20:24">
      <c r="T30687" s="288"/>
      <c r="U30687" s="287"/>
      <c r="X30687" s="289"/>
    </row>
    <row r="30688" spans="20:24">
      <c r="T30688" s="288"/>
      <c r="U30688" s="287"/>
      <c r="X30688" s="289"/>
    </row>
    <row r="30689" spans="20:24">
      <c r="T30689" s="288"/>
      <c r="U30689" s="287"/>
      <c r="X30689" s="289"/>
    </row>
    <row r="30690" spans="20:24">
      <c r="T30690" s="288"/>
      <c r="U30690" s="287"/>
      <c r="X30690" s="289"/>
    </row>
    <row r="30691" spans="20:24">
      <c r="T30691" s="288"/>
      <c r="U30691" s="287"/>
      <c r="X30691" s="289"/>
    </row>
    <row r="30692" spans="20:24">
      <c r="T30692" s="288"/>
      <c r="U30692" s="287"/>
      <c r="X30692" s="289"/>
    </row>
    <row r="30693" spans="20:24">
      <c r="T30693" s="288"/>
      <c r="U30693" s="287"/>
      <c r="X30693" s="289"/>
    </row>
    <row r="30694" spans="20:24">
      <c r="T30694" s="288"/>
      <c r="U30694" s="287"/>
      <c r="X30694" s="289"/>
    </row>
    <row r="30695" spans="20:24">
      <c r="T30695" s="288"/>
      <c r="U30695" s="287"/>
      <c r="X30695" s="289"/>
    </row>
    <row r="30696" spans="20:24">
      <c r="T30696" s="288"/>
      <c r="U30696" s="287"/>
      <c r="X30696" s="289"/>
    </row>
    <row r="30697" spans="20:24">
      <c r="T30697" s="288"/>
      <c r="U30697" s="287"/>
      <c r="X30697" s="289"/>
    </row>
    <row r="30698" spans="20:24">
      <c r="T30698" s="288"/>
      <c r="U30698" s="287"/>
      <c r="X30698" s="289"/>
    </row>
    <row r="30699" spans="20:24">
      <c r="T30699" s="288"/>
      <c r="U30699" s="287"/>
      <c r="X30699" s="289"/>
    </row>
    <row r="30700" spans="20:24">
      <c r="T30700" s="288"/>
      <c r="U30700" s="287"/>
      <c r="X30700" s="289"/>
    </row>
    <row r="30701" spans="20:24">
      <c r="T30701" s="288"/>
      <c r="U30701" s="287"/>
      <c r="X30701" s="289"/>
    </row>
    <row r="30702" spans="20:24">
      <c r="T30702" s="288"/>
      <c r="U30702" s="287"/>
      <c r="X30702" s="289"/>
    </row>
    <row r="30703" spans="20:24">
      <c r="T30703" s="288"/>
      <c r="U30703" s="287"/>
      <c r="X30703" s="289"/>
    </row>
    <row r="30704" spans="20:24">
      <c r="T30704" s="288"/>
      <c r="U30704" s="287"/>
      <c r="X30704" s="289"/>
    </row>
    <row r="30705" spans="20:24">
      <c r="T30705" s="288"/>
      <c r="U30705" s="287"/>
      <c r="X30705" s="289"/>
    </row>
    <row r="30706" spans="20:24">
      <c r="T30706" s="288"/>
      <c r="U30706" s="287"/>
      <c r="X30706" s="289"/>
    </row>
    <row r="30707" spans="20:24">
      <c r="T30707" s="288"/>
      <c r="U30707" s="287"/>
      <c r="X30707" s="289"/>
    </row>
    <row r="30708" spans="20:24">
      <c r="T30708" s="288"/>
      <c r="U30708" s="287"/>
      <c r="X30708" s="289"/>
    </row>
    <row r="30709" spans="20:24">
      <c r="T30709" s="288"/>
      <c r="U30709" s="287"/>
      <c r="X30709" s="289"/>
    </row>
    <row r="30710" spans="20:24">
      <c r="T30710" s="288"/>
      <c r="U30710" s="287"/>
      <c r="X30710" s="289"/>
    </row>
    <row r="30711" spans="20:24">
      <c r="T30711" s="288"/>
      <c r="U30711" s="287"/>
      <c r="X30711" s="289"/>
    </row>
    <row r="30712" spans="20:24">
      <c r="T30712" s="288"/>
      <c r="U30712" s="287"/>
      <c r="X30712" s="289"/>
    </row>
    <row r="30713" spans="20:24">
      <c r="T30713" s="288"/>
      <c r="U30713" s="287"/>
      <c r="X30713" s="289"/>
    </row>
    <row r="30714" spans="20:24">
      <c r="T30714" s="288"/>
      <c r="U30714" s="287"/>
      <c r="X30714" s="289"/>
    </row>
    <row r="30715" spans="20:24">
      <c r="T30715" s="288"/>
      <c r="U30715" s="287"/>
      <c r="X30715" s="289"/>
    </row>
    <row r="30716" spans="20:24">
      <c r="T30716" s="288"/>
      <c r="U30716" s="287"/>
      <c r="X30716" s="289"/>
    </row>
    <row r="30717" spans="20:24">
      <c r="T30717" s="288"/>
      <c r="U30717" s="287"/>
      <c r="X30717" s="289"/>
    </row>
    <row r="30718" spans="20:24">
      <c r="T30718" s="288"/>
      <c r="U30718" s="287"/>
      <c r="X30718" s="289"/>
    </row>
    <row r="30719" spans="20:24">
      <c r="T30719" s="288"/>
      <c r="U30719" s="287"/>
      <c r="X30719" s="289"/>
    </row>
    <row r="30720" spans="20:24">
      <c r="T30720" s="288"/>
      <c r="U30720" s="287"/>
      <c r="X30720" s="289"/>
    </row>
    <row r="30721" spans="20:24">
      <c r="T30721" s="288"/>
      <c r="U30721" s="287"/>
      <c r="X30721" s="289"/>
    </row>
    <row r="30722" spans="20:24">
      <c r="T30722" s="288"/>
      <c r="U30722" s="287"/>
      <c r="X30722" s="289"/>
    </row>
    <row r="30723" spans="20:24">
      <c r="T30723" s="288"/>
      <c r="U30723" s="287"/>
      <c r="X30723" s="289"/>
    </row>
    <row r="30724" spans="20:24">
      <c r="T30724" s="288"/>
      <c r="U30724" s="287"/>
      <c r="X30724" s="289"/>
    </row>
    <row r="30725" spans="20:24">
      <c r="T30725" s="288"/>
      <c r="U30725" s="287"/>
      <c r="X30725" s="289"/>
    </row>
    <row r="30726" spans="20:24">
      <c r="T30726" s="288"/>
      <c r="U30726" s="287"/>
      <c r="X30726" s="289"/>
    </row>
    <row r="30727" spans="20:24">
      <c r="T30727" s="288"/>
      <c r="U30727" s="287"/>
      <c r="X30727" s="289"/>
    </row>
    <row r="30728" spans="20:24">
      <c r="T30728" s="288"/>
      <c r="U30728" s="287"/>
      <c r="X30728" s="289"/>
    </row>
    <row r="30729" spans="20:24">
      <c r="T30729" s="288"/>
      <c r="U30729" s="287"/>
      <c r="X30729" s="289"/>
    </row>
    <row r="30730" spans="20:24">
      <c r="T30730" s="288"/>
      <c r="U30730" s="287"/>
      <c r="X30730" s="289"/>
    </row>
    <row r="30731" spans="20:24">
      <c r="T30731" s="288"/>
      <c r="U30731" s="287"/>
      <c r="X30731" s="289"/>
    </row>
    <row r="30732" spans="20:24">
      <c r="T30732" s="288"/>
      <c r="U30732" s="287"/>
      <c r="X30732" s="289"/>
    </row>
    <row r="30733" spans="20:24">
      <c r="T30733" s="288"/>
      <c r="U30733" s="287"/>
      <c r="X30733" s="289"/>
    </row>
    <row r="30734" spans="20:24">
      <c r="T30734" s="288"/>
      <c r="U30734" s="287"/>
      <c r="X30734" s="289"/>
    </row>
    <row r="30735" spans="20:24">
      <c r="T30735" s="288"/>
      <c r="U30735" s="287"/>
      <c r="X30735" s="289"/>
    </row>
    <row r="30736" spans="20:24">
      <c r="T30736" s="288"/>
      <c r="U30736" s="287"/>
      <c r="X30736" s="289"/>
    </row>
    <row r="30737" spans="20:24">
      <c r="T30737" s="288"/>
      <c r="U30737" s="287"/>
      <c r="X30737" s="289"/>
    </row>
    <row r="30738" spans="20:24">
      <c r="T30738" s="288"/>
      <c r="U30738" s="287"/>
      <c r="X30738" s="289"/>
    </row>
    <row r="30739" spans="20:24">
      <c r="T30739" s="288"/>
      <c r="U30739" s="287"/>
      <c r="X30739" s="289"/>
    </row>
    <row r="30740" spans="20:24">
      <c r="T30740" s="288"/>
      <c r="U30740" s="287"/>
      <c r="X30740" s="289"/>
    </row>
    <row r="30741" spans="20:24">
      <c r="T30741" s="288"/>
      <c r="U30741" s="287"/>
      <c r="X30741" s="289"/>
    </row>
    <row r="30742" spans="20:24">
      <c r="T30742" s="288"/>
      <c r="U30742" s="287"/>
      <c r="X30742" s="289"/>
    </row>
    <row r="30743" spans="20:24">
      <c r="T30743" s="288"/>
      <c r="U30743" s="287"/>
      <c r="X30743" s="289"/>
    </row>
    <row r="30744" spans="20:24">
      <c r="T30744" s="288"/>
      <c r="U30744" s="287"/>
      <c r="X30744" s="289"/>
    </row>
    <row r="30745" spans="20:24">
      <c r="T30745" s="288"/>
      <c r="U30745" s="287"/>
      <c r="X30745" s="289"/>
    </row>
    <row r="30746" spans="20:24">
      <c r="T30746" s="288"/>
      <c r="U30746" s="287"/>
      <c r="X30746" s="289"/>
    </row>
    <row r="30747" spans="20:24">
      <c r="T30747" s="288"/>
      <c r="U30747" s="287"/>
      <c r="X30747" s="289"/>
    </row>
    <row r="30748" spans="20:24">
      <c r="T30748" s="288"/>
      <c r="U30748" s="287"/>
      <c r="X30748" s="289"/>
    </row>
    <row r="30749" spans="20:24">
      <c r="T30749" s="288"/>
      <c r="U30749" s="287"/>
      <c r="X30749" s="289"/>
    </row>
    <row r="30750" spans="20:24">
      <c r="T30750" s="288"/>
      <c r="U30750" s="287"/>
      <c r="X30750" s="289"/>
    </row>
    <row r="30751" spans="20:24">
      <c r="T30751" s="288"/>
      <c r="U30751" s="287"/>
      <c r="X30751" s="289"/>
    </row>
    <row r="30752" spans="20:24">
      <c r="T30752" s="288"/>
      <c r="U30752" s="287"/>
      <c r="X30752" s="289"/>
    </row>
    <row r="30753" spans="20:24">
      <c r="T30753" s="288"/>
      <c r="U30753" s="287"/>
      <c r="X30753" s="289"/>
    </row>
    <row r="30754" spans="20:24">
      <c r="T30754" s="288"/>
      <c r="U30754" s="287"/>
      <c r="X30754" s="289"/>
    </row>
    <row r="30755" spans="20:24">
      <c r="T30755" s="288"/>
      <c r="U30755" s="287"/>
      <c r="X30755" s="289"/>
    </row>
    <row r="30756" spans="20:24">
      <c r="T30756" s="288"/>
      <c r="U30756" s="287"/>
      <c r="X30756" s="289"/>
    </row>
    <row r="30757" spans="20:24">
      <c r="T30757" s="288"/>
      <c r="U30757" s="287"/>
      <c r="X30757" s="289"/>
    </row>
    <row r="30758" spans="20:24">
      <c r="T30758" s="288"/>
      <c r="U30758" s="287"/>
      <c r="X30758" s="289"/>
    </row>
    <row r="30759" spans="20:24">
      <c r="T30759" s="288"/>
      <c r="U30759" s="287"/>
      <c r="X30759" s="289"/>
    </row>
    <row r="30760" spans="20:24">
      <c r="T30760" s="288"/>
      <c r="U30760" s="287"/>
      <c r="X30760" s="289"/>
    </row>
    <row r="30761" spans="20:24">
      <c r="T30761" s="288"/>
      <c r="U30761" s="287"/>
      <c r="X30761" s="289"/>
    </row>
    <row r="30762" spans="20:24">
      <c r="T30762" s="288"/>
      <c r="U30762" s="287"/>
      <c r="X30762" s="289"/>
    </row>
    <row r="30763" spans="20:24">
      <c r="T30763" s="288"/>
      <c r="U30763" s="287"/>
      <c r="X30763" s="289"/>
    </row>
    <row r="30764" spans="20:24">
      <c r="T30764" s="288"/>
      <c r="U30764" s="287"/>
      <c r="X30764" s="289"/>
    </row>
    <row r="30765" spans="20:24">
      <c r="T30765" s="288"/>
      <c r="U30765" s="287"/>
      <c r="X30765" s="289"/>
    </row>
    <row r="30766" spans="20:24">
      <c r="T30766" s="288"/>
      <c r="U30766" s="287"/>
      <c r="X30766" s="289"/>
    </row>
    <row r="30767" spans="20:24">
      <c r="T30767" s="288"/>
      <c r="U30767" s="287"/>
      <c r="X30767" s="289"/>
    </row>
    <row r="30768" spans="20:24">
      <c r="T30768" s="288"/>
      <c r="U30768" s="287"/>
      <c r="X30768" s="289"/>
    </row>
    <row r="30769" spans="20:24">
      <c r="T30769" s="288"/>
      <c r="U30769" s="287"/>
      <c r="X30769" s="289"/>
    </row>
    <row r="30770" spans="20:24">
      <c r="T30770" s="288"/>
      <c r="U30770" s="287"/>
      <c r="X30770" s="289"/>
    </row>
    <row r="30771" spans="20:24">
      <c r="T30771" s="288"/>
      <c r="U30771" s="287"/>
      <c r="X30771" s="289"/>
    </row>
    <row r="30772" spans="20:24">
      <c r="T30772" s="288"/>
      <c r="U30772" s="287"/>
      <c r="X30772" s="289"/>
    </row>
    <row r="30773" spans="20:24">
      <c r="T30773" s="288"/>
      <c r="U30773" s="287"/>
      <c r="X30773" s="289"/>
    </row>
    <row r="30774" spans="20:24">
      <c r="T30774" s="288"/>
      <c r="U30774" s="287"/>
      <c r="X30774" s="289"/>
    </row>
    <row r="30775" spans="20:24">
      <c r="T30775" s="288"/>
      <c r="U30775" s="287"/>
      <c r="X30775" s="289"/>
    </row>
    <row r="30776" spans="20:24">
      <c r="T30776" s="288"/>
      <c r="U30776" s="287"/>
      <c r="X30776" s="289"/>
    </row>
    <row r="30777" spans="20:24">
      <c r="T30777" s="288"/>
      <c r="U30777" s="287"/>
      <c r="X30777" s="289"/>
    </row>
    <row r="30778" spans="20:24">
      <c r="T30778" s="288"/>
      <c r="U30778" s="287"/>
      <c r="X30778" s="289"/>
    </row>
    <row r="30779" spans="20:24">
      <c r="T30779" s="288"/>
      <c r="U30779" s="287"/>
      <c r="X30779" s="289"/>
    </row>
    <row r="30780" spans="20:24">
      <c r="T30780" s="288"/>
      <c r="U30780" s="287"/>
      <c r="X30780" s="289"/>
    </row>
    <row r="30781" spans="20:24">
      <c r="T30781" s="288"/>
      <c r="U30781" s="287"/>
      <c r="X30781" s="289"/>
    </row>
    <row r="30782" spans="20:24">
      <c r="T30782" s="288"/>
      <c r="U30782" s="287"/>
      <c r="X30782" s="289"/>
    </row>
    <row r="30783" spans="20:24">
      <c r="T30783" s="288"/>
      <c r="U30783" s="287"/>
      <c r="X30783" s="289"/>
    </row>
    <row r="30784" spans="20:24">
      <c r="T30784" s="288"/>
      <c r="U30784" s="287"/>
      <c r="X30784" s="289"/>
    </row>
    <row r="30785" spans="20:24">
      <c r="T30785" s="288"/>
      <c r="U30785" s="287"/>
      <c r="X30785" s="289"/>
    </row>
    <row r="30786" spans="20:24">
      <c r="T30786" s="288"/>
      <c r="U30786" s="287"/>
      <c r="X30786" s="289"/>
    </row>
    <row r="30787" spans="20:24">
      <c r="T30787" s="288"/>
      <c r="U30787" s="287"/>
      <c r="X30787" s="289"/>
    </row>
    <row r="30788" spans="20:24">
      <c r="T30788" s="288"/>
      <c r="U30788" s="287"/>
      <c r="X30788" s="289"/>
    </row>
    <row r="30789" spans="20:24">
      <c r="T30789" s="288"/>
      <c r="U30789" s="287"/>
      <c r="X30789" s="289"/>
    </row>
    <row r="30790" spans="20:24">
      <c r="T30790" s="288"/>
      <c r="U30790" s="287"/>
      <c r="X30790" s="289"/>
    </row>
    <row r="30791" spans="20:24">
      <c r="T30791" s="288"/>
      <c r="U30791" s="287"/>
      <c r="X30791" s="289"/>
    </row>
    <row r="30792" spans="20:24">
      <c r="T30792" s="288"/>
      <c r="U30792" s="287"/>
      <c r="X30792" s="289"/>
    </row>
    <row r="30793" spans="20:24">
      <c r="T30793" s="288"/>
      <c r="U30793" s="287"/>
      <c r="X30793" s="289"/>
    </row>
    <row r="30794" spans="20:24">
      <c r="T30794" s="288"/>
      <c r="U30794" s="287"/>
      <c r="X30794" s="289"/>
    </row>
    <row r="30795" spans="20:24">
      <c r="T30795" s="288"/>
      <c r="U30795" s="287"/>
      <c r="X30795" s="289"/>
    </row>
    <row r="30796" spans="20:24">
      <c r="T30796" s="288"/>
      <c r="U30796" s="287"/>
      <c r="X30796" s="289"/>
    </row>
    <row r="30797" spans="20:24">
      <c r="T30797" s="288"/>
      <c r="U30797" s="287"/>
      <c r="X30797" s="289"/>
    </row>
    <row r="30798" spans="20:24">
      <c r="T30798" s="288"/>
      <c r="U30798" s="287"/>
      <c r="X30798" s="289"/>
    </row>
    <row r="30799" spans="20:24">
      <c r="T30799" s="288"/>
      <c r="U30799" s="287"/>
      <c r="X30799" s="289"/>
    </row>
    <row r="30800" spans="20:24">
      <c r="T30800" s="288"/>
      <c r="U30800" s="287"/>
      <c r="X30800" s="289"/>
    </row>
    <row r="30801" spans="20:24">
      <c r="T30801" s="288"/>
      <c r="U30801" s="287"/>
      <c r="X30801" s="289"/>
    </row>
    <row r="30802" spans="20:24">
      <c r="T30802" s="288"/>
      <c r="U30802" s="287"/>
      <c r="X30802" s="289"/>
    </row>
    <row r="30803" spans="20:24">
      <c r="T30803" s="288"/>
      <c r="U30803" s="287"/>
      <c r="X30803" s="289"/>
    </row>
    <row r="30804" spans="20:24">
      <c r="T30804" s="288"/>
      <c r="U30804" s="287"/>
      <c r="X30804" s="289"/>
    </row>
    <row r="30805" spans="20:24">
      <c r="T30805" s="288"/>
      <c r="U30805" s="287"/>
      <c r="X30805" s="289"/>
    </row>
    <row r="30806" spans="20:24">
      <c r="T30806" s="288"/>
      <c r="U30806" s="287"/>
      <c r="X30806" s="289"/>
    </row>
    <row r="30807" spans="20:24">
      <c r="T30807" s="288"/>
      <c r="U30807" s="287"/>
      <c r="X30807" s="289"/>
    </row>
    <row r="30808" spans="20:24">
      <c r="T30808" s="288"/>
      <c r="U30808" s="287"/>
      <c r="X30808" s="289"/>
    </row>
    <row r="30809" spans="20:24">
      <c r="T30809" s="288"/>
      <c r="U30809" s="287"/>
      <c r="X30809" s="289"/>
    </row>
    <row r="30810" spans="20:24">
      <c r="T30810" s="288"/>
      <c r="U30810" s="287"/>
      <c r="X30810" s="289"/>
    </row>
    <row r="30811" spans="20:24">
      <c r="T30811" s="288"/>
      <c r="U30811" s="287"/>
      <c r="X30811" s="289"/>
    </row>
    <row r="30812" spans="20:24">
      <c r="T30812" s="288"/>
      <c r="U30812" s="287"/>
      <c r="X30812" s="289"/>
    </row>
    <row r="30813" spans="20:24">
      <c r="T30813" s="288"/>
      <c r="U30813" s="287"/>
      <c r="X30813" s="289"/>
    </row>
    <row r="30814" spans="20:24">
      <c r="T30814" s="288"/>
      <c r="U30814" s="287"/>
      <c r="X30814" s="289"/>
    </row>
    <row r="30815" spans="20:24">
      <c r="T30815" s="288"/>
      <c r="U30815" s="287"/>
      <c r="X30815" s="289"/>
    </row>
    <row r="30816" spans="20:24">
      <c r="T30816" s="288"/>
      <c r="U30816" s="287"/>
      <c r="X30816" s="289"/>
    </row>
    <row r="30817" spans="20:24">
      <c r="T30817" s="288"/>
      <c r="U30817" s="287"/>
      <c r="X30817" s="289"/>
    </row>
    <row r="30818" spans="20:24">
      <c r="T30818" s="288"/>
      <c r="U30818" s="287"/>
      <c r="X30818" s="289"/>
    </row>
    <row r="30819" spans="20:24">
      <c r="T30819" s="288"/>
      <c r="U30819" s="287"/>
      <c r="X30819" s="289"/>
    </row>
    <row r="30820" spans="20:24">
      <c r="T30820" s="288"/>
      <c r="U30820" s="287"/>
      <c r="X30820" s="289"/>
    </row>
    <row r="30821" spans="20:24">
      <c r="T30821" s="288"/>
      <c r="U30821" s="287"/>
      <c r="X30821" s="289"/>
    </row>
    <row r="30822" spans="20:24">
      <c r="T30822" s="288"/>
      <c r="U30822" s="287"/>
      <c r="X30822" s="289"/>
    </row>
    <row r="30823" spans="20:24">
      <c r="T30823" s="288"/>
      <c r="U30823" s="287"/>
      <c r="X30823" s="289"/>
    </row>
    <row r="30824" spans="20:24">
      <c r="T30824" s="288"/>
      <c r="U30824" s="287"/>
      <c r="X30824" s="289"/>
    </row>
    <row r="30825" spans="20:24">
      <c r="T30825" s="288"/>
      <c r="U30825" s="287"/>
      <c r="X30825" s="289"/>
    </row>
    <row r="30826" spans="20:24">
      <c r="T30826" s="288"/>
      <c r="U30826" s="287"/>
      <c r="X30826" s="289"/>
    </row>
    <row r="30827" spans="20:24">
      <c r="T30827" s="288"/>
      <c r="U30827" s="287"/>
      <c r="X30827" s="289"/>
    </row>
    <row r="30828" spans="20:24">
      <c r="T30828" s="288"/>
      <c r="U30828" s="287"/>
      <c r="X30828" s="289"/>
    </row>
    <row r="30829" spans="20:24">
      <c r="T30829" s="288"/>
      <c r="U30829" s="287"/>
      <c r="X30829" s="289"/>
    </row>
    <row r="30830" spans="20:24">
      <c r="T30830" s="288"/>
      <c r="U30830" s="287"/>
      <c r="X30830" s="289"/>
    </row>
    <row r="30831" spans="20:24">
      <c r="T30831" s="288"/>
      <c r="U30831" s="287"/>
      <c r="X30831" s="289"/>
    </row>
    <row r="30832" spans="20:24">
      <c r="T30832" s="288"/>
      <c r="U30832" s="287"/>
      <c r="X30832" s="289"/>
    </row>
    <row r="30833" spans="20:24">
      <c r="T30833" s="288"/>
      <c r="U30833" s="287"/>
      <c r="X30833" s="289"/>
    </row>
    <row r="30834" spans="20:24">
      <c r="T30834" s="288"/>
      <c r="U30834" s="287"/>
      <c r="X30834" s="289"/>
    </row>
    <row r="30835" spans="20:24">
      <c r="T30835" s="288"/>
      <c r="U30835" s="287"/>
      <c r="X30835" s="289"/>
    </row>
    <row r="30836" spans="20:24">
      <c r="T30836" s="288"/>
      <c r="U30836" s="287"/>
      <c r="X30836" s="289"/>
    </row>
    <row r="30837" spans="20:24">
      <c r="T30837" s="288"/>
      <c r="U30837" s="287"/>
      <c r="X30837" s="289"/>
    </row>
    <row r="30838" spans="20:24">
      <c r="T30838" s="288"/>
      <c r="U30838" s="287"/>
      <c r="X30838" s="289"/>
    </row>
    <row r="30839" spans="20:24">
      <c r="T30839" s="288"/>
      <c r="U30839" s="287"/>
      <c r="X30839" s="289"/>
    </row>
    <row r="30840" spans="20:24">
      <c r="T30840" s="288"/>
      <c r="U30840" s="287"/>
      <c r="X30840" s="289"/>
    </row>
    <row r="30841" spans="20:24">
      <c r="T30841" s="288"/>
      <c r="U30841" s="287"/>
      <c r="X30841" s="289"/>
    </row>
    <row r="30842" spans="20:24">
      <c r="T30842" s="288"/>
      <c r="U30842" s="287"/>
      <c r="X30842" s="289"/>
    </row>
    <row r="30843" spans="20:24">
      <c r="T30843" s="288"/>
      <c r="U30843" s="287"/>
      <c r="X30843" s="289"/>
    </row>
    <row r="30844" spans="20:24">
      <c r="T30844" s="288"/>
      <c r="U30844" s="287"/>
      <c r="X30844" s="289"/>
    </row>
    <row r="30845" spans="20:24">
      <c r="T30845" s="288"/>
      <c r="U30845" s="287"/>
      <c r="X30845" s="289"/>
    </row>
    <row r="30846" spans="20:24">
      <c r="T30846" s="288"/>
      <c r="U30846" s="287"/>
      <c r="X30846" s="289"/>
    </row>
    <row r="30847" spans="20:24">
      <c r="T30847" s="288"/>
      <c r="U30847" s="287"/>
      <c r="X30847" s="289"/>
    </row>
    <row r="30848" spans="20:24">
      <c r="T30848" s="288"/>
      <c r="U30848" s="287"/>
      <c r="X30848" s="289"/>
    </row>
    <row r="30849" spans="20:24">
      <c r="T30849" s="288"/>
      <c r="U30849" s="287"/>
      <c r="X30849" s="289"/>
    </row>
    <row r="30850" spans="20:24">
      <c r="T30850" s="288"/>
      <c r="U30850" s="287"/>
      <c r="X30850" s="289"/>
    </row>
    <row r="30851" spans="20:24">
      <c r="T30851" s="288"/>
      <c r="U30851" s="287"/>
      <c r="X30851" s="289"/>
    </row>
    <row r="30852" spans="20:24">
      <c r="T30852" s="288"/>
      <c r="U30852" s="287"/>
      <c r="X30852" s="289"/>
    </row>
    <row r="30853" spans="20:24">
      <c r="T30853" s="288"/>
      <c r="U30853" s="287"/>
      <c r="X30853" s="289"/>
    </row>
    <row r="30854" spans="20:24">
      <c r="T30854" s="288"/>
      <c r="U30854" s="287"/>
      <c r="X30854" s="289"/>
    </row>
    <row r="30855" spans="20:24">
      <c r="T30855" s="288"/>
      <c r="U30855" s="287"/>
      <c r="X30855" s="289"/>
    </row>
    <row r="30856" spans="20:24">
      <c r="T30856" s="288"/>
      <c r="U30856" s="287"/>
      <c r="X30856" s="289"/>
    </row>
    <row r="30857" spans="20:24">
      <c r="T30857" s="288"/>
      <c r="U30857" s="287"/>
      <c r="X30857" s="289"/>
    </row>
    <row r="30858" spans="20:24">
      <c r="T30858" s="288"/>
      <c r="U30858" s="287"/>
      <c r="X30858" s="289"/>
    </row>
    <row r="30859" spans="20:24">
      <c r="T30859" s="288"/>
      <c r="U30859" s="287"/>
      <c r="X30859" s="289"/>
    </row>
    <row r="30860" spans="20:24">
      <c r="T30860" s="288"/>
      <c r="U30860" s="287"/>
      <c r="X30860" s="289"/>
    </row>
    <row r="30861" spans="20:24">
      <c r="T30861" s="288"/>
      <c r="U30861" s="287"/>
      <c r="X30861" s="289"/>
    </row>
    <row r="30862" spans="20:24">
      <c r="T30862" s="288"/>
      <c r="U30862" s="287"/>
      <c r="X30862" s="289"/>
    </row>
    <row r="30863" spans="20:24">
      <c r="T30863" s="288"/>
      <c r="U30863" s="287"/>
      <c r="X30863" s="289"/>
    </row>
    <row r="30864" spans="20:24">
      <c r="T30864" s="288"/>
      <c r="U30864" s="287"/>
      <c r="X30864" s="289"/>
    </row>
    <row r="30865" spans="20:24">
      <c r="T30865" s="288"/>
      <c r="U30865" s="287"/>
      <c r="X30865" s="289"/>
    </row>
    <row r="30866" spans="20:24">
      <c r="T30866" s="288"/>
      <c r="U30866" s="287"/>
      <c r="X30866" s="289"/>
    </row>
    <row r="30867" spans="20:24">
      <c r="T30867" s="288"/>
      <c r="U30867" s="287"/>
      <c r="X30867" s="289"/>
    </row>
    <row r="30868" spans="20:24">
      <c r="T30868" s="288"/>
      <c r="U30868" s="287"/>
      <c r="X30868" s="289"/>
    </row>
    <row r="30869" spans="20:24">
      <c r="T30869" s="288"/>
      <c r="U30869" s="287"/>
      <c r="X30869" s="289"/>
    </row>
    <row r="30870" spans="20:24">
      <c r="T30870" s="288"/>
      <c r="U30870" s="287"/>
      <c r="X30870" s="289"/>
    </row>
    <row r="30871" spans="20:24">
      <c r="T30871" s="288"/>
      <c r="U30871" s="287"/>
      <c r="X30871" s="289"/>
    </row>
    <row r="30872" spans="20:24">
      <c r="T30872" s="288"/>
      <c r="U30872" s="287"/>
      <c r="X30872" s="289"/>
    </row>
    <row r="30873" spans="20:24">
      <c r="T30873" s="288"/>
      <c r="U30873" s="287"/>
      <c r="X30873" s="289"/>
    </row>
    <row r="30874" spans="20:24">
      <c r="T30874" s="288"/>
      <c r="U30874" s="287"/>
      <c r="X30874" s="289"/>
    </row>
    <row r="30875" spans="20:24">
      <c r="T30875" s="288"/>
      <c r="U30875" s="287"/>
      <c r="X30875" s="289"/>
    </row>
    <row r="30876" spans="20:24">
      <c r="T30876" s="288"/>
      <c r="U30876" s="287"/>
      <c r="X30876" s="289"/>
    </row>
    <row r="30877" spans="20:24">
      <c r="T30877" s="288"/>
      <c r="U30877" s="287"/>
      <c r="X30877" s="289"/>
    </row>
    <row r="30878" spans="20:24">
      <c r="T30878" s="288"/>
      <c r="U30878" s="287"/>
      <c r="X30878" s="289"/>
    </row>
    <row r="30879" spans="20:24">
      <c r="T30879" s="288"/>
      <c r="U30879" s="287"/>
      <c r="X30879" s="289"/>
    </row>
    <row r="30880" spans="20:24">
      <c r="T30880" s="288"/>
      <c r="U30880" s="287"/>
      <c r="X30880" s="289"/>
    </row>
    <row r="30881" spans="20:24">
      <c r="T30881" s="288"/>
      <c r="U30881" s="287"/>
      <c r="X30881" s="289"/>
    </row>
    <row r="30882" spans="20:24">
      <c r="T30882" s="288"/>
      <c r="U30882" s="287"/>
      <c r="X30882" s="289"/>
    </row>
    <row r="30883" spans="20:24">
      <c r="T30883" s="288"/>
      <c r="U30883" s="287"/>
      <c r="X30883" s="289"/>
    </row>
    <row r="30884" spans="20:24">
      <c r="T30884" s="288"/>
      <c r="U30884" s="287"/>
      <c r="X30884" s="289"/>
    </row>
    <row r="30885" spans="20:24">
      <c r="T30885" s="288"/>
      <c r="U30885" s="287"/>
      <c r="X30885" s="289"/>
    </row>
    <row r="30886" spans="20:24">
      <c r="T30886" s="288"/>
      <c r="U30886" s="287"/>
      <c r="X30886" s="289"/>
    </row>
    <row r="30887" spans="20:24">
      <c r="T30887" s="288"/>
      <c r="U30887" s="287"/>
      <c r="X30887" s="289"/>
    </row>
    <row r="30888" spans="20:24">
      <c r="T30888" s="288"/>
      <c r="U30888" s="287"/>
      <c r="X30888" s="289"/>
    </row>
    <row r="30889" spans="20:24">
      <c r="T30889" s="288"/>
      <c r="U30889" s="287"/>
      <c r="X30889" s="289"/>
    </row>
    <row r="30890" spans="20:24">
      <c r="T30890" s="288"/>
      <c r="U30890" s="287"/>
      <c r="X30890" s="289"/>
    </row>
    <row r="30891" spans="20:24">
      <c r="T30891" s="288"/>
      <c r="U30891" s="287"/>
      <c r="X30891" s="289"/>
    </row>
    <row r="30892" spans="20:24">
      <c r="T30892" s="288"/>
      <c r="U30892" s="287"/>
      <c r="X30892" s="289"/>
    </row>
    <row r="30893" spans="20:24">
      <c r="T30893" s="288"/>
      <c r="U30893" s="287"/>
      <c r="X30893" s="289"/>
    </row>
    <row r="30894" spans="20:24">
      <c r="T30894" s="288"/>
      <c r="U30894" s="287"/>
      <c r="X30894" s="289"/>
    </row>
    <row r="30895" spans="20:24">
      <c r="T30895" s="288"/>
      <c r="U30895" s="287"/>
      <c r="X30895" s="289"/>
    </row>
    <row r="30896" spans="20:24">
      <c r="T30896" s="288"/>
      <c r="U30896" s="287"/>
      <c r="X30896" s="289"/>
    </row>
    <row r="30897" spans="20:24">
      <c r="T30897" s="288"/>
      <c r="U30897" s="287"/>
      <c r="X30897" s="289"/>
    </row>
    <row r="30898" spans="20:24">
      <c r="T30898" s="288"/>
      <c r="U30898" s="287"/>
      <c r="X30898" s="289"/>
    </row>
    <row r="30899" spans="20:24">
      <c r="T30899" s="288"/>
      <c r="U30899" s="287"/>
      <c r="X30899" s="289"/>
    </row>
    <row r="30900" spans="20:24">
      <c r="T30900" s="288"/>
      <c r="U30900" s="287"/>
      <c r="X30900" s="289"/>
    </row>
    <row r="30901" spans="20:24">
      <c r="T30901" s="288"/>
      <c r="U30901" s="287"/>
      <c r="X30901" s="289"/>
    </row>
    <row r="30902" spans="20:24">
      <c r="T30902" s="288"/>
      <c r="U30902" s="287"/>
      <c r="X30902" s="289"/>
    </row>
    <row r="30903" spans="20:24">
      <c r="T30903" s="288"/>
      <c r="U30903" s="287"/>
      <c r="X30903" s="289"/>
    </row>
    <row r="30904" spans="20:24">
      <c r="T30904" s="288"/>
      <c r="U30904" s="287"/>
      <c r="X30904" s="289"/>
    </row>
    <row r="30905" spans="20:24">
      <c r="T30905" s="288"/>
      <c r="U30905" s="287"/>
      <c r="X30905" s="289"/>
    </row>
    <row r="30906" spans="20:24">
      <c r="T30906" s="288"/>
      <c r="U30906" s="287"/>
      <c r="X30906" s="289"/>
    </row>
    <row r="30907" spans="20:24">
      <c r="T30907" s="288"/>
      <c r="U30907" s="287"/>
      <c r="X30907" s="289"/>
    </row>
    <row r="30908" spans="20:24">
      <c r="T30908" s="288"/>
      <c r="U30908" s="287"/>
      <c r="X30908" s="289"/>
    </row>
    <row r="30909" spans="20:24">
      <c r="T30909" s="288"/>
      <c r="U30909" s="287"/>
      <c r="X30909" s="289"/>
    </row>
    <row r="30910" spans="20:24">
      <c r="T30910" s="288"/>
      <c r="U30910" s="287"/>
      <c r="X30910" s="289"/>
    </row>
    <row r="30911" spans="20:24">
      <c r="T30911" s="288"/>
      <c r="U30911" s="287"/>
      <c r="X30911" s="289"/>
    </row>
    <row r="30912" spans="20:24">
      <c r="T30912" s="288"/>
      <c r="U30912" s="287"/>
      <c r="X30912" s="289"/>
    </row>
    <row r="30913" spans="20:24">
      <c r="T30913" s="288"/>
      <c r="U30913" s="287"/>
      <c r="X30913" s="289"/>
    </row>
    <row r="30914" spans="20:24">
      <c r="T30914" s="288"/>
      <c r="U30914" s="287"/>
      <c r="X30914" s="289"/>
    </row>
    <row r="30915" spans="20:24">
      <c r="T30915" s="288"/>
      <c r="U30915" s="287"/>
      <c r="X30915" s="289"/>
    </row>
    <row r="30916" spans="20:24">
      <c r="T30916" s="288"/>
      <c r="U30916" s="287"/>
      <c r="X30916" s="289"/>
    </row>
    <row r="30917" spans="20:24">
      <c r="T30917" s="288"/>
      <c r="U30917" s="287"/>
      <c r="X30917" s="289"/>
    </row>
    <row r="30918" spans="20:24">
      <c r="T30918" s="288"/>
      <c r="U30918" s="287"/>
      <c r="X30918" s="289"/>
    </row>
    <row r="30919" spans="20:24">
      <c r="T30919" s="288"/>
      <c r="U30919" s="287"/>
      <c r="X30919" s="289"/>
    </row>
    <row r="30920" spans="20:24">
      <c r="T30920" s="288"/>
      <c r="U30920" s="287"/>
      <c r="X30920" s="289"/>
    </row>
    <row r="30921" spans="20:24">
      <c r="T30921" s="288"/>
      <c r="U30921" s="287"/>
      <c r="X30921" s="289"/>
    </row>
    <row r="30922" spans="20:24">
      <c r="T30922" s="288"/>
      <c r="U30922" s="287"/>
      <c r="X30922" s="289"/>
    </row>
    <row r="30923" spans="20:24">
      <c r="T30923" s="288"/>
      <c r="U30923" s="287"/>
      <c r="X30923" s="289"/>
    </row>
    <row r="30924" spans="20:24">
      <c r="T30924" s="288"/>
      <c r="U30924" s="287"/>
      <c r="X30924" s="289"/>
    </row>
    <row r="30925" spans="20:24">
      <c r="T30925" s="288"/>
      <c r="U30925" s="287"/>
      <c r="X30925" s="289"/>
    </row>
    <row r="30926" spans="20:24">
      <c r="T30926" s="288"/>
      <c r="U30926" s="287"/>
      <c r="X30926" s="289"/>
    </row>
    <row r="30927" spans="20:24">
      <c r="T30927" s="288"/>
      <c r="U30927" s="287"/>
      <c r="X30927" s="289"/>
    </row>
    <row r="30928" spans="20:24">
      <c r="T30928" s="288"/>
      <c r="U30928" s="287"/>
      <c r="X30928" s="289"/>
    </row>
    <row r="30929" spans="20:24">
      <c r="T30929" s="288"/>
      <c r="U30929" s="287"/>
      <c r="X30929" s="289"/>
    </row>
    <row r="30930" spans="20:24">
      <c r="T30930" s="288"/>
      <c r="U30930" s="287"/>
      <c r="X30930" s="289"/>
    </row>
    <row r="30931" spans="20:24">
      <c r="T30931" s="288"/>
      <c r="U30931" s="287"/>
      <c r="X30931" s="289"/>
    </row>
    <row r="30932" spans="20:24">
      <c r="T30932" s="288"/>
      <c r="U30932" s="287"/>
      <c r="X30932" s="289"/>
    </row>
    <row r="30933" spans="20:24">
      <c r="T30933" s="288"/>
      <c r="U30933" s="287"/>
      <c r="X30933" s="289"/>
    </row>
    <row r="30934" spans="20:24">
      <c r="T30934" s="288"/>
      <c r="U30934" s="287"/>
      <c r="X30934" s="289"/>
    </row>
    <row r="30935" spans="20:24">
      <c r="T30935" s="288"/>
      <c r="U30935" s="287"/>
      <c r="X30935" s="289"/>
    </row>
    <row r="30936" spans="20:24">
      <c r="T30936" s="288"/>
      <c r="U30936" s="287"/>
      <c r="X30936" s="289"/>
    </row>
    <row r="30937" spans="20:24">
      <c r="T30937" s="288"/>
      <c r="U30937" s="287"/>
      <c r="X30937" s="289"/>
    </row>
    <row r="30938" spans="20:24">
      <c r="T30938" s="288"/>
      <c r="U30938" s="287"/>
      <c r="X30938" s="289"/>
    </row>
    <row r="30939" spans="20:24">
      <c r="T30939" s="288"/>
      <c r="U30939" s="287"/>
      <c r="X30939" s="289"/>
    </row>
    <row r="30940" spans="20:24">
      <c r="T30940" s="288"/>
      <c r="U30940" s="287"/>
      <c r="X30940" s="289"/>
    </row>
    <row r="30941" spans="20:24">
      <c r="T30941" s="288"/>
      <c r="U30941" s="287"/>
      <c r="X30941" s="289"/>
    </row>
    <row r="30942" spans="20:24">
      <c r="T30942" s="288"/>
      <c r="U30942" s="287"/>
      <c r="X30942" s="289"/>
    </row>
    <row r="30943" spans="20:24">
      <c r="T30943" s="288"/>
      <c r="U30943" s="287"/>
      <c r="X30943" s="289"/>
    </row>
    <row r="30944" spans="20:24">
      <c r="T30944" s="288"/>
      <c r="U30944" s="287"/>
      <c r="X30944" s="289"/>
    </row>
    <row r="30945" spans="20:24">
      <c r="T30945" s="288"/>
      <c r="U30945" s="287"/>
      <c r="X30945" s="289"/>
    </row>
    <row r="30946" spans="20:24">
      <c r="T30946" s="288"/>
      <c r="U30946" s="287"/>
      <c r="X30946" s="289"/>
    </row>
    <row r="30947" spans="20:24">
      <c r="T30947" s="288"/>
      <c r="U30947" s="287"/>
      <c r="X30947" s="289"/>
    </row>
    <row r="30948" spans="20:24">
      <c r="T30948" s="288"/>
      <c r="U30948" s="287"/>
      <c r="X30948" s="289"/>
    </row>
    <row r="30949" spans="20:24">
      <c r="T30949" s="288"/>
      <c r="U30949" s="287"/>
      <c r="X30949" s="289"/>
    </row>
    <row r="30950" spans="20:24">
      <c r="T30950" s="288"/>
      <c r="U30950" s="287"/>
      <c r="X30950" s="289"/>
    </row>
    <row r="30951" spans="20:24">
      <c r="T30951" s="288"/>
      <c r="U30951" s="287"/>
      <c r="X30951" s="289"/>
    </row>
    <row r="30952" spans="20:24">
      <c r="T30952" s="288"/>
      <c r="U30952" s="287"/>
      <c r="X30952" s="289"/>
    </row>
    <row r="30953" spans="20:24">
      <c r="T30953" s="288"/>
      <c r="U30953" s="287"/>
      <c r="X30953" s="289"/>
    </row>
    <row r="30954" spans="20:24">
      <c r="T30954" s="288"/>
      <c r="U30954" s="287"/>
      <c r="X30954" s="289"/>
    </row>
    <row r="30955" spans="20:24">
      <c r="T30955" s="288"/>
      <c r="U30955" s="287"/>
      <c r="X30955" s="289"/>
    </row>
    <row r="30956" spans="20:24">
      <c r="T30956" s="288"/>
      <c r="U30956" s="287"/>
      <c r="X30956" s="289"/>
    </row>
    <row r="30957" spans="20:24">
      <c r="T30957" s="288"/>
      <c r="U30957" s="287"/>
      <c r="X30957" s="289"/>
    </row>
    <row r="30958" spans="20:24">
      <c r="T30958" s="288"/>
      <c r="U30958" s="287"/>
      <c r="X30958" s="289"/>
    </row>
    <row r="30959" spans="20:24">
      <c r="T30959" s="288"/>
      <c r="U30959" s="287"/>
      <c r="X30959" s="289"/>
    </row>
    <row r="30960" spans="20:24">
      <c r="T30960" s="288"/>
      <c r="U30960" s="287"/>
      <c r="X30960" s="289"/>
    </row>
    <row r="30961" spans="20:24">
      <c r="T30961" s="288"/>
      <c r="U30961" s="287"/>
      <c r="X30961" s="289"/>
    </row>
    <row r="30962" spans="20:24">
      <c r="T30962" s="288"/>
      <c r="U30962" s="287"/>
      <c r="X30962" s="289"/>
    </row>
    <row r="30963" spans="20:24">
      <c r="T30963" s="288"/>
      <c r="U30963" s="287"/>
      <c r="X30963" s="289"/>
    </row>
    <row r="30964" spans="20:24">
      <c r="T30964" s="288"/>
      <c r="U30964" s="287"/>
      <c r="X30964" s="289"/>
    </row>
    <row r="30965" spans="20:24">
      <c r="T30965" s="288"/>
      <c r="U30965" s="287"/>
      <c r="X30965" s="289"/>
    </row>
    <row r="30966" spans="20:24">
      <c r="T30966" s="288"/>
      <c r="U30966" s="287"/>
      <c r="X30966" s="289"/>
    </row>
    <row r="30967" spans="20:24">
      <c r="T30967" s="288"/>
      <c r="U30967" s="287"/>
      <c r="X30967" s="289"/>
    </row>
    <row r="30968" spans="20:24">
      <c r="T30968" s="288"/>
      <c r="U30968" s="287"/>
      <c r="X30968" s="289"/>
    </row>
    <row r="30969" spans="20:24">
      <c r="T30969" s="288"/>
      <c r="U30969" s="287"/>
      <c r="X30969" s="289"/>
    </row>
    <row r="30970" spans="20:24">
      <c r="T30970" s="288"/>
      <c r="U30970" s="287"/>
      <c r="X30970" s="289"/>
    </row>
    <row r="30971" spans="20:24">
      <c r="T30971" s="288"/>
      <c r="U30971" s="287"/>
      <c r="X30971" s="289"/>
    </row>
    <row r="30972" spans="20:24">
      <c r="T30972" s="288"/>
      <c r="U30972" s="287"/>
      <c r="X30972" s="289"/>
    </row>
    <row r="30973" spans="20:24">
      <c r="T30973" s="288"/>
      <c r="U30973" s="287"/>
      <c r="X30973" s="289"/>
    </row>
    <row r="30974" spans="20:24">
      <c r="T30974" s="288"/>
      <c r="U30974" s="287"/>
      <c r="X30974" s="289"/>
    </row>
    <row r="30975" spans="20:24">
      <c r="T30975" s="288"/>
      <c r="U30975" s="287"/>
      <c r="X30975" s="289"/>
    </row>
    <row r="30976" spans="20:24">
      <c r="T30976" s="288"/>
      <c r="U30976" s="287"/>
      <c r="X30976" s="289"/>
    </row>
    <row r="30977" spans="20:24">
      <c r="T30977" s="288"/>
      <c r="U30977" s="287"/>
      <c r="X30977" s="289"/>
    </row>
    <row r="30978" spans="20:24">
      <c r="T30978" s="288"/>
      <c r="U30978" s="287"/>
      <c r="X30978" s="289"/>
    </row>
    <row r="30979" spans="20:24">
      <c r="T30979" s="288"/>
      <c r="U30979" s="287"/>
      <c r="X30979" s="289"/>
    </row>
    <row r="30980" spans="20:24">
      <c r="T30980" s="288"/>
      <c r="U30980" s="287"/>
      <c r="X30980" s="289"/>
    </row>
    <row r="30981" spans="20:24">
      <c r="T30981" s="288"/>
      <c r="U30981" s="287"/>
      <c r="X30981" s="289"/>
    </row>
    <row r="30982" spans="20:24">
      <c r="T30982" s="288"/>
      <c r="U30982" s="287"/>
      <c r="X30982" s="289"/>
    </row>
    <row r="30983" spans="20:24">
      <c r="T30983" s="288"/>
      <c r="U30983" s="287"/>
      <c r="X30983" s="289"/>
    </row>
    <row r="30984" spans="20:24">
      <c r="T30984" s="288"/>
      <c r="U30984" s="287"/>
      <c r="X30984" s="289"/>
    </row>
    <row r="30985" spans="20:24">
      <c r="T30985" s="288"/>
      <c r="U30985" s="287"/>
      <c r="X30985" s="289"/>
    </row>
    <row r="30986" spans="20:24">
      <c r="T30986" s="288"/>
      <c r="U30986" s="287"/>
      <c r="X30986" s="289"/>
    </row>
    <row r="30987" spans="20:24">
      <c r="T30987" s="288"/>
      <c r="U30987" s="287"/>
      <c r="X30987" s="289"/>
    </row>
    <row r="30988" spans="20:24">
      <c r="T30988" s="288"/>
      <c r="U30988" s="287"/>
      <c r="X30988" s="289"/>
    </row>
    <row r="30989" spans="20:24">
      <c r="T30989" s="288"/>
      <c r="U30989" s="287"/>
      <c r="X30989" s="289"/>
    </row>
    <row r="30990" spans="20:24">
      <c r="T30990" s="288"/>
      <c r="U30990" s="287"/>
      <c r="X30990" s="289"/>
    </row>
    <row r="30991" spans="20:24">
      <c r="T30991" s="288"/>
      <c r="U30991" s="287"/>
      <c r="X30991" s="289"/>
    </row>
    <row r="30992" spans="20:24">
      <c r="T30992" s="288"/>
      <c r="U30992" s="287"/>
      <c r="X30992" s="289"/>
    </row>
    <row r="30993" spans="20:24">
      <c r="T30993" s="288"/>
      <c r="U30993" s="287"/>
      <c r="X30993" s="289"/>
    </row>
    <row r="30994" spans="20:24">
      <c r="T30994" s="288"/>
      <c r="U30994" s="287"/>
      <c r="X30994" s="289"/>
    </row>
    <row r="30995" spans="20:24">
      <c r="T30995" s="288"/>
      <c r="U30995" s="287"/>
      <c r="X30995" s="289"/>
    </row>
    <row r="30996" spans="20:24">
      <c r="T30996" s="288"/>
      <c r="U30996" s="287"/>
      <c r="X30996" s="289"/>
    </row>
    <row r="30997" spans="20:24">
      <c r="T30997" s="288"/>
      <c r="U30997" s="287"/>
      <c r="X30997" s="289"/>
    </row>
    <row r="30998" spans="20:24">
      <c r="T30998" s="288"/>
      <c r="U30998" s="287"/>
      <c r="X30998" s="289"/>
    </row>
    <row r="30999" spans="20:24">
      <c r="T30999" s="288"/>
      <c r="U30999" s="287"/>
      <c r="X30999" s="289"/>
    </row>
    <row r="31000" spans="20:24">
      <c r="T31000" s="288"/>
      <c r="U31000" s="287"/>
      <c r="X31000" s="289"/>
    </row>
    <row r="31001" spans="20:24">
      <c r="T31001" s="288"/>
      <c r="U31001" s="287"/>
      <c r="X31001" s="289"/>
    </row>
    <row r="31002" spans="20:24">
      <c r="T31002" s="288"/>
      <c r="U31002" s="287"/>
      <c r="X31002" s="289"/>
    </row>
    <row r="31003" spans="20:24">
      <c r="T31003" s="288"/>
      <c r="U31003" s="287"/>
      <c r="X31003" s="289"/>
    </row>
    <row r="31004" spans="20:24">
      <c r="T31004" s="288"/>
      <c r="U31004" s="287"/>
      <c r="X31004" s="289"/>
    </row>
    <row r="31005" spans="20:24">
      <c r="T31005" s="288"/>
      <c r="U31005" s="287"/>
      <c r="X31005" s="289"/>
    </row>
    <row r="31006" spans="20:24">
      <c r="T31006" s="288"/>
      <c r="U31006" s="287"/>
      <c r="X31006" s="289"/>
    </row>
    <row r="31007" spans="20:24">
      <c r="T31007" s="288"/>
      <c r="U31007" s="287"/>
      <c r="X31007" s="289"/>
    </row>
    <row r="31008" spans="20:24">
      <c r="T31008" s="288"/>
      <c r="U31008" s="287"/>
      <c r="X31008" s="289"/>
    </row>
    <row r="31009" spans="20:24">
      <c r="T31009" s="288"/>
      <c r="U31009" s="287"/>
      <c r="X31009" s="289"/>
    </row>
    <row r="31010" spans="20:24">
      <c r="T31010" s="288"/>
      <c r="U31010" s="287"/>
      <c r="X31010" s="289"/>
    </row>
    <row r="31011" spans="20:24">
      <c r="T31011" s="288"/>
      <c r="U31011" s="287"/>
      <c r="X31011" s="289"/>
    </row>
    <row r="31012" spans="20:24">
      <c r="T31012" s="288"/>
      <c r="U31012" s="287"/>
      <c r="X31012" s="289"/>
    </row>
    <row r="31013" spans="20:24">
      <c r="T31013" s="288"/>
      <c r="U31013" s="287"/>
      <c r="X31013" s="289"/>
    </row>
    <row r="31014" spans="20:24">
      <c r="T31014" s="288"/>
      <c r="U31014" s="287"/>
      <c r="X31014" s="289"/>
    </row>
    <row r="31015" spans="20:24">
      <c r="T31015" s="288"/>
      <c r="U31015" s="287"/>
      <c r="X31015" s="289"/>
    </row>
    <row r="31016" spans="20:24">
      <c r="T31016" s="288"/>
      <c r="U31016" s="287"/>
      <c r="X31016" s="289"/>
    </row>
    <row r="31017" spans="20:24">
      <c r="T31017" s="288"/>
      <c r="U31017" s="287"/>
      <c r="X31017" s="289"/>
    </row>
    <row r="31018" spans="20:24">
      <c r="T31018" s="288"/>
      <c r="U31018" s="287"/>
      <c r="X31018" s="289"/>
    </row>
    <row r="31019" spans="20:24">
      <c r="T31019" s="288"/>
      <c r="U31019" s="287"/>
      <c r="X31019" s="289"/>
    </row>
    <row r="31020" spans="20:24">
      <c r="T31020" s="288"/>
      <c r="U31020" s="287"/>
      <c r="X31020" s="289"/>
    </row>
    <row r="31021" spans="20:24">
      <c r="T31021" s="288"/>
      <c r="U31021" s="287"/>
      <c r="X31021" s="289"/>
    </row>
    <row r="31022" spans="20:24">
      <c r="T31022" s="288"/>
      <c r="U31022" s="287"/>
      <c r="X31022" s="289"/>
    </row>
    <row r="31023" spans="20:24">
      <c r="T31023" s="288"/>
      <c r="U31023" s="287"/>
      <c r="X31023" s="289"/>
    </row>
    <row r="31024" spans="20:24">
      <c r="T31024" s="288"/>
      <c r="U31024" s="287"/>
      <c r="X31024" s="289"/>
    </row>
    <row r="31025" spans="20:24">
      <c r="T31025" s="288"/>
      <c r="U31025" s="287"/>
      <c r="X31025" s="289"/>
    </row>
    <row r="31026" spans="20:24">
      <c r="T31026" s="288"/>
      <c r="U31026" s="287"/>
      <c r="X31026" s="289"/>
    </row>
    <row r="31027" spans="20:24">
      <c r="T31027" s="288"/>
      <c r="U31027" s="287"/>
      <c r="X31027" s="289"/>
    </row>
    <row r="31028" spans="20:24">
      <c r="T31028" s="288"/>
      <c r="U31028" s="287"/>
      <c r="X31028" s="289"/>
    </row>
    <row r="31029" spans="20:24">
      <c r="T31029" s="288"/>
      <c r="U31029" s="287"/>
      <c r="X31029" s="289"/>
    </row>
    <row r="31030" spans="20:24">
      <c r="T31030" s="288"/>
      <c r="U31030" s="287"/>
      <c r="X31030" s="289"/>
    </row>
    <row r="31031" spans="20:24">
      <c r="T31031" s="288"/>
      <c r="U31031" s="287"/>
      <c r="X31031" s="289"/>
    </row>
    <row r="31032" spans="20:24">
      <c r="T31032" s="288"/>
      <c r="U31032" s="287"/>
      <c r="X31032" s="289"/>
    </row>
    <row r="31033" spans="20:24">
      <c r="T31033" s="288"/>
      <c r="U31033" s="287"/>
      <c r="X31033" s="289"/>
    </row>
    <row r="31034" spans="20:24">
      <c r="T31034" s="288"/>
      <c r="U31034" s="287"/>
      <c r="X31034" s="289"/>
    </row>
    <row r="31035" spans="20:24">
      <c r="T31035" s="288"/>
      <c r="U31035" s="287"/>
      <c r="X31035" s="289"/>
    </row>
    <row r="31036" spans="20:24">
      <c r="T31036" s="288"/>
      <c r="U31036" s="287"/>
      <c r="X31036" s="289"/>
    </row>
    <row r="31037" spans="20:24">
      <c r="T31037" s="288"/>
      <c r="U31037" s="287"/>
      <c r="X31037" s="289"/>
    </row>
    <row r="31038" spans="20:24">
      <c r="T31038" s="288"/>
      <c r="U31038" s="287"/>
      <c r="X31038" s="289"/>
    </row>
    <row r="31039" spans="20:24">
      <c r="T31039" s="288"/>
      <c r="U31039" s="287"/>
      <c r="X31039" s="289"/>
    </row>
    <row r="31040" spans="20:24">
      <c r="T31040" s="288"/>
      <c r="U31040" s="287"/>
      <c r="X31040" s="289"/>
    </row>
    <row r="31041" spans="20:24">
      <c r="T31041" s="288"/>
      <c r="U31041" s="287"/>
      <c r="X31041" s="289"/>
    </row>
    <row r="31042" spans="20:24">
      <c r="T31042" s="288"/>
      <c r="U31042" s="287"/>
      <c r="X31042" s="289"/>
    </row>
    <row r="31043" spans="20:24">
      <c r="T31043" s="288"/>
      <c r="U31043" s="287"/>
      <c r="X31043" s="289"/>
    </row>
    <row r="31044" spans="20:24">
      <c r="T31044" s="288"/>
      <c r="U31044" s="287"/>
      <c r="X31044" s="289"/>
    </row>
    <row r="31045" spans="20:24">
      <c r="T31045" s="288"/>
      <c r="U31045" s="287"/>
      <c r="X31045" s="289"/>
    </row>
    <row r="31046" spans="20:24">
      <c r="T31046" s="288"/>
      <c r="U31046" s="287"/>
      <c r="X31046" s="289"/>
    </row>
    <row r="31047" spans="20:24">
      <c r="T31047" s="288"/>
      <c r="U31047" s="287"/>
      <c r="X31047" s="289"/>
    </row>
    <row r="31048" spans="20:24">
      <c r="T31048" s="288"/>
      <c r="U31048" s="287"/>
      <c r="X31048" s="289"/>
    </row>
    <row r="31049" spans="20:24">
      <c r="T31049" s="288"/>
      <c r="U31049" s="287"/>
      <c r="X31049" s="289"/>
    </row>
    <row r="31050" spans="20:24">
      <c r="T31050" s="288"/>
      <c r="U31050" s="287"/>
      <c r="X31050" s="289"/>
    </row>
    <row r="31051" spans="20:24">
      <c r="T31051" s="288"/>
      <c r="U31051" s="287"/>
      <c r="X31051" s="289"/>
    </row>
    <row r="31052" spans="20:24">
      <c r="T31052" s="288"/>
      <c r="U31052" s="287"/>
      <c r="X31052" s="289"/>
    </row>
    <row r="31053" spans="20:24">
      <c r="T31053" s="288"/>
      <c r="U31053" s="287"/>
      <c r="X31053" s="289"/>
    </row>
    <row r="31054" spans="20:24">
      <c r="T31054" s="288"/>
      <c r="U31054" s="287"/>
      <c r="X31054" s="289"/>
    </row>
    <row r="31055" spans="20:24">
      <c r="T31055" s="288"/>
      <c r="U31055" s="287"/>
      <c r="X31055" s="289"/>
    </row>
    <row r="31056" spans="20:24">
      <c r="T31056" s="288"/>
      <c r="U31056" s="287"/>
      <c r="X31056" s="289"/>
    </row>
    <row r="31057" spans="20:24">
      <c r="T31057" s="288"/>
      <c r="U31057" s="287"/>
      <c r="X31057" s="289"/>
    </row>
    <row r="31058" spans="20:24">
      <c r="T31058" s="288"/>
      <c r="U31058" s="287"/>
      <c r="X31058" s="289"/>
    </row>
    <row r="31059" spans="20:24">
      <c r="T31059" s="288"/>
      <c r="U31059" s="287"/>
      <c r="X31059" s="289"/>
    </row>
    <row r="31060" spans="20:24">
      <c r="T31060" s="288"/>
      <c r="U31060" s="287"/>
      <c r="X31060" s="289"/>
    </row>
    <row r="31061" spans="20:24">
      <c r="T31061" s="288"/>
      <c r="U31061" s="287"/>
      <c r="X31061" s="289"/>
    </row>
    <row r="31062" spans="20:24">
      <c r="T31062" s="288"/>
      <c r="U31062" s="287"/>
      <c r="X31062" s="289"/>
    </row>
    <row r="31063" spans="20:24">
      <c r="T31063" s="288"/>
      <c r="U31063" s="287"/>
      <c r="X31063" s="289"/>
    </row>
    <row r="31064" spans="20:24">
      <c r="T31064" s="288"/>
      <c r="U31064" s="287"/>
      <c r="X31064" s="289"/>
    </row>
    <row r="31065" spans="20:24">
      <c r="T31065" s="288"/>
      <c r="U31065" s="287"/>
      <c r="X31065" s="289"/>
    </row>
    <row r="31066" spans="20:24">
      <c r="T31066" s="288"/>
      <c r="U31066" s="287"/>
      <c r="X31066" s="289"/>
    </row>
    <row r="31067" spans="20:24">
      <c r="T31067" s="288"/>
      <c r="U31067" s="287"/>
      <c r="X31067" s="289"/>
    </row>
    <row r="31068" spans="20:24">
      <c r="T31068" s="288"/>
      <c r="U31068" s="287"/>
      <c r="X31068" s="289"/>
    </row>
    <row r="31069" spans="20:24">
      <c r="T31069" s="288"/>
      <c r="U31069" s="287"/>
      <c r="X31069" s="289"/>
    </row>
    <row r="31070" spans="20:24">
      <c r="T31070" s="288"/>
      <c r="U31070" s="287"/>
      <c r="X31070" s="289"/>
    </row>
    <row r="31071" spans="20:24">
      <c r="T31071" s="288"/>
      <c r="U31071" s="287"/>
      <c r="X31071" s="289"/>
    </row>
    <row r="31072" spans="20:24">
      <c r="T31072" s="288"/>
      <c r="U31072" s="287"/>
      <c r="X31072" s="289"/>
    </row>
    <row r="31073" spans="20:24">
      <c r="T31073" s="288"/>
      <c r="U31073" s="287"/>
      <c r="X31073" s="289"/>
    </row>
    <row r="31074" spans="20:24">
      <c r="T31074" s="288"/>
      <c r="U31074" s="287"/>
      <c r="X31074" s="289"/>
    </row>
    <row r="31075" spans="20:24">
      <c r="T31075" s="288"/>
      <c r="U31075" s="287"/>
      <c r="X31075" s="289"/>
    </row>
    <row r="31076" spans="20:24">
      <c r="T31076" s="288"/>
      <c r="U31076" s="287"/>
      <c r="X31076" s="289"/>
    </row>
    <row r="31077" spans="20:24">
      <c r="T31077" s="288"/>
      <c r="U31077" s="287"/>
      <c r="X31077" s="289"/>
    </row>
    <row r="31078" spans="20:24">
      <c r="T31078" s="288"/>
      <c r="U31078" s="287"/>
      <c r="X31078" s="289"/>
    </row>
    <row r="31079" spans="20:24">
      <c r="T31079" s="288"/>
      <c r="U31079" s="287"/>
      <c r="X31079" s="289"/>
    </row>
    <row r="31080" spans="20:24">
      <c r="T31080" s="288"/>
      <c r="U31080" s="287"/>
      <c r="X31080" s="289"/>
    </row>
    <row r="31081" spans="20:24">
      <c r="T31081" s="288"/>
      <c r="U31081" s="287"/>
      <c r="X31081" s="289"/>
    </row>
    <row r="31082" spans="20:24">
      <c r="T31082" s="288"/>
      <c r="U31082" s="287"/>
      <c r="X31082" s="289"/>
    </row>
    <row r="31083" spans="20:24">
      <c r="T31083" s="288"/>
      <c r="U31083" s="287"/>
      <c r="X31083" s="289"/>
    </row>
    <row r="31084" spans="20:24">
      <c r="T31084" s="288"/>
      <c r="U31084" s="287"/>
      <c r="X31084" s="289"/>
    </row>
    <row r="31085" spans="20:24">
      <c r="T31085" s="288"/>
      <c r="U31085" s="287"/>
      <c r="X31085" s="289"/>
    </row>
    <row r="31086" spans="20:24">
      <c r="T31086" s="288"/>
      <c r="U31086" s="287"/>
      <c r="X31086" s="289"/>
    </row>
    <row r="31087" spans="20:24">
      <c r="T31087" s="288"/>
      <c r="U31087" s="287"/>
      <c r="X31087" s="289"/>
    </row>
    <row r="31088" spans="20:24">
      <c r="T31088" s="288"/>
      <c r="U31088" s="287"/>
      <c r="X31088" s="289"/>
    </row>
    <row r="31089" spans="20:24">
      <c r="T31089" s="288"/>
      <c r="U31089" s="287"/>
      <c r="X31089" s="289"/>
    </row>
    <row r="31090" spans="20:24">
      <c r="T31090" s="288"/>
      <c r="U31090" s="287"/>
      <c r="X31090" s="289"/>
    </row>
    <row r="31091" spans="20:24">
      <c r="T31091" s="288"/>
      <c r="U31091" s="287"/>
      <c r="X31091" s="289"/>
    </row>
    <row r="31092" spans="20:24">
      <c r="T31092" s="288"/>
      <c r="U31092" s="287"/>
      <c r="X31092" s="289"/>
    </row>
    <row r="31093" spans="20:24">
      <c r="T31093" s="288"/>
      <c r="U31093" s="287"/>
      <c r="X31093" s="289"/>
    </row>
    <row r="31094" spans="20:24">
      <c r="T31094" s="288"/>
      <c r="U31094" s="287"/>
      <c r="X31094" s="289"/>
    </row>
    <row r="31095" spans="20:24">
      <c r="T31095" s="288"/>
      <c r="U31095" s="287"/>
      <c r="X31095" s="289"/>
    </row>
    <row r="31096" spans="20:24">
      <c r="T31096" s="288"/>
      <c r="U31096" s="287"/>
      <c r="X31096" s="289"/>
    </row>
    <row r="31097" spans="20:24">
      <c r="T31097" s="288"/>
      <c r="U31097" s="287"/>
      <c r="X31097" s="289"/>
    </row>
    <row r="31098" spans="20:24">
      <c r="T31098" s="288"/>
      <c r="U31098" s="287"/>
      <c r="X31098" s="289"/>
    </row>
    <row r="31099" spans="20:24">
      <c r="T31099" s="288"/>
      <c r="U31099" s="287"/>
      <c r="X31099" s="289"/>
    </row>
    <row r="31100" spans="20:24">
      <c r="T31100" s="288"/>
      <c r="U31100" s="287"/>
      <c r="X31100" s="289"/>
    </row>
    <row r="31101" spans="20:24">
      <c r="T31101" s="288"/>
      <c r="U31101" s="287"/>
      <c r="X31101" s="289"/>
    </row>
    <row r="31102" spans="20:24">
      <c r="T31102" s="288"/>
      <c r="U31102" s="287"/>
      <c r="X31102" s="289"/>
    </row>
    <row r="31103" spans="20:24">
      <c r="T31103" s="288"/>
      <c r="U31103" s="287"/>
      <c r="X31103" s="289"/>
    </row>
    <row r="31104" spans="20:24">
      <c r="T31104" s="288"/>
      <c r="U31104" s="287"/>
      <c r="X31104" s="289"/>
    </row>
    <row r="31105" spans="20:24">
      <c r="T31105" s="288"/>
      <c r="U31105" s="287"/>
      <c r="X31105" s="289"/>
    </row>
    <row r="31106" spans="20:24">
      <c r="T31106" s="288"/>
      <c r="U31106" s="287"/>
      <c r="X31106" s="289"/>
    </row>
    <row r="31107" spans="20:24">
      <c r="T31107" s="288"/>
      <c r="U31107" s="287"/>
      <c r="X31107" s="289"/>
    </row>
    <row r="31108" spans="20:24">
      <c r="T31108" s="288"/>
      <c r="U31108" s="287"/>
      <c r="X31108" s="289"/>
    </row>
    <row r="31109" spans="20:24">
      <c r="T31109" s="288"/>
      <c r="U31109" s="287"/>
      <c r="X31109" s="289"/>
    </row>
    <row r="31110" spans="20:24">
      <c r="T31110" s="288"/>
      <c r="U31110" s="287"/>
      <c r="X31110" s="289"/>
    </row>
    <row r="31111" spans="20:24">
      <c r="T31111" s="288"/>
      <c r="U31111" s="287"/>
      <c r="X31111" s="289"/>
    </row>
    <row r="31112" spans="20:24">
      <c r="T31112" s="288"/>
      <c r="U31112" s="287"/>
      <c r="X31112" s="289"/>
    </row>
    <row r="31113" spans="20:24">
      <c r="T31113" s="288"/>
      <c r="U31113" s="287"/>
      <c r="X31113" s="289"/>
    </row>
    <row r="31114" spans="20:24">
      <c r="T31114" s="288"/>
      <c r="U31114" s="287"/>
      <c r="X31114" s="289"/>
    </row>
    <row r="31115" spans="20:24">
      <c r="T31115" s="288"/>
      <c r="U31115" s="287"/>
      <c r="X31115" s="289"/>
    </row>
    <row r="31116" spans="20:24">
      <c r="T31116" s="288"/>
      <c r="U31116" s="287"/>
      <c r="X31116" s="289"/>
    </row>
    <row r="31117" spans="20:24">
      <c r="T31117" s="288"/>
      <c r="U31117" s="287"/>
      <c r="X31117" s="289"/>
    </row>
    <row r="31118" spans="20:24">
      <c r="T31118" s="288"/>
      <c r="U31118" s="287"/>
      <c r="X31118" s="289"/>
    </row>
    <row r="31119" spans="20:24">
      <c r="T31119" s="288"/>
      <c r="U31119" s="287"/>
      <c r="X31119" s="289"/>
    </row>
    <row r="31120" spans="20:24">
      <c r="T31120" s="288"/>
      <c r="U31120" s="287"/>
      <c r="X31120" s="289"/>
    </row>
    <row r="31121" spans="20:24">
      <c r="T31121" s="288"/>
      <c r="U31121" s="287"/>
      <c r="X31121" s="289"/>
    </row>
    <row r="31122" spans="20:24">
      <c r="T31122" s="288"/>
      <c r="U31122" s="287"/>
      <c r="X31122" s="289"/>
    </row>
    <row r="31123" spans="20:24">
      <c r="T31123" s="288"/>
      <c r="U31123" s="287"/>
      <c r="X31123" s="289"/>
    </row>
    <row r="31124" spans="20:24">
      <c r="T31124" s="288"/>
      <c r="U31124" s="287"/>
      <c r="X31124" s="289"/>
    </row>
    <row r="31125" spans="20:24">
      <c r="T31125" s="288"/>
      <c r="U31125" s="287"/>
      <c r="X31125" s="289"/>
    </row>
    <row r="31126" spans="20:24">
      <c r="T31126" s="288"/>
      <c r="U31126" s="287"/>
      <c r="X31126" s="289"/>
    </row>
    <row r="31127" spans="20:24">
      <c r="T31127" s="288"/>
      <c r="U31127" s="287"/>
      <c r="X31127" s="289"/>
    </row>
    <row r="31128" spans="20:24">
      <c r="T31128" s="288"/>
      <c r="U31128" s="287"/>
      <c r="X31128" s="289"/>
    </row>
    <row r="31129" spans="20:24">
      <c r="T31129" s="288"/>
      <c r="U31129" s="287"/>
      <c r="X31129" s="289"/>
    </row>
    <row r="31130" spans="20:24">
      <c r="T31130" s="288"/>
      <c r="U31130" s="287"/>
      <c r="X31130" s="289"/>
    </row>
    <row r="31131" spans="20:24">
      <c r="T31131" s="288"/>
      <c r="U31131" s="287"/>
      <c r="X31131" s="289"/>
    </row>
    <row r="31132" spans="20:24">
      <c r="T31132" s="288"/>
      <c r="U31132" s="287"/>
      <c r="X31132" s="289"/>
    </row>
    <row r="31133" spans="20:24">
      <c r="T31133" s="288"/>
      <c r="U31133" s="287"/>
      <c r="X31133" s="289"/>
    </row>
    <row r="31134" spans="20:24">
      <c r="T31134" s="288"/>
      <c r="U31134" s="287"/>
      <c r="X31134" s="289"/>
    </row>
    <row r="31135" spans="20:24">
      <c r="T31135" s="288"/>
      <c r="U31135" s="287"/>
      <c r="X31135" s="289"/>
    </row>
    <row r="31136" spans="20:24">
      <c r="T31136" s="288"/>
      <c r="U31136" s="287"/>
      <c r="X31136" s="289"/>
    </row>
    <row r="31137" spans="20:24">
      <c r="T31137" s="288"/>
      <c r="U31137" s="287"/>
      <c r="X31137" s="289"/>
    </row>
    <row r="31138" spans="20:24">
      <c r="T31138" s="288"/>
      <c r="U31138" s="287"/>
      <c r="X31138" s="289"/>
    </row>
    <row r="31139" spans="20:24">
      <c r="T31139" s="288"/>
      <c r="U31139" s="287"/>
      <c r="X31139" s="289"/>
    </row>
    <row r="31140" spans="20:24">
      <c r="T31140" s="288"/>
      <c r="U31140" s="287"/>
      <c r="X31140" s="289"/>
    </row>
    <row r="31141" spans="20:24">
      <c r="T31141" s="288"/>
      <c r="U31141" s="287"/>
      <c r="X31141" s="289"/>
    </row>
    <row r="31142" spans="20:24">
      <c r="T31142" s="288"/>
      <c r="U31142" s="287"/>
      <c r="X31142" s="289"/>
    </row>
    <row r="31143" spans="20:24">
      <c r="T31143" s="288"/>
      <c r="U31143" s="287"/>
      <c r="X31143" s="289"/>
    </row>
    <row r="31144" spans="20:24">
      <c r="T31144" s="288"/>
      <c r="U31144" s="287"/>
      <c r="X31144" s="289"/>
    </row>
    <row r="31145" spans="20:24">
      <c r="T31145" s="288"/>
      <c r="U31145" s="287"/>
      <c r="X31145" s="289"/>
    </row>
    <row r="31146" spans="20:24">
      <c r="T31146" s="288"/>
      <c r="U31146" s="287"/>
      <c r="X31146" s="289"/>
    </row>
    <row r="31147" spans="20:24">
      <c r="T31147" s="288"/>
      <c r="U31147" s="287"/>
      <c r="X31147" s="289"/>
    </row>
    <row r="31148" spans="20:24">
      <c r="T31148" s="288"/>
      <c r="U31148" s="287"/>
      <c r="X31148" s="289"/>
    </row>
    <row r="31149" spans="20:24">
      <c r="T31149" s="288"/>
      <c r="U31149" s="287"/>
      <c r="X31149" s="289"/>
    </row>
    <row r="31150" spans="20:24">
      <c r="T31150" s="288"/>
      <c r="U31150" s="287"/>
      <c r="X31150" s="289"/>
    </row>
    <row r="31151" spans="20:24">
      <c r="T31151" s="288"/>
      <c r="U31151" s="287"/>
      <c r="X31151" s="289"/>
    </row>
    <row r="31152" spans="20:24">
      <c r="T31152" s="288"/>
      <c r="U31152" s="287"/>
      <c r="X31152" s="289"/>
    </row>
    <row r="31153" spans="20:24">
      <c r="T31153" s="288"/>
      <c r="U31153" s="287"/>
      <c r="X31153" s="289"/>
    </row>
    <row r="31154" spans="20:24">
      <c r="T31154" s="288"/>
      <c r="U31154" s="287"/>
      <c r="X31154" s="289"/>
    </row>
    <row r="31155" spans="20:24">
      <c r="T31155" s="288"/>
      <c r="U31155" s="287"/>
      <c r="X31155" s="289"/>
    </row>
    <row r="31156" spans="20:24">
      <c r="T31156" s="288"/>
      <c r="U31156" s="287"/>
      <c r="X31156" s="289"/>
    </row>
    <row r="31157" spans="20:24">
      <c r="T31157" s="288"/>
      <c r="U31157" s="287"/>
      <c r="X31157" s="289"/>
    </row>
    <row r="31158" spans="20:24">
      <c r="T31158" s="288"/>
      <c r="U31158" s="287"/>
      <c r="X31158" s="289"/>
    </row>
    <row r="31159" spans="20:24">
      <c r="T31159" s="288"/>
      <c r="U31159" s="287"/>
      <c r="X31159" s="289"/>
    </row>
    <row r="31160" spans="20:24">
      <c r="T31160" s="288"/>
      <c r="U31160" s="287"/>
      <c r="X31160" s="289"/>
    </row>
    <row r="31161" spans="20:24">
      <c r="T31161" s="288"/>
      <c r="U31161" s="287"/>
      <c r="X31161" s="289"/>
    </row>
    <row r="31162" spans="20:24">
      <c r="T31162" s="288"/>
      <c r="U31162" s="287"/>
      <c r="X31162" s="289"/>
    </row>
    <row r="31163" spans="20:24">
      <c r="T31163" s="288"/>
      <c r="U31163" s="287"/>
      <c r="X31163" s="289"/>
    </row>
    <row r="31164" spans="20:24">
      <c r="T31164" s="288"/>
      <c r="U31164" s="287"/>
      <c r="X31164" s="289"/>
    </row>
    <row r="31165" spans="20:24">
      <c r="T31165" s="288"/>
      <c r="U31165" s="287"/>
      <c r="X31165" s="289"/>
    </row>
    <row r="31166" spans="20:24">
      <c r="T31166" s="288"/>
      <c r="U31166" s="287"/>
      <c r="X31166" s="289"/>
    </row>
    <row r="31167" spans="20:24">
      <c r="T31167" s="288"/>
      <c r="U31167" s="287"/>
      <c r="X31167" s="289"/>
    </row>
    <row r="31168" spans="20:24">
      <c r="T31168" s="288"/>
      <c r="U31168" s="287"/>
      <c r="X31168" s="289"/>
    </row>
    <row r="31169" spans="20:24">
      <c r="T31169" s="288"/>
      <c r="U31169" s="287"/>
      <c r="X31169" s="289"/>
    </row>
    <row r="31170" spans="20:24">
      <c r="T31170" s="288"/>
      <c r="U31170" s="287"/>
      <c r="X31170" s="289"/>
    </row>
    <row r="31171" spans="20:24">
      <c r="T31171" s="288"/>
      <c r="U31171" s="287"/>
      <c r="X31171" s="289"/>
    </row>
    <row r="31172" spans="20:24">
      <c r="T31172" s="288"/>
      <c r="U31172" s="287"/>
      <c r="X31172" s="289"/>
    </row>
    <row r="31173" spans="20:24">
      <c r="T31173" s="288"/>
      <c r="U31173" s="287"/>
      <c r="X31173" s="289"/>
    </row>
    <row r="31174" spans="20:24">
      <c r="T31174" s="288"/>
      <c r="U31174" s="287"/>
      <c r="X31174" s="289"/>
    </row>
    <row r="31175" spans="20:24">
      <c r="T31175" s="288"/>
      <c r="U31175" s="287"/>
      <c r="X31175" s="289"/>
    </row>
    <row r="31176" spans="20:24">
      <c r="T31176" s="288"/>
      <c r="U31176" s="287"/>
      <c r="X31176" s="289"/>
    </row>
    <row r="31177" spans="20:24">
      <c r="T31177" s="288"/>
      <c r="U31177" s="287"/>
      <c r="X31177" s="289"/>
    </row>
    <row r="31178" spans="20:24">
      <c r="T31178" s="288"/>
      <c r="U31178" s="287"/>
      <c r="X31178" s="289"/>
    </row>
    <row r="31179" spans="20:24">
      <c r="T31179" s="288"/>
      <c r="U31179" s="287"/>
      <c r="X31179" s="289"/>
    </row>
    <row r="31180" spans="20:24">
      <c r="T31180" s="288"/>
      <c r="U31180" s="287"/>
      <c r="X31180" s="289"/>
    </row>
    <row r="31181" spans="20:24">
      <c r="T31181" s="288"/>
      <c r="U31181" s="287"/>
      <c r="X31181" s="289"/>
    </row>
    <row r="31182" spans="20:24">
      <c r="T31182" s="288"/>
      <c r="U31182" s="287"/>
      <c r="X31182" s="289"/>
    </row>
    <row r="31183" spans="20:24">
      <c r="T31183" s="288"/>
      <c r="U31183" s="287"/>
      <c r="X31183" s="289"/>
    </row>
    <row r="31184" spans="20:24">
      <c r="T31184" s="288"/>
      <c r="U31184" s="287"/>
      <c r="X31184" s="289"/>
    </row>
    <row r="31185" spans="20:24">
      <c r="T31185" s="288"/>
      <c r="U31185" s="287"/>
      <c r="X31185" s="289"/>
    </row>
    <row r="31186" spans="20:24">
      <c r="T31186" s="288"/>
      <c r="U31186" s="287"/>
      <c r="X31186" s="289"/>
    </row>
    <row r="31187" spans="20:24">
      <c r="T31187" s="288"/>
      <c r="U31187" s="287"/>
      <c r="X31187" s="289"/>
    </row>
    <row r="31188" spans="20:24">
      <c r="T31188" s="288"/>
      <c r="U31188" s="287"/>
      <c r="X31188" s="289"/>
    </row>
    <row r="31189" spans="20:24">
      <c r="T31189" s="288"/>
      <c r="U31189" s="287"/>
      <c r="X31189" s="289"/>
    </row>
    <row r="31190" spans="20:24">
      <c r="T31190" s="288"/>
      <c r="U31190" s="287"/>
      <c r="X31190" s="289"/>
    </row>
    <row r="31191" spans="20:24">
      <c r="T31191" s="288"/>
      <c r="U31191" s="287"/>
      <c r="X31191" s="289"/>
    </row>
    <row r="31192" spans="20:24">
      <c r="T31192" s="288"/>
      <c r="U31192" s="287"/>
      <c r="X31192" s="289"/>
    </row>
    <row r="31193" spans="20:24">
      <c r="T31193" s="288"/>
      <c r="U31193" s="287"/>
      <c r="X31193" s="289"/>
    </row>
    <row r="31194" spans="20:24">
      <c r="T31194" s="288"/>
      <c r="U31194" s="287"/>
      <c r="X31194" s="289"/>
    </row>
    <row r="31195" spans="20:24">
      <c r="T31195" s="288"/>
      <c r="U31195" s="287"/>
      <c r="X31195" s="289"/>
    </row>
    <row r="31196" spans="20:24">
      <c r="T31196" s="288"/>
      <c r="U31196" s="287"/>
      <c r="X31196" s="289"/>
    </row>
    <row r="31197" spans="20:24">
      <c r="T31197" s="288"/>
      <c r="U31197" s="287"/>
      <c r="X31197" s="289"/>
    </row>
    <row r="31198" spans="20:24">
      <c r="T31198" s="288"/>
      <c r="U31198" s="287"/>
      <c r="X31198" s="289"/>
    </row>
    <row r="31199" spans="20:24">
      <c r="T31199" s="288"/>
      <c r="U31199" s="287"/>
      <c r="X31199" s="289"/>
    </row>
    <row r="31200" spans="20:24">
      <c r="T31200" s="288"/>
      <c r="U31200" s="287"/>
      <c r="X31200" s="289"/>
    </row>
    <row r="31201" spans="20:24">
      <c r="T31201" s="288"/>
      <c r="U31201" s="287"/>
      <c r="X31201" s="289"/>
    </row>
    <row r="31202" spans="20:24">
      <c r="T31202" s="288"/>
      <c r="U31202" s="287"/>
      <c r="X31202" s="289"/>
    </row>
    <row r="31203" spans="20:24">
      <c r="T31203" s="288"/>
      <c r="U31203" s="287"/>
      <c r="X31203" s="289"/>
    </row>
    <row r="31204" spans="20:24">
      <c r="T31204" s="288"/>
      <c r="U31204" s="287"/>
      <c r="X31204" s="289"/>
    </row>
    <row r="31205" spans="20:24">
      <c r="T31205" s="288"/>
      <c r="U31205" s="287"/>
      <c r="X31205" s="289"/>
    </row>
    <row r="31206" spans="20:24">
      <c r="T31206" s="288"/>
      <c r="U31206" s="287"/>
      <c r="X31206" s="289"/>
    </row>
    <row r="31207" spans="20:24">
      <c r="T31207" s="288"/>
      <c r="U31207" s="287"/>
      <c r="X31207" s="289"/>
    </row>
    <row r="31208" spans="20:24">
      <c r="T31208" s="288"/>
      <c r="U31208" s="287"/>
      <c r="X31208" s="289"/>
    </row>
    <row r="31209" spans="20:24">
      <c r="T31209" s="288"/>
      <c r="U31209" s="287"/>
      <c r="X31209" s="289"/>
    </row>
    <row r="31210" spans="20:24">
      <c r="T31210" s="288"/>
      <c r="U31210" s="287"/>
      <c r="X31210" s="289"/>
    </row>
    <row r="31211" spans="20:24">
      <c r="T31211" s="288"/>
      <c r="U31211" s="287"/>
      <c r="X31211" s="289"/>
    </row>
    <row r="31212" spans="20:24">
      <c r="T31212" s="288"/>
      <c r="U31212" s="287"/>
      <c r="X31212" s="289"/>
    </row>
    <row r="31213" spans="20:24">
      <c r="T31213" s="288"/>
      <c r="U31213" s="287"/>
      <c r="X31213" s="289"/>
    </row>
    <row r="31214" spans="20:24">
      <c r="T31214" s="288"/>
      <c r="U31214" s="287"/>
      <c r="X31214" s="289"/>
    </row>
    <row r="31215" spans="20:24">
      <c r="T31215" s="288"/>
      <c r="U31215" s="287"/>
      <c r="X31215" s="289"/>
    </row>
    <row r="31216" spans="20:24">
      <c r="T31216" s="288"/>
      <c r="U31216" s="287"/>
      <c r="X31216" s="289"/>
    </row>
    <row r="31217" spans="20:24">
      <c r="T31217" s="288"/>
      <c r="U31217" s="287"/>
      <c r="X31217" s="289"/>
    </row>
    <row r="31218" spans="20:24">
      <c r="T31218" s="288"/>
      <c r="U31218" s="287"/>
      <c r="X31218" s="289"/>
    </row>
    <row r="31219" spans="20:24">
      <c r="T31219" s="288"/>
      <c r="U31219" s="287"/>
      <c r="X31219" s="289"/>
    </row>
    <row r="31220" spans="20:24">
      <c r="T31220" s="288"/>
      <c r="U31220" s="287"/>
      <c r="X31220" s="289"/>
    </row>
    <row r="31221" spans="20:24">
      <c r="T31221" s="288"/>
      <c r="U31221" s="287"/>
      <c r="X31221" s="289"/>
    </row>
    <row r="31222" spans="20:24">
      <c r="T31222" s="288"/>
      <c r="U31222" s="287"/>
      <c r="X31222" s="289"/>
    </row>
    <row r="31223" spans="20:24">
      <c r="T31223" s="288"/>
      <c r="U31223" s="287"/>
      <c r="X31223" s="289"/>
    </row>
    <row r="31224" spans="20:24">
      <c r="T31224" s="288"/>
      <c r="U31224" s="287"/>
      <c r="X31224" s="289"/>
    </row>
    <row r="31225" spans="20:24">
      <c r="T31225" s="288"/>
      <c r="U31225" s="287"/>
      <c r="X31225" s="289"/>
    </row>
    <row r="31226" spans="20:24">
      <c r="T31226" s="288"/>
      <c r="U31226" s="287"/>
      <c r="X31226" s="289"/>
    </row>
    <row r="31227" spans="20:24">
      <c r="T31227" s="288"/>
      <c r="U31227" s="287"/>
      <c r="X31227" s="289"/>
    </row>
    <row r="31228" spans="20:24">
      <c r="T31228" s="288"/>
      <c r="U31228" s="287"/>
      <c r="X31228" s="289"/>
    </row>
    <row r="31229" spans="20:24">
      <c r="T31229" s="288"/>
      <c r="U31229" s="287"/>
      <c r="X31229" s="289"/>
    </row>
    <row r="31230" spans="20:24">
      <c r="T31230" s="288"/>
      <c r="U31230" s="287"/>
      <c r="X31230" s="289"/>
    </row>
    <row r="31231" spans="20:24">
      <c r="T31231" s="288"/>
      <c r="U31231" s="287"/>
      <c r="X31231" s="289"/>
    </row>
    <row r="31232" spans="20:24">
      <c r="T31232" s="288"/>
      <c r="U31232" s="287"/>
      <c r="X31232" s="289"/>
    </row>
    <row r="31233" spans="20:24">
      <c r="T31233" s="288"/>
      <c r="U31233" s="287"/>
      <c r="X31233" s="289"/>
    </row>
    <row r="31234" spans="20:24">
      <c r="T31234" s="288"/>
      <c r="U31234" s="287"/>
      <c r="X31234" s="289"/>
    </row>
    <row r="31235" spans="20:24">
      <c r="T31235" s="288"/>
      <c r="U31235" s="287"/>
      <c r="X31235" s="289"/>
    </row>
    <row r="31236" spans="20:24">
      <c r="T31236" s="288"/>
      <c r="U31236" s="287"/>
      <c r="X31236" s="289"/>
    </row>
    <row r="31237" spans="20:24">
      <c r="T31237" s="288"/>
      <c r="U31237" s="287"/>
      <c r="X31237" s="289"/>
    </row>
    <row r="31238" spans="20:24">
      <c r="T31238" s="288"/>
      <c r="U31238" s="287"/>
      <c r="X31238" s="289"/>
    </row>
    <row r="31239" spans="20:24">
      <c r="T31239" s="288"/>
      <c r="U31239" s="287"/>
      <c r="X31239" s="289"/>
    </row>
    <row r="31240" spans="20:24">
      <c r="T31240" s="288"/>
      <c r="U31240" s="287"/>
      <c r="X31240" s="289"/>
    </row>
    <row r="31241" spans="20:24">
      <c r="T31241" s="288"/>
      <c r="U31241" s="287"/>
      <c r="X31241" s="289"/>
    </row>
    <row r="31242" spans="20:24">
      <c r="T31242" s="288"/>
      <c r="U31242" s="287"/>
      <c r="X31242" s="289"/>
    </row>
    <row r="31243" spans="20:24">
      <c r="T31243" s="288"/>
      <c r="U31243" s="287"/>
      <c r="X31243" s="289"/>
    </row>
    <row r="31244" spans="20:24">
      <c r="T31244" s="288"/>
      <c r="U31244" s="287"/>
      <c r="X31244" s="289"/>
    </row>
    <row r="31245" spans="20:24">
      <c r="T31245" s="288"/>
      <c r="U31245" s="287"/>
      <c r="X31245" s="289"/>
    </row>
    <row r="31246" spans="20:24">
      <c r="T31246" s="288"/>
      <c r="U31246" s="287"/>
      <c r="X31246" s="289"/>
    </row>
    <row r="31247" spans="20:24">
      <c r="T31247" s="288"/>
      <c r="U31247" s="287"/>
      <c r="X31247" s="289"/>
    </row>
    <row r="31248" spans="20:24">
      <c r="T31248" s="288"/>
      <c r="U31248" s="287"/>
      <c r="X31248" s="289"/>
    </row>
    <row r="31249" spans="20:24">
      <c r="T31249" s="288"/>
      <c r="U31249" s="287"/>
      <c r="X31249" s="289"/>
    </row>
    <row r="31250" spans="20:24">
      <c r="T31250" s="288"/>
      <c r="U31250" s="287"/>
      <c r="X31250" s="289"/>
    </row>
    <row r="31251" spans="20:24">
      <c r="T31251" s="288"/>
      <c r="U31251" s="287"/>
      <c r="X31251" s="289"/>
    </row>
    <row r="31252" spans="20:24">
      <c r="T31252" s="288"/>
      <c r="U31252" s="287"/>
      <c r="X31252" s="289"/>
    </row>
    <row r="31253" spans="20:24">
      <c r="T31253" s="288"/>
      <c r="U31253" s="287"/>
      <c r="X31253" s="289"/>
    </row>
    <row r="31254" spans="20:24">
      <c r="T31254" s="288"/>
      <c r="U31254" s="287"/>
      <c r="X31254" s="289"/>
    </row>
    <row r="31255" spans="20:24">
      <c r="T31255" s="288"/>
      <c r="U31255" s="287"/>
      <c r="X31255" s="289"/>
    </row>
    <row r="31256" spans="20:24">
      <c r="T31256" s="288"/>
      <c r="U31256" s="287"/>
      <c r="X31256" s="289"/>
    </row>
    <row r="31257" spans="20:24">
      <c r="T31257" s="288"/>
      <c r="U31257" s="287"/>
      <c r="X31257" s="289"/>
    </row>
    <row r="31258" spans="20:24">
      <c r="T31258" s="288"/>
      <c r="U31258" s="287"/>
      <c r="X31258" s="289"/>
    </row>
    <row r="31259" spans="20:24">
      <c r="T31259" s="288"/>
      <c r="U31259" s="287"/>
      <c r="X31259" s="289"/>
    </row>
    <row r="31260" spans="20:24">
      <c r="T31260" s="288"/>
      <c r="U31260" s="287"/>
      <c r="X31260" s="289"/>
    </row>
    <row r="31261" spans="20:24">
      <c r="T31261" s="288"/>
      <c r="U31261" s="287"/>
      <c r="X31261" s="289"/>
    </row>
    <row r="31262" spans="20:24">
      <c r="T31262" s="288"/>
      <c r="U31262" s="287"/>
      <c r="X31262" s="289"/>
    </row>
    <row r="31263" spans="20:24">
      <c r="T31263" s="288"/>
      <c r="U31263" s="287"/>
      <c r="X31263" s="289"/>
    </row>
    <row r="31264" spans="20:24">
      <c r="T31264" s="288"/>
      <c r="U31264" s="287"/>
      <c r="X31264" s="289"/>
    </row>
    <row r="31265" spans="20:24">
      <c r="T31265" s="288"/>
      <c r="U31265" s="287"/>
      <c r="X31265" s="289"/>
    </row>
    <row r="31266" spans="20:24">
      <c r="T31266" s="288"/>
      <c r="U31266" s="287"/>
      <c r="X31266" s="289"/>
    </row>
    <row r="31267" spans="20:24">
      <c r="T31267" s="288"/>
      <c r="U31267" s="287"/>
      <c r="X31267" s="289"/>
    </row>
    <row r="31268" spans="20:24">
      <c r="T31268" s="288"/>
      <c r="U31268" s="287"/>
      <c r="X31268" s="289"/>
    </row>
    <row r="31269" spans="20:24">
      <c r="T31269" s="288"/>
      <c r="U31269" s="287"/>
      <c r="X31269" s="289"/>
    </row>
    <row r="31270" spans="20:24">
      <c r="T31270" s="288"/>
      <c r="U31270" s="287"/>
      <c r="X31270" s="289"/>
    </row>
    <row r="31271" spans="20:24">
      <c r="T31271" s="288"/>
      <c r="U31271" s="287"/>
      <c r="X31271" s="289"/>
    </row>
    <row r="31272" spans="20:24">
      <c r="T31272" s="288"/>
      <c r="U31272" s="287"/>
      <c r="X31272" s="289"/>
    </row>
    <row r="31273" spans="20:24">
      <c r="T31273" s="288"/>
      <c r="U31273" s="287"/>
      <c r="X31273" s="289"/>
    </row>
    <row r="31274" spans="20:24">
      <c r="T31274" s="288"/>
      <c r="U31274" s="287"/>
      <c r="X31274" s="289"/>
    </row>
    <row r="31275" spans="20:24">
      <c r="T31275" s="288"/>
      <c r="U31275" s="287"/>
      <c r="X31275" s="289"/>
    </row>
    <row r="31276" spans="20:24">
      <c r="T31276" s="288"/>
      <c r="U31276" s="287"/>
      <c r="X31276" s="289"/>
    </row>
    <row r="31277" spans="20:24">
      <c r="T31277" s="288"/>
      <c r="U31277" s="287"/>
      <c r="X31277" s="289"/>
    </row>
    <row r="31278" spans="20:24">
      <c r="T31278" s="288"/>
      <c r="U31278" s="287"/>
      <c r="X31278" s="289"/>
    </row>
    <row r="31279" spans="20:24">
      <c r="T31279" s="288"/>
      <c r="U31279" s="287"/>
      <c r="X31279" s="289"/>
    </row>
    <row r="31280" spans="20:24">
      <c r="T31280" s="288"/>
      <c r="U31280" s="287"/>
      <c r="X31280" s="289"/>
    </row>
    <row r="31281" spans="20:24">
      <c r="T31281" s="288"/>
      <c r="U31281" s="287"/>
      <c r="X31281" s="289"/>
    </row>
    <row r="31282" spans="20:24">
      <c r="T31282" s="288"/>
      <c r="U31282" s="287"/>
      <c r="X31282" s="289"/>
    </row>
    <row r="31283" spans="20:24">
      <c r="T31283" s="288"/>
      <c r="U31283" s="287"/>
      <c r="X31283" s="289"/>
    </row>
    <row r="31284" spans="20:24">
      <c r="T31284" s="288"/>
      <c r="U31284" s="287"/>
      <c r="X31284" s="289"/>
    </row>
    <row r="31285" spans="20:24">
      <c r="T31285" s="288"/>
      <c r="U31285" s="287"/>
      <c r="X31285" s="289"/>
    </row>
    <row r="31286" spans="20:24">
      <c r="T31286" s="288"/>
      <c r="U31286" s="287"/>
      <c r="X31286" s="289"/>
    </row>
    <row r="31287" spans="20:24">
      <c r="T31287" s="288"/>
      <c r="U31287" s="287"/>
      <c r="X31287" s="289"/>
    </row>
    <row r="31288" spans="20:24">
      <c r="T31288" s="288"/>
      <c r="U31288" s="287"/>
      <c r="X31288" s="289"/>
    </row>
    <row r="31289" spans="20:24">
      <c r="T31289" s="288"/>
      <c r="U31289" s="287"/>
      <c r="X31289" s="289"/>
    </row>
    <row r="31290" spans="20:24">
      <c r="T31290" s="288"/>
      <c r="U31290" s="287"/>
      <c r="X31290" s="289"/>
    </row>
    <row r="31291" spans="20:24">
      <c r="T31291" s="288"/>
      <c r="U31291" s="287"/>
      <c r="X31291" s="289"/>
    </row>
    <row r="31292" spans="20:24">
      <c r="T31292" s="288"/>
      <c r="U31292" s="287"/>
      <c r="X31292" s="289"/>
    </row>
    <row r="31293" spans="20:24">
      <c r="T31293" s="288"/>
      <c r="U31293" s="287"/>
      <c r="X31293" s="289"/>
    </row>
    <row r="31294" spans="20:24">
      <c r="T31294" s="288"/>
      <c r="U31294" s="287"/>
      <c r="X31294" s="289"/>
    </row>
    <row r="31295" spans="20:24">
      <c r="T31295" s="288"/>
      <c r="U31295" s="287"/>
      <c r="X31295" s="289"/>
    </row>
    <row r="31296" spans="20:24">
      <c r="T31296" s="288"/>
      <c r="U31296" s="287"/>
      <c r="X31296" s="289"/>
    </row>
    <row r="31297" spans="20:24">
      <c r="T31297" s="288"/>
      <c r="U31297" s="287"/>
      <c r="X31297" s="289"/>
    </row>
    <row r="31298" spans="20:24">
      <c r="T31298" s="288"/>
      <c r="U31298" s="287"/>
      <c r="X31298" s="289"/>
    </row>
    <row r="31299" spans="20:24">
      <c r="T31299" s="288"/>
      <c r="U31299" s="287"/>
      <c r="X31299" s="289"/>
    </row>
    <row r="31300" spans="20:24">
      <c r="T31300" s="288"/>
      <c r="U31300" s="287"/>
      <c r="X31300" s="289"/>
    </row>
    <row r="31301" spans="20:24">
      <c r="T31301" s="288"/>
      <c r="U31301" s="287"/>
      <c r="X31301" s="289"/>
    </row>
    <row r="31302" spans="20:24">
      <c r="T31302" s="288"/>
      <c r="U31302" s="287"/>
      <c r="X31302" s="289"/>
    </row>
    <row r="31303" spans="20:24">
      <c r="T31303" s="288"/>
      <c r="U31303" s="287"/>
      <c r="X31303" s="289"/>
    </row>
    <row r="31304" spans="20:24">
      <c r="T31304" s="288"/>
      <c r="U31304" s="287"/>
      <c r="X31304" s="289"/>
    </row>
    <row r="31305" spans="20:24">
      <c r="T31305" s="288"/>
      <c r="U31305" s="287"/>
      <c r="X31305" s="289"/>
    </row>
    <row r="31306" spans="20:24">
      <c r="T31306" s="288"/>
      <c r="U31306" s="287"/>
      <c r="X31306" s="289"/>
    </row>
    <row r="31307" spans="20:24">
      <c r="T31307" s="288"/>
      <c r="U31307" s="287"/>
      <c r="X31307" s="289"/>
    </row>
    <row r="31308" spans="20:24">
      <c r="T31308" s="288"/>
      <c r="U31308" s="287"/>
      <c r="X31308" s="289"/>
    </row>
    <row r="31309" spans="20:24">
      <c r="T31309" s="288"/>
      <c r="U31309" s="287"/>
      <c r="X31309" s="289"/>
    </row>
    <row r="31310" spans="20:24">
      <c r="T31310" s="288"/>
      <c r="U31310" s="287"/>
      <c r="X31310" s="289"/>
    </row>
    <row r="31311" spans="20:24">
      <c r="T31311" s="288"/>
      <c r="U31311" s="287"/>
      <c r="X31311" s="289"/>
    </row>
    <row r="31312" spans="20:24">
      <c r="T31312" s="288"/>
      <c r="U31312" s="287"/>
      <c r="X31312" s="289"/>
    </row>
    <row r="31313" spans="20:24">
      <c r="T31313" s="288"/>
      <c r="U31313" s="287"/>
      <c r="X31313" s="289"/>
    </row>
    <row r="31314" spans="20:24">
      <c r="T31314" s="288"/>
      <c r="U31314" s="287"/>
      <c r="X31314" s="289"/>
    </row>
    <row r="31315" spans="20:24">
      <c r="T31315" s="288"/>
      <c r="U31315" s="287"/>
      <c r="X31315" s="289"/>
    </row>
    <row r="31316" spans="20:24">
      <c r="T31316" s="288"/>
      <c r="U31316" s="287"/>
      <c r="X31316" s="289"/>
    </row>
    <row r="31317" spans="20:24">
      <c r="T31317" s="288"/>
      <c r="U31317" s="287"/>
      <c r="X31317" s="289"/>
    </row>
    <row r="31318" spans="20:24">
      <c r="T31318" s="288"/>
      <c r="U31318" s="287"/>
      <c r="X31318" s="289"/>
    </row>
    <row r="31319" spans="20:24">
      <c r="T31319" s="288"/>
      <c r="U31319" s="287"/>
      <c r="X31319" s="289"/>
    </row>
    <row r="31320" spans="20:24">
      <c r="T31320" s="288"/>
      <c r="U31320" s="287"/>
      <c r="X31320" s="289"/>
    </row>
    <row r="31321" spans="20:24">
      <c r="T31321" s="288"/>
      <c r="U31321" s="287"/>
      <c r="X31321" s="289"/>
    </row>
    <row r="31322" spans="20:24">
      <c r="T31322" s="288"/>
      <c r="U31322" s="287"/>
      <c r="X31322" s="289"/>
    </row>
    <row r="31323" spans="20:24">
      <c r="T31323" s="288"/>
      <c r="U31323" s="287"/>
      <c r="X31323" s="289"/>
    </row>
    <row r="31324" spans="20:24">
      <c r="T31324" s="288"/>
      <c r="U31324" s="287"/>
      <c r="X31324" s="289"/>
    </row>
    <row r="31325" spans="20:24">
      <c r="T31325" s="288"/>
      <c r="U31325" s="287"/>
      <c r="X31325" s="289"/>
    </row>
    <row r="31326" spans="20:24">
      <c r="T31326" s="288"/>
      <c r="U31326" s="287"/>
      <c r="X31326" s="289"/>
    </row>
    <row r="31327" spans="20:24">
      <c r="T31327" s="288"/>
      <c r="U31327" s="287"/>
      <c r="X31327" s="289"/>
    </row>
    <row r="31328" spans="20:24">
      <c r="T31328" s="288"/>
      <c r="U31328" s="287"/>
      <c r="X31328" s="289"/>
    </row>
    <row r="31329" spans="20:24">
      <c r="T31329" s="288"/>
      <c r="U31329" s="287"/>
      <c r="X31329" s="289"/>
    </row>
    <row r="31330" spans="20:24">
      <c r="T31330" s="288"/>
      <c r="U31330" s="287"/>
      <c r="X31330" s="289"/>
    </row>
    <row r="31331" spans="20:24">
      <c r="T31331" s="288"/>
      <c r="U31331" s="287"/>
      <c r="X31331" s="289"/>
    </row>
    <row r="31332" spans="20:24">
      <c r="T31332" s="288"/>
      <c r="U31332" s="287"/>
      <c r="X31332" s="289"/>
    </row>
    <row r="31333" spans="20:24">
      <c r="T31333" s="288"/>
      <c r="U31333" s="287"/>
      <c r="X31333" s="289"/>
    </row>
    <row r="31334" spans="20:24">
      <c r="T31334" s="288"/>
      <c r="U31334" s="287"/>
      <c r="X31334" s="289"/>
    </row>
    <row r="31335" spans="20:24">
      <c r="T31335" s="288"/>
      <c r="U31335" s="287"/>
      <c r="X31335" s="289"/>
    </row>
    <row r="31336" spans="20:24">
      <c r="T31336" s="288"/>
      <c r="U31336" s="287"/>
      <c r="X31336" s="289"/>
    </row>
    <row r="31337" spans="20:24">
      <c r="T31337" s="288"/>
      <c r="U31337" s="287"/>
      <c r="X31337" s="289"/>
    </row>
    <row r="31338" spans="20:24">
      <c r="T31338" s="288"/>
      <c r="U31338" s="287"/>
      <c r="X31338" s="289"/>
    </row>
    <row r="31339" spans="20:24">
      <c r="T31339" s="288"/>
      <c r="U31339" s="287"/>
      <c r="X31339" s="289"/>
    </row>
    <row r="31340" spans="20:24">
      <c r="T31340" s="288"/>
      <c r="U31340" s="287"/>
      <c r="X31340" s="289"/>
    </row>
    <row r="31341" spans="20:24">
      <c r="T31341" s="288"/>
      <c r="U31341" s="287"/>
      <c r="X31341" s="289"/>
    </row>
    <row r="31342" spans="20:24">
      <c r="T31342" s="288"/>
      <c r="U31342" s="287"/>
      <c r="X31342" s="289"/>
    </row>
    <row r="31343" spans="20:24">
      <c r="T31343" s="288"/>
      <c r="U31343" s="287"/>
      <c r="X31343" s="289"/>
    </row>
    <row r="31344" spans="20:24">
      <c r="T31344" s="288"/>
      <c r="U31344" s="287"/>
      <c r="X31344" s="289"/>
    </row>
    <row r="31345" spans="20:24">
      <c r="T31345" s="288"/>
      <c r="U31345" s="287"/>
      <c r="X31345" s="289"/>
    </row>
    <row r="31346" spans="20:24">
      <c r="T31346" s="288"/>
      <c r="U31346" s="287"/>
      <c r="X31346" s="289"/>
    </row>
    <row r="31347" spans="20:24">
      <c r="T31347" s="288"/>
      <c r="U31347" s="287"/>
      <c r="X31347" s="289"/>
    </row>
    <row r="31348" spans="20:24">
      <c r="T31348" s="288"/>
      <c r="U31348" s="287"/>
      <c r="X31348" s="289"/>
    </row>
    <row r="31349" spans="20:24">
      <c r="T31349" s="288"/>
      <c r="U31349" s="287"/>
      <c r="X31349" s="289"/>
    </row>
    <row r="31350" spans="20:24">
      <c r="T31350" s="288"/>
      <c r="U31350" s="287"/>
      <c r="X31350" s="289"/>
    </row>
    <row r="31351" spans="20:24">
      <c r="T31351" s="288"/>
      <c r="U31351" s="287"/>
      <c r="X31351" s="289"/>
    </row>
    <row r="31352" spans="20:24">
      <c r="T31352" s="288"/>
      <c r="U31352" s="287"/>
      <c r="X31352" s="289"/>
    </row>
    <row r="31353" spans="20:24">
      <c r="T31353" s="288"/>
      <c r="U31353" s="287"/>
      <c r="X31353" s="289"/>
    </row>
    <row r="31354" spans="20:24">
      <c r="T31354" s="288"/>
      <c r="U31354" s="287"/>
      <c r="X31354" s="289"/>
    </row>
    <row r="31355" spans="20:24">
      <c r="T31355" s="288"/>
      <c r="U31355" s="287"/>
      <c r="X31355" s="289"/>
    </row>
    <row r="31356" spans="20:24">
      <c r="T31356" s="288"/>
      <c r="U31356" s="287"/>
      <c r="X31356" s="289"/>
    </row>
    <row r="31357" spans="20:24">
      <c r="T31357" s="288"/>
      <c r="U31357" s="287"/>
      <c r="X31357" s="289"/>
    </row>
    <row r="31358" spans="20:24">
      <c r="T31358" s="288"/>
      <c r="U31358" s="287"/>
      <c r="X31358" s="289"/>
    </row>
    <row r="31359" spans="20:24">
      <c r="T31359" s="288"/>
      <c r="U31359" s="287"/>
      <c r="X31359" s="289"/>
    </row>
    <row r="31360" spans="20:24">
      <c r="T31360" s="288"/>
      <c r="U31360" s="287"/>
      <c r="X31360" s="289"/>
    </row>
    <row r="31361" spans="20:24">
      <c r="T31361" s="288"/>
      <c r="U31361" s="287"/>
      <c r="X31361" s="289"/>
    </row>
    <row r="31362" spans="20:24">
      <c r="T31362" s="288"/>
      <c r="U31362" s="287"/>
      <c r="X31362" s="289"/>
    </row>
    <row r="31363" spans="20:24">
      <c r="T31363" s="288"/>
      <c r="U31363" s="287"/>
      <c r="X31363" s="289"/>
    </row>
    <row r="31364" spans="20:24">
      <c r="T31364" s="288"/>
      <c r="U31364" s="287"/>
      <c r="X31364" s="289"/>
    </row>
    <row r="31365" spans="20:24">
      <c r="T31365" s="288"/>
      <c r="U31365" s="287"/>
      <c r="X31365" s="289"/>
    </row>
    <row r="31366" spans="20:24">
      <c r="T31366" s="288"/>
      <c r="U31366" s="287"/>
      <c r="X31366" s="289"/>
    </row>
    <row r="31367" spans="20:24">
      <c r="T31367" s="288"/>
      <c r="U31367" s="287"/>
      <c r="X31367" s="289"/>
    </row>
    <row r="31368" spans="20:24">
      <c r="T31368" s="288"/>
      <c r="U31368" s="287"/>
      <c r="X31368" s="289"/>
    </row>
    <row r="31369" spans="20:24">
      <c r="T31369" s="288"/>
      <c r="U31369" s="287"/>
      <c r="X31369" s="289"/>
    </row>
    <row r="31370" spans="20:24">
      <c r="T31370" s="288"/>
      <c r="U31370" s="287"/>
      <c r="X31370" s="289"/>
    </row>
    <row r="31371" spans="20:24">
      <c r="T31371" s="288"/>
      <c r="U31371" s="287"/>
      <c r="X31371" s="289"/>
    </row>
    <row r="31372" spans="20:24">
      <c r="T31372" s="288"/>
      <c r="U31372" s="287"/>
      <c r="X31372" s="289"/>
    </row>
    <row r="31373" spans="20:24">
      <c r="T31373" s="288"/>
      <c r="U31373" s="287"/>
      <c r="X31373" s="289"/>
    </row>
    <row r="31374" spans="20:24">
      <c r="T31374" s="288"/>
      <c r="U31374" s="287"/>
      <c r="X31374" s="289"/>
    </row>
    <row r="31375" spans="20:24">
      <c r="T31375" s="288"/>
      <c r="U31375" s="287"/>
      <c r="X31375" s="289"/>
    </row>
    <row r="31376" spans="20:24">
      <c r="T31376" s="288"/>
      <c r="U31376" s="287"/>
      <c r="X31376" s="289"/>
    </row>
    <row r="31377" spans="20:24">
      <c r="T31377" s="288"/>
      <c r="U31377" s="287"/>
      <c r="X31377" s="289"/>
    </row>
    <row r="31378" spans="20:24">
      <c r="T31378" s="288"/>
      <c r="U31378" s="287"/>
      <c r="X31378" s="289"/>
    </row>
    <row r="31379" spans="20:24">
      <c r="T31379" s="288"/>
      <c r="U31379" s="287"/>
      <c r="X31379" s="289"/>
    </row>
    <row r="31380" spans="20:24">
      <c r="T31380" s="288"/>
      <c r="U31380" s="287"/>
      <c r="X31380" s="289"/>
    </row>
    <row r="31381" spans="20:24">
      <c r="T31381" s="288"/>
      <c r="U31381" s="287"/>
      <c r="X31381" s="289"/>
    </row>
    <row r="31382" spans="20:24">
      <c r="T31382" s="288"/>
      <c r="U31382" s="287"/>
      <c r="X31382" s="289"/>
    </row>
    <row r="31383" spans="20:24">
      <c r="T31383" s="288"/>
      <c r="U31383" s="287"/>
      <c r="X31383" s="289"/>
    </row>
    <row r="31384" spans="20:24">
      <c r="T31384" s="288"/>
      <c r="U31384" s="287"/>
      <c r="X31384" s="289"/>
    </row>
    <row r="31385" spans="20:24">
      <c r="T31385" s="288"/>
      <c r="U31385" s="287"/>
      <c r="X31385" s="289"/>
    </row>
    <row r="31386" spans="20:24">
      <c r="T31386" s="288"/>
      <c r="U31386" s="287"/>
      <c r="X31386" s="289"/>
    </row>
    <row r="31387" spans="20:24">
      <c r="T31387" s="288"/>
      <c r="U31387" s="287"/>
      <c r="X31387" s="289"/>
    </row>
    <row r="31388" spans="20:24">
      <c r="T31388" s="288"/>
      <c r="U31388" s="287"/>
      <c r="X31388" s="289"/>
    </row>
    <row r="31389" spans="20:24">
      <c r="T31389" s="288"/>
      <c r="U31389" s="287"/>
      <c r="X31389" s="289"/>
    </row>
    <row r="31390" spans="20:24">
      <c r="T31390" s="288"/>
      <c r="U31390" s="287"/>
      <c r="X31390" s="289"/>
    </row>
    <row r="31391" spans="20:24">
      <c r="T31391" s="288"/>
      <c r="U31391" s="287"/>
      <c r="X31391" s="289"/>
    </row>
    <row r="31392" spans="20:24">
      <c r="T31392" s="288"/>
      <c r="U31392" s="287"/>
      <c r="X31392" s="289"/>
    </row>
    <row r="31393" spans="20:24">
      <c r="T31393" s="288"/>
      <c r="U31393" s="287"/>
      <c r="X31393" s="289"/>
    </row>
    <row r="31394" spans="20:24">
      <c r="T31394" s="288"/>
      <c r="U31394" s="287"/>
      <c r="X31394" s="289"/>
    </row>
    <row r="31395" spans="20:24">
      <c r="T31395" s="288"/>
      <c r="U31395" s="287"/>
      <c r="X31395" s="289"/>
    </row>
    <row r="31396" spans="20:24">
      <c r="T31396" s="288"/>
      <c r="U31396" s="287"/>
      <c r="X31396" s="289"/>
    </row>
    <row r="31397" spans="20:24">
      <c r="T31397" s="288"/>
      <c r="U31397" s="287"/>
      <c r="X31397" s="289"/>
    </row>
    <row r="31398" spans="20:24">
      <c r="T31398" s="288"/>
      <c r="U31398" s="287"/>
      <c r="X31398" s="289"/>
    </row>
    <row r="31399" spans="20:24">
      <c r="T31399" s="288"/>
      <c r="U31399" s="287"/>
      <c r="X31399" s="289"/>
    </row>
    <row r="31400" spans="20:24">
      <c r="T31400" s="288"/>
      <c r="U31400" s="287"/>
      <c r="X31400" s="289"/>
    </row>
    <row r="31401" spans="20:24">
      <c r="T31401" s="288"/>
      <c r="U31401" s="287"/>
      <c r="X31401" s="289"/>
    </row>
    <row r="31402" spans="20:24">
      <c r="T31402" s="288"/>
      <c r="U31402" s="287"/>
      <c r="X31402" s="289"/>
    </row>
    <row r="31403" spans="20:24">
      <c r="T31403" s="288"/>
      <c r="U31403" s="287"/>
      <c r="X31403" s="289"/>
    </row>
    <row r="31404" spans="20:24">
      <c r="T31404" s="288"/>
      <c r="U31404" s="287"/>
      <c r="X31404" s="289"/>
    </row>
    <row r="31405" spans="20:24">
      <c r="T31405" s="288"/>
      <c r="U31405" s="287"/>
      <c r="X31405" s="289"/>
    </row>
    <row r="31406" spans="20:24">
      <c r="T31406" s="288"/>
      <c r="U31406" s="287"/>
      <c r="X31406" s="289"/>
    </row>
    <row r="31407" spans="20:24">
      <c r="T31407" s="288"/>
      <c r="U31407" s="287"/>
      <c r="X31407" s="289"/>
    </row>
    <row r="31408" spans="20:24">
      <c r="T31408" s="288"/>
      <c r="U31408" s="287"/>
      <c r="X31408" s="289"/>
    </row>
    <row r="31409" spans="20:24">
      <c r="T31409" s="288"/>
      <c r="U31409" s="287"/>
      <c r="X31409" s="289"/>
    </row>
    <row r="31410" spans="20:24">
      <c r="T31410" s="288"/>
      <c r="U31410" s="287"/>
      <c r="X31410" s="289"/>
    </row>
    <row r="31411" spans="20:24">
      <c r="T31411" s="288"/>
      <c r="U31411" s="287"/>
      <c r="X31411" s="289"/>
    </row>
    <row r="31412" spans="20:24">
      <c r="T31412" s="288"/>
      <c r="U31412" s="287"/>
      <c r="X31412" s="289"/>
    </row>
    <row r="31413" spans="20:24">
      <c r="T31413" s="288"/>
      <c r="U31413" s="287"/>
      <c r="X31413" s="289"/>
    </row>
    <row r="31414" spans="20:24">
      <c r="T31414" s="288"/>
      <c r="U31414" s="287"/>
      <c r="X31414" s="289"/>
    </row>
    <row r="31415" spans="20:24">
      <c r="T31415" s="288"/>
      <c r="U31415" s="287"/>
      <c r="X31415" s="289"/>
    </row>
    <row r="31416" spans="20:24">
      <c r="T31416" s="288"/>
      <c r="U31416" s="287"/>
      <c r="X31416" s="289"/>
    </row>
    <row r="31417" spans="20:24">
      <c r="T31417" s="288"/>
      <c r="U31417" s="287"/>
      <c r="X31417" s="289"/>
    </row>
    <row r="31418" spans="20:24">
      <c r="T31418" s="288"/>
      <c r="U31418" s="287"/>
      <c r="X31418" s="289"/>
    </row>
    <row r="31419" spans="20:24">
      <c r="T31419" s="288"/>
      <c r="U31419" s="287"/>
      <c r="X31419" s="289"/>
    </row>
    <row r="31420" spans="20:24">
      <c r="T31420" s="288"/>
      <c r="U31420" s="287"/>
      <c r="X31420" s="289"/>
    </row>
    <row r="31421" spans="20:24">
      <c r="T31421" s="288"/>
      <c r="U31421" s="287"/>
      <c r="X31421" s="289"/>
    </row>
    <row r="31422" spans="20:24">
      <c r="T31422" s="288"/>
      <c r="U31422" s="287"/>
      <c r="X31422" s="289"/>
    </row>
    <row r="31423" spans="20:24">
      <c r="T31423" s="288"/>
      <c r="U31423" s="287"/>
      <c r="X31423" s="289"/>
    </row>
    <row r="31424" spans="20:24">
      <c r="T31424" s="288"/>
      <c r="U31424" s="287"/>
      <c r="X31424" s="289"/>
    </row>
    <row r="31425" spans="20:24">
      <c r="T31425" s="288"/>
      <c r="U31425" s="287"/>
      <c r="X31425" s="289"/>
    </row>
    <row r="31426" spans="20:24">
      <c r="T31426" s="288"/>
      <c r="U31426" s="287"/>
      <c r="X31426" s="289"/>
    </row>
    <row r="31427" spans="20:24">
      <c r="T31427" s="288"/>
      <c r="U31427" s="287"/>
      <c r="X31427" s="289"/>
    </row>
    <row r="31428" spans="20:24">
      <c r="T31428" s="288"/>
      <c r="U31428" s="287"/>
      <c r="X31428" s="289"/>
    </row>
    <row r="31429" spans="20:24">
      <c r="T31429" s="288"/>
      <c r="U31429" s="287"/>
      <c r="X31429" s="289"/>
    </row>
    <row r="31430" spans="20:24">
      <c r="T31430" s="288"/>
      <c r="U31430" s="287"/>
      <c r="X31430" s="289"/>
    </row>
    <row r="31431" spans="20:24">
      <c r="T31431" s="288"/>
      <c r="U31431" s="287"/>
      <c r="X31431" s="289"/>
    </row>
    <row r="31432" spans="20:24">
      <c r="T31432" s="288"/>
      <c r="U31432" s="287"/>
      <c r="X31432" s="289"/>
    </row>
    <row r="31433" spans="20:24">
      <c r="T31433" s="288"/>
      <c r="U31433" s="287"/>
      <c r="X31433" s="289"/>
    </row>
    <row r="31434" spans="20:24">
      <c r="T31434" s="288"/>
      <c r="U31434" s="287"/>
      <c r="X31434" s="289"/>
    </row>
    <row r="31435" spans="20:24">
      <c r="T31435" s="288"/>
      <c r="U31435" s="287"/>
      <c r="X31435" s="289"/>
    </row>
    <row r="31436" spans="20:24">
      <c r="T31436" s="288"/>
      <c r="U31436" s="287"/>
      <c r="X31436" s="289"/>
    </row>
    <row r="31437" spans="20:24">
      <c r="T31437" s="288"/>
      <c r="U31437" s="287"/>
      <c r="X31437" s="289"/>
    </row>
    <row r="31438" spans="20:24">
      <c r="T31438" s="288"/>
      <c r="U31438" s="287"/>
      <c r="X31438" s="289"/>
    </row>
    <row r="31439" spans="20:24">
      <c r="T31439" s="288"/>
      <c r="U31439" s="287"/>
      <c r="X31439" s="289"/>
    </row>
    <row r="31440" spans="20:24">
      <c r="T31440" s="288"/>
      <c r="U31440" s="287"/>
      <c r="X31440" s="289"/>
    </row>
    <row r="31441" spans="20:24">
      <c r="T31441" s="288"/>
      <c r="U31441" s="287"/>
      <c r="X31441" s="289"/>
    </row>
    <row r="31442" spans="20:24">
      <c r="T31442" s="288"/>
      <c r="U31442" s="287"/>
      <c r="X31442" s="289"/>
    </row>
    <row r="31443" spans="20:24">
      <c r="T31443" s="288"/>
      <c r="U31443" s="287"/>
      <c r="X31443" s="289"/>
    </row>
    <row r="31444" spans="20:24">
      <c r="T31444" s="288"/>
      <c r="U31444" s="287"/>
      <c r="X31444" s="289"/>
    </row>
    <row r="31445" spans="20:24">
      <c r="T31445" s="288"/>
      <c r="U31445" s="287"/>
      <c r="X31445" s="289"/>
    </row>
    <row r="31446" spans="20:24">
      <c r="T31446" s="288"/>
      <c r="U31446" s="287"/>
      <c r="X31446" s="289"/>
    </row>
    <row r="31447" spans="20:24">
      <c r="T31447" s="288"/>
      <c r="U31447" s="287"/>
      <c r="X31447" s="289"/>
    </row>
    <row r="31448" spans="20:24">
      <c r="T31448" s="288"/>
      <c r="U31448" s="287"/>
      <c r="X31448" s="289"/>
    </row>
    <row r="31449" spans="20:24">
      <c r="T31449" s="288"/>
      <c r="U31449" s="287"/>
      <c r="X31449" s="289"/>
    </row>
    <row r="31450" spans="20:24">
      <c r="T31450" s="288"/>
      <c r="U31450" s="287"/>
      <c r="X31450" s="289"/>
    </row>
    <row r="31451" spans="20:24">
      <c r="T31451" s="288"/>
      <c r="U31451" s="287"/>
      <c r="X31451" s="289"/>
    </row>
    <row r="31452" spans="20:24">
      <c r="T31452" s="288"/>
      <c r="U31452" s="287"/>
      <c r="X31452" s="289"/>
    </row>
    <row r="31453" spans="20:24">
      <c r="T31453" s="288"/>
      <c r="U31453" s="287"/>
      <c r="X31453" s="289"/>
    </row>
    <row r="31454" spans="20:24">
      <c r="T31454" s="288"/>
      <c r="U31454" s="287"/>
      <c r="X31454" s="289"/>
    </row>
    <row r="31455" spans="20:24">
      <c r="T31455" s="288"/>
      <c r="U31455" s="287"/>
      <c r="X31455" s="289"/>
    </row>
    <row r="31456" spans="20:24">
      <c r="T31456" s="288"/>
      <c r="U31456" s="287"/>
      <c r="X31456" s="289"/>
    </row>
    <row r="31457" spans="20:24">
      <c r="T31457" s="288"/>
      <c r="U31457" s="287"/>
      <c r="X31457" s="289"/>
    </row>
    <row r="31458" spans="20:24">
      <c r="T31458" s="288"/>
      <c r="U31458" s="287"/>
      <c r="X31458" s="289"/>
    </row>
    <row r="31459" spans="20:24">
      <c r="T31459" s="288"/>
      <c r="U31459" s="287"/>
      <c r="X31459" s="289"/>
    </row>
    <row r="31460" spans="20:24">
      <c r="T31460" s="288"/>
      <c r="U31460" s="287"/>
      <c r="X31460" s="289"/>
    </row>
    <row r="31461" spans="20:24">
      <c r="T31461" s="288"/>
      <c r="U31461" s="287"/>
      <c r="X31461" s="289"/>
    </row>
    <row r="31462" spans="20:24">
      <c r="T31462" s="288"/>
      <c r="U31462" s="287"/>
      <c r="X31462" s="289"/>
    </row>
    <row r="31463" spans="20:24">
      <c r="T31463" s="288"/>
      <c r="U31463" s="287"/>
      <c r="X31463" s="289"/>
    </row>
    <row r="31464" spans="20:24">
      <c r="T31464" s="288"/>
      <c r="U31464" s="287"/>
      <c r="X31464" s="289"/>
    </row>
    <row r="31465" spans="20:24">
      <c r="T31465" s="288"/>
      <c r="U31465" s="287"/>
      <c r="X31465" s="289"/>
    </row>
    <row r="31466" spans="20:24">
      <c r="T31466" s="288"/>
      <c r="U31466" s="287"/>
      <c r="X31466" s="289"/>
    </row>
    <row r="31467" spans="20:24">
      <c r="T31467" s="288"/>
      <c r="U31467" s="287"/>
      <c r="X31467" s="289"/>
    </row>
    <row r="31468" spans="20:24">
      <c r="T31468" s="288"/>
      <c r="U31468" s="287"/>
      <c r="X31468" s="289"/>
    </row>
    <row r="31469" spans="20:24">
      <c r="T31469" s="288"/>
      <c r="U31469" s="287"/>
      <c r="X31469" s="289"/>
    </row>
    <row r="31470" spans="20:24">
      <c r="T31470" s="288"/>
      <c r="U31470" s="287"/>
      <c r="X31470" s="289"/>
    </row>
    <row r="31471" spans="20:24">
      <c r="T31471" s="288"/>
      <c r="U31471" s="287"/>
      <c r="X31471" s="289"/>
    </row>
    <row r="31472" spans="20:24">
      <c r="T31472" s="288"/>
      <c r="U31472" s="287"/>
      <c r="X31472" s="289"/>
    </row>
    <row r="31473" spans="20:24">
      <c r="T31473" s="288"/>
      <c r="U31473" s="287"/>
      <c r="X31473" s="289"/>
    </row>
    <row r="31474" spans="20:24">
      <c r="T31474" s="288"/>
      <c r="U31474" s="287"/>
      <c r="X31474" s="289"/>
    </row>
    <row r="31475" spans="20:24">
      <c r="T31475" s="288"/>
      <c r="U31475" s="287"/>
      <c r="X31475" s="289"/>
    </row>
    <row r="31476" spans="20:24">
      <c r="T31476" s="288"/>
      <c r="U31476" s="287"/>
      <c r="X31476" s="289"/>
    </row>
    <row r="31477" spans="20:24">
      <c r="T31477" s="288"/>
      <c r="U31477" s="287"/>
      <c r="X31477" s="289"/>
    </row>
    <row r="31478" spans="20:24">
      <c r="T31478" s="288"/>
      <c r="U31478" s="287"/>
      <c r="X31478" s="289"/>
    </row>
    <row r="31479" spans="20:24">
      <c r="T31479" s="288"/>
      <c r="U31479" s="287"/>
      <c r="X31479" s="289"/>
    </row>
    <row r="31480" spans="20:24">
      <c r="T31480" s="288"/>
      <c r="U31480" s="287"/>
      <c r="X31480" s="289"/>
    </row>
    <row r="31481" spans="20:24">
      <c r="T31481" s="288"/>
      <c r="U31481" s="287"/>
      <c r="X31481" s="289"/>
    </row>
    <row r="31482" spans="20:24">
      <c r="T31482" s="288"/>
      <c r="U31482" s="287"/>
      <c r="X31482" s="289"/>
    </row>
    <row r="31483" spans="20:24">
      <c r="T31483" s="288"/>
      <c r="U31483" s="287"/>
      <c r="X31483" s="289"/>
    </row>
    <row r="31484" spans="20:24">
      <c r="T31484" s="288"/>
      <c r="U31484" s="287"/>
      <c r="X31484" s="289"/>
    </row>
    <row r="31485" spans="20:24">
      <c r="T31485" s="288"/>
      <c r="U31485" s="287"/>
      <c r="X31485" s="289"/>
    </row>
    <row r="31486" spans="20:24">
      <c r="T31486" s="288"/>
      <c r="U31486" s="287"/>
      <c r="X31486" s="289"/>
    </row>
    <row r="31487" spans="20:24">
      <c r="T31487" s="288"/>
      <c r="U31487" s="287"/>
      <c r="X31487" s="289"/>
    </row>
    <row r="31488" spans="20:24">
      <c r="T31488" s="288"/>
      <c r="U31488" s="287"/>
      <c r="X31488" s="289"/>
    </row>
    <row r="31489" spans="20:24">
      <c r="T31489" s="288"/>
      <c r="U31489" s="287"/>
      <c r="X31489" s="289"/>
    </row>
    <row r="31490" spans="20:24">
      <c r="T31490" s="288"/>
      <c r="U31490" s="287"/>
      <c r="X31490" s="289"/>
    </row>
    <row r="31491" spans="20:24">
      <c r="T31491" s="288"/>
      <c r="U31491" s="287"/>
      <c r="X31491" s="289"/>
    </row>
    <row r="31492" spans="20:24">
      <c r="T31492" s="288"/>
      <c r="U31492" s="287"/>
      <c r="X31492" s="289"/>
    </row>
    <row r="31493" spans="20:24">
      <c r="T31493" s="288"/>
      <c r="U31493" s="287"/>
      <c r="X31493" s="289"/>
    </row>
    <row r="31494" spans="20:24">
      <c r="T31494" s="288"/>
      <c r="U31494" s="287"/>
      <c r="X31494" s="289"/>
    </row>
    <row r="31495" spans="20:24">
      <c r="T31495" s="288"/>
      <c r="U31495" s="287"/>
      <c r="X31495" s="289"/>
    </row>
    <row r="31496" spans="20:24">
      <c r="T31496" s="288"/>
      <c r="U31496" s="287"/>
      <c r="X31496" s="289"/>
    </row>
    <row r="31497" spans="20:24">
      <c r="T31497" s="288"/>
      <c r="U31497" s="287"/>
      <c r="X31497" s="289"/>
    </row>
    <row r="31498" spans="20:24">
      <c r="T31498" s="288"/>
      <c r="U31498" s="287"/>
      <c r="X31498" s="289"/>
    </row>
    <row r="31499" spans="20:24">
      <c r="T31499" s="288"/>
      <c r="U31499" s="287"/>
      <c r="X31499" s="289"/>
    </row>
    <row r="31500" spans="20:24">
      <c r="T31500" s="288"/>
      <c r="U31500" s="287"/>
      <c r="X31500" s="289"/>
    </row>
    <row r="31501" spans="20:24">
      <c r="T31501" s="288"/>
      <c r="U31501" s="287"/>
      <c r="X31501" s="289"/>
    </row>
    <row r="31502" spans="20:24">
      <c r="T31502" s="288"/>
      <c r="U31502" s="287"/>
      <c r="X31502" s="289"/>
    </row>
    <row r="31503" spans="20:24">
      <c r="T31503" s="288"/>
      <c r="U31503" s="287"/>
      <c r="X31503" s="289"/>
    </row>
    <row r="31504" spans="20:24">
      <c r="T31504" s="288"/>
      <c r="U31504" s="287"/>
      <c r="X31504" s="289"/>
    </row>
    <row r="31505" spans="20:24">
      <c r="T31505" s="288"/>
      <c r="U31505" s="287"/>
      <c r="X31505" s="289"/>
    </row>
    <row r="31506" spans="20:24">
      <c r="T31506" s="288"/>
      <c r="U31506" s="287"/>
      <c r="X31506" s="289"/>
    </row>
    <row r="31507" spans="20:24">
      <c r="T31507" s="288"/>
      <c r="U31507" s="287"/>
      <c r="X31507" s="289"/>
    </row>
    <row r="31508" spans="20:24">
      <c r="T31508" s="288"/>
      <c r="U31508" s="287"/>
      <c r="X31508" s="289"/>
    </row>
    <row r="31509" spans="20:24">
      <c r="T31509" s="288"/>
      <c r="U31509" s="287"/>
      <c r="X31509" s="289"/>
    </row>
    <row r="31510" spans="20:24">
      <c r="T31510" s="288"/>
      <c r="U31510" s="287"/>
      <c r="X31510" s="289"/>
    </row>
    <row r="31511" spans="20:24">
      <c r="T31511" s="288"/>
      <c r="U31511" s="287"/>
      <c r="X31511" s="289"/>
    </row>
    <row r="31512" spans="20:24">
      <c r="T31512" s="288"/>
      <c r="U31512" s="287"/>
      <c r="X31512" s="289"/>
    </row>
    <row r="31513" spans="20:24">
      <c r="T31513" s="288"/>
      <c r="U31513" s="287"/>
      <c r="X31513" s="289"/>
    </row>
    <row r="31514" spans="20:24">
      <c r="T31514" s="288"/>
      <c r="U31514" s="287"/>
      <c r="X31514" s="289"/>
    </row>
    <row r="31515" spans="20:24">
      <c r="T31515" s="288"/>
      <c r="U31515" s="287"/>
      <c r="X31515" s="289"/>
    </row>
    <row r="31516" spans="20:24">
      <c r="T31516" s="288"/>
      <c r="U31516" s="287"/>
      <c r="X31516" s="289"/>
    </row>
    <row r="31517" spans="20:24">
      <c r="T31517" s="288"/>
      <c r="U31517" s="287"/>
      <c r="X31517" s="289"/>
    </row>
    <row r="31518" spans="20:24">
      <c r="T31518" s="288"/>
      <c r="U31518" s="287"/>
      <c r="X31518" s="289"/>
    </row>
    <row r="31519" spans="20:24">
      <c r="T31519" s="288"/>
      <c r="U31519" s="287"/>
      <c r="X31519" s="289"/>
    </row>
    <row r="31520" spans="20:24">
      <c r="T31520" s="288"/>
      <c r="U31520" s="287"/>
      <c r="X31520" s="289"/>
    </row>
    <row r="31521" spans="20:24">
      <c r="T31521" s="288"/>
      <c r="U31521" s="287"/>
      <c r="X31521" s="289"/>
    </row>
    <row r="31522" spans="20:24">
      <c r="T31522" s="288"/>
      <c r="U31522" s="287"/>
      <c r="X31522" s="289"/>
    </row>
    <row r="31523" spans="20:24">
      <c r="T31523" s="288"/>
      <c r="U31523" s="287"/>
      <c r="X31523" s="289"/>
    </row>
    <row r="31524" spans="20:24">
      <c r="T31524" s="288"/>
      <c r="U31524" s="287"/>
      <c r="X31524" s="289"/>
    </row>
    <row r="31525" spans="20:24">
      <c r="T31525" s="288"/>
      <c r="U31525" s="287"/>
      <c r="X31525" s="289"/>
    </row>
    <row r="31526" spans="20:24">
      <c r="T31526" s="288"/>
      <c r="U31526" s="287"/>
      <c r="X31526" s="289"/>
    </row>
    <row r="31527" spans="20:24">
      <c r="T31527" s="288"/>
      <c r="U31527" s="287"/>
      <c r="X31527" s="289"/>
    </row>
    <row r="31528" spans="20:24">
      <c r="T31528" s="288"/>
      <c r="U31528" s="287"/>
      <c r="X31528" s="289"/>
    </row>
    <row r="31529" spans="20:24">
      <c r="T31529" s="288"/>
      <c r="U31529" s="287"/>
      <c r="X31529" s="289"/>
    </row>
    <row r="31530" spans="20:24">
      <c r="T31530" s="288"/>
      <c r="U31530" s="287"/>
      <c r="X31530" s="289"/>
    </row>
    <row r="31531" spans="20:24">
      <c r="T31531" s="288"/>
      <c r="U31531" s="287"/>
      <c r="X31531" s="289"/>
    </row>
    <row r="31532" spans="20:24">
      <c r="T31532" s="288"/>
      <c r="U31532" s="287"/>
      <c r="X31532" s="289"/>
    </row>
    <row r="31533" spans="20:24">
      <c r="T31533" s="288"/>
      <c r="U31533" s="287"/>
      <c r="X31533" s="289"/>
    </row>
    <row r="31534" spans="20:24">
      <c r="T31534" s="288"/>
      <c r="U31534" s="287"/>
      <c r="X31534" s="289"/>
    </row>
    <row r="31535" spans="20:24">
      <c r="T31535" s="288"/>
      <c r="U31535" s="287"/>
      <c r="X31535" s="289"/>
    </row>
    <row r="31536" spans="20:24">
      <c r="T31536" s="288"/>
      <c r="U31536" s="287"/>
      <c r="X31536" s="289"/>
    </row>
    <row r="31537" spans="20:24">
      <c r="T31537" s="288"/>
      <c r="U31537" s="287"/>
      <c r="X31537" s="289"/>
    </row>
    <row r="31538" spans="20:24">
      <c r="T31538" s="288"/>
      <c r="U31538" s="287"/>
      <c r="X31538" s="289"/>
    </row>
    <row r="31539" spans="20:24">
      <c r="T31539" s="288"/>
      <c r="U31539" s="287"/>
      <c r="X31539" s="289"/>
    </row>
    <row r="31540" spans="20:24">
      <c r="T31540" s="288"/>
      <c r="U31540" s="287"/>
      <c r="X31540" s="289"/>
    </row>
    <row r="31541" spans="20:24">
      <c r="T31541" s="288"/>
      <c r="U31541" s="287"/>
      <c r="X31541" s="289"/>
    </row>
    <row r="31542" spans="20:24">
      <c r="T31542" s="288"/>
      <c r="U31542" s="287"/>
      <c r="X31542" s="289"/>
    </row>
    <row r="31543" spans="20:24">
      <c r="T31543" s="288"/>
      <c r="U31543" s="287"/>
      <c r="X31543" s="289"/>
    </row>
    <row r="31544" spans="20:24">
      <c r="T31544" s="288"/>
      <c r="U31544" s="287"/>
      <c r="X31544" s="289"/>
    </row>
    <row r="31545" spans="20:24">
      <c r="T31545" s="288"/>
      <c r="U31545" s="287"/>
      <c r="X31545" s="289"/>
    </row>
    <row r="31546" spans="20:24">
      <c r="T31546" s="288"/>
      <c r="U31546" s="287"/>
      <c r="X31546" s="289"/>
    </row>
    <row r="31547" spans="20:24">
      <c r="T31547" s="288"/>
      <c r="U31547" s="287"/>
      <c r="X31547" s="289"/>
    </row>
    <row r="31548" spans="20:24">
      <c r="T31548" s="288"/>
      <c r="U31548" s="287"/>
      <c r="X31548" s="289"/>
    </row>
    <row r="31549" spans="20:24">
      <c r="T31549" s="288"/>
      <c r="U31549" s="287"/>
      <c r="X31549" s="289"/>
    </row>
    <row r="31550" spans="20:24">
      <c r="T31550" s="288"/>
      <c r="U31550" s="287"/>
      <c r="X31550" s="289"/>
    </row>
    <row r="31551" spans="20:24">
      <c r="T31551" s="288"/>
      <c r="U31551" s="287"/>
      <c r="X31551" s="289"/>
    </row>
    <row r="31552" spans="20:24">
      <c r="T31552" s="288"/>
      <c r="U31552" s="287"/>
      <c r="X31552" s="289"/>
    </row>
    <row r="31553" spans="20:24">
      <c r="T31553" s="288"/>
      <c r="U31553" s="287"/>
      <c r="X31553" s="289"/>
    </row>
    <row r="31554" spans="20:24">
      <c r="T31554" s="288"/>
      <c r="U31554" s="287"/>
      <c r="X31554" s="289"/>
    </row>
    <row r="31555" spans="20:24">
      <c r="T31555" s="288"/>
      <c r="U31555" s="287"/>
      <c r="X31555" s="289"/>
    </row>
    <row r="31556" spans="20:24">
      <c r="T31556" s="288"/>
      <c r="U31556" s="287"/>
      <c r="X31556" s="289"/>
    </row>
    <row r="31557" spans="20:24">
      <c r="T31557" s="288"/>
      <c r="U31557" s="287"/>
      <c r="X31557" s="289"/>
    </row>
    <row r="31558" spans="20:24">
      <c r="T31558" s="288"/>
      <c r="U31558" s="287"/>
      <c r="X31558" s="289"/>
    </row>
    <row r="31559" spans="20:24">
      <c r="T31559" s="288"/>
      <c r="U31559" s="287"/>
      <c r="X31559" s="289"/>
    </row>
    <row r="31560" spans="20:24">
      <c r="T31560" s="288"/>
      <c r="U31560" s="287"/>
      <c r="X31560" s="289"/>
    </row>
    <row r="31561" spans="20:24">
      <c r="T31561" s="288"/>
      <c r="U31561" s="287"/>
      <c r="X31561" s="289"/>
    </row>
    <row r="31562" spans="20:24">
      <c r="T31562" s="288"/>
      <c r="U31562" s="287"/>
      <c r="X31562" s="289"/>
    </row>
    <row r="31563" spans="20:24">
      <c r="T31563" s="288"/>
      <c r="U31563" s="287"/>
      <c r="X31563" s="289"/>
    </row>
    <row r="31564" spans="20:24">
      <c r="T31564" s="288"/>
      <c r="U31564" s="287"/>
      <c r="X31564" s="289"/>
    </row>
    <row r="31565" spans="20:24">
      <c r="T31565" s="288"/>
      <c r="U31565" s="287"/>
      <c r="X31565" s="289"/>
    </row>
    <row r="31566" spans="20:24">
      <c r="T31566" s="288"/>
      <c r="U31566" s="287"/>
      <c r="X31566" s="289"/>
    </row>
    <row r="31567" spans="20:24">
      <c r="T31567" s="288"/>
      <c r="U31567" s="287"/>
      <c r="X31567" s="289"/>
    </row>
    <row r="31568" spans="20:24">
      <c r="T31568" s="288"/>
      <c r="U31568" s="287"/>
      <c r="X31568" s="289"/>
    </row>
    <row r="31569" spans="20:24">
      <c r="T31569" s="288"/>
      <c r="U31569" s="287"/>
      <c r="X31569" s="289"/>
    </row>
    <row r="31570" spans="20:24">
      <c r="T31570" s="288"/>
      <c r="U31570" s="287"/>
      <c r="X31570" s="289"/>
    </row>
    <row r="31571" spans="20:24">
      <c r="T31571" s="288"/>
      <c r="U31571" s="287"/>
      <c r="X31571" s="289"/>
    </row>
    <row r="31572" spans="20:24">
      <c r="T31572" s="288"/>
      <c r="U31572" s="287"/>
      <c r="X31572" s="289"/>
    </row>
    <row r="31573" spans="20:24">
      <c r="T31573" s="288"/>
      <c r="U31573" s="287"/>
      <c r="X31573" s="289"/>
    </row>
    <row r="31574" spans="20:24">
      <c r="T31574" s="288"/>
      <c r="U31574" s="287"/>
      <c r="X31574" s="289"/>
    </row>
    <row r="31575" spans="20:24">
      <c r="T31575" s="288"/>
      <c r="U31575" s="287"/>
      <c r="X31575" s="289"/>
    </row>
    <row r="31576" spans="20:24">
      <c r="T31576" s="288"/>
      <c r="U31576" s="287"/>
      <c r="X31576" s="289"/>
    </row>
    <row r="31577" spans="20:24">
      <c r="T31577" s="288"/>
      <c r="U31577" s="287"/>
      <c r="X31577" s="289"/>
    </row>
    <row r="31578" spans="20:24">
      <c r="T31578" s="288"/>
      <c r="U31578" s="287"/>
      <c r="X31578" s="289"/>
    </row>
    <row r="31579" spans="20:24">
      <c r="T31579" s="288"/>
      <c r="U31579" s="287"/>
      <c r="X31579" s="289"/>
    </row>
    <row r="31580" spans="20:24">
      <c r="T31580" s="288"/>
      <c r="U31580" s="287"/>
      <c r="X31580" s="289"/>
    </row>
    <row r="31581" spans="20:24">
      <c r="T31581" s="288"/>
      <c r="U31581" s="287"/>
      <c r="X31581" s="289"/>
    </row>
    <row r="31582" spans="20:24">
      <c r="T31582" s="288"/>
      <c r="U31582" s="287"/>
      <c r="X31582" s="289"/>
    </row>
    <row r="31583" spans="20:24">
      <c r="T31583" s="288"/>
      <c r="U31583" s="287"/>
      <c r="X31583" s="289"/>
    </row>
    <row r="31584" spans="20:24">
      <c r="T31584" s="288"/>
      <c r="U31584" s="287"/>
      <c r="X31584" s="289"/>
    </row>
    <row r="31585" spans="20:24">
      <c r="T31585" s="288"/>
      <c r="U31585" s="287"/>
      <c r="X31585" s="289"/>
    </row>
    <row r="31586" spans="20:24">
      <c r="T31586" s="288"/>
      <c r="U31586" s="287"/>
      <c r="X31586" s="289"/>
    </row>
    <row r="31587" spans="20:24">
      <c r="T31587" s="288"/>
      <c r="U31587" s="287"/>
      <c r="X31587" s="289"/>
    </row>
    <row r="31588" spans="20:24">
      <c r="T31588" s="288"/>
      <c r="U31588" s="287"/>
      <c r="X31588" s="289"/>
    </row>
    <row r="31589" spans="20:24">
      <c r="T31589" s="288"/>
      <c r="U31589" s="287"/>
      <c r="X31589" s="289"/>
    </row>
    <row r="31590" spans="20:24">
      <c r="T31590" s="288"/>
      <c r="U31590" s="287"/>
      <c r="X31590" s="289"/>
    </row>
    <row r="31591" spans="20:24">
      <c r="T31591" s="288"/>
      <c r="U31591" s="287"/>
      <c r="X31591" s="289"/>
    </row>
    <row r="31592" spans="20:24">
      <c r="T31592" s="288"/>
      <c r="U31592" s="287"/>
      <c r="X31592" s="289"/>
    </row>
    <row r="31593" spans="20:24">
      <c r="T31593" s="288"/>
      <c r="U31593" s="287"/>
      <c r="X31593" s="289"/>
    </row>
    <row r="31594" spans="20:24">
      <c r="T31594" s="288"/>
      <c r="U31594" s="287"/>
      <c r="X31594" s="289"/>
    </row>
    <row r="31595" spans="20:24">
      <c r="T31595" s="288"/>
      <c r="U31595" s="287"/>
      <c r="X31595" s="289"/>
    </row>
    <row r="31596" spans="20:24">
      <c r="T31596" s="288"/>
      <c r="U31596" s="287"/>
      <c r="X31596" s="289"/>
    </row>
    <row r="31597" spans="20:24">
      <c r="T31597" s="288"/>
      <c r="U31597" s="287"/>
      <c r="X31597" s="289"/>
    </row>
    <row r="31598" spans="20:24">
      <c r="T31598" s="288"/>
      <c r="U31598" s="287"/>
      <c r="X31598" s="289"/>
    </row>
    <row r="31599" spans="20:24">
      <c r="T31599" s="288"/>
      <c r="U31599" s="287"/>
      <c r="X31599" s="289"/>
    </row>
    <row r="31600" spans="20:24">
      <c r="T31600" s="288"/>
      <c r="U31600" s="287"/>
      <c r="X31600" s="289"/>
    </row>
    <row r="31601" spans="20:24">
      <c r="T31601" s="288"/>
      <c r="U31601" s="287"/>
      <c r="X31601" s="289"/>
    </row>
    <row r="31602" spans="20:24">
      <c r="T31602" s="288"/>
      <c r="U31602" s="287"/>
      <c r="X31602" s="289"/>
    </row>
    <row r="31603" spans="20:24">
      <c r="T31603" s="288"/>
      <c r="U31603" s="287"/>
      <c r="X31603" s="289"/>
    </row>
    <row r="31604" spans="20:24">
      <c r="T31604" s="288"/>
      <c r="U31604" s="287"/>
      <c r="X31604" s="289"/>
    </row>
    <row r="31605" spans="20:24">
      <c r="T31605" s="288"/>
      <c r="U31605" s="287"/>
      <c r="X31605" s="289"/>
    </row>
    <row r="31606" spans="20:24">
      <c r="T31606" s="288"/>
      <c r="U31606" s="287"/>
      <c r="X31606" s="289"/>
    </row>
    <row r="31607" spans="20:24">
      <c r="T31607" s="288"/>
      <c r="U31607" s="287"/>
      <c r="X31607" s="289"/>
    </row>
    <row r="31608" spans="20:24">
      <c r="T31608" s="288"/>
      <c r="U31608" s="287"/>
      <c r="X31608" s="289"/>
    </row>
    <row r="31609" spans="20:24">
      <c r="T31609" s="288"/>
      <c r="U31609" s="287"/>
      <c r="X31609" s="289"/>
    </row>
    <row r="31610" spans="20:24">
      <c r="T31610" s="288"/>
      <c r="U31610" s="287"/>
      <c r="X31610" s="289"/>
    </row>
    <row r="31611" spans="20:24">
      <c r="T31611" s="288"/>
      <c r="U31611" s="287"/>
      <c r="X31611" s="289"/>
    </row>
    <row r="31612" spans="20:24">
      <c r="T31612" s="288"/>
      <c r="U31612" s="287"/>
      <c r="X31612" s="289"/>
    </row>
    <row r="31613" spans="20:24">
      <c r="T31613" s="288"/>
      <c r="U31613" s="287"/>
      <c r="X31613" s="289"/>
    </row>
    <row r="31614" spans="20:24">
      <c r="T31614" s="288"/>
      <c r="U31614" s="287"/>
      <c r="X31614" s="289"/>
    </row>
    <row r="31615" spans="20:24">
      <c r="T31615" s="288"/>
      <c r="U31615" s="287"/>
      <c r="X31615" s="289"/>
    </row>
    <row r="31616" spans="20:24">
      <c r="T31616" s="288"/>
      <c r="U31616" s="287"/>
      <c r="X31616" s="289"/>
    </row>
    <row r="31617" spans="20:24">
      <c r="T31617" s="288"/>
      <c r="U31617" s="287"/>
      <c r="X31617" s="289"/>
    </row>
    <row r="31618" spans="20:24">
      <c r="T31618" s="288"/>
      <c r="U31618" s="287"/>
      <c r="X31618" s="289"/>
    </row>
    <row r="31619" spans="20:24">
      <c r="T31619" s="288"/>
      <c r="U31619" s="287"/>
      <c r="X31619" s="289"/>
    </row>
    <row r="31620" spans="20:24">
      <c r="T31620" s="288"/>
      <c r="U31620" s="287"/>
      <c r="X31620" s="289"/>
    </row>
    <row r="31621" spans="20:24">
      <c r="T31621" s="288"/>
      <c r="U31621" s="287"/>
      <c r="X31621" s="289"/>
    </row>
    <row r="31622" spans="20:24">
      <c r="T31622" s="288"/>
      <c r="U31622" s="287"/>
      <c r="X31622" s="289"/>
    </row>
    <row r="31623" spans="20:24">
      <c r="T31623" s="288"/>
      <c r="U31623" s="287"/>
      <c r="X31623" s="289"/>
    </row>
    <row r="31624" spans="20:24">
      <c r="T31624" s="288"/>
      <c r="U31624" s="287"/>
      <c r="X31624" s="289"/>
    </row>
    <row r="31625" spans="20:24">
      <c r="T31625" s="288"/>
      <c r="U31625" s="287"/>
      <c r="X31625" s="289"/>
    </row>
    <row r="31626" spans="20:24">
      <c r="T31626" s="288"/>
      <c r="U31626" s="287"/>
      <c r="X31626" s="289"/>
    </row>
    <row r="31627" spans="20:24">
      <c r="T31627" s="288"/>
      <c r="U31627" s="287"/>
      <c r="X31627" s="289"/>
    </row>
    <row r="31628" spans="20:24">
      <c r="T31628" s="288"/>
      <c r="U31628" s="287"/>
      <c r="X31628" s="289"/>
    </row>
    <row r="31629" spans="20:24">
      <c r="T31629" s="288"/>
      <c r="U31629" s="287"/>
      <c r="X31629" s="289"/>
    </row>
    <row r="31630" spans="20:24">
      <c r="T31630" s="288"/>
      <c r="U31630" s="287"/>
      <c r="X31630" s="289"/>
    </row>
    <row r="31631" spans="20:24">
      <c r="T31631" s="288"/>
      <c r="U31631" s="287"/>
      <c r="X31631" s="289"/>
    </row>
    <row r="31632" spans="20:24">
      <c r="T31632" s="288"/>
      <c r="U31632" s="287"/>
      <c r="X31632" s="289"/>
    </row>
    <row r="31633" spans="20:24">
      <c r="T31633" s="288"/>
      <c r="U31633" s="287"/>
      <c r="X31633" s="289"/>
    </row>
    <row r="31634" spans="20:24">
      <c r="T31634" s="288"/>
      <c r="U31634" s="287"/>
      <c r="X31634" s="289"/>
    </row>
    <row r="31635" spans="20:24">
      <c r="T31635" s="288"/>
      <c r="U31635" s="287"/>
      <c r="X31635" s="289"/>
    </row>
    <row r="31636" spans="20:24">
      <c r="T31636" s="288"/>
      <c r="U31636" s="287"/>
      <c r="X31636" s="289"/>
    </row>
    <row r="31637" spans="20:24">
      <c r="T31637" s="288"/>
      <c r="U31637" s="287"/>
      <c r="X31637" s="289"/>
    </row>
    <row r="31638" spans="20:24">
      <c r="T31638" s="288"/>
      <c r="U31638" s="287"/>
      <c r="X31638" s="289"/>
    </row>
    <row r="31639" spans="20:24">
      <c r="T31639" s="288"/>
      <c r="U31639" s="287"/>
      <c r="X31639" s="289"/>
    </row>
    <row r="31640" spans="20:24">
      <c r="T31640" s="288"/>
      <c r="U31640" s="287"/>
      <c r="X31640" s="289"/>
    </row>
    <row r="31641" spans="20:24">
      <c r="T31641" s="288"/>
      <c r="U31641" s="287"/>
      <c r="X31641" s="289"/>
    </row>
    <row r="31642" spans="20:24">
      <c r="T31642" s="288"/>
      <c r="U31642" s="287"/>
      <c r="X31642" s="289"/>
    </row>
    <row r="31643" spans="20:24">
      <c r="T31643" s="288"/>
      <c r="U31643" s="287"/>
      <c r="X31643" s="289"/>
    </row>
    <row r="31644" spans="20:24">
      <c r="T31644" s="288"/>
      <c r="U31644" s="287"/>
      <c r="X31644" s="289"/>
    </row>
    <row r="31645" spans="20:24">
      <c r="T31645" s="288"/>
      <c r="U31645" s="287"/>
      <c r="X31645" s="289"/>
    </row>
    <row r="31646" spans="20:24">
      <c r="T31646" s="288"/>
      <c r="U31646" s="287"/>
      <c r="X31646" s="289"/>
    </row>
    <row r="31647" spans="20:24">
      <c r="T31647" s="288"/>
      <c r="U31647" s="287"/>
      <c r="X31647" s="289"/>
    </row>
    <row r="31648" spans="20:24">
      <c r="T31648" s="288"/>
      <c r="U31648" s="287"/>
      <c r="X31648" s="289"/>
    </row>
    <row r="31649" spans="20:24">
      <c r="T31649" s="288"/>
      <c r="U31649" s="287"/>
      <c r="X31649" s="289"/>
    </row>
    <row r="31650" spans="20:24">
      <c r="T31650" s="288"/>
      <c r="U31650" s="287"/>
      <c r="X31650" s="289"/>
    </row>
    <row r="31651" spans="20:24">
      <c r="T31651" s="288"/>
      <c r="U31651" s="287"/>
      <c r="X31651" s="289"/>
    </row>
    <row r="31652" spans="20:24">
      <c r="T31652" s="288"/>
      <c r="U31652" s="287"/>
      <c r="X31652" s="289"/>
    </row>
    <row r="31653" spans="20:24">
      <c r="T31653" s="288"/>
      <c r="U31653" s="287"/>
      <c r="X31653" s="289"/>
    </row>
    <row r="31654" spans="20:24">
      <c r="T31654" s="288"/>
      <c r="U31654" s="287"/>
      <c r="X31654" s="289"/>
    </row>
    <row r="31655" spans="20:24">
      <c r="T31655" s="288"/>
      <c r="U31655" s="287"/>
      <c r="X31655" s="289"/>
    </row>
    <row r="31656" spans="20:24">
      <c r="T31656" s="288"/>
      <c r="U31656" s="287"/>
      <c r="X31656" s="289"/>
    </row>
    <row r="31657" spans="20:24">
      <c r="T31657" s="288"/>
      <c r="U31657" s="287"/>
      <c r="X31657" s="289"/>
    </row>
    <row r="31658" spans="20:24">
      <c r="T31658" s="288"/>
      <c r="U31658" s="287"/>
      <c r="X31658" s="289"/>
    </row>
    <row r="31659" spans="20:24">
      <c r="T31659" s="288"/>
      <c r="U31659" s="287"/>
      <c r="X31659" s="289"/>
    </row>
    <row r="31660" spans="20:24">
      <c r="T31660" s="288"/>
      <c r="U31660" s="287"/>
      <c r="X31660" s="289"/>
    </row>
    <row r="31661" spans="20:24">
      <c r="T31661" s="288"/>
      <c r="U31661" s="287"/>
      <c r="X31661" s="289"/>
    </row>
    <row r="31662" spans="20:24">
      <c r="T31662" s="288"/>
      <c r="U31662" s="287"/>
      <c r="X31662" s="289"/>
    </row>
    <row r="31663" spans="20:24">
      <c r="T31663" s="288"/>
      <c r="U31663" s="287"/>
      <c r="X31663" s="289"/>
    </row>
    <row r="31664" spans="20:24">
      <c r="T31664" s="288"/>
      <c r="U31664" s="287"/>
      <c r="X31664" s="289"/>
    </row>
    <row r="31665" spans="20:24">
      <c r="T31665" s="288"/>
      <c r="U31665" s="287"/>
      <c r="X31665" s="289"/>
    </row>
    <row r="31666" spans="20:24">
      <c r="T31666" s="288"/>
      <c r="U31666" s="287"/>
      <c r="X31666" s="289"/>
    </row>
    <row r="31667" spans="20:24">
      <c r="T31667" s="288"/>
      <c r="U31667" s="287"/>
      <c r="X31667" s="289"/>
    </row>
    <row r="31668" spans="20:24">
      <c r="T31668" s="288"/>
      <c r="U31668" s="287"/>
      <c r="X31668" s="289"/>
    </row>
    <row r="31669" spans="20:24">
      <c r="T31669" s="288"/>
      <c r="U31669" s="287"/>
      <c r="X31669" s="289"/>
    </row>
    <row r="31670" spans="20:24">
      <c r="T31670" s="288"/>
      <c r="U31670" s="287"/>
      <c r="X31670" s="289"/>
    </row>
    <row r="31671" spans="20:24">
      <c r="T31671" s="288"/>
      <c r="U31671" s="287"/>
      <c r="X31671" s="289"/>
    </row>
    <row r="31672" spans="20:24">
      <c r="T31672" s="288"/>
      <c r="U31672" s="287"/>
      <c r="X31672" s="289"/>
    </row>
    <row r="31673" spans="20:24">
      <c r="T31673" s="288"/>
      <c r="U31673" s="287"/>
      <c r="X31673" s="289"/>
    </row>
    <row r="31674" spans="20:24">
      <c r="T31674" s="288"/>
      <c r="U31674" s="287"/>
      <c r="X31674" s="289"/>
    </row>
    <row r="31675" spans="20:24">
      <c r="T31675" s="288"/>
      <c r="U31675" s="287"/>
      <c r="X31675" s="289"/>
    </row>
    <row r="31676" spans="20:24">
      <c r="T31676" s="288"/>
      <c r="U31676" s="287"/>
      <c r="X31676" s="289"/>
    </row>
    <row r="31677" spans="20:24">
      <c r="T31677" s="288"/>
      <c r="U31677" s="287"/>
      <c r="X31677" s="289"/>
    </row>
    <row r="31678" spans="20:24">
      <c r="T31678" s="288"/>
      <c r="U31678" s="287"/>
      <c r="X31678" s="289"/>
    </row>
    <row r="31679" spans="20:24">
      <c r="T31679" s="288"/>
      <c r="U31679" s="287"/>
      <c r="X31679" s="289"/>
    </row>
    <row r="31680" spans="20:24">
      <c r="T31680" s="288"/>
      <c r="U31680" s="287"/>
      <c r="X31680" s="289"/>
    </row>
    <row r="31681" spans="20:24">
      <c r="T31681" s="288"/>
      <c r="U31681" s="287"/>
      <c r="X31681" s="289"/>
    </row>
    <row r="31682" spans="20:24">
      <c r="T31682" s="288"/>
      <c r="U31682" s="287"/>
      <c r="X31682" s="289"/>
    </row>
    <row r="31683" spans="20:24">
      <c r="T31683" s="288"/>
      <c r="U31683" s="287"/>
      <c r="X31683" s="289"/>
    </row>
    <row r="31684" spans="20:24">
      <c r="T31684" s="288"/>
      <c r="U31684" s="287"/>
      <c r="X31684" s="289"/>
    </row>
    <row r="31685" spans="20:24">
      <c r="T31685" s="288"/>
      <c r="U31685" s="287"/>
      <c r="X31685" s="289"/>
    </row>
    <row r="31686" spans="20:24">
      <c r="T31686" s="288"/>
      <c r="U31686" s="287"/>
      <c r="X31686" s="289"/>
    </row>
    <row r="31687" spans="20:24">
      <c r="T31687" s="288"/>
      <c r="U31687" s="287"/>
      <c r="X31687" s="289"/>
    </row>
    <row r="31688" spans="20:24">
      <c r="T31688" s="288"/>
      <c r="U31688" s="287"/>
      <c r="X31688" s="289"/>
    </row>
    <row r="31689" spans="20:24">
      <c r="T31689" s="288"/>
      <c r="U31689" s="287"/>
      <c r="X31689" s="289"/>
    </row>
    <row r="31690" spans="20:24">
      <c r="T31690" s="288"/>
      <c r="U31690" s="287"/>
      <c r="X31690" s="289"/>
    </row>
    <row r="31691" spans="20:24">
      <c r="T31691" s="288"/>
      <c r="U31691" s="287"/>
      <c r="X31691" s="289"/>
    </row>
    <row r="31692" spans="20:24">
      <c r="T31692" s="288"/>
      <c r="U31692" s="287"/>
      <c r="X31692" s="289"/>
    </row>
    <row r="31693" spans="20:24">
      <c r="T31693" s="288"/>
      <c r="U31693" s="287"/>
      <c r="X31693" s="289"/>
    </row>
    <row r="31694" spans="20:24">
      <c r="T31694" s="288"/>
      <c r="U31694" s="287"/>
      <c r="X31694" s="289"/>
    </row>
    <row r="31695" spans="20:24">
      <c r="T31695" s="288"/>
      <c r="U31695" s="287"/>
      <c r="X31695" s="289"/>
    </row>
    <row r="31696" spans="20:24">
      <c r="T31696" s="288"/>
      <c r="U31696" s="287"/>
      <c r="X31696" s="289"/>
    </row>
    <row r="31697" spans="20:24">
      <c r="T31697" s="288"/>
      <c r="U31697" s="287"/>
      <c r="X31697" s="289"/>
    </row>
    <row r="31698" spans="20:24">
      <c r="T31698" s="288"/>
      <c r="U31698" s="287"/>
      <c r="X31698" s="289"/>
    </row>
    <row r="31699" spans="20:24">
      <c r="T31699" s="288"/>
      <c r="U31699" s="287"/>
      <c r="X31699" s="289"/>
    </row>
    <row r="31700" spans="20:24">
      <c r="T31700" s="288"/>
      <c r="U31700" s="287"/>
      <c r="X31700" s="289"/>
    </row>
    <row r="31701" spans="20:24">
      <c r="T31701" s="288"/>
      <c r="U31701" s="287"/>
      <c r="X31701" s="289"/>
    </row>
    <row r="31702" spans="20:24">
      <c r="T31702" s="288"/>
      <c r="U31702" s="287"/>
      <c r="X31702" s="289"/>
    </row>
    <row r="31703" spans="20:24">
      <c r="T31703" s="288"/>
      <c r="U31703" s="287"/>
      <c r="X31703" s="289"/>
    </row>
    <row r="31704" spans="20:24">
      <c r="T31704" s="288"/>
      <c r="U31704" s="287"/>
      <c r="X31704" s="289"/>
    </row>
    <row r="31705" spans="20:24">
      <c r="T31705" s="288"/>
      <c r="U31705" s="287"/>
      <c r="X31705" s="289"/>
    </row>
    <row r="31706" spans="20:24">
      <c r="T31706" s="288"/>
      <c r="U31706" s="287"/>
      <c r="X31706" s="289"/>
    </row>
    <row r="31707" spans="20:24">
      <c r="T31707" s="288"/>
      <c r="U31707" s="287"/>
      <c r="X31707" s="289"/>
    </row>
    <row r="31708" spans="20:24">
      <c r="T31708" s="288"/>
      <c r="U31708" s="287"/>
      <c r="X31708" s="289"/>
    </row>
    <row r="31709" spans="20:24">
      <c r="T31709" s="288"/>
      <c r="U31709" s="287"/>
      <c r="X31709" s="289"/>
    </row>
    <row r="31710" spans="20:24">
      <c r="T31710" s="288"/>
      <c r="U31710" s="287"/>
      <c r="X31710" s="289"/>
    </row>
    <row r="31711" spans="20:24">
      <c r="T31711" s="288"/>
      <c r="U31711" s="287"/>
      <c r="X31711" s="289"/>
    </row>
    <row r="31712" spans="20:24">
      <c r="T31712" s="288"/>
      <c r="U31712" s="287"/>
      <c r="X31712" s="289"/>
    </row>
    <row r="31713" spans="20:24">
      <c r="T31713" s="288"/>
      <c r="U31713" s="287"/>
      <c r="X31713" s="289"/>
    </row>
    <row r="31714" spans="20:24">
      <c r="T31714" s="288"/>
      <c r="U31714" s="287"/>
      <c r="X31714" s="289"/>
    </row>
    <row r="31715" spans="20:24">
      <c r="T31715" s="288"/>
      <c r="U31715" s="287"/>
      <c r="X31715" s="289"/>
    </row>
    <row r="31716" spans="20:24">
      <c r="T31716" s="288"/>
      <c r="U31716" s="287"/>
      <c r="X31716" s="289"/>
    </row>
    <row r="31717" spans="20:24">
      <c r="T31717" s="288"/>
      <c r="U31717" s="287"/>
      <c r="X31717" s="289"/>
    </row>
    <row r="31718" spans="20:24">
      <c r="T31718" s="288"/>
      <c r="U31718" s="287"/>
      <c r="X31718" s="289"/>
    </row>
    <row r="31719" spans="20:24">
      <c r="T31719" s="288"/>
      <c r="U31719" s="287"/>
      <c r="X31719" s="289"/>
    </row>
    <row r="31720" spans="20:24">
      <c r="T31720" s="288"/>
      <c r="U31720" s="287"/>
      <c r="X31720" s="289"/>
    </row>
    <row r="31721" spans="20:24">
      <c r="T31721" s="288"/>
      <c r="U31721" s="287"/>
      <c r="X31721" s="289"/>
    </row>
    <row r="31722" spans="20:24">
      <c r="T31722" s="288"/>
      <c r="U31722" s="287"/>
      <c r="X31722" s="289"/>
    </row>
    <row r="31723" spans="20:24">
      <c r="T31723" s="288"/>
      <c r="U31723" s="287"/>
      <c r="X31723" s="289"/>
    </row>
    <row r="31724" spans="20:24">
      <c r="T31724" s="288"/>
      <c r="U31724" s="287"/>
      <c r="X31724" s="289"/>
    </row>
    <row r="31725" spans="20:24">
      <c r="T31725" s="288"/>
      <c r="U31725" s="287"/>
      <c r="X31725" s="289"/>
    </row>
    <row r="31726" spans="20:24">
      <c r="T31726" s="288"/>
      <c r="U31726" s="287"/>
      <c r="X31726" s="289"/>
    </row>
    <row r="31727" spans="20:24">
      <c r="T31727" s="288"/>
      <c r="U31727" s="287"/>
      <c r="X31727" s="289"/>
    </row>
    <row r="31728" spans="20:24">
      <c r="T31728" s="288"/>
      <c r="U31728" s="287"/>
      <c r="X31728" s="289"/>
    </row>
    <row r="31729" spans="20:24">
      <c r="T31729" s="288"/>
      <c r="U31729" s="287"/>
      <c r="X31729" s="289"/>
    </row>
    <row r="31730" spans="20:24">
      <c r="T31730" s="288"/>
      <c r="U31730" s="287"/>
      <c r="X31730" s="289"/>
    </row>
    <row r="31731" spans="20:24">
      <c r="T31731" s="288"/>
      <c r="U31731" s="287"/>
      <c r="X31731" s="289"/>
    </row>
    <row r="31732" spans="20:24">
      <c r="T31732" s="288"/>
      <c r="U31732" s="287"/>
      <c r="X31732" s="289"/>
    </row>
    <row r="31733" spans="20:24">
      <c r="T31733" s="288"/>
      <c r="U31733" s="287"/>
      <c r="X31733" s="289"/>
    </row>
    <row r="31734" spans="20:24">
      <c r="T31734" s="288"/>
      <c r="U31734" s="287"/>
      <c r="X31734" s="289"/>
    </row>
    <row r="31735" spans="20:24">
      <c r="T31735" s="288"/>
      <c r="U31735" s="287"/>
      <c r="X31735" s="289"/>
    </row>
    <row r="31736" spans="20:24">
      <c r="T31736" s="288"/>
      <c r="U31736" s="287"/>
      <c r="X31736" s="289"/>
    </row>
    <row r="31737" spans="20:24">
      <c r="T31737" s="288"/>
      <c r="U31737" s="287"/>
      <c r="X31737" s="289"/>
    </row>
    <row r="31738" spans="20:24">
      <c r="T31738" s="288"/>
      <c r="U31738" s="287"/>
      <c r="X31738" s="289"/>
    </row>
    <row r="31739" spans="20:24">
      <c r="T31739" s="288"/>
      <c r="U31739" s="287"/>
      <c r="X31739" s="289"/>
    </row>
    <row r="31740" spans="20:24">
      <c r="T31740" s="288"/>
      <c r="U31740" s="287"/>
      <c r="X31740" s="289"/>
    </row>
    <row r="31741" spans="20:24">
      <c r="T31741" s="288"/>
      <c r="U31741" s="287"/>
      <c r="X31741" s="289"/>
    </row>
    <row r="31742" spans="20:24">
      <c r="T31742" s="288"/>
      <c r="U31742" s="287"/>
      <c r="X31742" s="289"/>
    </row>
    <row r="31743" spans="20:24">
      <c r="T31743" s="288"/>
      <c r="U31743" s="287"/>
      <c r="X31743" s="289"/>
    </row>
    <row r="31744" spans="20:24">
      <c r="T31744" s="288"/>
      <c r="U31744" s="287"/>
      <c r="X31744" s="289"/>
    </row>
    <row r="31745" spans="20:24">
      <c r="T31745" s="288"/>
      <c r="U31745" s="287"/>
      <c r="X31745" s="289"/>
    </row>
    <row r="31746" spans="20:24">
      <c r="T31746" s="288"/>
      <c r="U31746" s="287"/>
      <c r="X31746" s="289"/>
    </row>
    <row r="31747" spans="20:24">
      <c r="T31747" s="288"/>
      <c r="U31747" s="287"/>
      <c r="X31747" s="289"/>
    </row>
    <row r="31748" spans="20:24">
      <c r="T31748" s="288"/>
      <c r="U31748" s="287"/>
      <c r="X31748" s="289"/>
    </row>
    <row r="31749" spans="20:24">
      <c r="T31749" s="288"/>
      <c r="U31749" s="287"/>
      <c r="X31749" s="289"/>
    </row>
    <row r="31750" spans="20:24">
      <c r="T31750" s="288"/>
      <c r="U31750" s="287"/>
      <c r="X31750" s="289"/>
    </row>
    <row r="31751" spans="20:24">
      <c r="T31751" s="288"/>
      <c r="U31751" s="287"/>
      <c r="X31751" s="289"/>
    </row>
    <row r="31752" spans="20:24">
      <c r="T31752" s="288"/>
      <c r="U31752" s="287"/>
      <c r="X31752" s="289"/>
    </row>
    <row r="31753" spans="20:24">
      <c r="T31753" s="288"/>
      <c r="U31753" s="287"/>
      <c r="X31753" s="289"/>
    </row>
    <row r="31754" spans="20:24">
      <c r="T31754" s="288"/>
      <c r="U31754" s="287"/>
      <c r="X31754" s="289"/>
    </row>
    <row r="31755" spans="20:24">
      <c r="T31755" s="288"/>
      <c r="U31755" s="287"/>
      <c r="X31755" s="289"/>
    </row>
    <row r="31756" spans="20:24">
      <c r="T31756" s="288"/>
      <c r="U31756" s="287"/>
      <c r="X31756" s="289"/>
    </row>
    <row r="31757" spans="20:24">
      <c r="T31757" s="288"/>
      <c r="U31757" s="287"/>
      <c r="X31757" s="289"/>
    </row>
    <row r="31758" spans="20:24">
      <c r="T31758" s="288"/>
      <c r="U31758" s="287"/>
      <c r="X31758" s="289"/>
    </row>
    <row r="31759" spans="20:24">
      <c r="T31759" s="288"/>
      <c r="U31759" s="287"/>
      <c r="X31759" s="289"/>
    </row>
    <row r="31760" spans="20:24">
      <c r="T31760" s="288"/>
      <c r="U31760" s="287"/>
      <c r="X31760" s="289"/>
    </row>
    <row r="31761" spans="20:24">
      <c r="T31761" s="288"/>
      <c r="U31761" s="287"/>
      <c r="X31761" s="289"/>
    </row>
    <row r="31762" spans="20:24">
      <c r="T31762" s="288"/>
      <c r="U31762" s="287"/>
      <c r="X31762" s="289"/>
    </row>
    <row r="31763" spans="20:24">
      <c r="T31763" s="288"/>
      <c r="U31763" s="287"/>
      <c r="X31763" s="289"/>
    </row>
    <row r="31764" spans="20:24">
      <c r="T31764" s="288"/>
      <c r="U31764" s="287"/>
      <c r="X31764" s="289"/>
    </row>
    <row r="31765" spans="20:24">
      <c r="T31765" s="288"/>
      <c r="U31765" s="287"/>
      <c r="X31765" s="289"/>
    </row>
    <row r="31766" spans="20:24">
      <c r="T31766" s="288"/>
      <c r="U31766" s="287"/>
      <c r="X31766" s="289"/>
    </row>
    <row r="31767" spans="20:24">
      <c r="T31767" s="288"/>
      <c r="U31767" s="287"/>
      <c r="X31767" s="289"/>
    </row>
    <row r="31768" spans="20:24">
      <c r="T31768" s="288"/>
      <c r="U31768" s="287"/>
      <c r="X31768" s="289"/>
    </row>
    <row r="31769" spans="20:24">
      <c r="T31769" s="288"/>
      <c r="U31769" s="287"/>
      <c r="X31769" s="289"/>
    </row>
    <row r="31770" spans="20:24">
      <c r="T31770" s="288"/>
      <c r="U31770" s="287"/>
      <c r="X31770" s="289"/>
    </row>
    <row r="31771" spans="20:24">
      <c r="T31771" s="288"/>
      <c r="U31771" s="287"/>
      <c r="X31771" s="289"/>
    </row>
    <row r="31772" spans="20:24">
      <c r="T31772" s="288"/>
      <c r="U31772" s="287"/>
      <c r="X31772" s="289"/>
    </row>
    <row r="31773" spans="20:24">
      <c r="T31773" s="288"/>
      <c r="U31773" s="287"/>
      <c r="X31773" s="289"/>
    </row>
    <row r="31774" spans="20:24">
      <c r="T31774" s="288"/>
      <c r="U31774" s="287"/>
      <c r="X31774" s="289"/>
    </row>
    <row r="31775" spans="20:24">
      <c r="T31775" s="288"/>
      <c r="U31775" s="287"/>
      <c r="X31775" s="289"/>
    </row>
    <row r="31776" spans="20:24">
      <c r="T31776" s="288"/>
      <c r="U31776" s="287"/>
      <c r="X31776" s="289"/>
    </row>
    <row r="31777" spans="20:24">
      <c r="T31777" s="288"/>
      <c r="U31777" s="287"/>
      <c r="X31777" s="289"/>
    </row>
    <row r="31778" spans="20:24">
      <c r="T31778" s="288"/>
      <c r="U31778" s="287"/>
      <c r="X31778" s="289"/>
    </row>
    <row r="31779" spans="20:24">
      <c r="T31779" s="288"/>
      <c r="U31779" s="287"/>
      <c r="X31779" s="289"/>
    </row>
    <row r="31780" spans="20:24">
      <c r="T31780" s="288"/>
      <c r="U31780" s="287"/>
      <c r="X31780" s="289"/>
    </row>
    <row r="31781" spans="20:24">
      <c r="T31781" s="288"/>
      <c r="U31781" s="287"/>
      <c r="X31781" s="289"/>
    </row>
    <row r="31782" spans="20:24">
      <c r="T31782" s="288"/>
      <c r="U31782" s="287"/>
      <c r="X31782" s="289"/>
    </row>
    <row r="31783" spans="20:24">
      <c r="T31783" s="288"/>
      <c r="U31783" s="287"/>
      <c r="X31783" s="289"/>
    </row>
    <row r="31784" spans="20:24">
      <c r="T31784" s="288"/>
      <c r="U31784" s="287"/>
      <c r="X31784" s="289"/>
    </row>
    <row r="31785" spans="20:24">
      <c r="T31785" s="288"/>
      <c r="U31785" s="287"/>
      <c r="X31785" s="289"/>
    </row>
    <row r="31786" spans="20:24">
      <c r="T31786" s="288"/>
      <c r="U31786" s="287"/>
      <c r="X31786" s="289"/>
    </row>
    <row r="31787" spans="20:24">
      <c r="T31787" s="288"/>
      <c r="U31787" s="287"/>
      <c r="X31787" s="289"/>
    </row>
    <row r="31788" spans="20:24">
      <c r="T31788" s="288"/>
      <c r="U31788" s="287"/>
      <c r="X31788" s="289"/>
    </row>
    <row r="31789" spans="20:24">
      <c r="T31789" s="288"/>
      <c r="U31789" s="287"/>
      <c r="X31789" s="289"/>
    </row>
    <row r="31790" spans="20:24">
      <c r="T31790" s="288"/>
      <c r="U31790" s="287"/>
      <c r="X31790" s="289"/>
    </row>
    <row r="31791" spans="20:24">
      <c r="T31791" s="288"/>
      <c r="U31791" s="287"/>
      <c r="X31791" s="289"/>
    </row>
    <row r="31792" spans="20:24">
      <c r="T31792" s="288"/>
      <c r="U31792" s="287"/>
      <c r="X31792" s="289"/>
    </row>
    <row r="31793" spans="20:24">
      <c r="T31793" s="288"/>
      <c r="U31793" s="287"/>
      <c r="X31793" s="289"/>
    </row>
    <row r="31794" spans="20:24">
      <c r="T31794" s="288"/>
      <c r="U31794" s="287"/>
      <c r="X31794" s="289"/>
    </row>
    <row r="31795" spans="20:24">
      <c r="T31795" s="288"/>
      <c r="U31795" s="287"/>
      <c r="X31795" s="289"/>
    </row>
    <row r="31796" spans="20:24">
      <c r="T31796" s="288"/>
      <c r="U31796" s="287"/>
      <c r="X31796" s="289"/>
    </row>
    <row r="31797" spans="20:24">
      <c r="T31797" s="288"/>
      <c r="U31797" s="287"/>
      <c r="X31797" s="289"/>
    </row>
    <row r="31798" spans="20:24">
      <c r="T31798" s="288"/>
      <c r="U31798" s="287"/>
      <c r="X31798" s="289"/>
    </row>
    <row r="31799" spans="20:24">
      <c r="T31799" s="288"/>
      <c r="U31799" s="287"/>
      <c r="X31799" s="289"/>
    </row>
    <row r="31800" spans="20:24">
      <c r="T31800" s="288"/>
      <c r="U31800" s="287"/>
      <c r="X31800" s="289"/>
    </row>
    <row r="31801" spans="20:24">
      <c r="T31801" s="288"/>
      <c r="U31801" s="287"/>
      <c r="X31801" s="289"/>
    </row>
    <row r="31802" spans="20:24">
      <c r="T31802" s="288"/>
      <c r="U31802" s="287"/>
      <c r="X31802" s="289"/>
    </row>
    <row r="31803" spans="20:24">
      <c r="T31803" s="288"/>
      <c r="U31803" s="287"/>
      <c r="X31803" s="289"/>
    </row>
    <row r="31804" spans="20:24">
      <c r="T31804" s="288"/>
      <c r="U31804" s="287"/>
      <c r="X31804" s="289"/>
    </row>
    <row r="31805" spans="20:24">
      <c r="T31805" s="288"/>
      <c r="U31805" s="287"/>
      <c r="X31805" s="289"/>
    </row>
    <row r="31806" spans="20:24">
      <c r="T31806" s="288"/>
      <c r="U31806" s="287"/>
      <c r="X31806" s="289"/>
    </row>
    <row r="31807" spans="20:24">
      <c r="T31807" s="288"/>
      <c r="U31807" s="287"/>
      <c r="X31807" s="289"/>
    </row>
    <row r="31808" spans="20:24">
      <c r="T31808" s="288"/>
      <c r="U31808" s="287"/>
      <c r="X31808" s="289"/>
    </row>
    <row r="31809" spans="20:24">
      <c r="T31809" s="288"/>
      <c r="U31809" s="287"/>
      <c r="X31809" s="289"/>
    </row>
    <row r="31810" spans="20:24">
      <c r="T31810" s="288"/>
      <c r="U31810" s="287"/>
      <c r="X31810" s="289"/>
    </row>
    <row r="31811" spans="20:24">
      <c r="T31811" s="288"/>
      <c r="U31811" s="287"/>
      <c r="X31811" s="289"/>
    </row>
    <row r="31812" spans="20:24">
      <c r="T31812" s="288"/>
      <c r="U31812" s="287"/>
      <c r="X31812" s="289"/>
    </row>
    <row r="31813" spans="20:24">
      <c r="T31813" s="288"/>
      <c r="U31813" s="287"/>
      <c r="X31813" s="289"/>
    </row>
    <row r="31814" spans="20:24">
      <c r="T31814" s="288"/>
      <c r="U31814" s="287"/>
      <c r="X31814" s="289"/>
    </row>
    <row r="31815" spans="20:24">
      <c r="T31815" s="288"/>
      <c r="U31815" s="287"/>
      <c r="X31815" s="289"/>
    </row>
    <row r="31816" spans="20:24">
      <c r="T31816" s="288"/>
      <c r="U31816" s="287"/>
      <c r="X31816" s="289"/>
    </row>
    <row r="31817" spans="20:24">
      <c r="T31817" s="288"/>
      <c r="U31817" s="287"/>
      <c r="X31817" s="289"/>
    </row>
    <row r="31818" spans="20:24">
      <c r="T31818" s="288"/>
      <c r="U31818" s="287"/>
      <c r="X31818" s="289"/>
    </row>
    <row r="31819" spans="20:24">
      <c r="T31819" s="288"/>
      <c r="U31819" s="287"/>
      <c r="X31819" s="289"/>
    </row>
    <row r="31820" spans="20:24">
      <c r="T31820" s="288"/>
      <c r="U31820" s="287"/>
      <c r="X31820" s="289"/>
    </row>
    <row r="31821" spans="20:24">
      <c r="T31821" s="288"/>
      <c r="U31821" s="287"/>
      <c r="X31821" s="289"/>
    </row>
    <row r="31822" spans="20:24">
      <c r="T31822" s="288"/>
      <c r="U31822" s="287"/>
      <c r="X31822" s="289"/>
    </row>
    <row r="31823" spans="20:24">
      <c r="T31823" s="288"/>
      <c r="U31823" s="287"/>
      <c r="X31823" s="289"/>
    </row>
    <row r="31824" spans="20:24">
      <c r="T31824" s="288"/>
      <c r="U31824" s="287"/>
      <c r="X31824" s="289"/>
    </row>
    <row r="31825" spans="20:24">
      <c r="T31825" s="288"/>
      <c r="U31825" s="287"/>
      <c r="X31825" s="289"/>
    </row>
    <row r="31826" spans="20:24">
      <c r="T31826" s="288"/>
      <c r="U31826" s="287"/>
      <c r="X31826" s="289"/>
    </row>
    <row r="31827" spans="20:24">
      <c r="T31827" s="288"/>
      <c r="U31827" s="287"/>
      <c r="X31827" s="289"/>
    </row>
    <row r="31828" spans="20:24">
      <c r="T31828" s="288"/>
      <c r="U31828" s="287"/>
      <c r="X31828" s="289"/>
    </row>
    <row r="31829" spans="20:24">
      <c r="T31829" s="288"/>
      <c r="U31829" s="287"/>
      <c r="X31829" s="289"/>
    </row>
    <row r="31830" spans="20:24">
      <c r="T31830" s="288"/>
      <c r="U31830" s="287"/>
      <c r="X31830" s="289"/>
    </row>
    <row r="31831" spans="20:24">
      <c r="T31831" s="288"/>
      <c r="U31831" s="287"/>
      <c r="X31831" s="289"/>
    </row>
    <row r="31832" spans="20:24">
      <c r="T31832" s="288"/>
      <c r="U31832" s="287"/>
      <c r="X31832" s="289"/>
    </row>
    <row r="31833" spans="20:24">
      <c r="T31833" s="288"/>
      <c r="U31833" s="287"/>
      <c r="X31833" s="289"/>
    </row>
    <row r="31834" spans="20:24">
      <c r="T31834" s="288"/>
      <c r="U31834" s="287"/>
      <c r="X31834" s="289"/>
    </row>
    <row r="31835" spans="20:24">
      <c r="T31835" s="288"/>
      <c r="U31835" s="287"/>
      <c r="X31835" s="289"/>
    </row>
    <row r="31836" spans="20:24">
      <c r="T31836" s="288"/>
      <c r="U31836" s="287"/>
      <c r="X31836" s="289"/>
    </row>
    <row r="31837" spans="20:24">
      <c r="T31837" s="288"/>
      <c r="U31837" s="287"/>
      <c r="X31837" s="289"/>
    </row>
    <row r="31838" spans="20:24">
      <c r="T31838" s="288"/>
      <c r="U31838" s="287"/>
      <c r="X31838" s="289"/>
    </row>
    <row r="31839" spans="20:24">
      <c r="T31839" s="288"/>
      <c r="U31839" s="287"/>
      <c r="X31839" s="289"/>
    </row>
    <row r="31840" spans="20:24">
      <c r="T31840" s="288"/>
      <c r="U31840" s="287"/>
      <c r="X31840" s="289"/>
    </row>
    <row r="31841" spans="20:24">
      <c r="T31841" s="288"/>
      <c r="U31841" s="287"/>
      <c r="X31841" s="289"/>
    </row>
    <row r="31842" spans="20:24">
      <c r="T31842" s="288"/>
      <c r="U31842" s="287"/>
      <c r="X31842" s="289"/>
    </row>
    <row r="31843" spans="20:24">
      <c r="T31843" s="288"/>
      <c r="U31843" s="287"/>
      <c r="X31843" s="289"/>
    </row>
    <row r="31844" spans="20:24">
      <c r="T31844" s="288"/>
      <c r="U31844" s="287"/>
      <c r="X31844" s="289"/>
    </row>
    <row r="31845" spans="20:24">
      <c r="T31845" s="288"/>
      <c r="U31845" s="287"/>
      <c r="X31845" s="289"/>
    </row>
    <row r="31846" spans="20:24">
      <c r="T31846" s="288"/>
      <c r="U31846" s="287"/>
      <c r="X31846" s="289"/>
    </row>
    <row r="31847" spans="20:24">
      <c r="T31847" s="288"/>
      <c r="U31847" s="287"/>
      <c r="X31847" s="289"/>
    </row>
    <row r="31848" spans="20:24">
      <c r="T31848" s="288"/>
      <c r="U31848" s="287"/>
      <c r="X31848" s="289"/>
    </row>
    <row r="31849" spans="20:24">
      <c r="T31849" s="288"/>
      <c r="U31849" s="287"/>
      <c r="X31849" s="289"/>
    </row>
    <row r="31850" spans="20:24">
      <c r="T31850" s="288"/>
      <c r="U31850" s="287"/>
      <c r="X31850" s="289"/>
    </row>
    <row r="31851" spans="20:24">
      <c r="T31851" s="288"/>
      <c r="U31851" s="287"/>
      <c r="X31851" s="289"/>
    </row>
    <row r="31852" spans="20:24">
      <c r="T31852" s="288"/>
      <c r="U31852" s="287"/>
      <c r="X31852" s="289"/>
    </row>
    <row r="31853" spans="20:24">
      <c r="T31853" s="288"/>
      <c r="U31853" s="287"/>
      <c r="X31853" s="289"/>
    </row>
    <row r="31854" spans="20:24">
      <c r="T31854" s="288"/>
      <c r="U31854" s="287"/>
      <c r="X31854" s="289"/>
    </row>
    <row r="31855" spans="20:24">
      <c r="T31855" s="288"/>
      <c r="U31855" s="287"/>
      <c r="X31855" s="289"/>
    </row>
    <row r="31856" spans="20:24">
      <c r="T31856" s="288"/>
      <c r="U31856" s="287"/>
      <c r="X31856" s="289"/>
    </row>
    <row r="31857" spans="20:24">
      <c r="T31857" s="288"/>
      <c r="U31857" s="287"/>
      <c r="X31857" s="289"/>
    </row>
    <row r="31858" spans="20:24">
      <c r="T31858" s="288"/>
      <c r="U31858" s="287"/>
      <c r="X31858" s="289"/>
    </row>
    <row r="31859" spans="20:24">
      <c r="T31859" s="288"/>
      <c r="U31859" s="287"/>
      <c r="X31859" s="289"/>
    </row>
    <row r="31860" spans="20:24">
      <c r="T31860" s="288"/>
      <c r="U31860" s="287"/>
      <c r="X31860" s="289"/>
    </row>
    <row r="31861" spans="20:24">
      <c r="T31861" s="288"/>
      <c r="U31861" s="287"/>
      <c r="X31861" s="289"/>
    </row>
    <row r="31862" spans="20:24">
      <c r="T31862" s="288"/>
      <c r="U31862" s="287"/>
      <c r="X31862" s="289"/>
    </row>
    <row r="31863" spans="20:24">
      <c r="T31863" s="288"/>
      <c r="U31863" s="287"/>
      <c r="X31863" s="289"/>
    </row>
    <row r="31864" spans="20:24">
      <c r="T31864" s="288"/>
      <c r="U31864" s="287"/>
      <c r="X31864" s="289"/>
    </row>
    <row r="31865" spans="20:24">
      <c r="T31865" s="288"/>
      <c r="U31865" s="287"/>
      <c r="X31865" s="289"/>
    </row>
    <row r="31866" spans="20:24">
      <c r="T31866" s="288"/>
      <c r="U31866" s="287"/>
      <c r="X31866" s="289"/>
    </row>
    <row r="31867" spans="20:24">
      <c r="T31867" s="288"/>
      <c r="U31867" s="287"/>
      <c r="X31867" s="289"/>
    </row>
    <row r="31868" spans="20:24">
      <c r="T31868" s="288"/>
      <c r="U31868" s="287"/>
      <c r="X31868" s="289"/>
    </row>
    <row r="31869" spans="20:24">
      <c r="T31869" s="288"/>
      <c r="U31869" s="287"/>
      <c r="X31869" s="289"/>
    </row>
    <row r="31870" spans="20:24">
      <c r="T31870" s="288"/>
      <c r="U31870" s="287"/>
      <c r="X31870" s="289"/>
    </row>
    <row r="31871" spans="20:24">
      <c r="T31871" s="288"/>
      <c r="U31871" s="287"/>
      <c r="X31871" s="289"/>
    </row>
    <row r="31872" spans="20:24">
      <c r="T31872" s="288"/>
      <c r="U31872" s="287"/>
      <c r="X31872" s="289"/>
    </row>
    <row r="31873" spans="20:24">
      <c r="T31873" s="288"/>
      <c r="U31873" s="287"/>
      <c r="X31873" s="289"/>
    </row>
    <row r="31874" spans="20:24">
      <c r="T31874" s="288"/>
      <c r="U31874" s="287"/>
      <c r="X31874" s="289"/>
    </row>
    <row r="31875" spans="20:24">
      <c r="T31875" s="288"/>
      <c r="U31875" s="287"/>
      <c r="X31875" s="289"/>
    </row>
    <row r="31876" spans="20:24">
      <c r="T31876" s="288"/>
      <c r="U31876" s="287"/>
      <c r="X31876" s="289"/>
    </row>
    <row r="31877" spans="20:24">
      <c r="T31877" s="288"/>
      <c r="U31877" s="287"/>
      <c r="X31877" s="289"/>
    </row>
    <row r="31878" spans="20:24">
      <c r="T31878" s="288"/>
      <c r="U31878" s="287"/>
      <c r="X31878" s="289"/>
    </row>
    <row r="31879" spans="20:24">
      <c r="T31879" s="288"/>
      <c r="U31879" s="287"/>
      <c r="X31879" s="289"/>
    </row>
    <row r="31880" spans="20:24">
      <c r="T31880" s="288"/>
      <c r="U31880" s="287"/>
      <c r="X31880" s="289"/>
    </row>
    <row r="31881" spans="20:24">
      <c r="T31881" s="288"/>
      <c r="U31881" s="287"/>
      <c r="X31881" s="289"/>
    </row>
    <row r="31882" spans="20:24">
      <c r="T31882" s="288"/>
      <c r="U31882" s="287"/>
      <c r="X31882" s="289"/>
    </row>
    <row r="31883" spans="20:24">
      <c r="T31883" s="288"/>
      <c r="U31883" s="287"/>
      <c r="X31883" s="289"/>
    </row>
    <row r="31884" spans="20:24">
      <c r="T31884" s="288"/>
      <c r="U31884" s="287"/>
      <c r="X31884" s="289"/>
    </row>
    <row r="31885" spans="20:24">
      <c r="T31885" s="288"/>
      <c r="U31885" s="287"/>
      <c r="X31885" s="289"/>
    </row>
    <row r="31886" spans="20:24">
      <c r="T31886" s="288"/>
      <c r="U31886" s="287"/>
      <c r="X31886" s="289"/>
    </row>
    <row r="31887" spans="20:24">
      <c r="T31887" s="288"/>
      <c r="U31887" s="287"/>
      <c r="X31887" s="289"/>
    </row>
    <row r="31888" spans="20:24">
      <c r="T31888" s="288"/>
      <c r="U31888" s="287"/>
      <c r="X31888" s="289"/>
    </row>
    <row r="31889" spans="20:24">
      <c r="T31889" s="288"/>
      <c r="U31889" s="287"/>
      <c r="X31889" s="289"/>
    </row>
    <row r="31890" spans="20:24">
      <c r="T31890" s="288"/>
      <c r="U31890" s="287"/>
      <c r="X31890" s="289"/>
    </row>
    <row r="31891" spans="20:24">
      <c r="T31891" s="288"/>
      <c r="U31891" s="287"/>
      <c r="X31891" s="289"/>
    </row>
    <row r="31892" spans="20:24">
      <c r="T31892" s="288"/>
      <c r="U31892" s="287"/>
      <c r="X31892" s="289"/>
    </row>
    <row r="31893" spans="20:24">
      <c r="T31893" s="288"/>
      <c r="U31893" s="287"/>
      <c r="X31893" s="289"/>
    </row>
    <row r="31894" spans="20:24">
      <c r="T31894" s="288"/>
      <c r="U31894" s="287"/>
      <c r="X31894" s="289"/>
    </row>
    <row r="31895" spans="20:24">
      <c r="T31895" s="288"/>
      <c r="U31895" s="287"/>
      <c r="X31895" s="289"/>
    </row>
    <row r="31896" spans="20:24">
      <c r="T31896" s="288"/>
      <c r="U31896" s="287"/>
      <c r="X31896" s="289"/>
    </row>
    <row r="31897" spans="20:24">
      <c r="T31897" s="288"/>
      <c r="U31897" s="287"/>
      <c r="X31897" s="289"/>
    </row>
    <row r="31898" spans="20:24">
      <c r="T31898" s="288"/>
      <c r="U31898" s="287"/>
      <c r="X31898" s="289"/>
    </row>
    <row r="31899" spans="20:24">
      <c r="T31899" s="288"/>
      <c r="U31899" s="287"/>
      <c r="X31899" s="289"/>
    </row>
    <row r="31900" spans="20:24">
      <c r="T31900" s="288"/>
      <c r="U31900" s="287"/>
      <c r="X31900" s="289"/>
    </row>
    <row r="31901" spans="20:24">
      <c r="T31901" s="288"/>
      <c r="U31901" s="287"/>
      <c r="X31901" s="289"/>
    </row>
    <row r="31902" spans="20:24">
      <c r="T31902" s="288"/>
      <c r="U31902" s="287"/>
      <c r="X31902" s="289"/>
    </row>
    <row r="31903" spans="20:24">
      <c r="T31903" s="288"/>
      <c r="U31903" s="287"/>
      <c r="X31903" s="289"/>
    </row>
    <row r="31904" spans="20:24">
      <c r="T31904" s="288"/>
      <c r="U31904" s="287"/>
      <c r="X31904" s="289"/>
    </row>
    <row r="31905" spans="20:24">
      <c r="T31905" s="288"/>
      <c r="U31905" s="287"/>
      <c r="X31905" s="289"/>
    </row>
    <row r="31906" spans="20:24">
      <c r="T31906" s="288"/>
      <c r="U31906" s="287"/>
      <c r="X31906" s="289"/>
    </row>
    <row r="31907" spans="20:24">
      <c r="T31907" s="288"/>
      <c r="U31907" s="287"/>
      <c r="X31907" s="289"/>
    </row>
    <row r="31908" spans="20:24">
      <c r="T31908" s="288"/>
      <c r="U31908" s="287"/>
      <c r="X31908" s="289"/>
    </row>
    <row r="31909" spans="20:24">
      <c r="T31909" s="288"/>
      <c r="U31909" s="287"/>
      <c r="X31909" s="289"/>
    </row>
    <row r="31910" spans="20:24">
      <c r="T31910" s="288"/>
      <c r="U31910" s="287"/>
      <c r="X31910" s="289"/>
    </row>
    <row r="31911" spans="20:24">
      <c r="T31911" s="288"/>
      <c r="U31911" s="287"/>
      <c r="X31911" s="289"/>
    </row>
    <row r="31912" spans="20:24">
      <c r="T31912" s="288"/>
      <c r="U31912" s="287"/>
      <c r="X31912" s="289"/>
    </row>
    <row r="31913" spans="20:24">
      <c r="T31913" s="288"/>
      <c r="U31913" s="287"/>
      <c r="X31913" s="289"/>
    </row>
    <row r="31914" spans="20:24">
      <c r="T31914" s="288"/>
      <c r="U31914" s="287"/>
      <c r="X31914" s="289"/>
    </row>
    <row r="31915" spans="20:24">
      <c r="T31915" s="288"/>
      <c r="U31915" s="287"/>
      <c r="X31915" s="289"/>
    </row>
    <row r="31916" spans="20:24">
      <c r="T31916" s="288"/>
      <c r="U31916" s="287"/>
      <c r="X31916" s="289"/>
    </row>
    <row r="31917" spans="20:24">
      <c r="T31917" s="288"/>
      <c r="U31917" s="287"/>
      <c r="X31917" s="289"/>
    </row>
    <row r="31918" spans="20:24">
      <c r="T31918" s="288"/>
      <c r="U31918" s="287"/>
      <c r="X31918" s="289"/>
    </row>
    <row r="31919" spans="20:24">
      <c r="T31919" s="288"/>
      <c r="U31919" s="287"/>
      <c r="X31919" s="289"/>
    </row>
    <row r="31920" spans="20:24">
      <c r="T31920" s="288"/>
      <c r="U31920" s="287"/>
      <c r="X31920" s="289"/>
    </row>
    <row r="31921" spans="20:24">
      <c r="T31921" s="288"/>
      <c r="U31921" s="287"/>
      <c r="X31921" s="289"/>
    </row>
    <row r="31922" spans="20:24">
      <c r="T31922" s="288"/>
      <c r="U31922" s="287"/>
      <c r="X31922" s="289"/>
    </row>
    <row r="31923" spans="20:24">
      <c r="T31923" s="288"/>
      <c r="U31923" s="287"/>
      <c r="X31923" s="289"/>
    </row>
    <row r="31924" spans="20:24">
      <c r="T31924" s="288"/>
      <c r="U31924" s="287"/>
      <c r="X31924" s="289"/>
    </row>
    <row r="31925" spans="20:24">
      <c r="T31925" s="288"/>
      <c r="U31925" s="287"/>
      <c r="X31925" s="289"/>
    </row>
    <row r="31926" spans="20:24">
      <c r="T31926" s="288"/>
      <c r="U31926" s="287"/>
      <c r="X31926" s="289"/>
    </row>
    <row r="31927" spans="20:24">
      <c r="T31927" s="288"/>
      <c r="U31927" s="287"/>
      <c r="X31927" s="289"/>
    </row>
    <row r="31928" spans="20:24">
      <c r="T31928" s="288"/>
      <c r="U31928" s="287"/>
      <c r="X31928" s="289"/>
    </row>
    <row r="31929" spans="20:24">
      <c r="T31929" s="288"/>
      <c r="U31929" s="287"/>
      <c r="X31929" s="289"/>
    </row>
    <row r="31930" spans="20:24">
      <c r="T31930" s="288"/>
      <c r="U31930" s="287"/>
      <c r="X31930" s="289"/>
    </row>
    <row r="31931" spans="20:24">
      <c r="T31931" s="288"/>
      <c r="U31931" s="287"/>
      <c r="X31931" s="289"/>
    </row>
    <row r="31932" spans="20:24">
      <c r="T31932" s="288"/>
      <c r="U31932" s="287"/>
      <c r="X31932" s="289"/>
    </row>
    <row r="31933" spans="20:24">
      <c r="T31933" s="288"/>
      <c r="U31933" s="287"/>
      <c r="X31933" s="289"/>
    </row>
    <row r="31934" spans="20:24">
      <c r="T31934" s="288"/>
      <c r="U31934" s="287"/>
      <c r="X31934" s="289"/>
    </row>
    <row r="31935" spans="20:24">
      <c r="T31935" s="288"/>
      <c r="U31935" s="287"/>
      <c r="X31935" s="289"/>
    </row>
    <row r="31936" spans="20:24">
      <c r="T31936" s="288"/>
      <c r="U31936" s="287"/>
      <c r="X31936" s="289"/>
    </row>
    <row r="31937" spans="20:24">
      <c r="T31937" s="288"/>
      <c r="U31937" s="287"/>
      <c r="X31937" s="289"/>
    </row>
    <row r="31938" spans="20:24">
      <c r="T31938" s="288"/>
      <c r="U31938" s="287"/>
      <c r="X31938" s="289"/>
    </row>
    <row r="31939" spans="20:24">
      <c r="T31939" s="288"/>
      <c r="U31939" s="287"/>
      <c r="X31939" s="289"/>
    </row>
    <row r="31940" spans="20:24">
      <c r="T31940" s="288"/>
      <c r="U31940" s="287"/>
      <c r="X31940" s="289"/>
    </row>
    <row r="31941" spans="20:24">
      <c r="T31941" s="288"/>
      <c r="U31941" s="287"/>
      <c r="X31941" s="289"/>
    </row>
    <row r="31942" spans="20:24">
      <c r="T31942" s="288"/>
      <c r="U31942" s="287"/>
      <c r="X31942" s="289"/>
    </row>
    <row r="31943" spans="20:24">
      <c r="T31943" s="288"/>
      <c r="U31943" s="287"/>
      <c r="X31943" s="289"/>
    </row>
    <row r="31944" spans="20:24">
      <c r="T31944" s="288"/>
      <c r="U31944" s="287"/>
      <c r="X31944" s="289"/>
    </row>
    <row r="31945" spans="20:24">
      <c r="T31945" s="288"/>
      <c r="U31945" s="287"/>
      <c r="X31945" s="289"/>
    </row>
    <row r="31946" spans="20:24">
      <c r="T31946" s="288"/>
      <c r="U31946" s="287"/>
      <c r="X31946" s="289"/>
    </row>
    <row r="31947" spans="20:24">
      <c r="T31947" s="288"/>
      <c r="U31947" s="287"/>
      <c r="X31947" s="289"/>
    </row>
    <row r="31948" spans="20:24">
      <c r="T31948" s="288"/>
      <c r="U31948" s="287"/>
      <c r="X31948" s="289"/>
    </row>
    <row r="31949" spans="20:24">
      <c r="T31949" s="288"/>
      <c r="U31949" s="287"/>
      <c r="X31949" s="289"/>
    </row>
    <row r="31950" spans="20:24">
      <c r="T31950" s="288"/>
      <c r="U31950" s="287"/>
      <c r="X31950" s="289"/>
    </row>
    <row r="31951" spans="20:24">
      <c r="T31951" s="288"/>
      <c r="U31951" s="287"/>
      <c r="X31951" s="289"/>
    </row>
    <row r="31952" spans="20:24">
      <c r="T31952" s="288"/>
      <c r="U31952" s="287"/>
      <c r="X31952" s="289"/>
    </row>
    <row r="31953" spans="20:24">
      <c r="T31953" s="288"/>
      <c r="U31953" s="287"/>
      <c r="X31953" s="289"/>
    </row>
    <row r="31954" spans="20:24">
      <c r="T31954" s="288"/>
      <c r="U31954" s="287"/>
      <c r="X31954" s="289"/>
    </row>
    <row r="31955" spans="20:24">
      <c r="T31955" s="288"/>
      <c r="U31955" s="287"/>
      <c r="X31955" s="289"/>
    </row>
    <row r="31956" spans="20:24">
      <c r="T31956" s="288"/>
      <c r="U31956" s="287"/>
      <c r="X31956" s="289"/>
    </row>
    <row r="31957" spans="20:24">
      <c r="T31957" s="288"/>
      <c r="U31957" s="287"/>
      <c r="X31957" s="289"/>
    </row>
    <row r="31958" spans="20:24">
      <c r="T31958" s="288"/>
      <c r="U31958" s="287"/>
      <c r="X31958" s="289"/>
    </row>
    <row r="31959" spans="20:24">
      <c r="T31959" s="288"/>
      <c r="U31959" s="287"/>
      <c r="X31959" s="289"/>
    </row>
    <row r="31960" spans="20:24">
      <c r="T31960" s="288"/>
      <c r="U31960" s="287"/>
      <c r="X31960" s="289"/>
    </row>
    <row r="31961" spans="20:24">
      <c r="T31961" s="288"/>
      <c r="U31961" s="287"/>
      <c r="X31961" s="289"/>
    </row>
    <row r="31962" spans="20:24">
      <c r="T31962" s="288"/>
      <c r="U31962" s="287"/>
      <c r="X31962" s="289"/>
    </row>
    <row r="31963" spans="20:24">
      <c r="T31963" s="288"/>
      <c r="U31963" s="287"/>
      <c r="X31963" s="289"/>
    </row>
    <row r="31964" spans="20:24">
      <c r="T31964" s="288"/>
      <c r="U31964" s="287"/>
      <c r="X31964" s="289"/>
    </row>
    <row r="31965" spans="20:24">
      <c r="T31965" s="288"/>
      <c r="U31965" s="287"/>
      <c r="X31965" s="289"/>
    </row>
    <row r="31966" spans="20:24">
      <c r="T31966" s="288"/>
      <c r="U31966" s="287"/>
      <c r="X31966" s="289"/>
    </row>
    <row r="31967" spans="20:24">
      <c r="T31967" s="288"/>
      <c r="U31967" s="287"/>
      <c r="X31967" s="289"/>
    </row>
    <row r="31968" spans="20:24">
      <c r="T31968" s="288"/>
      <c r="U31968" s="287"/>
      <c r="X31968" s="289"/>
    </row>
    <row r="31969" spans="20:24">
      <c r="T31969" s="288"/>
      <c r="U31969" s="287"/>
      <c r="X31969" s="289"/>
    </row>
    <row r="31970" spans="20:24">
      <c r="T31970" s="288"/>
      <c r="U31970" s="287"/>
      <c r="X31970" s="289"/>
    </row>
    <row r="31971" spans="20:24">
      <c r="T31971" s="288"/>
      <c r="U31971" s="287"/>
      <c r="X31971" s="289"/>
    </row>
    <row r="31972" spans="20:24">
      <c r="T31972" s="288"/>
      <c r="U31972" s="287"/>
      <c r="X31972" s="289"/>
    </row>
    <row r="31973" spans="20:24">
      <c r="T31973" s="288"/>
      <c r="U31973" s="287"/>
      <c r="X31973" s="289"/>
    </row>
    <row r="31974" spans="20:24">
      <c r="T31974" s="288"/>
      <c r="U31974" s="287"/>
      <c r="X31974" s="289"/>
    </row>
    <row r="31975" spans="20:24">
      <c r="T31975" s="288"/>
      <c r="U31975" s="287"/>
      <c r="X31975" s="289"/>
    </row>
    <row r="31976" spans="20:24">
      <c r="T31976" s="288"/>
      <c r="U31976" s="287"/>
      <c r="X31976" s="289"/>
    </row>
    <row r="31977" spans="20:24">
      <c r="T31977" s="288"/>
      <c r="U31977" s="287"/>
      <c r="X31977" s="289"/>
    </row>
    <row r="31978" spans="20:24">
      <c r="T31978" s="288"/>
      <c r="U31978" s="287"/>
      <c r="X31978" s="289"/>
    </row>
    <row r="31979" spans="20:24">
      <c r="T31979" s="288"/>
      <c r="U31979" s="287"/>
      <c r="X31979" s="289"/>
    </row>
    <row r="31980" spans="20:24">
      <c r="T31980" s="288"/>
      <c r="U31980" s="287"/>
      <c r="X31980" s="289"/>
    </row>
    <row r="31981" spans="20:24">
      <c r="T31981" s="288"/>
      <c r="U31981" s="287"/>
      <c r="X31981" s="289"/>
    </row>
    <row r="31982" spans="20:24">
      <c r="T31982" s="288"/>
      <c r="U31982" s="287"/>
      <c r="X31982" s="289"/>
    </row>
    <row r="31983" spans="20:24">
      <c r="T31983" s="288"/>
      <c r="U31983" s="287"/>
      <c r="X31983" s="289"/>
    </row>
    <row r="31984" spans="20:24">
      <c r="T31984" s="288"/>
      <c r="U31984" s="287"/>
      <c r="X31984" s="289"/>
    </row>
    <row r="31985" spans="20:24">
      <c r="T31985" s="288"/>
      <c r="U31985" s="287"/>
      <c r="X31985" s="289"/>
    </row>
    <row r="31986" spans="20:24">
      <c r="T31986" s="288"/>
      <c r="U31986" s="287"/>
      <c r="X31986" s="289"/>
    </row>
    <row r="31987" spans="20:24">
      <c r="T31987" s="288"/>
      <c r="U31987" s="287"/>
      <c r="X31987" s="289"/>
    </row>
    <row r="31988" spans="20:24">
      <c r="T31988" s="288"/>
      <c r="U31988" s="287"/>
      <c r="X31988" s="289"/>
    </row>
    <row r="31989" spans="20:24">
      <c r="T31989" s="288"/>
      <c r="U31989" s="287"/>
      <c r="X31989" s="289"/>
    </row>
    <row r="31990" spans="20:24">
      <c r="T31990" s="288"/>
      <c r="U31990" s="287"/>
      <c r="X31990" s="289"/>
    </row>
    <row r="31991" spans="20:24">
      <c r="T31991" s="288"/>
      <c r="U31991" s="287"/>
      <c r="X31991" s="289"/>
    </row>
    <row r="31992" spans="20:24">
      <c r="T31992" s="288"/>
      <c r="U31992" s="287"/>
      <c r="X31992" s="289"/>
    </row>
    <row r="31993" spans="20:24">
      <c r="T31993" s="288"/>
      <c r="U31993" s="287"/>
      <c r="X31993" s="289"/>
    </row>
    <row r="31994" spans="20:24">
      <c r="T31994" s="288"/>
      <c r="U31994" s="287"/>
      <c r="X31994" s="289"/>
    </row>
    <row r="31995" spans="20:24">
      <c r="T31995" s="288"/>
      <c r="U31995" s="287"/>
      <c r="X31995" s="289"/>
    </row>
    <row r="31996" spans="20:24">
      <c r="T31996" s="288"/>
      <c r="U31996" s="287"/>
      <c r="X31996" s="289"/>
    </row>
    <row r="31997" spans="20:24">
      <c r="T31997" s="288"/>
      <c r="U31997" s="287"/>
      <c r="X31997" s="289"/>
    </row>
    <row r="31998" spans="20:24">
      <c r="T31998" s="288"/>
      <c r="U31998" s="287"/>
      <c r="X31998" s="289"/>
    </row>
    <row r="31999" spans="20:24">
      <c r="T31999" s="288"/>
      <c r="U31999" s="287"/>
      <c r="X31999" s="289"/>
    </row>
    <row r="32000" spans="20:24">
      <c r="T32000" s="288"/>
      <c r="U32000" s="287"/>
      <c r="X32000" s="289"/>
    </row>
    <row r="32001" spans="20:24">
      <c r="T32001" s="288"/>
      <c r="U32001" s="287"/>
      <c r="X32001" s="289"/>
    </row>
    <row r="32002" spans="20:24">
      <c r="T32002" s="288"/>
      <c r="U32002" s="287"/>
      <c r="X32002" s="289"/>
    </row>
    <row r="32003" spans="20:24">
      <c r="T32003" s="288"/>
      <c r="U32003" s="287"/>
      <c r="X32003" s="289"/>
    </row>
    <row r="32004" spans="20:24">
      <c r="T32004" s="288"/>
      <c r="U32004" s="287"/>
      <c r="X32004" s="289"/>
    </row>
    <row r="32005" spans="20:24">
      <c r="T32005" s="288"/>
      <c r="U32005" s="287"/>
      <c r="X32005" s="289"/>
    </row>
    <row r="32006" spans="20:24">
      <c r="T32006" s="288"/>
      <c r="U32006" s="287"/>
      <c r="X32006" s="289"/>
    </row>
    <row r="32007" spans="20:24">
      <c r="T32007" s="288"/>
      <c r="U32007" s="287"/>
      <c r="X32007" s="289"/>
    </row>
    <row r="32008" spans="20:24">
      <c r="T32008" s="288"/>
      <c r="U32008" s="287"/>
      <c r="X32008" s="289"/>
    </row>
    <row r="32009" spans="20:24">
      <c r="T32009" s="288"/>
      <c r="U32009" s="287"/>
      <c r="X32009" s="289"/>
    </row>
    <row r="32010" spans="20:24">
      <c r="T32010" s="288"/>
      <c r="U32010" s="287"/>
      <c r="X32010" s="289"/>
    </row>
    <row r="32011" spans="20:24">
      <c r="T32011" s="288"/>
      <c r="U32011" s="287"/>
      <c r="X32011" s="289"/>
    </row>
    <row r="32012" spans="20:24">
      <c r="T32012" s="288"/>
      <c r="U32012" s="287"/>
      <c r="X32012" s="289"/>
    </row>
    <row r="32013" spans="20:24">
      <c r="T32013" s="288"/>
      <c r="U32013" s="287"/>
      <c r="X32013" s="289"/>
    </row>
    <row r="32014" spans="20:24">
      <c r="T32014" s="288"/>
      <c r="U32014" s="287"/>
      <c r="X32014" s="289"/>
    </row>
    <row r="32015" spans="20:24">
      <c r="T32015" s="288"/>
      <c r="U32015" s="287"/>
      <c r="X32015" s="289"/>
    </row>
    <row r="32016" spans="20:24">
      <c r="T32016" s="288"/>
      <c r="U32016" s="287"/>
      <c r="X32016" s="289"/>
    </row>
    <row r="32017" spans="20:24">
      <c r="T32017" s="288"/>
      <c r="U32017" s="287"/>
      <c r="X32017" s="289"/>
    </row>
    <row r="32018" spans="20:24">
      <c r="T32018" s="288"/>
      <c r="U32018" s="287"/>
      <c r="X32018" s="289"/>
    </row>
    <row r="32019" spans="20:24">
      <c r="T32019" s="288"/>
      <c r="U32019" s="287"/>
      <c r="X32019" s="289"/>
    </row>
    <row r="32020" spans="20:24">
      <c r="T32020" s="288"/>
      <c r="U32020" s="287"/>
      <c r="X32020" s="289"/>
    </row>
    <row r="32021" spans="20:24">
      <c r="T32021" s="288"/>
      <c r="U32021" s="287"/>
      <c r="X32021" s="289"/>
    </row>
    <row r="32022" spans="20:24">
      <c r="T32022" s="288"/>
      <c r="U32022" s="287"/>
      <c r="X32022" s="289"/>
    </row>
    <row r="32023" spans="20:24">
      <c r="T32023" s="288"/>
      <c r="U32023" s="287"/>
      <c r="X32023" s="289"/>
    </row>
    <row r="32024" spans="20:24">
      <c r="T32024" s="288"/>
      <c r="U32024" s="287"/>
      <c r="X32024" s="289"/>
    </row>
    <row r="32025" spans="20:24">
      <c r="T32025" s="288"/>
      <c r="U32025" s="287"/>
      <c r="X32025" s="289"/>
    </row>
    <row r="32026" spans="20:24">
      <c r="T32026" s="288"/>
      <c r="U32026" s="287"/>
      <c r="X32026" s="289"/>
    </row>
    <row r="32027" spans="20:24">
      <c r="T32027" s="288"/>
      <c r="U32027" s="287"/>
      <c r="X32027" s="289"/>
    </row>
    <row r="32028" spans="20:24">
      <c r="T32028" s="288"/>
      <c r="U32028" s="287"/>
      <c r="X32028" s="289"/>
    </row>
    <row r="32029" spans="20:24">
      <c r="T32029" s="288"/>
      <c r="U32029" s="287"/>
      <c r="X32029" s="289"/>
    </row>
    <row r="32030" spans="20:24">
      <c r="T32030" s="288"/>
      <c r="U32030" s="287"/>
      <c r="X32030" s="289"/>
    </row>
    <row r="32031" spans="20:24">
      <c r="T32031" s="288"/>
      <c r="U32031" s="287"/>
      <c r="X32031" s="289"/>
    </row>
    <row r="32032" spans="20:24">
      <c r="T32032" s="288"/>
      <c r="U32032" s="287"/>
      <c r="X32032" s="289"/>
    </row>
    <row r="32033" spans="20:24">
      <c r="T32033" s="288"/>
      <c r="U32033" s="287"/>
      <c r="X32033" s="289"/>
    </row>
    <row r="32034" spans="20:24">
      <c r="T32034" s="288"/>
      <c r="U32034" s="287"/>
      <c r="X32034" s="289"/>
    </row>
    <row r="32035" spans="20:24">
      <c r="T32035" s="288"/>
      <c r="U32035" s="287"/>
      <c r="X32035" s="289"/>
    </row>
    <row r="32036" spans="20:24">
      <c r="T32036" s="288"/>
      <c r="U32036" s="287"/>
      <c r="X32036" s="289"/>
    </row>
    <row r="32037" spans="20:24">
      <c r="T32037" s="288"/>
      <c r="U32037" s="287"/>
      <c r="X32037" s="289"/>
    </row>
    <row r="32038" spans="20:24">
      <c r="T32038" s="288"/>
      <c r="U32038" s="287"/>
      <c r="X32038" s="289"/>
    </row>
    <row r="32039" spans="20:24">
      <c r="T32039" s="288"/>
      <c r="U32039" s="287"/>
      <c r="X32039" s="289"/>
    </row>
    <row r="32040" spans="20:24">
      <c r="T32040" s="288"/>
      <c r="U32040" s="287"/>
      <c r="X32040" s="289"/>
    </row>
    <row r="32041" spans="20:24">
      <c r="T32041" s="288"/>
      <c r="U32041" s="287"/>
      <c r="X32041" s="289"/>
    </row>
    <row r="32042" spans="20:24">
      <c r="T32042" s="288"/>
      <c r="U32042" s="287"/>
      <c r="X32042" s="289"/>
    </row>
    <row r="32043" spans="20:24">
      <c r="T32043" s="288"/>
      <c r="U32043" s="287"/>
      <c r="X32043" s="289"/>
    </row>
    <row r="32044" spans="20:24">
      <c r="T32044" s="288"/>
      <c r="U32044" s="287"/>
      <c r="X32044" s="289"/>
    </row>
    <row r="32045" spans="20:24">
      <c r="T32045" s="288"/>
      <c r="U32045" s="287"/>
      <c r="X32045" s="289"/>
    </row>
    <row r="32046" spans="20:24">
      <c r="T32046" s="288"/>
      <c r="U32046" s="287"/>
      <c r="X32046" s="289"/>
    </row>
    <row r="32047" spans="20:24">
      <c r="T32047" s="288"/>
      <c r="U32047" s="287"/>
      <c r="X32047" s="289"/>
    </row>
    <row r="32048" spans="20:24">
      <c r="T32048" s="288"/>
      <c r="U32048" s="287"/>
      <c r="X32048" s="289"/>
    </row>
    <row r="32049" spans="20:24">
      <c r="T32049" s="288"/>
      <c r="U32049" s="287"/>
      <c r="X32049" s="289"/>
    </row>
    <row r="32050" spans="20:24">
      <c r="T32050" s="288"/>
      <c r="U32050" s="287"/>
      <c r="X32050" s="289"/>
    </row>
    <row r="32051" spans="20:24">
      <c r="T32051" s="288"/>
      <c r="U32051" s="287"/>
      <c r="X32051" s="289"/>
    </row>
    <row r="32052" spans="20:24">
      <c r="T32052" s="288"/>
      <c r="U32052" s="287"/>
      <c r="X32052" s="289"/>
    </row>
    <row r="32053" spans="20:24">
      <c r="T32053" s="288"/>
      <c r="U32053" s="287"/>
      <c r="X32053" s="289"/>
    </row>
    <row r="32054" spans="20:24">
      <c r="T32054" s="288"/>
      <c r="U32054" s="287"/>
      <c r="X32054" s="289"/>
    </row>
    <row r="32055" spans="20:24">
      <c r="T32055" s="288"/>
      <c r="U32055" s="287"/>
      <c r="X32055" s="289"/>
    </row>
    <row r="32056" spans="20:24">
      <c r="T32056" s="288"/>
      <c r="U32056" s="287"/>
      <c r="X32056" s="289"/>
    </row>
    <row r="32057" spans="20:24">
      <c r="T32057" s="288"/>
      <c r="U32057" s="287"/>
      <c r="X32057" s="289"/>
    </row>
    <row r="32058" spans="20:24">
      <c r="T32058" s="288"/>
      <c r="U32058" s="287"/>
      <c r="X32058" s="289"/>
    </row>
    <row r="32059" spans="20:24">
      <c r="T32059" s="288"/>
      <c r="U32059" s="287"/>
      <c r="X32059" s="289"/>
    </row>
    <row r="32060" spans="20:24">
      <c r="T32060" s="288"/>
      <c r="U32060" s="287"/>
      <c r="X32060" s="289"/>
    </row>
    <row r="32061" spans="20:24">
      <c r="T32061" s="288"/>
      <c r="U32061" s="287"/>
      <c r="X32061" s="289"/>
    </row>
    <row r="32062" spans="20:24">
      <c r="T32062" s="288"/>
      <c r="U32062" s="287"/>
      <c r="X32062" s="289"/>
    </row>
    <row r="32063" spans="20:24">
      <c r="T32063" s="288"/>
      <c r="U32063" s="287"/>
      <c r="X32063" s="289"/>
    </row>
    <row r="32064" spans="20:24">
      <c r="T32064" s="288"/>
      <c r="U32064" s="287"/>
      <c r="X32064" s="289"/>
    </row>
    <row r="32065" spans="20:24">
      <c r="T32065" s="288"/>
      <c r="U32065" s="287"/>
      <c r="X32065" s="289"/>
    </row>
    <row r="32066" spans="20:24">
      <c r="T32066" s="288"/>
      <c r="U32066" s="287"/>
      <c r="X32066" s="289"/>
    </row>
    <row r="32067" spans="20:24">
      <c r="T32067" s="288"/>
      <c r="U32067" s="287"/>
      <c r="X32067" s="289"/>
    </row>
    <row r="32068" spans="20:24">
      <c r="T32068" s="288"/>
      <c r="U32068" s="287"/>
      <c r="X32068" s="289"/>
    </row>
    <row r="32069" spans="20:24">
      <c r="T32069" s="288"/>
      <c r="U32069" s="287"/>
      <c r="X32069" s="289"/>
    </row>
    <row r="32070" spans="20:24">
      <c r="T32070" s="288"/>
      <c r="U32070" s="287"/>
      <c r="X32070" s="289"/>
    </row>
    <row r="32071" spans="20:24">
      <c r="T32071" s="288"/>
      <c r="U32071" s="287"/>
      <c r="X32071" s="289"/>
    </row>
    <row r="32072" spans="20:24">
      <c r="T32072" s="288"/>
      <c r="U32072" s="287"/>
      <c r="X32072" s="289"/>
    </row>
    <row r="32073" spans="20:24">
      <c r="T32073" s="288"/>
      <c r="U32073" s="287"/>
      <c r="X32073" s="289"/>
    </row>
    <row r="32074" spans="20:24">
      <c r="T32074" s="288"/>
      <c r="U32074" s="287"/>
      <c r="X32074" s="289"/>
    </row>
    <row r="32075" spans="20:24">
      <c r="T32075" s="288"/>
      <c r="U32075" s="287"/>
      <c r="X32075" s="289"/>
    </row>
    <row r="32076" spans="20:24">
      <c r="T32076" s="288"/>
      <c r="U32076" s="287"/>
      <c r="X32076" s="289"/>
    </row>
    <row r="32077" spans="20:24">
      <c r="T32077" s="288"/>
      <c r="U32077" s="287"/>
      <c r="X32077" s="289"/>
    </row>
    <row r="32078" spans="20:24">
      <c r="T32078" s="288"/>
      <c r="U32078" s="287"/>
      <c r="X32078" s="289"/>
    </row>
    <row r="32079" spans="20:24">
      <c r="T32079" s="288"/>
      <c r="U32079" s="287"/>
      <c r="X32079" s="289"/>
    </row>
    <row r="32080" spans="20:24">
      <c r="T32080" s="288"/>
      <c r="U32080" s="287"/>
      <c r="X32080" s="289"/>
    </row>
    <row r="32081" spans="20:24">
      <c r="T32081" s="288"/>
      <c r="U32081" s="287"/>
      <c r="X32081" s="289"/>
    </row>
    <row r="32082" spans="20:24">
      <c r="T32082" s="288"/>
      <c r="U32082" s="287"/>
      <c r="X32082" s="289"/>
    </row>
    <row r="32083" spans="20:24">
      <c r="T32083" s="288"/>
      <c r="U32083" s="287"/>
      <c r="X32083" s="289"/>
    </row>
    <row r="32084" spans="20:24">
      <c r="T32084" s="288"/>
      <c r="U32084" s="287"/>
      <c r="X32084" s="289"/>
    </row>
    <row r="32085" spans="20:24">
      <c r="T32085" s="288"/>
      <c r="U32085" s="287"/>
      <c r="X32085" s="289"/>
    </row>
    <row r="32086" spans="20:24">
      <c r="T32086" s="288"/>
      <c r="U32086" s="287"/>
      <c r="X32086" s="289"/>
    </row>
    <row r="32087" spans="20:24">
      <c r="T32087" s="288"/>
      <c r="U32087" s="287"/>
      <c r="X32087" s="289"/>
    </row>
    <row r="32088" spans="20:24">
      <c r="T32088" s="288"/>
      <c r="U32088" s="287"/>
      <c r="X32088" s="289"/>
    </row>
    <row r="32089" spans="20:24">
      <c r="T32089" s="288"/>
      <c r="U32089" s="287"/>
      <c r="X32089" s="289"/>
    </row>
    <row r="32090" spans="20:24">
      <c r="T32090" s="288"/>
      <c r="U32090" s="287"/>
      <c r="X32090" s="289"/>
    </row>
    <row r="32091" spans="20:24">
      <c r="T32091" s="288"/>
      <c r="U32091" s="287"/>
      <c r="X32091" s="289"/>
    </row>
    <row r="32092" spans="20:24">
      <c r="T32092" s="288"/>
      <c r="U32092" s="287"/>
      <c r="X32092" s="289"/>
    </row>
    <row r="32093" spans="20:24">
      <c r="T32093" s="288"/>
      <c r="U32093" s="287"/>
      <c r="X32093" s="289"/>
    </row>
    <row r="32094" spans="20:24">
      <c r="T32094" s="288"/>
      <c r="U32094" s="287"/>
      <c r="X32094" s="289"/>
    </row>
    <row r="32095" spans="20:24">
      <c r="T32095" s="288"/>
      <c r="U32095" s="287"/>
      <c r="X32095" s="289"/>
    </row>
    <row r="32096" spans="20:24">
      <c r="T32096" s="288"/>
      <c r="U32096" s="287"/>
      <c r="X32096" s="289"/>
    </row>
    <row r="32097" spans="20:24">
      <c r="T32097" s="288"/>
      <c r="U32097" s="287"/>
      <c r="X32097" s="289"/>
    </row>
    <row r="32098" spans="20:24">
      <c r="T32098" s="288"/>
      <c r="U32098" s="287"/>
      <c r="X32098" s="289"/>
    </row>
    <row r="32099" spans="20:24">
      <c r="T32099" s="288"/>
      <c r="U32099" s="287"/>
      <c r="X32099" s="289"/>
    </row>
    <row r="32100" spans="20:24">
      <c r="T32100" s="288"/>
      <c r="U32100" s="287"/>
      <c r="X32100" s="289"/>
    </row>
    <row r="32101" spans="20:24">
      <c r="T32101" s="288"/>
      <c r="U32101" s="287"/>
      <c r="X32101" s="289"/>
    </row>
    <row r="32102" spans="20:24">
      <c r="T32102" s="288"/>
      <c r="U32102" s="287"/>
      <c r="X32102" s="289"/>
    </row>
    <row r="32103" spans="20:24">
      <c r="T32103" s="288"/>
      <c r="U32103" s="287"/>
      <c r="X32103" s="289"/>
    </row>
    <row r="32104" spans="20:24">
      <c r="T32104" s="288"/>
      <c r="U32104" s="287"/>
      <c r="X32104" s="289"/>
    </row>
    <row r="32105" spans="20:24">
      <c r="T32105" s="288"/>
      <c r="U32105" s="287"/>
      <c r="X32105" s="289"/>
    </row>
    <row r="32106" spans="20:24">
      <c r="T32106" s="288"/>
      <c r="U32106" s="287"/>
      <c r="X32106" s="289"/>
    </row>
    <row r="32107" spans="20:24">
      <c r="T32107" s="288"/>
      <c r="U32107" s="287"/>
      <c r="X32107" s="289"/>
    </row>
    <row r="32108" spans="20:24">
      <c r="T32108" s="288"/>
      <c r="U32108" s="287"/>
      <c r="X32108" s="289"/>
    </row>
    <row r="32109" spans="20:24">
      <c r="T32109" s="288"/>
      <c r="U32109" s="287"/>
      <c r="X32109" s="289"/>
    </row>
    <row r="32110" spans="20:24">
      <c r="T32110" s="288"/>
      <c r="U32110" s="287"/>
      <c r="X32110" s="289"/>
    </row>
    <row r="32111" spans="20:24">
      <c r="T32111" s="288"/>
      <c r="U32111" s="287"/>
      <c r="X32111" s="289"/>
    </row>
    <row r="32112" spans="20:24">
      <c r="T32112" s="288"/>
      <c r="U32112" s="287"/>
      <c r="X32112" s="289"/>
    </row>
    <row r="32113" spans="20:24">
      <c r="T32113" s="288"/>
      <c r="U32113" s="287"/>
      <c r="X32113" s="289"/>
    </row>
    <row r="32114" spans="20:24">
      <c r="T32114" s="288"/>
      <c r="U32114" s="287"/>
      <c r="X32114" s="289"/>
    </row>
    <row r="32115" spans="20:24">
      <c r="T32115" s="288"/>
      <c r="U32115" s="287"/>
      <c r="X32115" s="289"/>
    </row>
    <row r="32116" spans="20:24">
      <c r="T32116" s="288"/>
      <c r="U32116" s="287"/>
      <c r="X32116" s="289"/>
    </row>
    <row r="32117" spans="20:24">
      <c r="T32117" s="288"/>
      <c r="U32117" s="287"/>
      <c r="X32117" s="289"/>
    </row>
    <row r="32118" spans="20:24">
      <c r="T32118" s="288"/>
      <c r="U32118" s="287"/>
      <c r="X32118" s="289"/>
    </row>
    <row r="32119" spans="20:24">
      <c r="T32119" s="288"/>
      <c r="U32119" s="287"/>
      <c r="X32119" s="289"/>
    </row>
    <row r="32120" spans="20:24">
      <c r="T32120" s="288"/>
      <c r="U32120" s="287"/>
      <c r="X32120" s="289"/>
    </row>
    <row r="32121" spans="20:24">
      <c r="T32121" s="288"/>
      <c r="U32121" s="287"/>
      <c r="X32121" s="289"/>
    </row>
    <row r="32122" spans="20:24">
      <c r="T32122" s="288"/>
      <c r="U32122" s="287"/>
      <c r="X32122" s="289"/>
    </row>
    <row r="32123" spans="20:24">
      <c r="T32123" s="288"/>
      <c r="U32123" s="287"/>
      <c r="X32123" s="289"/>
    </row>
    <row r="32124" spans="20:24">
      <c r="T32124" s="288"/>
      <c r="U32124" s="287"/>
      <c r="X32124" s="289"/>
    </row>
    <row r="32125" spans="20:24">
      <c r="T32125" s="288"/>
      <c r="U32125" s="287"/>
      <c r="X32125" s="289"/>
    </row>
    <row r="32126" spans="20:24">
      <c r="T32126" s="288"/>
      <c r="U32126" s="287"/>
      <c r="X32126" s="289"/>
    </row>
    <row r="32127" spans="20:24">
      <c r="T32127" s="288"/>
      <c r="U32127" s="287"/>
      <c r="X32127" s="289"/>
    </row>
    <row r="32128" spans="20:24">
      <c r="T32128" s="288"/>
      <c r="U32128" s="287"/>
      <c r="X32128" s="289"/>
    </row>
    <row r="32129" spans="20:24">
      <c r="T32129" s="288"/>
      <c r="U32129" s="287"/>
      <c r="X32129" s="289"/>
    </row>
    <row r="32130" spans="20:24">
      <c r="T32130" s="288"/>
      <c r="U32130" s="287"/>
      <c r="X32130" s="289"/>
    </row>
    <row r="32131" spans="20:24">
      <c r="T32131" s="288"/>
      <c r="U32131" s="287"/>
      <c r="X32131" s="289"/>
    </row>
    <row r="32132" spans="20:24">
      <c r="T32132" s="288"/>
      <c r="U32132" s="287"/>
      <c r="X32132" s="289"/>
    </row>
    <row r="32133" spans="20:24">
      <c r="T32133" s="288"/>
      <c r="U32133" s="287"/>
      <c r="X32133" s="289"/>
    </row>
    <row r="32134" spans="20:24">
      <c r="T32134" s="288"/>
      <c r="U32134" s="287"/>
      <c r="X32134" s="289"/>
    </row>
    <row r="32135" spans="20:24">
      <c r="T32135" s="288"/>
      <c r="U32135" s="287"/>
      <c r="X32135" s="289"/>
    </row>
    <row r="32136" spans="20:24">
      <c r="T32136" s="288"/>
      <c r="U32136" s="287"/>
      <c r="X32136" s="289"/>
    </row>
    <row r="32137" spans="20:24">
      <c r="T32137" s="288"/>
      <c r="U32137" s="287"/>
      <c r="X32137" s="289"/>
    </row>
    <row r="32138" spans="20:24">
      <c r="T32138" s="288"/>
      <c r="U32138" s="287"/>
      <c r="X32138" s="289"/>
    </row>
    <row r="32139" spans="20:24">
      <c r="T32139" s="288"/>
      <c r="U32139" s="287"/>
      <c r="X32139" s="289"/>
    </row>
    <row r="32140" spans="20:24">
      <c r="T32140" s="288"/>
      <c r="U32140" s="287"/>
      <c r="X32140" s="289"/>
    </row>
    <row r="32141" spans="20:24">
      <c r="T32141" s="288"/>
      <c r="U32141" s="287"/>
      <c r="X32141" s="289"/>
    </row>
    <row r="32142" spans="20:24">
      <c r="T32142" s="288"/>
      <c r="U32142" s="287"/>
      <c r="X32142" s="289"/>
    </row>
    <row r="32143" spans="20:24">
      <c r="T32143" s="288"/>
      <c r="U32143" s="287"/>
      <c r="X32143" s="289"/>
    </row>
    <row r="32144" spans="20:24">
      <c r="T32144" s="288"/>
      <c r="U32144" s="287"/>
      <c r="X32144" s="289"/>
    </row>
    <row r="32145" spans="20:24">
      <c r="T32145" s="288"/>
      <c r="U32145" s="287"/>
      <c r="X32145" s="289"/>
    </row>
    <row r="32146" spans="20:24">
      <c r="T32146" s="288"/>
      <c r="U32146" s="287"/>
      <c r="X32146" s="289"/>
    </row>
    <row r="32147" spans="20:24">
      <c r="T32147" s="288"/>
      <c r="U32147" s="287"/>
      <c r="X32147" s="289"/>
    </row>
    <row r="32148" spans="20:24">
      <c r="T32148" s="288"/>
      <c r="U32148" s="287"/>
      <c r="X32148" s="289"/>
    </row>
    <row r="32149" spans="20:24">
      <c r="T32149" s="288"/>
      <c r="U32149" s="287"/>
      <c r="X32149" s="289"/>
    </row>
    <row r="32150" spans="20:24">
      <c r="T32150" s="288"/>
      <c r="U32150" s="287"/>
      <c r="X32150" s="289"/>
    </row>
    <row r="32151" spans="20:24">
      <c r="T32151" s="288"/>
      <c r="U32151" s="287"/>
      <c r="X32151" s="289"/>
    </row>
    <row r="32152" spans="20:24">
      <c r="T32152" s="288"/>
      <c r="U32152" s="287"/>
      <c r="X32152" s="289"/>
    </row>
    <row r="32153" spans="20:24">
      <c r="T32153" s="288"/>
      <c r="U32153" s="287"/>
      <c r="X32153" s="289"/>
    </row>
    <row r="32154" spans="20:24">
      <c r="T32154" s="288"/>
      <c r="U32154" s="287"/>
      <c r="X32154" s="289"/>
    </row>
    <row r="32155" spans="20:24">
      <c r="T32155" s="288"/>
      <c r="U32155" s="287"/>
      <c r="X32155" s="289"/>
    </row>
    <row r="32156" spans="20:24">
      <c r="T32156" s="288"/>
      <c r="U32156" s="287"/>
      <c r="X32156" s="289"/>
    </row>
    <row r="32157" spans="20:24">
      <c r="T32157" s="288"/>
      <c r="U32157" s="287"/>
      <c r="X32157" s="289"/>
    </row>
    <row r="32158" spans="20:24">
      <c r="T32158" s="288"/>
      <c r="U32158" s="287"/>
      <c r="X32158" s="289"/>
    </row>
    <row r="32159" spans="20:24">
      <c r="T32159" s="288"/>
      <c r="U32159" s="287"/>
      <c r="X32159" s="289"/>
    </row>
    <row r="32160" spans="20:24">
      <c r="T32160" s="288"/>
      <c r="U32160" s="287"/>
      <c r="X32160" s="289"/>
    </row>
    <row r="32161" spans="20:24">
      <c r="T32161" s="288"/>
      <c r="U32161" s="287"/>
      <c r="X32161" s="289"/>
    </row>
    <row r="32162" spans="20:24">
      <c r="T32162" s="288"/>
      <c r="U32162" s="287"/>
      <c r="X32162" s="289"/>
    </row>
    <row r="32163" spans="20:24">
      <c r="T32163" s="288"/>
      <c r="U32163" s="287"/>
      <c r="X32163" s="289"/>
    </row>
    <row r="32164" spans="20:24">
      <c r="T32164" s="288"/>
      <c r="U32164" s="287"/>
      <c r="X32164" s="289"/>
    </row>
    <row r="32165" spans="20:24">
      <c r="T32165" s="288"/>
      <c r="U32165" s="287"/>
      <c r="X32165" s="289"/>
    </row>
    <row r="32166" spans="20:24">
      <c r="T32166" s="288"/>
      <c r="U32166" s="287"/>
      <c r="X32166" s="289"/>
    </row>
    <row r="32167" spans="20:24">
      <c r="T32167" s="288"/>
      <c r="U32167" s="287"/>
      <c r="X32167" s="289"/>
    </row>
    <row r="32168" spans="20:24">
      <c r="T32168" s="288"/>
      <c r="U32168" s="287"/>
      <c r="X32168" s="289"/>
    </row>
    <row r="32169" spans="20:24">
      <c r="T32169" s="288"/>
      <c r="U32169" s="287"/>
      <c r="X32169" s="289"/>
    </row>
    <row r="32170" spans="20:24">
      <c r="T32170" s="288"/>
      <c r="U32170" s="287"/>
      <c r="X32170" s="289"/>
    </row>
    <row r="32171" spans="20:24">
      <c r="T32171" s="288"/>
      <c r="U32171" s="287"/>
      <c r="X32171" s="289"/>
    </row>
    <row r="32172" spans="20:24">
      <c r="T32172" s="288"/>
      <c r="U32172" s="287"/>
      <c r="X32172" s="289"/>
    </row>
    <row r="32173" spans="20:24">
      <c r="T32173" s="288"/>
      <c r="U32173" s="287"/>
      <c r="X32173" s="289"/>
    </row>
    <row r="32174" spans="20:24">
      <c r="T32174" s="288"/>
      <c r="U32174" s="287"/>
      <c r="X32174" s="289"/>
    </row>
    <row r="32175" spans="20:24">
      <c r="T32175" s="288"/>
      <c r="U32175" s="287"/>
      <c r="X32175" s="289"/>
    </row>
    <row r="32176" spans="20:24">
      <c r="T32176" s="288"/>
      <c r="U32176" s="287"/>
      <c r="X32176" s="289"/>
    </row>
    <row r="32177" spans="20:24">
      <c r="T32177" s="288"/>
      <c r="U32177" s="287"/>
      <c r="X32177" s="289"/>
    </row>
    <row r="32178" spans="20:24">
      <c r="T32178" s="288"/>
      <c r="U32178" s="287"/>
      <c r="X32178" s="289"/>
    </row>
    <row r="32179" spans="20:24">
      <c r="T32179" s="288"/>
      <c r="U32179" s="287"/>
      <c r="X32179" s="289"/>
    </row>
    <row r="32180" spans="20:24">
      <c r="T32180" s="288"/>
      <c r="U32180" s="287"/>
      <c r="X32180" s="289"/>
    </row>
    <row r="32181" spans="20:24">
      <c r="T32181" s="288"/>
      <c r="U32181" s="287"/>
      <c r="X32181" s="289"/>
    </row>
    <row r="32182" spans="20:24">
      <c r="T32182" s="288"/>
      <c r="U32182" s="287"/>
      <c r="X32182" s="289"/>
    </row>
    <row r="32183" spans="20:24">
      <c r="T32183" s="288"/>
      <c r="U32183" s="287"/>
      <c r="X32183" s="289"/>
    </row>
    <row r="32184" spans="20:24">
      <c r="T32184" s="288"/>
      <c r="U32184" s="287"/>
      <c r="X32184" s="289"/>
    </row>
    <row r="32185" spans="20:24">
      <c r="T32185" s="288"/>
      <c r="U32185" s="287"/>
      <c r="X32185" s="289"/>
    </row>
    <row r="32186" spans="20:24">
      <c r="T32186" s="288"/>
      <c r="U32186" s="287"/>
      <c r="X32186" s="289"/>
    </row>
    <row r="32187" spans="20:24">
      <c r="T32187" s="288"/>
      <c r="U32187" s="287"/>
      <c r="X32187" s="289"/>
    </row>
    <row r="32188" spans="20:24">
      <c r="T32188" s="288"/>
      <c r="U32188" s="287"/>
      <c r="X32188" s="289"/>
    </row>
    <row r="32189" spans="20:24">
      <c r="T32189" s="288"/>
      <c r="U32189" s="287"/>
      <c r="X32189" s="289"/>
    </row>
    <row r="32190" spans="20:24">
      <c r="T32190" s="288"/>
      <c r="U32190" s="287"/>
      <c r="X32190" s="289"/>
    </row>
    <row r="32191" spans="20:24">
      <c r="T32191" s="288"/>
      <c r="U32191" s="287"/>
      <c r="X32191" s="289"/>
    </row>
    <row r="32192" spans="20:24">
      <c r="T32192" s="288"/>
      <c r="U32192" s="287"/>
      <c r="X32192" s="289"/>
    </row>
    <row r="32193" spans="20:24">
      <c r="T32193" s="288"/>
      <c r="U32193" s="287"/>
      <c r="X32193" s="289"/>
    </row>
    <row r="32194" spans="20:24">
      <c r="T32194" s="288"/>
      <c r="U32194" s="287"/>
      <c r="X32194" s="289"/>
    </row>
    <row r="32195" spans="20:24">
      <c r="T32195" s="288"/>
      <c r="U32195" s="287"/>
      <c r="X32195" s="289"/>
    </row>
    <row r="32196" spans="20:24">
      <c r="T32196" s="288"/>
      <c r="U32196" s="287"/>
      <c r="X32196" s="289"/>
    </row>
    <row r="32197" spans="20:24">
      <c r="T32197" s="288"/>
      <c r="U32197" s="287"/>
      <c r="X32197" s="289"/>
    </row>
    <row r="32198" spans="20:24">
      <c r="T32198" s="288"/>
      <c r="U32198" s="287"/>
      <c r="X32198" s="289"/>
    </row>
    <row r="32199" spans="20:24">
      <c r="T32199" s="288"/>
      <c r="U32199" s="287"/>
      <c r="X32199" s="289"/>
    </row>
    <row r="32200" spans="20:24">
      <c r="T32200" s="288"/>
      <c r="U32200" s="287"/>
      <c r="X32200" s="289"/>
    </row>
    <row r="32201" spans="20:24">
      <c r="T32201" s="288"/>
      <c r="U32201" s="287"/>
      <c r="X32201" s="289"/>
    </row>
    <row r="32202" spans="20:24">
      <c r="T32202" s="288"/>
      <c r="U32202" s="287"/>
      <c r="X32202" s="289"/>
    </row>
    <row r="32203" spans="20:24">
      <c r="T32203" s="288"/>
      <c r="U32203" s="287"/>
      <c r="X32203" s="289"/>
    </row>
    <row r="32204" spans="20:24">
      <c r="T32204" s="288"/>
      <c r="U32204" s="287"/>
      <c r="X32204" s="289"/>
    </row>
    <row r="32205" spans="20:24">
      <c r="T32205" s="288"/>
      <c r="U32205" s="287"/>
      <c r="X32205" s="289"/>
    </row>
    <row r="32206" spans="20:24">
      <c r="T32206" s="288"/>
      <c r="U32206" s="287"/>
      <c r="X32206" s="289"/>
    </row>
    <row r="32207" spans="20:24">
      <c r="T32207" s="288"/>
      <c r="U32207" s="287"/>
      <c r="X32207" s="289"/>
    </row>
    <row r="32208" spans="20:24">
      <c r="T32208" s="288"/>
      <c r="U32208" s="287"/>
      <c r="X32208" s="289"/>
    </row>
    <row r="32209" spans="20:24">
      <c r="T32209" s="288"/>
      <c r="U32209" s="287"/>
      <c r="X32209" s="289"/>
    </row>
    <row r="32210" spans="20:24">
      <c r="T32210" s="288"/>
      <c r="U32210" s="287"/>
      <c r="X32210" s="289"/>
    </row>
    <row r="32211" spans="20:24">
      <c r="T32211" s="288"/>
      <c r="U32211" s="287"/>
      <c r="X32211" s="289"/>
    </row>
    <row r="32212" spans="20:24">
      <c r="T32212" s="288"/>
      <c r="U32212" s="287"/>
      <c r="X32212" s="289"/>
    </row>
    <row r="32213" spans="20:24">
      <c r="T32213" s="288"/>
      <c r="U32213" s="287"/>
      <c r="X32213" s="289"/>
    </row>
    <row r="32214" spans="20:24">
      <c r="T32214" s="288"/>
      <c r="U32214" s="287"/>
      <c r="X32214" s="289"/>
    </row>
    <row r="32215" spans="20:24">
      <c r="T32215" s="288"/>
      <c r="U32215" s="287"/>
      <c r="X32215" s="289"/>
    </row>
    <row r="32216" spans="20:24">
      <c r="T32216" s="288"/>
      <c r="U32216" s="287"/>
      <c r="X32216" s="289"/>
    </row>
    <row r="32217" spans="20:24">
      <c r="T32217" s="288"/>
      <c r="U32217" s="287"/>
      <c r="X32217" s="289"/>
    </row>
    <row r="32218" spans="20:24">
      <c r="T32218" s="288"/>
      <c r="U32218" s="287"/>
      <c r="X32218" s="289"/>
    </row>
    <row r="32219" spans="20:24">
      <c r="T32219" s="288"/>
      <c r="U32219" s="287"/>
      <c r="X32219" s="289"/>
    </row>
    <row r="32220" spans="20:24">
      <c r="T32220" s="288"/>
      <c r="U32220" s="287"/>
      <c r="X32220" s="289"/>
    </row>
    <row r="32221" spans="20:24">
      <c r="T32221" s="288"/>
      <c r="U32221" s="287"/>
      <c r="X32221" s="289"/>
    </row>
    <row r="32222" spans="20:24">
      <c r="T32222" s="288"/>
      <c r="U32222" s="287"/>
      <c r="X32222" s="289"/>
    </row>
    <row r="32223" spans="20:24">
      <c r="T32223" s="288"/>
      <c r="U32223" s="287"/>
      <c r="X32223" s="289"/>
    </row>
    <row r="32224" spans="20:24">
      <c r="T32224" s="288"/>
      <c r="U32224" s="287"/>
      <c r="X32224" s="289"/>
    </row>
    <row r="32225" spans="20:24">
      <c r="T32225" s="288"/>
      <c r="U32225" s="287"/>
      <c r="X32225" s="289"/>
    </row>
    <row r="32226" spans="20:24">
      <c r="T32226" s="288"/>
      <c r="U32226" s="287"/>
      <c r="X32226" s="289"/>
    </row>
    <row r="32227" spans="20:24">
      <c r="T32227" s="288"/>
      <c r="U32227" s="287"/>
      <c r="X32227" s="289"/>
    </row>
    <row r="32228" spans="20:24">
      <c r="T32228" s="288"/>
      <c r="U32228" s="287"/>
      <c r="X32228" s="289"/>
    </row>
    <row r="32229" spans="20:24">
      <c r="T32229" s="288"/>
      <c r="U32229" s="287"/>
      <c r="X32229" s="289"/>
    </row>
    <row r="32230" spans="20:24">
      <c r="T32230" s="288"/>
      <c r="U32230" s="287"/>
      <c r="X32230" s="289"/>
    </row>
    <row r="32231" spans="20:24">
      <c r="T32231" s="288"/>
      <c r="U32231" s="287"/>
      <c r="X32231" s="289"/>
    </row>
    <row r="32232" spans="20:24">
      <c r="T32232" s="288"/>
      <c r="U32232" s="287"/>
      <c r="X32232" s="289"/>
    </row>
    <row r="32233" spans="20:24">
      <c r="T32233" s="288"/>
      <c r="U32233" s="287"/>
      <c r="X32233" s="289"/>
    </row>
    <row r="32234" spans="20:24">
      <c r="T32234" s="288"/>
      <c r="U32234" s="287"/>
      <c r="X32234" s="289"/>
    </row>
    <row r="32235" spans="20:24">
      <c r="T32235" s="288"/>
      <c r="U32235" s="287"/>
      <c r="X32235" s="289"/>
    </row>
    <row r="32236" spans="20:24">
      <c r="T32236" s="288"/>
      <c r="U32236" s="287"/>
      <c r="X32236" s="289"/>
    </row>
    <row r="32237" spans="20:24">
      <c r="T32237" s="288"/>
      <c r="U32237" s="287"/>
      <c r="X32237" s="289"/>
    </row>
    <row r="32238" spans="20:24">
      <c r="T32238" s="288"/>
      <c r="U32238" s="287"/>
      <c r="X32238" s="289"/>
    </row>
    <row r="32239" spans="20:24">
      <c r="T32239" s="288"/>
      <c r="U32239" s="287"/>
      <c r="X32239" s="289"/>
    </row>
    <row r="32240" spans="20:24">
      <c r="T32240" s="288"/>
      <c r="U32240" s="287"/>
      <c r="X32240" s="289"/>
    </row>
    <row r="32241" spans="20:24">
      <c r="T32241" s="288"/>
      <c r="U32241" s="287"/>
      <c r="X32241" s="289"/>
    </row>
    <row r="32242" spans="20:24">
      <c r="T32242" s="288"/>
      <c r="U32242" s="287"/>
      <c r="X32242" s="289"/>
    </row>
    <row r="32243" spans="20:24">
      <c r="T32243" s="288"/>
      <c r="U32243" s="287"/>
      <c r="X32243" s="289"/>
    </row>
    <row r="32244" spans="20:24">
      <c r="T32244" s="288"/>
      <c r="U32244" s="287"/>
      <c r="X32244" s="289"/>
    </row>
    <row r="32245" spans="20:24">
      <c r="T32245" s="288"/>
      <c r="U32245" s="287"/>
      <c r="X32245" s="289"/>
    </row>
    <row r="32246" spans="20:24">
      <c r="T32246" s="288"/>
      <c r="U32246" s="287"/>
      <c r="X32246" s="289"/>
    </row>
    <row r="32247" spans="20:24">
      <c r="T32247" s="288"/>
      <c r="U32247" s="287"/>
      <c r="X32247" s="289"/>
    </row>
    <row r="32248" spans="20:24">
      <c r="T32248" s="288"/>
      <c r="U32248" s="287"/>
      <c r="X32248" s="289"/>
    </row>
    <row r="32249" spans="20:24">
      <c r="T32249" s="288"/>
      <c r="U32249" s="287"/>
      <c r="X32249" s="289"/>
    </row>
    <row r="32250" spans="20:24">
      <c r="T32250" s="288"/>
      <c r="U32250" s="287"/>
      <c r="X32250" s="289"/>
    </row>
    <row r="32251" spans="20:24">
      <c r="T32251" s="288"/>
      <c r="U32251" s="287"/>
      <c r="X32251" s="289"/>
    </row>
    <row r="32252" spans="20:24">
      <c r="T32252" s="288"/>
      <c r="U32252" s="287"/>
      <c r="X32252" s="289"/>
    </row>
    <row r="32253" spans="20:24">
      <c r="T32253" s="288"/>
      <c r="U32253" s="287"/>
      <c r="X32253" s="289"/>
    </row>
    <row r="32254" spans="20:24">
      <c r="T32254" s="288"/>
      <c r="U32254" s="287"/>
      <c r="X32254" s="289"/>
    </row>
    <row r="32255" spans="20:24">
      <c r="T32255" s="288"/>
      <c r="U32255" s="287"/>
      <c r="X32255" s="289"/>
    </row>
    <row r="32256" spans="20:24">
      <c r="T32256" s="288"/>
      <c r="U32256" s="287"/>
      <c r="X32256" s="289"/>
    </row>
    <row r="32257" spans="20:24">
      <c r="T32257" s="288"/>
      <c r="U32257" s="287"/>
      <c r="X32257" s="289"/>
    </row>
    <row r="32258" spans="20:24">
      <c r="T32258" s="288"/>
      <c r="U32258" s="287"/>
      <c r="X32258" s="289"/>
    </row>
    <row r="32259" spans="20:24">
      <c r="T32259" s="288"/>
      <c r="U32259" s="287"/>
      <c r="X32259" s="289"/>
    </row>
    <row r="32260" spans="20:24">
      <c r="T32260" s="288"/>
      <c r="U32260" s="287"/>
      <c r="X32260" s="289"/>
    </row>
    <row r="32261" spans="20:24">
      <c r="T32261" s="288"/>
      <c r="U32261" s="287"/>
      <c r="X32261" s="289"/>
    </row>
    <row r="32262" spans="20:24">
      <c r="T32262" s="288"/>
      <c r="U32262" s="287"/>
      <c r="X32262" s="289"/>
    </row>
    <row r="32263" spans="20:24">
      <c r="T32263" s="288"/>
      <c r="U32263" s="287"/>
      <c r="X32263" s="289"/>
    </row>
    <row r="32264" spans="20:24">
      <c r="T32264" s="288"/>
      <c r="U32264" s="287"/>
      <c r="X32264" s="289"/>
    </row>
    <row r="32265" spans="20:24">
      <c r="T32265" s="288"/>
      <c r="U32265" s="287"/>
      <c r="X32265" s="289"/>
    </row>
    <row r="32266" spans="20:24">
      <c r="T32266" s="288"/>
      <c r="U32266" s="287"/>
      <c r="X32266" s="289"/>
    </row>
    <row r="32267" spans="20:24">
      <c r="T32267" s="288"/>
      <c r="U32267" s="287"/>
      <c r="X32267" s="289"/>
    </row>
    <row r="32268" spans="20:24">
      <c r="T32268" s="288"/>
      <c r="U32268" s="287"/>
      <c r="X32268" s="289"/>
    </row>
    <row r="32269" spans="20:24">
      <c r="T32269" s="288"/>
      <c r="U32269" s="287"/>
      <c r="X32269" s="289"/>
    </row>
    <row r="32270" spans="20:24">
      <c r="T32270" s="288"/>
      <c r="U32270" s="287"/>
      <c r="X32270" s="289"/>
    </row>
    <row r="32271" spans="20:24">
      <c r="T32271" s="288"/>
      <c r="U32271" s="287"/>
      <c r="X32271" s="289"/>
    </row>
    <row r="32272" spans="20:24">
      <c r="T32272" s="288"/>
      <c r="U32272" s="287"/>
      <c r="X32272" s="289"/>
    </row>
    <row r="32273" spans="20:24">
      <c r="T32273" s="288"/>
      <c r="U32273" s="287"/>
      <c r="X32273" s="289"/>
    </row>
    <row r="32274" spans="20:24">
      <c r="T32274" s="288"/>
      <c r="U32274" s="287"/>
      <c r="X32274" s="289"/>
    </row>
    <row r="32275" spans="20:24">
      <c r="T32275" s="288"/>
      <c r="U32275" s="287"/>
      <c r="X32275" s="289"/>
    </row>
    <row r="32276" spans="20:24">
      <c r="T32276" s="288"/>
      <c r="U32276" s="287"/>
      <c r="X32276" s="289"/>
    </row>
    <row r="32277" spans="20:24">
      <c r="T32277" s="288"/>
      <c r="U32277" s="287"/>
      <c r="X32277" s="289"/>
    </row>
    <row r="32278" spans="20:24">
      <c r="T32278" s="288"/>
      <c r="U32278" s="287"/>
      <c r="X32278" s="289"/>
    </row>
    <row r="32279" spans="20:24">
      <c r="T32279" s="288"/>
      <c r="U32279" s="287"/>
      <c r="X32279" s="289"/>
    </row>
    <row r="32280" spans="20:24">
      <c r="T32280" s="288"/>
      <c r="U32280" s="287"/>
      <c r="X32280" s="289"/>
    </row>
    <row r="32281" spans="20:24">
      <c r="T32281" s="288"/>
      <c r="U32281" s="287"/>
      <c r="X32281" s="289"/>
    </row>
    <row r="32282" spans="20:24">
      <c r="T32282" s="288"/>
      <c r="U32282" s="287"/>
      <c r="X32282" s="289"/>
    </row>
    <row r="32283" spans="20:24">
      <c r="T32283" s="288"/>
      <c r="U32283" s="287"/>
      <c r="X32283" s="289"/>
    </row>
    <row r="32284" spans="20:24">
      <c r="T32284" s="288"/>
      <c r="U32284" s="287"/>
      <c r="X32284" s="289"/>
    </row>
    <row r="32285" spans="20:24">
      <c r="T32285" s="288"/>
      <c r="U32285" s="287"/>
      <c r="X32285" s="289"/>
    </row>
    <row r="32286" spans="20:24">
      <c r="T32286" s="288"/>
      <c r="U32286" s="287"/>
      <c r="X32286" s="289"/>
    </row>
    <row r="32287" spans="20:24">
      <c r="T32287" s="288"/>
      <c r="U32287" s="287"/>
      <c r="X32287" s="289"/>
    </row>
    <row r="32288" spans="20:24">
      <c r="T32288" s="288"/>
      <c r="U32288" s="287"/>
      <c r="X32288" s="289"/>
    </row>
    <row r="32289" spans="20:24">
      <c r="T32289" s="288"/>
      <c r="U32289" s="287"/>
      <c r="X32289" s="289"/>
    </row>
    <row r="32290" spans="20:24">
      <c r="T32290" s="288"/>
      <c r="U32290" s="287"/>
      <c r="X32290" s="289"/>
    </row>
    <row r="32291" spans="20:24">
      <c r="T32291" s="288"/>
      <c r="U32291" s="287"/>
      <c r="X32291" s="289"/>
    </row>
    <row r="32292" spans="20:24">
      <c r="T32292" s="288"/>
      <c r="U32292" s="287"/>
      <c r="X32292" s="289"/>
    </row>
    <row r="32293" spans="20:24">
      <c r="T32293" s="288"/>
      <c r="U32293" s="287"/>
      <c r="X32293" s="289"/>
    </row>
    <row r="32294" spans="20:24">
      <c r="T32294" s="288"/>
      <c r="U32294" s="287"/>
      <c r="X32294" s="289"/>
    </row>
    <row r="32295" spans="20:24">
      <c r="T32295" s="288"/>
      <c r="U32295" s="287"/>
      <c r="X32295" s="289"/>
    </row>
    <row r="32296" spans="20:24">
      <c r="T32296" s="288"/>
      <c r="U32296" s="287"/>
      <c r="X32296" s="289"/>
    </row>
    <row r="32297" spans="20:24">
      <c r="T32297" s="288"/>
      <c r="U32297" s="287"/>
      <c r="X32297" s="289"/>
    </row>
    <row r="32298" spans="20:24">
      <c r="T32298" s="288"/>
      <c r="U32298" s="287"/>
      <c r="X32298" s="289"/>
    </row>
    <row r="32299" spans="20:24">
      <c r="T32299" s="288"/>
      <c r="U32299" s="287"/>
      <c r="X32299" s="289"/>
    </row>
    <row r="32300" spans="20:24">
      <c r="T32300" s="288"/>
      <c r="U32300" s="287"/>
      <c r="X32300" s="289"/>
    </row>
    <row r="32301" spans="20:24">
      <c r="T32301" s="288"/>
      <c r="U32301" s="287"/>
      <c r="X32301" s="289"/>
    </row>
    <row r="32302" spans="20:24">
      <c r="T32302" s="288"/>
      <c r="U32302" s="287"/>
      <c r="X32302" s="289"/>
    </row>
    <row r="32303" spans="20:24">
      <c r="T32303" s="288"/>
      <c r="U32303" s="287"/>
      <c r="X32303" s="289"/>
    </row>
    <row r="32304" spans="20:24">
      <c r="T32304" s="288"/>
      <c r="U32304" s="287"/>
      <c r="X32304" s="289"/>
    </row>
    <row r="32305" spans="20:24">
      <c r="T32305" s="288"/>
      <c r="U32305" s="287"/>
      <c r="X32305" s="289"/>
    </row>
    <row r="32306" spans="20:24">
      <c r="T32306" s="288"/>
      <c r="U32306" s="287"/>
      <c r="X32306" s="289"/>
    </row>
    <row r="32307" spans="20:24">
      <c r="T32307" s="288"/>
      <c r="U32307" s="287"/>
      <c r="X32307" s="289"/>
    </row>
    <row r="32308" spans="20:24">
      <c r="T32308" s="288"/>
      <c r="U32308" s="287"/>
      <c r="X32308" s="289"/>
    </row>
    <row r="32309" spans="20:24">
      <c r="T32309" s="288"/>
      <c r="U32309" s="287"/>
      <c r="X32309" s="289"/>
    </row>
    <row r="32310" spans="20:24">
      <c r="T32310" s="288"/>
      <c r="U32310" s="287"/>
      <c r="X32310" s="289"/>
    </row>
    <row r="32311" spans="20:24">
      <c r="T32311" s="288"/>
      <c r="U32311" s="287"/>
      <c r="X32311" s="289"/>
    </row>
    <row r="32312" spans="20:24">
      <c r="T32312" s="288"/>
      <c r="U32312" s="287"/>
      <c r="X32312" s="289"/>
    </row>
    <row r="32313" spans="20:24">
      <c r="T32313" s="288"/>
      <c r="U32313" s="287"/>
      <c r="X32313" s="289"/>
    </row>
    <row r="32314" spans="20:24">
      <c r="T32314" s="288"/>
      <c r="U32314" s="287"/>
      <c r="X32314" s="289"/>
    </row>
    <row r="32315" spans="20:24">
      <c r="T32315" s="288"/>
      <c r="U32315" s="287"/>
      <c r="X32315" s="289"/>
    </row>
    <row r="32316" spans="20:24">
      <c r="T32316" s="288"/>
      <c r="U32316" s="287"/>
      <c r="X32316" s="289"/>
    </row>
    <row r="32317" spans="20:24">
      <c r="T32317" s="288"/>
      <c r="U32317" s="287"/>
      <c r="X32317" s="289"/>
    </row>
    <row r="32318" spans="20:24">
      <c r="T32318" s="288"/>
      <c r="U32318" s="287"/>
      <c r="X32318" s="289"/>
    </row>
    <row r="32319" spans="20:24">
      <c r="T32319" s="288"/>
      <c r="U32319" s="287"/>
      <c r="X32319" s="289"/>
    </row>
    <row r="32320" spans="20:24">
      <c r="T32320" s="288"/>
      <c r="U32320" s="287"/>
      <c r="X32320" s="289"/>
    </row>
    <row r="32321" spans="20:24">
      <c r="T32321" s="288"/>
      <c r="U32321" s="287"/>
      <c r="X32321" s="289"/>
    </row>
    <row r="32322" spans="20:24">
      <c r="T32322" s="288"/>
      <c r="U32322" s="287"/>
      <c r="X32322" s="289"/>
    </row>
    <row r="32323" spans="20:24">
      <c r="T32323" s="288"/>
      <c r="U32323" s="287"/>
      <c r="X32323" s="289"/>
    </row>
    <row r="32324" spans="20:24">
      <c r="T32324" s="288"/>
      <c r="U32324" s="287"/>
      <c r="X32324" s="289"/>
    </row>
    <row r="32325" spans="20:24">
      <c r="T32325" s="288"/>
      <c r="U32325" s="287"/>
      <c r="X32325" s="289"/>
    </row>
    <row r="32326" spans="20:24">
      <c r="T32326" s="288"/>
      <c r="U32326" s="287"/>
      <c r="X32326" s="289"/>
    </row>
    <row r="32327" spans="20:24">
      <c r="T32327" s="288"/>
      <c r="U32327" s="287"/>
      <c r="X32327" s="289"/>
    </row>
    <row r="32328" spans="20:24">
      <c r="T32328" s="288"/>
      <c r="U32328" s="287"/>
      <c r="X32328" s="289"/>
    </row>
    <row r="32329" spans="20:24">
      <c r="T32329" s="288"/>
      <c r="U32329" s="287"/>
      <c r="X32329" s="289"/>
    </row>
    <row r="32330" spans="20:24">
      <c r="T32330" s="288"/>
      <c r="U32330" s="287"/>
      <c r="X32330" s="289"/>
    </row>
    <row r="32331" spans="20:24">
      <c r="T32331" s="288"/>
      <c r="U32331" s="287"/>
      <c r="X32331" s="289"/>
    </row>
    <row r="32332" spans="20:24">
      <c r="T32332" s="288"/>
      <c r="U32332" s="287"/>
      <c r="X32332" s="289"/>
    </row>
    <row r="32333" spans="20:24">
      <c r="T32333" s="288"/>
      <c r="U32333" s="287"/>
      <c r="X32333" s="289"/>
    </row>
    <row r="32334" spans="20:24">
      <c r="T32334" s="288"/>
      <c r="U32334" s="287"/>
      <c r="X32334" s="289"/>
    </row>
    <row r="32335" spans="20:24">
      <c r="T32335" s="288"/>
      <c r="U32335" s="287"/>
      <c r="X32335" s="289"/>
    </row>
    <row r="32336" spans="20:24">
      <c r="T32336" s="288"/>
      <c r="U32336" s="287"/>
      <c r="X32336" s="289"/>
    </row>
    <row r="32337" spans="20:24">
      <c r="T32337" s="288"/>
      <c r="U32337" s="287"/>
      <c r="X32337" s="289"/>
    </row>
    <row r="32338" spans="20:24">
      <c r="T32338" s="288"/>
      <c r="U32338" s="287"/>
      <c r="X32338" s="289"/>
    </row>
    <row r="32339" spans="20:24">
      <c r="T32339" s="288"/>
      <c r="U32339" s="287"/>
      <c r="X32339" s="289"/>
    </row>
    <row r="32340" spans="20:24">
      <c r="T32340" s="288"/>
      <c r="U32340" s="287"/>
      <c r="X32340" s="289"/>
    </row>
    <row r="32341" spans="20:24">
      <c r="T32341" s="288"/>
      <c r="U32341" s="287"/>
      <c r="X32341" s="289"/>
    </row>
    <row r="32342" spans="20:24">
      <c r="T32342" s="288"/>
      <c r="U32342" s="287"/>
      <c r="X32342" s="289"/>
    </row>
    <row r="32343" spans="20:24">
      <c r="T32343" s="288"/>
      <c r="U32343" s="287"/>
      <c r="X32343" s="289"/>
    </row>
    <row r="32344" spans="20:24">
      <c r="T32344" s="288"/>
      <c r="U32344" s="287"/>
      <c r="X32344" s="289"/>
    </row>
    <row r="32345" spans="20:24">
      <c r="T32345" s="288"/>
      <c r="U32345" s="287"/>
      <c r="X32345" s="289"/>
    </row>
    <row r="32346" spans="20:24">
      <c r="T32346" s="288"/>
      <c r="U32346" s="287"/>
      <c r="X32346" s="289"/>
    </row>
    <row r="32347" spans="20:24">
      <c r="T32347" s="288"/>
      <c r="U32347" s="287"/>
      <c r="X32347" s="289"/>
    </row>
    <row r="32348" spans="20:24">
      <c r="T32348" s="288"/>
      <c r="U32348" s="287"/>
      <c r="X32348" s="289"/>
    </row>
    <row r="32349" spans="20:24">
      <c r="T32349" s="288"/>
      <c r="U32349" s="287"/>
      <c r="X32349" s="289"/>
    </row>
    <row r="32350" spans="20:24">
      <c r="T32350" s="288"/>
      <c r="U32350" s="287"/>
      <c r="X32350" s="289"/>
    </row>
    <row r="32351" spans="20:24">
      <c r="T32351" s="288"/>
      <c r="U32351" s="287"/>
      <c r="X32351" s="289"/>
    </row>
    <row r="32352" spans="20:24">
      <c r="T32352" s="288"/>
      <c r="U32352" s="287"/>
      <c r="X32352" s="289"/>
    </row>
    <row r="32353" spans="20:24">
      <c r="T32353" s="288"/>
      <c r="U32353" s="287"/>
      <c r="X32353" s="289"/>
    </row>
    <row r="32354" spans="20:24">
      <c r="T32354" s="288"/>
      <c r="U32354" s="287"/>
      <c r="X32354" s="289"/>
    </row>
    <row r="32355" spans="20:24">
      <c r="T32355" s="288"/>
      <c r="U32355" s="287"/>
      <c r="X32355" s="289"/>
    </row>
    <row r="32356" spans="20:24">
      <c r="T32356" s="288"/>
      <c r="U32356" s="287"/>
      <c r="X32356" s="289"/>
    </row>
    <row r="32357" spans="20:24">
      <c r="T32357" s="288"/>
      <c r="U32357" s="287"/>
      <c r="X32357" s="289"/>
    </row>
    <row r="32358" spans="20:24">
      <c r="T32358" s="288"/>
      <c r="U32358" s="287"/>
      <c r="X32358" s="289"/>
    </row>
    <row r="32359" spans="20:24">
      <c r="T32359" s="288"/>
      <c r="U32359" s="287"/>
      <c r="X32359" s="289"/>
    </row>
    <row r="32360" spans="20:24">
      <c r="T32360" s="288"/>
      <c r="U32360" s="287"/>
      <c r="X32360" s="289"/>
    </row>
    <row r="32361" spans="20:24">
      <c r="T32361" s="288"/>
      <c r="U32361" s="287"/>
      <c r="X32361" s="289"/>
    </row>
    <row r="32362" spans="20:24">
      <c r="T32362" s="288"/>
      <c r="U32362" s="287"/>
      <c r="X32362" s="289"/>
    </row>
    <row r="32363" spans="20:24">
      <c r="T32363" s="288"/>
      <c r="U32363" s="287"/>
      <c r="X32363" s="289"/>
    </row>
    <row r="32364" spans="20:24">
      <c r="T32364" s="288"/>
      <c r="U32364" s="287"/>
      <c r="X32364" s="289"/>
    </row>
    <row r="32365" spans="20:24">
      <c r="T32365" s="288"/>
      <c r="U32365" s="287"/>
      <c r="X32365" s="289"/>
    </row>
    <row r="32366" spans="20:24">
      <c r="T32366" s="288"/>
      <c r="U32366" s="287"/>
      <c r="X32366" s="289"/>
    </row>
    <row r="32367" spans="20:24">
      <c r="T32367" s="288"/>
      <c r="U32367" s="287"/>
      <c r="X32367" s="289"/>
    </row>
    <row r="32368" spans="20:24">
      <c r="T32368" s="288"/>
      <c r="U32368" s="287"/>
      <c r="X32368" s="289"/>
    </row>
    <row r="32369" spans="20:24">
      <c r="T32369" s="288"/>
      <c r="U32369" s="287"/>
      <c r="X32369" s="289"/>
    </row>
    <row r="32370" spans="20:24">
      <c r="T32370" s="288"/>
      <c r="U32370" s="287"/>
      <c r="X32370" s="289"/>
    </row>
    <row r="32371" spans="20:24">
      <c r="T32371" s="288"/>
      <c r="U32371" s="287"/>
      <c r="X32371" s="289"/>
    </row>
    <row r="32372" spans="20:24">
      <c r="T32372" s="288"/>
      <c r="U32372" s="287"/>
      <c r="X32372" s="289"/>
    </row>
    <row r="32373" spans="20:24">
      <c r="T32373" s="288"/>
      <c r="U32373" s="287"/>
      <c r="X32373" s="289"/>
    </row>
    <row r="32374" spans="20:24">
      <c r="T32374" s="288"/>
      <c r="U32374" s="287"/>
      <c r="X32374" s="289"/>
    </row>
    <row r="32375" spans="20:24">
      <c r="T32375" s="288"/>
      <c r="U32375" s="287"/>
      <c r="X32375" s="289"/>
    </row>
    <row r="32376" spans="20:24">
      <c r="T32376" s="288"/>
      <c r="U32376" s="287"/>
      <c r="X32376" s="289"/>
    </row>
    <row r="32377" spans="20:24">
      <c r="T32377" s="288"/>
      <c r="U32377" s="287"/>
      <c r="X32377" s="289"/>
    </row>
    <row r="32378" spans="20:24">
      <c r="T32378" s="288"/>
      <c r="U32378" s="287"/>
      <c r="X32378" s="289"/>
    </row>
    <row r="32379" spans="20:24">
      <c r="T32379" s="288"/>
      <c r="U32379" s="287"/>
      <c r="X32379" s="289"/>
    </row>
    <row r="32380" spans="20:24">
      <c r="T32380" s="288"/>
      <c r="U32380" s="287"/>
      <c r="X32380" s="289"/>
    </row>
    <row r="32381" spans="20:24">
      <c r="T32381" s="288"/>
      <c r="U32381" s="287"/>
      <c r="X32381" s="289"/>
    </row>
    <row r="32382" spans="20:24">
      <c r="T32382" s="288"/>
      <c r="U32382" s="287"/>
      <c r="X32382" s="289"/>
    </row>
    <row r="32383" spans="20:24">
      <c r="T32383" s="288"/>
      <c r="U32383" s="287"/>
      <c r="X32383" s="289"/>
    </row>
    <row r="32384" spans="20:24">
      <c r="T32384" s="288"/>
      <c r="U32384" s="287"/>
      <c r="X32384" s="289"/>
    </row>
    <row r="32385" spans="20:24">
      <c r="T32385" s="288"/>
      <c r="U32385" s="287"/>
      <c r="X32385" s="289"/>
    </row>
    <row r="32386" spans="20:24">
      <c r="T32386" s="288"/>
      <c r="U32386" s="287"/>
      <c r="X32386" s="289"/>
    </row>
    <row r="32387" spans="20:24">
      <c r="T32387" s="288"/>
      <c r="U32387" s="287"/>
      <c r="X32387" s="289"/>
    </row>
    <row r="32388" spans="20:24">
      <c r="T32388" s="288"/>
      <c r="U32388" s="287"/>
      <c r="X32388" s="289"/>
    </row>
    <row r="32389" spans="20:24">
      <c r="T32389" s="288"/>
      <c r="U32389" s="287"/>
      <c r="X32389" s="289"/>
    </row>
    <row r="32390" spans="20:24">
      <c r="T32390" s="288"/>
      <c r="U32390" s="287"/>
      <c r="X32390" s="289"/>
    </row>
    <row r="32391" spans="20:24">
      <c r="T32391" s="288"/>
      <c r="U32391" s="287"/>
      <c r="X32391" s="289"/>
    </row>
    <row r="32392" spans="20:24">
      <c r="T32392" s="288"/>
      <c r="U32392" s="287"/>
      <c r="X32392" s="289"/>
    </row>
    <row r="32393" spans="20:24">
      <c r="T32393" s="288"/>
      <c r="U32393" s="287"/>
      <c r="X32393" s="289"/>
    </row>
    <row r="32394" spans="20:24">
      <c r="T32394" s="288"/>
      <c r="U32394" s="287"/>
      <c r="X32394" s="289"/>
    </row>
    <row r="32395" spans="20:24">
      <c r="T32395" s="288"/>
      <c r="U32395" s="287"/>
      <c r="X32395" s="289"/>
    </row>
    <row r="32396" spans="20:24">
      <c r="T32396" s="288"/>
      <c r="U32396" s="287"/>
      <c r="X32396" s="289"/>
    </row>
    <row r="32397" spans="20:24">
      <c r="T32397" s="288"/>
      <c r="U32397" s="287"/>
      <c r="X32397" s="289"/>
    </row>
    <row r="32398" spans="20:24">
      <c r="T32398" s="288"/>
      <c r="U32398" s="287"/>
      <c r="X32398" s="289"/>
    </row>
    <row r="32399" spans="20:24">
      <c r="T32399" s="288"/>
      <c r="U32399" s="287"/>
      <c r="X32399" s="289"/>
    </row>
    <row r="32400" spans="20:24">
      <c r="T32400" s="288"/>
      <c r="U32400" s="287"/>
      <c r="X32400" s="289"/>
    </row>
    <row r="32401" spans="20:24">
      <c r="T32401" s="288"/>
      <c r="U32401" s="287"/>
      <c r="X32401" s="289"/>
    </row>
    <row r="32402" spans="20:24">
      <c r="T32402" s="288"/>
      <c r="U32402" s="287"/>
      <c r="X32402" s="289"/>
    </row>
    <row r="32403" spans="20:24">
      <c r="T32403" s="288"/>
      <c r="U32403" s="287"/>
      <c r="X32403" s="289"/>
    </row>
    <row r="32404" spans="20:24">
      <c r="T32404" s="288"/>
      <c r="U32404" s="287"/>
      <c r="X32404" s="289"/>
    </row>
    <row r="32405" spans="20:24">
      <c r="T32405" s="288"/>
      <c r="U32405" s="287"/>
      <c r="X32405" s="289"/>
    </row>
    <row r="32406" spans="20:24">
      <c r="T32406" s="288"/>
      <c r="U32406" s="287"/>
      <c r="X32406" s="289"/>
    </row>
    <row r="32407" spans="20:24">
      <c r="T32407" s="288"/>
      <c r="U32407" s="287"/>
      <c r="X32407" s="289"/>
    </row>
    <row r="32408" spans="20:24">
      <c r="T32408" s="288"/>
      <c r="U32408" s="287"/>
      <c r="X32408" s="289"/>
    </row>
    <row r="32409" spans="20:24">
      <c r="T32409" s="288"/>
      <c r="U32409" s="287"/>
      <c r="X32409" s="289"/>
    </row>
    <row r="32410" spans="20:24">
      <c r="T32410" s="288"/>
      <c r="U32410" s="287"/>
      <c r="X32410" s="289"/>
    </row>
    <row r="32411" spans="20:24">
      <c r="T32411" s="288"/>
      <c r="U32411" s="287"/>
      <c r="X32411" s="289"/>
    </row>
    <row r="32412" spans="20:24">
      <c r="T32412" s="288"/>
      <c r="U32412" s="287"/>
      <c r="X32412" s="289"/>
    </row>
    <row r="32413" spans="20:24">
      <c r="T32413" s="288"/>
      <c r="U32413" s="287"/>
      <c r="X32413" s="289"/>
    </row>
    <row r="32414" spans="20:24">
      <c r="T32414" s="288"/>
      <c r="U32414" s="287"/>
      <c r="X32414" s="289"/>
    </row>
    <row r="32415" spans="20:24">
      <c r="T32415" s="288"/>
      <c r="U32415" s="287"/>
      <c r="X32415" s="289"/>
    </row>
    <row r="32416" spans="20:24">
      <c r="T32416" s="288"/>
      <c r="U32416" s="287"/>
      <c r="X32416" s="289"/>
    </row>
    <row r="32417" spans="20:24">
      <c r="T32417" s="288"/>
      <c r="U32417" s="287"/>
      <c r="X32417" s="289"/>
    </row>
    <row r="32418" spans="20:24">
      <c r="T32418" s="288"/>
      <c r="U32418" s="287"/>
      <c r="X32418" s="289"/>
    </row>
    <row r="32419" spans="20:24">
      <c r="T32419" s="288"/>
      <c r="U32419" s="287"/>
      <c r="X32419" s="289"/>
    </row>
    <row r="32420" spans="20:24">
      <c r="T32420" s="288"/>
      <c r="U32420" s="287"/>
      <c r="X32420" s="289"/>
    </row>
    <row r="32421" spans="20:24">
      <c r="T32421" s="288"/>
      <c r="U32421" s="287"/>
      <c r="X32421" s="289"/>
    </row>
    <row r="32422" spans="20:24">
      <c r="T32422" s="288"/>
      <c r="U32422" s="287"/>
      <c r="X32422" s="289"/>
    </row>
    <row r="32423" spans="20:24">
      <c r="T32423" s="288"/>
      <c r="U32423" s="287"/>
      <c r="X32423" s="289"/>
    </row>
    <row r="32424" spans="20:24">
      <c r="T32424" s="288"/>
      <c r="U32424" s="287"/>
      <c r="X32424" s="289"/>
    </row>
    <row r="32425" spans="20:24">
      <c r="T32425" s="288"/>
      <c r="U32425" s="287"/>
      <c r="X32425" s="289"/>
    </row>
    <row r="32426" spans="20:24">
      <c r="T32426" s="288"/>
      <c r="U32426" s="287"/>
      <c r="X32426" s="289"/>
    </row>
    <row r="32427" spans="20:24">
      <c r="T32427" s="288"/>
      <c r="U32427" s="287"/>
      <c r="X32427" s="289"/>
    </row>
    <row r="32428" spans="20:24">
      <c r="T32428" s="288"/>
      <c r="U32428" s="287"/>
      <c r="X32428" s="289"/>
    </row>
    <row r="32429" spans="20:24">
      <c r="T32429" s="288"/>
      <c r="U32429" s="287"/>
      <c r="X32429" s="289"/>
    </row>
    <row r="32430" spans="20:24">
      <c r="T32430" s="288"/>
      <c r="U32430" s="287"/>
      <c r="X32430" s="289"/>
    </row>
    <row r="32431" spans="20:24">
      <c r="T32431" s="288"/>
      <c r="U32431" s="287"/>
      <c r="X32431" s="289"/>
    </row>
    <row r="32432" spans="20:24">
      <c r="T32432" s="288"/>
      <c r="U32432" s="287"/>
      <c r="X32432" s="289"/>
    </row>
    <row r="32433" spans="20:24">
      <c r="T32433" s="288"/>
      <c r="U32433" s="287"/>
      <c r="X32433" s="289"/>
    </row>
    <row r="32434" spans="20:24">
      <c r="T32434" s="288"/>
      <c r="U32434" s="287"/>
      <c r="X32434" s="289"/>
    </row>
    <row r="32435" spans="20:24">
      <c r="T32435" s="288"/>
      <c r="U32435" s="287"/>
      <c r="X32435" s="289"/>
    </row>
    <row r="32436" spans="20:24">
      <c r="T32436" s="288"/>
      <c r="U32436" s="287"/>
      <c r="X32436" s="289"/>
    </row>
    <row r="32437" spans="20:24">
      <c r="T32437" s="288"/>
      <c r="U32437" s="287"/>
      <c r="X32437" s="289"/>
    </row>
    <row r="32438" spans="20:24">
      <c r="T32438" s="288"/>
      <c r="U32438" s="287"/>
      <c r="X32438" s="289"/>
    </row>
    <row r="32439" spans="20:24">
      <c r="T32439" s="288"/>
      <c r="U32439" s="287"/>
      <c r="X32439" s="289"/>
    </row>
    <row r="32440" spans="20:24">
      <c r="T32440" s="288"/>
      <c r="U32440" s="287"/>
      <c r="X32440" s="289"/>
    </row>
    <row r="32441" spans="20:24">
      <c r="T32441" s="288"/>
      <c r="U32441" s="287"/>
      <c r="X32441" s="289"/>
    </row>
    <row r="32442" spans="20:24">
      <c r="T32442" s="288"/>
      <c r="U32442" s="287"/>
      <c r="X32442" s="289"/>
    </row>
    <row r="32443" spans="20:24">
      <c r="T32443" s="288"/>
      <c r="U32443" s="287"/>
      <c r="X32443" s="289"/>
    </row>
    <row r="32444" spans="20:24">
      <c r="T32444" s="288"/>
      <c r="U32444" s="287"/>
      <c r="X32444" s="289"/>
    </row>
    <row r="32445" spans="20:24">
      <c r="T32445" s="288"/>
      <c r="U32445" s="287"/>
      <c r="X32445" s="289"/>
    </row>
    <row r="32446" spans="20:24">
      <c r="T32446" s="288"/>
      <c r="U32446" s="287"/>
      <c r="X32446" s="289"/>
    </row>
    <row r="32447" spans="20:24">
      <c r="T32447" s="288"/>
      <c r="U32447" s="287"/>
      <c r="X32447" s="289"/>
    </row>
    <row r="32448" spans="20:24">
      <c r="T32448" s="288"/>
      <c r="U32448" s="287"/>
      <c r="X32448" s="289"/>
    </row>
    <row r="32449" spans="20:24">
      <c r="T32449" s="288"/>
      <c r="U32449" s="287"/>
      <c r="X32449" s="289"/>
    </row>
    <row r="32450" spans="20:24">
      <c r="T32450" s="288"/>
      <c r="U32450" s="287"/>
      <c r="X32450" s="289"/>
    </row>
    <row r="32451" spans="20:24">
      <c r="T32451" s="288"/>
      <c r="U32451" s="287"/>
      <c r="X32451" s="289"/>
    </row>
    <row r="32452" spans="20:24">
      <c r="T32452" s="288"/>
      <c r="U32452" s="287"/>
      <c r="X32452" s="289"/>
    </row>
    <row r="32453" spans="20:24">
      <c r="T32453" s="288"/>
      <c r="U32453" s="287"/>
      <c r="X32453" s="289"/>
    </row>
    <row r="32454" spans="20:24">
      <c r="T32454" s="288"/>
      <c r="U32454" s="287"/>
      <c r="X32454" s="289"/>
    </row>
    <row r="32455" spans="20:24">
      <c r="T32455" s="288"/>
      <c r="U32455" s="287"/>
      <c r="X32455" s="289"/>
    </row>
    <row r="32456" spans="20:24">
      <c r="T32456" s="288"/>
      <c r="U32456" s="287"/>
      <c r="X32456" s="289"/>
    </row>
    <row r="32457" spans="20:24">
      <c r="T32457" s="288"/>
      <c r="U32457" s="287"/>
      <c r="X32457" s="289"/>
    </row>
    <row r="32458" spans="20:24">
      <c r="T32458" s="288"/>
      <c r="U32458" s="287"/>
      <c r="X32458" s="289"/>
    </row>
    <row r="32459" spans="20:24">
      <c r="T32459" s="288"/>
      <c r="U32459" s="287"/>
      <c r="X32459" s="289"/>
    </row>
    <row r="32460" spans="20:24">
      <c r="T32460" s="288"/>
      <c r="U32460" s="287"/>
      <c r="X32460" s="289"/>
    </row>
    <row r="32461" spans="20:24">
      <c r="T32461" s="288"/>
      <c r="U32461" s="287"/>
      <c r="X32461" s="289"/>
    </row>
    <row r="32462" spans="20:24">
      <c r="T32462" s="288"/>
      <c r="U32462" s="287"/>
      <c r="X32462" s="289"/>
    </row>
    <row r="32463" spans="20:24">
      <c r="T32463" s="288"/>
      <c r="U32463" s="287"/>
      <c r="X32463" s="289"/>
    </row>
    <row r="32464" spans="20:24">
      <c r="T32464" s="288"/>
      <c r="U32464" s="287"/>
      <c r="X32464" s="289"/>
    </row>
    <row r="32465" spans="20:24">
      <c r="T32465" s="288"/>
      <c r="U32465" s="287"/>
      <c r="X32465" s="289"/>
    </row>
    <row r="32466" spans="20:24">
      <c r="T32466" s="288"/>
      <c r="U32466" s="287"/>
      <c r="X32466" s="289"/>
    </row>
    <row r="32467" spans="20:24">
      <c r="T32467" s="288"/>
      <c r="U32467" s="287"/>
      <c r="X32467" s="289"/>
    </row>
    <row r="32468" spans="20:24">
      <c r="T32468" s="288"/>
      <c r="U32468" s="287"/>
      <c r="X32468" s="289"/>
    </row>
    <row r="32469" spans="20:24">
      <c r="T32469" s="288"/>
      <c r="U32469" s="287"/>
      <c r="X32469" s="289"/>
    </row>
    <row r="32470" spans="20:24">
      <c r="T32470" s="288"/>
      <c r="U32470" s="287"/>
      <c r="X32470" s="289"/>
    </row>
    <row r="32471" spans="20:24">
      <c r="T32471" s="288"/>
      <c r="U32471" s="287"/>
      <c r="X32471" s="289"/>
    </row>
    <row r="32472" spans="20:24">
      <c r="T32472" s="288"/>
      <c r="U32472" s="287"/>
      <c r="X32472" s="289"/>
    </row>
    <row r="32473" spans="20:24">
      <c r="T32473" s="288"/>
      <c r="U32473" s="287"/>
      <c r="X32473" s="289"/>
    </row>
    <row r="32474" spans="20:24">
      <c r="T32474" s="288"/>
      <c r="U32474" s="287"/>
      <c r="X32474" s="289"/>
    </row>
    <row r="32475" spans="20:24">
      <c r="T32475" s="288"/>
      <c r="U32475" s="287"/>
      <c r="X32475" s="289"/>
    </row>
    <row r="32476" spans="20:24">
      <c r="T32476" s="288"/>
      <c r="U32476" s="287"/>
      <c r="X32476" s="289"/>
    </row>
    <row r="32477" spans="20:24">
      <c r="T32477" s="288"/>
      <c r="U32477" s="287"/>
      <c r="X32477" s="289"/>
    </row>
    <row r="32478" spans="20:24">
      <c r="T32478" s="288"/>
      <c r="U32478" s="287"/>
      <c r="X32478" s="289"/>
    </row>
    <row r="32479" spans="20:24">
      <c r="T32479" s="288"/>
      <c r="U32479" s="287"/>
      <c r="X32479" s="289"/>
    </row>
    <row r="32480" spans="20:24">
      <c r="T32480" s="288"/>
      <c r="U32480" s="287"/>
      <c r="X32480" s="289"/>
    </row>
    <row r="32481" spans="20:24">
      <c r="T32481" s="288"/>
      <c r="U32481" s="287"/>
      <c r="X32481" s="289"/>
    </row>
    <row r="32482" spans="20:24">
      <c r="T32482" s="288"/>
      <c r="U32482" s="287"/>
      <c r="X32482" s="289"/>
    </row>
    <row r="32483" spans="20:24">
      <c r="T32483" s="288"/>
      <c r="U32483" s="287"/>
      <c r="X32483" s="289"/>
    </row>
    <row r="32484" spans="20:24">
      <c r="T32484" s="288"/>
      <c r="U32484" s="287"/>
      <c r="X32484" s="289"/>
    </row>
    <row r="32485" spans="20:24">
      <c r="T32485" s="288"/>
      <c r="U32485" s="287"/>
      <c r="X32485" s="289"/>
    </row>
    <row r="32486" spans="20:24">
      <c r="T32486" s="288"/>
      <c r="U32486" s="287"/>
      <c r="X32486" s="289"/>
    </row>
    <row r="32487" spans="20:24">
      <c r="T32487" s="288"/>
      <c r="U32487" s="287"/>
      <c r="X32487" s="289"/>
    </row>
    <row r="32488" spans="20:24">
      <c r="T32488" s="288"/>
      <c r="U32488" s="287"/>
      <c r="X32488" s="289"/>
    </row>
    <row r="32489" spans="20:24">
      <c r="T32489" s="288"/>
      <c r="U32489" s="287"/>
      <c r="X32489" s="289"/>
    </row>
    <row r="32490" spans="20:24">
      <c r="T32490" s="288"/>
      <c r="U32490" s="287"/>
      <c r="X32490" s="289"/>
    </row>
    <row r="32491" spans="20:24">
      <c r="T32491" s="288"/>
      <c r="U32491" s="287"/>
      <c r="X32491" s="289"/>
    </row>
    <row r="32492" spans="20:24">
      <c r="T32492" s="288"/>
      <c r="U32492" s="287"/>
      <c r="X32492" s="289"/>
    </row>
    <row r="32493" spans="20:24">
      <c r="T32493" s="288"/>
      <c r="U32493" s="287"/>
      <c r="X32493" s="289"/>
    </row>
    <row r="32494" spans="20:24">
      <c r="T32494" s="288"/>
      <c r="U32494" s="287"/>
      <c r="X32494" s="289"/>
    </row>
    <row r="32495" spans="20:24">
      <c r="T32495" s="288"/>
      <c r="U32495" s="287"/>
      <c r="X32495" s="289"/>
    </row>
    <row r="32496" spans="20:24">
      <c r="T32496" s="288"/>
      <c r="U32496" s="287"/>
      <c r="X32496" s="289"/>
    </row>
    <row r="32497" spans="20:24">
      <c r="T32497" s="288"/>
      <c r="U32497" s="287"/>
      <c r="X32497" s="289"/>
    </row>
    <row r="32498" spans="20:24">
      <c r="T32498" s="288"/>
      <c r="U32498" s="287"/>
      <c r="X32498" s="289"/>
    </row>
    <row r="32499" spans="20:24">
      <c r="T32499" s="288"/>
      <c r="U32499" s="287"/>
      <c r="X32499" s="289"/>
    </row>
    <row r="32500" spans="20:24">
      <c r="T32500" s="288"/>
      <c r="U32500" s="287"/>
      <c r="X32500" s="289"/>
    </row>
    <row r="32501" spans="20:24">
      <c r="T32501" s="288"/>
      <c r="U32501" s="287"/>
      <c r="X32501" s="289"/>
    </row>
    <row r="32502" spans="20:24">
      <c r="T32502" s="288"/>
      <c r="U32502" s="287"/>
      <c r="X32502" s="289"/>
    </row>
    <row r="32503" spans="20:24">
      <c r="T32503" s="288"/>
      <c r="U32503" s="287"/>
      <c r="X32503" s="289"/>
    </row>
    <row r="32504" spans="20:24">
      <c r="T32504" s="288"/>
      <c r="U32504" s="287"/>
      <c r="X32504" s="289"/>
    </row>
    <row r="32505" spans="20:24">
      <c r="T32505" s="288"/>
      <c r="U32505" s="287"/>
      <c r="X32505" s="289"/>
    </row>
    <row r="32506" spans="20:24">
      <c r="T32506" s="288"/>
      <c r="U32506" s="287"/>
      <c r="X32506" s="289"/>
    </row>
    <row r="32507" spans="20:24">
      <c r="T32507" s="288"/>
      <c r="U32507" s="287"/>
      <c r="X32507" s="289"/>
    </row>
    <row r="32508" spans="20:24">
      <c r="T32508" s="288"/>
      <c r="U32508" s="287"/>
      <c r="X32508" s="289"/>
    </row>
    <row r="32509" spans="20:24">
      <c r="T32509" s="288"/>
      <c r="U32509" s="287"/>
      <c r="X32509" s="289"/>
    </row>
    <row r="32510" spans="20:24">
      <c r="T32510" s="288"/>
      <c r="U32510" s="287"/>
      <c r="X32510" s="289"/>
    </row>
    <row r="32511" spans="20:24">
      <c r="T32511" s="288"/>
      <c r="U32511" s="287"/>
      <c r="X32511" s="289"/>
    </row>
    <row r="32512" spans="20:24">
      <c r="T32512" s="288"/>
      <c r="U32512" s="287"/>
      <c r="X32512" s="289"/>
    </row>
    <row r="32513" spans="20:24">
      <c r="T32513" s="288"/>
      <c r="U32513" s="287"/>
      <c r="X32513" s="289"/>
    </row>
    <row r="32514" spans="20:24">
      <c r="T32514" s="288"/>
      <c r="U32514" s="287"/>
      <c r="X32514" s="289"/>
    </row>
    <row r="32515" spans="20:24">
      <c r="T32515" s="288"/>
      <c r="U32515" s="287"/>
      <c r="X32515" s="289"/>
    </row>
    <row r="32516" spans="20:24">
      <c r="T32516" s="288"/>
      <c r="U32516" s="287"/>
      <c r="X32516" s="289"/>
    </row>
    <row r="32517" spans="20:24">
      <c r="T32517" s="288"/>
      <c r="U32517" s="287"/>
      <c r="X32517" s="289"/>
    </row>
    <row r="32518" spans="20:24">
      <c r="T32518" s="288"/>
      <c r="U32518" s="287"/>
      <c r="X32518" s="289"/>
    </row>
    <row r="32519" spans="20:24">
      <c r="T32519" s="288"/>
      <c r="U32519" s="287"/>
      <c r="X32519" s="289"/>
    </row>
    <row r="32520" spans="20:24">
      <c r="T32520" s="288"/>
      <c r="U32520" s="287"/>
      <c r="X32520" s="289"/>
    </row>
    <row r="32521" spans="20:24">
      <c r="T32521" s="288"/>
      <c r="U32521" s="287"/>
      <c r="X32521" s="289"/>
    </row>
    <row r="32522" spans="20:24">
      <c r="T32522" s="288"/>
      <c r="U32522" s="287"/>
      <c r="X32522" s="289"/>
    </row>
    <row r="32523" spans="20:24">
      <c r="T32523" s="288"/>
      <c r="U32523" s="287"/>
      <c r="X32523" s="289"/>
    </row>
    <row r="32524" spans="20:24">
      <c r="T32524" s="288"/>
      <c r="U32524" s="287"/>
      <c r="X32524" s="289"/>
    </row>
    <row r="32525" spans="20:24">
      <c r="T32525" s="288"/>
      <c r="U32525" s="287"/>
      <c r="X32525" s="289"/>
    </row>
    <row r="32526" spans="20:24">
      <c r="T32526" s="288"/>
      <c r="U32526" s="287"/>
      <c r="X32526" s="289"/>
    </row>
    <row r="32527" spans="20:24">
      <c r="T32527" s="288"/>
      <c r="U32527" s="287"/>
      <c r="X32527" s="289"/>
    </row>
    <row r="32528" spans="20:24">
      <c r="T32528" s="288"/>
      <c r="U32528" s="287"/>
      <c r="X32528" s="289"/>
    </row>
    <row r="32529" spans="20:24">
      <c r="T32529" s="288"/>
      <c r="U32529" s="287"/>
      <c r="X32529" s="289"/>
    </row>
    <row r="32530" spans="20:24">
      <c r="T32530" s="288"/>
      <c r="U32530" s="287"/>
      <c r="X32530" s="289"/>
    </row>
    <row r="32531" spans="20:24">
      <c r="T32531" s="288"/>
      <c r="U32531" s="287"/>
      <c r="X32531" s="289"/>
    </row>
    <row r="32532" spans="20:24">
      <c r="T32532" s="288"/>
      <c r="U32532" s="287"/>
      <c r="X32532" s="289"/>
    </row>
    <row r="32533" spans="20:24">
      <c r="T32533" s="288"/>
      <c r="U32533" s="287"/>
      <c r="X32533" s="289"/>
    </row>
    <row r="32534" spans="20:24">
      <c r="T32534" s="288"/>
      <c r="U32534" s="287"/>
      <c r="X32534" s="289"/>
    </row>
    <row r="32535" spans="20:24">
      <c r="T32535" s="288"/>
      <c r="U32535" s="287"/>
      <c r="X32535" s="289"/>
    </row>
    <row r="32536" spans="20:24">
      <c r="T32536" s="288"/>
      <c r="U32536" s="287"/>
      <c r="X32536" s="289"/>
    </row>
    <row r="32537" spans="20:24">
      <c r="T32537" s="288"/>
      <c r="U32537" s="287"/>
      <c r="X32537" s="289"/>
    </row>
    <row r="32538" spans="20:24">
      <c r="T32538" s="288"/>
      <c r="U32538" s="287"/>
      <c r="X32538" s="289"/>
    </row>
    <row r="32539" spans="20:24">
      <c r="T32539" s="288"/>
      <c r="U32539" s="287"/>
      <c r="X32539" s="289"/>
    </row>
    <row r="32540" spans="20:24">
      <c r="T32540" s="288"/>
      <c r="U32540" s="287"/>
      <c r="X32540" s="289"/>
    </row>
    <row r="32541" spans="20:24">
      <c r="T32541" s="288"/>
      <c r="U32541" s="287"/>
      <c r="X32541" s="289"/>
    </row>
    <row r="32542" spans="20:24">
      <c r="T32542" s="288"/>
      <c r="U32542" s="287"/>
      <c r="X32542" s="289"/>
    </row>
    <row r="32543" spans="20:24">
      <c r="T32543" s="288"/>
      <c r="U32543" s="287"/>
      <c r="X32543" s="289"/>
    </row>
    <row r="32544" spans="20:24">
      <c r="T32544" s="288"/>
      <c r="U32544" s="287"/>
      <c r="X32544" s="289"/>
    </row>
    <row r="32545" spans="20:24">
      <c r="T32545" s="288"/>
      <c r="U32545" s="287"/>
      <c r="X32545" s="289"/>
    </row>
    <row r="32546" spans="20:24">
      <c r="T32546" s="288"/>
      <c r="U32546" s="287"/>
      <c r="X32546" s="289"/>
    </row>
    <row r="32547" spans="20:24">
      <c r="T32547" s="288"/>
      <c r="U32547" s="287"/>
      <c r="X32547" s="289"/>
    </row>
    <row r="32548" spans="20:24">
      <c r="T32548" s="288"/>
      <c r="U32548" s="287"/>
      <c r="X32548" s="289"/>
    </row>
    <row r="32549" spans="20:24">
      <c r="T32549" s="288"/>
      <c r="U32549" s="287"/>
      <c r="X32549" s="289"/>
    </row>
    <row r="32550" spans="20:24">
      <c r="T32550" s="288"/>
      <c r="U32550" s="287"/>
      <c r="X32550" s="289"/>
    </row>
    <row r="32551" spans="20:24">
      <c r="T32551" s="288"/>
      <c r="U32551" s="287"/>
      <c r="X32551" s="289"/>
    </row>
    <row r="32552" spans="20:24">
      <c r="T32552" s="288"/>
      <c r="U32552" s="287"/>
      <c r="X32552" s="289"/>
    </row>
    <row r="32553" spans="20:24">
      <c r="T32553" s="288"/>
      <c r="U32553" s="287"/>
      <c r="X32553" s="289"/>
    </row>
    <row r="32554" spans="20:24">
      <c r="T32554" s="288"/>
      <c r="U32554" s="287"/>
      <c r="X32554" s="289"/>
    </row>
    <row r="32555" spans="20:24">
      <c r="T32555" s="288"/>
      <c r="U32555" s="287"/>
      <c r="X32555" s="289"/>
    </row>
    <row r="32556" spans="20:24">
      <c r="T32556" s="288"/>
      <c r="U32556" s="287"/>
      <c r="X32556" s="289"/>
    </row>
    <row r="32557" spans="20:24">
      <c r="T32557" s="288"/>
      <c r="U32557" s="287"/>
      <c r="X32557" s="289"/>
    </row>
    <row r="32558" spans="20:24">
      <c r="T32558" s="288"/>
      <c r="U32558" s="287"/>
      <c r="X32558" s="289"/>
    </row>
    <row r="32559" spans="20:24">
      <c r="T32559" s="288"/>
      <c r="U32559" s="287"/>
      <c r="X32559" s="289"/>
    </row>
    <row r="32560" spans="20:24">
      <c r="T32560" s="288"/>
      <c r="U32560" s="287"/>
      <c r="X32560" s="289"/>
    </row>
    <row r="32561" spans="20:24">
      <c r="T32561" s="288"/>
      <c r="U32561" s="287"/>
      <c r="X32561" s="289"/>
    </row>
    <row r="32562" spans="20:24">
      <c r="T32562" s="288"/>
      <c r="U32562" s="287"/>
      <c r="X32562" s="289"/>
    </row>
    <row r="32563" spans="20:24">
      <c r="T32563" s="288"/>
      <c r="U32563" s="287"/>
      <c r="X32563" s="289"/>
    </row>
    <row r="32564" spans="20:24">
      <c r="T32564" s="288"/>
      <c r="U32564" s="287"/>
      <c r="X32564" s="289"/>
    </row>
    <row r="32565" spans="20:24">
      <c r="T32565" s="288"/>
      <c r="U32565" s="287"/>
      <c r="X32565" s="289"/>
    </row>
    <row r="32566" spans="20:24">
      <c r="T32566" s="288"/>
      <c r="U32566" s="287"/>
      <c r="X32566" s="289"/>
    </row>
    <row r="32567" spans="20:24">
      <c r="T32567" s="288"/>
      <c r="U32567" s="287"/>
      <c r="X32567" s="289"/>
    </row>
    <row r="32568" spans="20:24">
      <c r="T32568" s="288"/>
      <c r="U32568" s="287"/>
      <c r="X32568" s="289"/>
    </row>
    <row r="32569" spans="20:24">
      <c r="T32569" s="288"/>
      <c r="U32569" s="287"/>
      <c r="X32569" s="289"/>
    </row>
    <row r="32570" spans="20:24">
      <c r="T32570" s="288"/>
      <c r="U32570" s="287"/>
      <c r="X32570" s="289"/>
    </row>
    <row r="32571" spans="20:24">
      <c r="T32571" s="288"/>
      <c r="U32571" s="287"/>
      <c r="X32571" s="289"/>
    </row>
    <row r="32572" spans="20:24">
      <c r="T32572" s="288"/>
      <c r="U32572" s="287"/>
      <c r="X32572" s="289"/>
    </row>
    <row r="32573" spans="20:24">
      <c r="T32573" s="288"/>
      <c r="U32573" s="287"/>
      <c r="X32573" s="289"/>
    </row>
    <row r="32574" spans="20:24">
      <c r="T32574" s="288"/>
      <c r="U32574" s="287"/>
      <c r="X32574" s="289"/>
    </row>
    <row r="32575" spans="20:24">
      <c r="T32575" s="288"/>
      <c r="U32575" s="287"/>
      <c r="X32575" s="289"/>
    </row>
    <row r="32576" spans="20:24">
      <c r="T32576" s="288"/>
      <c r="U32576" s="287"/>
      <c r="X32576" s="289"/>
    </row>
    <row r="32577" spans="20:24">
      <c r="T32577" s="288"/>
      <c r="U32577" s="287"/>
      <c r="X32577" s="289"/>
    </row>
    <row r="32578" spans="20:24">
      <c r="T32578" s="288"/>
      <c r="U32578" s="287"/>
      <c r="X32578" s="289"/>
    </row>
    <row r="32579" spans="20:24">
      <c r="T32579" s="288"/>
      <c r="U32579" s="287"/>
      <c r="X32579" s="289"/>
    </row>
    <row r="32580" spans="20:24">
      <c r="T32580" s="288"/>
      <c r="U32580" s="287"/>
      <c r="X32580" s="289"/>
    </row>
    <row r="32581" spans="20:24">
      <c r="T32581" s="288"/>
      <c r="U32581" s="287"/>
      <c r="X32581" s="289"/>
    </row>
    <row r="32582" spans="20:24">
      <c r="T32582" s="288"/>
      <c r="U32582" s="287"/>
      <c r="X32582" s="289"/>
    </row>
    <row r="32583" spans="20:24">
      <c r="T32583" s="288"/>
      <c r="U32583" s="287"/>
      <c r="X32583" s="289"/>
    </row>
    <row r="32584" spans="20:24">
      <c r="T32584" s="288"/>
      <c r="U32584" s="287"/>
      <c r="X32584" s="289"/>
    </row>
    <row r="32585" spans="20:24">
      <c r="T32585" s="288"/>
      <c r="U32585" s="287"/>
      <c r="X32585" s="289"/>
    </row>
    <row r="32586" spans="20:24">
      <c r="T32586" s="288"/>
      <c r="U32586" s="287"/>
      <c r="X32586" s="289"/>
    </row>
    <row r="32587" spans="20:24">
      <c r="T32587" s="288"/>
      <c r="U32587" s="287"/>
      <c r="X32587" s="289"/>
    </row>
    <row r="32588" spans="20:24">
      <c r="T32588" s="288"/>
      <c r="U32588" s="287"/>
      <c r="X32588" s="289"/>
    </row>
    <row r="32589" spans="20:24">
      <c r="T32589" s="288"/>
      <c r="U32589" s="287"/>
      <c r="X32589" s="289"/>
    </row>
    <row r="32590" spans="20:24">
      <c r="T32590" s="288"/>
      <c r="U32590" s="287"/>
      <c r="X32590" s="289"/>
    </row>
    <row r="32591" spans="20:24">
      <c r="T32591" s="288"/>
      <c r="U32591" s="287"/>
      <c r="X32591" s="289"/>
    </row>
    <row r="32592" spans="20:24">
      <c r="T32592" s="288"/>
      <c r="U32592" s="287"/>
      <c r="X32592" s="289"/>
    </row>
    <row r="32593" spans="20:24">
      <c r="T32593" s="288"/>
      <c r="U32593" s="287"/>
      <c r="X32593" s="289"/>
    </row>
    <row r="32594" spans="20:24">
      <c r="T32594" s="288"/>
      <c r="U32594" s="287"/>
      <c r="X32594" s="289"/>
    </row>
    <row r="32595" spans="20:24">
      <c r="T32595" s="288"/>
      <c r="U32595" s="287"/>
      <c r="X32595" s="289"/>
    </row>
    <row r="32596" spans="20:24">
      <c r="T32596" s="288"/>
      <c r="U32596" s="287"/>
      <c r="X32596" s="289"/>
    </row>
    <row r="32597" spans="20:24">
      <c r="T32597" s="288"/>
      <c r="U32597" s="287"/>
      <c r="X32597" s="289"/>
    </row>
    <row r="32598" spans="20:24">
      <c r="T32598" s="288"/>
      <c r="U32598" s="287"/>
      <c r="X32598" s="289"/>
    </row>
    <row r="32599" spans="20:24">
      <c r="T32599" s="288"/>
      <c r="U32599" s="287"/>
      <c r="X32599" s="289"/>
    </row>
    <row r="32600" spans="20:24">
      <c r="T32600" s="288"/>
      <c r="U32600" s="287"/>
      <c r="X32600" s="289"/>
    </row>
    <row r="32601" spans="20:24">
      <c r="T32601" s="288"/>
      <c r="U32601" s="287"/>
      <c r="X32601" s="289"/>
    </row>
    <row r="32602" spans="20:24">
      <c r="T32602" s="288"/>
      <c r="U32602" s="287"/>
      <c r="X32602" s="289"/>
    </row>
    <row r="32603" spans="20:24">
      <c r="T32603" s="288"/>
      <c r="U32603" s="287"/>
      <c r="X32603" s="289"/>
    </row>
    <row r="32604" spans="20:24">
      <c r="T32604" s="288"/>
      <c r="U32604" s="287"/>
      <c r="X32604" s="289"/>
    </row>
    <row r="32605" spans="20:24">
      <c r="T32605" s="288"/>
      <c r="U32605" s="287"/>
      <c r="X32605" s="289"/>
    </row>
    <row r="32606" spans="20:24">
      <c r="T32606" s="288"/>
      <c r="U32606" s="287"/>
      <c r="X32606" s="289"/>
    </row>
    <row r="32607" spans="20:24">
      <c r="T32607" s="288"/>
      <c r="U32607" s="287"/>
      <c r="X32607" s="289"/>
    </row>
    <row r="32608" spans="20:24">
      <c r="T32608" s="288"/>
      <c r="U32608" s="287"/>
      <c r="X32608" s="289"/>
    </row>
    <row r="32609" spans="20:24">
      <c r="T32609" s="288"/>
      <c r="U32609" s="287"/>
      <c r="X32609" s="289"/>
    </row>
    <row r="32610" spans="20:24">
      <c r="T32610" s="288"/>
      <c r="U32610" s="287"/>
      <c r="X32610" s="289"/>
    </row>
    <row r="32611" spans="20:24">
      <c r="T32611" s="288"/>
      <c r="U32611" s="287"/>
      <c r="X32611" s="289"/>
    </row>
    <row r="32612" spans="20:24">
      <c r="T32612" s="288"/>
      <c r="U32612" s="287"/>
      <c r="X32612" s="289"/>
    </row>
    <row r="32613" spans="20:24">
      <c r="T32613" s="288"/>
      <c r="U32613" s="287"/>
      <c r="X32613" s="289"/>
    </row>
    <row r="32614" spans="20:24">
      <c r="T32614" s="288"/>
      <c r="U32614" s="287"/>
      <c r="X32614" s="289"/>
    </row>
    <row r="32615" spans="20:24">
      <c r="T32615" s="288"/>
      <c r="U32615" s="287"/>
      <c r="X32615" s="289"/>
    </row>
    <row r="32616" spans="20:24">
      <c r="T32616" s="288"/>
      <c r="U32616" s="287"/>
      <c r="X32616" s="289"/>
    </row>
    <row r="32617" spans="20:24">
      <c r="T32617" s="288"/>
      <c r="U32617" s="287"/>
      <c r="X32617" s="289"/>
    </row>
    <row r="32618" spans="20:24">
      <c r="T32618" s="288"/>
      <c r="U32618" s="287"/>
      <c r="X32618" s="289"/>
    </row>
    <row r="32619" spans="20:24">
      <c r="T32619" s="288"/>
      <c r="U32619" s="287"/>
      <c r="X32619" s="289"/>
    </row>
    <row r="32620" spans="20:24">
      <c r="T32620" s="288"/>
      <c r="U32620" s="287"/>
      <c r="X32620" s="289"/>
    </row>
    <row r="32621" spans="20:24">
      <c r="T32621" s="288"/>
      <c r="U32621" s="287"/>
      <c r="X32621" s="289"/>
    </row>
    <row r="32622" spans="20:24">
      <c r="T32622" s="288"/>
      <c r="U32622" s="287"/>
      <c r="X32622" s="289"/>
    </row>
    <row r="32623" spans="20:24">
      <c r="T32623" s="288"/>
      <c r="U32623" s="287"/>
      <c r="X32623" s="289"/>
    </row>
    <row r="32624" spans="20:24">
      <c r="T32624" s="288"/>
      <c r="U32624" s="287"/>
      <c r="X32624" s="289"/>
    </row>
    <row r="32625" spans="20:24">
      <c r="T32625" s="288"/>
      <c r="U32625" s="287"/>
      <c r="X32625" s="289"/>
    </row>
    <row r="32626" spans="20:24">
      <c r="T32626" s="288"/>
      <c r="U32626" s="287"/>
      <c r="X32626" s="289"/>
    </row>
    <row r="32627" spans="20:24">
      <c r="T32627" s="288"/>
      <c r="U32627" s="287"/>
      <c r="X32627" s="289"/>
    </row>
    <row r="32628" spans="20:24">
      <c r="T32628" s="288"/>
      <c r="U32628" s="287"/>
      <c r="X32628" s="289"/>
    </row>
    <row r="32629" spans="20:24">
      <c r="T32629" s="288"/>
      <c r="U32629" s="287"/>
      <c r="X32629" s="289"/>
    </row>
    <row r="32630" spans="20:24">
      <c r="T32630" s="288"/>
      <c r="U32630" s="287"/>
      <c r="X32630" s="289"/>
    </row>
    <row r="32631" spans="20:24">
      <c r="T32631" s="288"/>
      <c r="U32631" s="287"/>
      <c r="X32631" s="289"/>
    </row>
    <row r="32632" spans="20:24">
      <c r="T32632" s="288"/>
      <c r="U32632" s="287"/>
      <c r="X32632" s="289"/>
    </row>
    <row r="32633" spans="20:24">
      <c r="T32633" s="288"/>
      <c r="U32633" s="287"/>
      <c r="X32633" s="289"/>
    </row>
    <row r="32634" spans="20:24">
      <c r="T32634" s="288"/>
      <c r="U32634" s="287"/>
      <c r="X32634" s="289"/>
    </row>
    <row r="32635" spans="20:24">
      <c r="T32635" s="288"/>
      <c r="U32635" s="287"/>
      <c r="X32635" s="289"/>
    </row>
    <row r="32636" spans="20:24">
      <c r="T32636" s="288"/>
      <c r="U32636" s="287"/>
      <c r="X32636" s="289"/>
    </row>
    <row r="32637" spans="20:24">
      <c r="T32637" s="288"/>
      <c r="U32637" s="287"/>
      <c r="X32637" s="289"/>
    </row>
    <row r="32638" spans="20:24">
      <c r="T32638" s="288"/>
      <c r="U32638" s="287"/>
      <c r="X32638" s="289"/>
    </row>
    <row r="32639" spans="20:24">
      <c r="T32639" s="288"/>
      <c r="U32639" s="287"/>
      <c r="X32639" s="289"/>
    </row>
    <row r="32640" spans="20:24">
      <c r="T32640" s="288"/>
      <c r="U32640" s="287"/>
      <c r="X32640" s="289"/>
    </row>
    <row r="32641" spans="20:24">
      <c r="T32641" s="288"/>
      <c r="U32641" s="287"/>
      <c r="X32641" s="289"/>
    </row>
    <row r="32642" spans="20:24">
      <c r="T32642" s="288"/>
      <c r="U32642" s="287"/>
      <c r="X32642" s="289"/>
    </row>
    <row r="32643" spans="20:24">
      <c r="T32643" s="288"/>
      <c r="U32643" s="287"/>
      <c r="X32643" s="289"/>
    </row>
    <row r="32644" spans="20:24">
      <c r="T32644" s="288"/>
      <c r="U32644" s="287"/>
      <c r="X32644" s="289"/>
    </row>
    <row r="32645" spans="20:24">
      <c r="T32645" s="288"/>
      <c r="U32645" s="287"/>
      <c r="X32645" s="289"/>
    </row>
    <row r="32646" spans="20:24">
      <c r="T32646" s="288"/>
      <c r="U32646" s="287"/>
      <c r="X32646" s="289"/>
    </row>
    <row r="32647" spans="20:24">
      <c r="T32647" s="288"/>
      <c r="U32647" s="287"/>
      <c r="X32647" s="289"/>
    </row>
    <row r="32648" spans="20:24">
      <c r="T32648" s="288"/>
      <c r="U32648" s="287"/>
      <c r="X32648" s="289"/>
    </row>
    <row r="32649" spans="20:24">
      <c r="T32649" s="288"/>
      <c r="U32649" s="287"/>
      <c r="X32649" s="289"/>
    </row>
    <row r="32650" spans="20:24">
      <c r="T32650" s="288"/>
      <c r="U32650" s="287"/>
      <c r="X32650" s="289"/>
    </row>
    <row r="32651" spans="20:24">
      <c r="T32651" s="288"/>
      <c r="U32651" s="287"/>
      <c r="X32651" s="289"/>
    </row>
    <row r="32652" spans="20:24">
      <c r="T32652" s="288"/>
      <c r="U32652" s="287"/>
      <c r="X32652" s="289"/>
    </row>
    <row r="32653" spans="20:24">
      <c r="T32653" s="288"/>
      <c r="U32653" s="287"/>
      <c r="X32653" s="289"/>
    </row>
    <row r="32654" spans="20:24">
      <c r="T32654" s="288"/>
      <c r="U32654" s="287"/>
      <c r="X32654" s="289"/>
    </row>
    <row r="32655" spans="20:24">
      <c r="T32655" s="288"/>
      <c r="U32655" s="287"/>
      <c r="X32655" s="289"/>
    </row>
    <row r="32656" spans="20:24">
      <c r="T32656" s="288"/>
      <c r="U32656" s="287"/>
      <c r="X32656" s="289"/>
    </row>
    <row r="32657" spans="20:24">
      <c r="T32657" s="288"/>
      <c r="U32657" s="287"/>
      <c r="X32657" s="289"/>
    </row>
    <row r="32658" spans="20:24">
      <c r="T32658" s="288"/>
      <c r="U32658" s="287"/>
      <c r="X32658" s="289"/>
    </row>
    <row r="32659" spans="20:24">
      <c r="T32659" s="288"/>
      <c r="U32659" s="287"/>
      <c r="X32659" s="289"/>
    </row>
    <row r="32660" spans="20:24">
      <c r="T32660" s="288"/>
      <c r="U32660" s="287"/>
      <c r="X32660" s="289"/>
    </row>
    <row r="32661" spans="20:24">
      <c r="T32661" s="288"/>
      <c r="U32661" s="287"/>
      <c r="X32661" s="289"/>
    </row>
    <row r="32662" spans="20:24">
      <c r="T32662" s="288"/>
      <c r="U32662" s="287"/>
      <c r="X32662" s="289"/>
    </row>
    <row r="32663" spans="20:24">
      <c r="T32663" s="288"/>
      <c r="U32663" s="287"/>
      <c r="X32663" s="289"/>
    </row>
    <row r="32664" spans="20:24">
      <c r="T32664" s="288"/>
      <c r="U32664" s="287"/>
      <c r="X32664" s="289"/>
    </row>
    <row r="32665" spans="20:24">
      <c r="T32665" s="288"/>
      <c r="U32665" s="287"/>
      <c r="X32665" s="289"/>
    </row>
    <row r="32666" spans="20:24">
      <c r="T32666" s="288"/>
      <c r="U32666" s="287"/>
      <c r="X32666" s="289"/>
    </row>
    <row r="32667" spans="20:24">
      <c r="T32667" s="288"/>
      <c r="U32667" s="287"/>
      <c r="X32667" s="289"/>
    </row>
    <row r="32668" spans="20:24">
      <c r="T32668" s="288"/>
      <c r="U32668" s="287"/>
      <c r="X32668" s="289"/>
    </row>
    <row r="32669" spans="20:24">
      <c r="T32669" s="288"/>
      <c r="U32669" s="287"/>
      <c r="X32669" s="289"/>
    </row>
    <row r="32670" spans="20:24">
      <c r="T32670" s="288"/>
      <c r="U32670" s="287"/>
      <c r="X32670" s="289"/>
    </row>
    <row r="32671" spans="20:24">
      <c r="T32671" s="288"/>
      <c r="U32671" s="287"/>
      <c r="X32671" s="289"/>
    </row>
    <row r="32672" spans="20:24">
      <c r="T32672" s="288"/>
      <c r="U32672" s="287"/>
      <c r="X32672" s="289"/>
    </row>
    <row r="32673" spans="20:24">
      <c r="T32673" s="288"/>
      <c r="U32673" s="287"/>
      <c r="X32673" s="289"/>
    </row>
    <row r="32674" spans="20:24">
      <c r="T32674" s="288"/>
      <c r="U32674" s="287"/>
      <c r="X32674" s="289"/>
    </row>
    <row r="32675" spans="20:24">
      <c r="T32675" s="288"/>
      <c r="U32675" s="287"/>
      <c r="X32675" s="289"/>
    </row>
    <row r="32676" spans="20:24">
      <c r="T32676" s="288"/>
      <c r="U32676" s="287"/>
      <c r="X32676" s="289"/>
    </row>
    <row r="32677" spans="20:24">
      <c r="T32677" s="288"/>
      <c r="U32677" s="287"/>
      <c r="X32677" s="289"/>
    </row>
    <row r="32678" spans="20:24">
      <c r="T32678" s="288"/>
      <c r="U32678" s="287"/>
      <c r="X32678" s="289"/>
    </row>
    <row r="32679" spans="20:24">
      <c r="T32679" s="288"/>
      <c r="U32679" s="287"/>
      <c r="X32679" s="289"/>
    </row>
    <row r="32680" spans="20:24">
      <c r="T32680" s="288"/>
      <c r="U32680" s="287"/>
      <c r="X32680" s="289"/>
    </row>
    <row r="32681" spans="20:24">
      <c r="T32681" s="288"/>
      <c r="U32681" s="287"/>
      <c r="X32681" s="289"/>
    </row>
    <row r="32682" spans="20:24">
      <c r="T32682" s="288"/>
      <c r="U32682" s="287"/>
      <c r="X32682" s="289"/>
    </row>
    <row r="32683" spans="20:24">
      <c r="T32683" s="288"/>
      <c r="U32683" s="287"/>
      <c r="X32683" s="289"/>
    </row>
    <row r="32684" spans="20:24">
      <c r="T32684" s="288"/>
      <c r="U32684" s="287"/>
      <c r="X32684" s="289"/>
    </row>
    <row r="32685" spans="20:24">
      <c r="T32685" s="288"/>
      <c r="U32685" s="287"/>
      <c r="X32685" s="289"/>
    </row>
    <row r="32686" spans="20:24">
      <c r="T32686" s="288"/>
      <c r="U32686" s="287"/>
      <c r="X32686" s="289"/>
    </row>
    <row r="32687" spans="20:24">
      <c r="T32687" s="288"/>
      <c r="U32687" s="287"/>
      <c r="X32687" s="289"/>
    </row>
    <row r="32688" spans="20:24">
      <c r="T32688" s="288"/>
      <c r="U32688" s="287"/>
      <c r="X32688" s="289"/>
    </row>
    <row r="32689" spans="20:24">
      <c r="T32689" s="288"/>
      <c r="U32689" s="287"/>
      <c r="X32689" s="289"/>
    </row>
    <row r="32690" spans="20:24">
      <c r="T32690" s="288"/>
      <c r="U32690" s="287"/>
      <c r="X32690" s="289"/>
    </row>
    <row r="32691" spans="20:24">
      <c r="T32691" s="288"/>
      <c r="U32691" s="287"/>
      <c r="X32691" s="289"/>
    </row>
    <row r="32692" spans="20:24">
      <c r="T32692" s="288"/>
      <c r="U32692" s="287"/>
      <c r="X32692" s="289"/>
    </row>
    <row r="32693" spans="20:24">
      <c r="T32693" s="288"/>
      <c r="U32693" s="287"/>
      <c r="X32693" s="289"/>
    </row>
    <row r="32694" spans="20:24">
      <c r="T32694" s="288"/>
      <c r="U32694" s="287"/>
      <c r="X32694" s="289"/>
    </row>
    <row r="32695" spans="20:24">
      <c r="T32695" s="288"/>
      <c r="U32695" s="287"/>
      <c r="X32695" s="289"/>
    </row>
    <row r="32696" spans="20:24">
      <c r="T32696" s="288"/>
      <c r="U32696" s="287"/>
      <c r="X32696" s="289"/>
    </row>
    <row r="32697" spans="20:24">
      <c r="T32697" s="288"/>
      <c r="U32697" s="287"/>
      <c r="X32697" s="289"/>
    </row>
    <row r="32698" spans="20:24">
      <c r="T32698" s="288"/>
      <c r="U32698" s="287"/>
      <c r="X32698" s="289"/>
    </row>
    <row r="32699" spans="20:24">
      <c r="T32699" s="288"/>
      <c r="U32699" s="287"/>
      <c r="X32699" s="289"/>
    </row>
    <row r="32700" spans="20:24">
      <c r="T32700" s="288"/>
      <c r="U32700" s="287"/>
      <c r="X32700" s="289"/>
    </row>
    <row r="32701" spans="20:24">
      <c r="T32701" s="288"/>
      <c r="U32701" s="287"/>
      <c r="X32701" s="289"/>
    </row>
    <row r="32702" spans="20:24">
      <c r="T32702" s="288"/>
      <c r="U32702" s="287"/>
      <c r="X32702" s="289"/>
    </row>
    <row r="32703" spans="20:24">
      <c r="T32703" s="288"/>
      <c r="U32703" s="287"/>
      <c r="X32703" s="289"/>
    </row>
    <row r="32704" spans="20:24">
      <c r="T32704" s="288"/>
      <c r="U32704" s="287"/>
      <c r="X32704" s="289"/>
    </row>
    <row r="32705" spans="20:24">
      <c r="T32705" s="288"/>
      <c r="U32705" s="287"/>
      <c r="X32705" s="289"/>
    </row>
    <row r="32706" spans="20:24">
      <c r="T32706" s="288"/>
      <c r="U32706" s="287"/>
      <c r="X32706" s="289"/>
    </row>
    <row r="32707" spans="20:24">
      <c r="T32707" s="288"/>
      <c r="U32707" s="287"/>
      <c r="X32707" s="289"/>
    </row>
    <row r="32708" spans="20:24">
      <c r="T32708" s="288"/>
      <c r="U32708" s="287"/>
      <c r="X32708" s="289"/>
    </row>
    <row r="32709" spans="20:24">
      <c r="T32709" s="288"/>
      <c r="U32709" s="287"/>
      <c r="X32709" s="289"/>
    </row>
    <row r="32710" spans="20:24">
      <c r="T32710" s="288"/>
      <c r="U32710" s="287"/>
      <c r="X32710" s="289"/>
    </row>
    <row r="32711" spans="20:24">
      <c r="T32711" s="288"/>
      <c r="U32711" s="287"/>
      <c r="X32711" s="289"/>
    </row>
    <row r="32712" spans="20:24">
      <c r="T32712" s="288"/>
      <c r="U32712" s="287"/>
      <c r="X32712" s="289"/>
    </row>
    <row r="32713" spans="20:24">
      <c r="T32713" s="288"/>
      <c r="U32713" s="287"/>
      <c r="X32713" s="289"/>
    </row>
    <row r="32714" spans="20:24">
      <c r="T32714" s="288"/>
      <c r="U32714" s="287"/>
      <c r="X32714" s="289"/>
    </row>
    <row r="32715" spans="20:24">
      <c r="T32715" s="288"/>
      <c r="U32715" s="287"/>
      <c r="X32715" s="289"/>
    </row>
    <row r="32716" spans="20:24">
      <c r="T32716" s="288"/>
      <c r="U32716" s="287"/>
      <c r="X32716" s="289"/>
    </row>
    <row r="32717" spans="20:24">
      <c r="T32717" s="288"/>
      <c r="U32717" s="287"/>
      <c r="X32717" s="289"/>
    </row>
    <row r="32718" spans="20:24">
      <c r="T32718" s="288"/>
      <c r="U32718" s="287"/>
      <c r="X32718" s="289"/>
    </row>
    <row r="32719" spans="20:24">
      <c r="T32719" s="288"/>
      <c r="U32719" s="287"/>
      <c r="X32719" s="289"/>
    </row>
    <row r="32720" spans="20:24">
      <c r="T32720" s="288"/>
      <c r="U32720" s="287"/>
      <c r="X32720" s="289"/>
    </row>
    <row r="32721" spans="20:24">
      <c r="T32721" s="288"/>
      <c r="U32721" s="287"/>
      <c r="X32721" s="289"/>
    </row>
    <row r="32722" spans="20:24">
      <c r="T32722" s="288"/>
      <c r="U32722" s="287"/>
      <c r="X32722" s="289"/>
    </row>
    <row r="32723" spans="20:24">
      <c r="T32723" s="288"/>
      <c r="U32723" s="287"/>
      <c r="X32723" s="289"/>
    </row>
    <row r="32724" spans="20:24">
      <c r="T32724" s="288"/>
      <c r="U32724" s="287"/>
      <c r="X32724" s="289"/>
    </row>
    <row r="32725" spans="20:24">
      <c r="T32725" s="288"/>
      <c r="U32725" s="287"/>
      <c r="X32725" s="289"/>
    </row>
    <row r="32726" spans="20:24">
      <c r="T32726" s="288"/>
      <c r="U32726" s="287"/>
      <c r="X32726" s="289"/>
    </row>
    <row r="32727" spans="20:24">
      <c r="T32727" s="288"/>
      <c r="U32727" s="287"/>
      <c r="X32727" s="289"/>
    </row>
    <row r="32728" spans="20:24">
      <c r="T32728" s="288"/>
      <c r="U32728" s="287"/>
      <c r="X32728" s="289"/>
    </row>
    <row r="32729" spans="20:24">
      <c r="T32729" s="288"/>
      <c r="U32729" s="287"/>
      <c r="X32729" s="289"/>
    </row>
    <row r="32730" spans="20:24">
      <c r="T32730" s="288"/>
      <c r="U32730" s="287"/>
      <c r="X32730" s="289"/>
    </row>
    <row r="32731" spans="20:24">
      <c r="T32731" s="288"/>
      <c r="U32731" s="287"/>
      <c r="X32731" s="289"/>
    </row>
    <row r="32732" spans="20:24">
      <c r="T32732" s="288"/>
      <c r="U32732" s="287"/>
      <c r="X32732" s="289"/>
    </row>
    <row r="32733" spans="20:24">
      <c r="T32733" s="288"/>
      <c r="U32733" s="287"/>
      <c r="X32733" s="289"/>
    </row>
    <row r="32734" spans="20:24">
      <c r="T32734" s="288"/>
      <c r="U32734" s="287"/>
      <c r="X32734" s="289"/>
    </row>
    <row r="32735" spans="20:24">
      <c r="T32735" s="288"/>
      <c r="U32735" s="287"/>
      <c r="X32735" s="289"/>
    </row>
    <row r="32736" spans="20:24">
      <c r="T32736" s="288"/>
      <c r="U32736" s="287"/>
      <c r="X32736" s="289"/>
    </row>
    <row r="32737" spans="20:24">
      <c r="T32737" s="288"/>
      <c r="U32737" s="287"/>
      <c r="X32737" s="289"/>
    </row>
    <row r="32738" spans="20:24">
      <c r="T32738" s="288"/>
      <c r="U32738" s="287"/>
      <c r="X32738" s="289"/>
    </row>
    <row r="32739" spans="20:24">
      <c r="T32739" s="288"/>
      <c r="U32739" s="287"/>
      <c r="X32739" s="289"/>
    </row>
    <row r="32740" spans="20:24">
      <c r="T32740" s="288"/>
      <c r="U32740" s="287"/>
      <c r="X32740" s="289"/>
    </row>
    <row r="32741" spans="20:24">
      <c r="T32741" s="288"/>
      <c r="U32741" s="287"/>
      <c r="X32741" s="289"/>
    </row>
    <row r="32742" spans="20:24">
      <c r="T32742" s="288"/>
      <c r="U32742" s="287"/>
      <c r="X32742" s="289"/>
    </row>
    <row r="32743" spans="20:24">
      <c r="T32743" s="288"/>
      <c r="U32743" s="287"/>
      <c r="X32743" s="289"/>
    </row>
    <row r="32744" spans="20:24">
      <c r="T32744" s="288"/>
      <c r="U32744" s="287"/>
      <c r="X32744" s="289"/>
    </row>
    <row r="32745" spans="20:24">
      <c r="T32745" s="288"/>
      <c r="U32745" s="287"/>
      <c r="X32745" s="289"/>
    </row>
    <row r="32746" spans="20:24">
      <c r="T32746" s="288"/>
      <c r="U32746" s="287"/>
      <c r="X32746" s="289"/>
    </row>
    <row r="32747" spans="20:24">
      <c r="T32747" s="288"/>
      <c r="U32747" s="287"/>
      <c r="X32747" s="289"/>
    </row>
    <row r="32748" spans="20:24">
      <c r="T32748" s="288"/>
      <c r="U32748" s="287"/>
      <c r="X32748" s="289"/>
    </row>
    <row r="32749" spans="20:24">
      <c r="T32749" s="288"/>
      <c r="U32749" s="287"/>
      <c r="X32749" s="289"/>
    </row>
    <row r="32750" spans="20:24">
      <c r="T32750" s="288"/>
      <c r="U32750" s="287"/>
      <c r="X32750" s="289"/>
    </row>
    <row r="32751" spans="20:24">
      <c r="T32751" s="288"/>
      <c r="U32751" s="287"/>
      <c r="X32751" s="289"/>
    </row>
    <row r="32752" spans="20:24">
      <c r="T32752" s="288"/>
      <c r="U32752" s="287"/>
      <c r="X32752" s="289"/>
    </row>
    <row r="32753" spans="20:24">
      <c r="T32753" s="288"/>
      <c r="U32753" s="287"/>
      <c r="X32753" s="289"/>
    </row>
    <row r="32754" spans="20:24">
      <c r="T32754" s="288"/>
      <c r="U32754" s="287"/>
      <c r="X32754" s="289"/>
    </row>
    <row r="32755" spans="20:24">
      <c r="T32755" s="288"/>
      <c r="U32755" s="287"/>
      <c r="X32755" s="289"/>
    </row>
    <row r="32756" spans="20:24">
      <c r="T32756" s="288"/>
      <c r="U32756" s="287"/>
      <c r="X32756" s="289"/>
    </row>
    <row r="32757" spans="20:24">
      <c r="T32757" s="288"/>
      <c r="U32757" s="287"/>
      <c r="X32757" s="289"/>
    </row>
    <row r="32758" spans="20:24">
      <c r="T32758" s="288"/>
      <c r="U32758" s="287"/>
      <c r="X32758" s="289"/>
    </row>
    <row r="32759" spans="20:24">
      <c r="T32759" s="288"/>
      <c r="U32759" s="287"/>
      <c r="X32759" s="289"/>
    </row>
    <row r="32760" spans="20:24">
      <c r="T32760" s="288"/>
      <c r="U32760" s="287"/>
      <c r="X32760" s="289"/>
    </row>
    <row r="32761" spans="20:24">
      <c r="T32761" s="288"/>
      <c r="U32761" s="287"/>
      <c r="X32761" s="289"/>
    </row>
    <row r="32762" spans="20:24">
      <c r="T32762" s="288"/>
      <c r="U32762" s="287"/>
      <c r="X32762" s="289"/>
    </row>
    <row r="32763" spans="20:24">
      <c r="T32763" s="288"/>
      <c r="U32763" s="287"/>
      <c r="X32763" s="289"/>
    </row>
    <row r="32764" spans="20:24">
      <c r="T32764" s="288"/>
      <c r="U32764" s="287"/>
      <c r="X32764" s="289"/>
    </row>
    <row r="32765" spans="20:24">
      <c r="T32765" s="288"/>
      <c r="U32765" s="287"/>
      <c r="X32765" s="289"/>
    </row>
    <row r="32766" spans="20:24">
      <c r="T32766" s="288"/>
      <c r="U32766" s="287"/>
      <c r="X32766" s="289"/>
    </row>
    <row r="32767" spans="20:24">
      <c r="T32767" s="288"/>
      <c r="U32767" s="287"/>
      <c r="X32767" s="289"/>
    </row>
    <row r="32768" spans="20:24">
      <c r="T32768" s="288"/>
      <c r="U32768" s="287"/>
      <c r="X32768" s="289"/>
    </row>
    <row r="32769" spans="20:24">
      <c r="T32769" s="288"/>
      <c r="U32769" s="287"/>
      <c r="X32769" s="289"/>
    </row>
    <row r="32770" spans="20:24">
      <c r="T32770" s="288"/>
      <c r="U32770" s="287"/>
      <c r="X32770" s="289"/>
    </row>
    <row r="32771" spans="20:24">
      <c r="T32771" s="288"/>
      <c r="U32771" s="287"/>
      <c r="X32771" s="289"/>
    </row>
    <row r="32772" spans="20:24">
      <c r="T32772" s="288"/>
      <c r="U32772" s="287"/>
      <c r="X32772" s="289"/>
    </row>
    <row r="32773" spans="20:24">
      <c r="T32773" s="288"/>
      <c r="U32773" s="287"/>
      <c r="X32773" s="289"/>
    </row>
    <row r="32774" spans="20:24">
      <c r="T32774" s="288"/>
      <c r="U32774" s="287"/>
      <c r="X32774" s="289"/>
    </row>
    <row r="32775" spans="20:24">
      <c r="T32775" s="288"/>
      <c r="U32775" s="287"/>
      <c r="X32775" s="289"/>
    </row>
    <row r="32776" spans="20:24">
      <c r="T32776" s="288"/>
      <c r="U32776" s="287"/>
      <c r="X32776" s="289"/>
    </row>
    <row r="32777" spans="20:24">
      <c r="T32777" s="288"/>
      <c r="U32777" s="287"/>
      <c r="X32777" s="289"/>
    </row>
    <row r="32778" spans="20:24">
      <c r="T32778" s="288"/>
      <c r="U32778" s="287"/>
      <c r="X32778" s="289"/>
    </row>
    <row r="32779" spans="20:24">
      <c r="T32779" s="288"/>
      <c r="U32779" s="287"/>
      <c r="X32779" s="289"/>
    </row>
    <row r="32780" spans="20:24">
      <c r="T32780" s="288"/>
      <c r="U32780" s="287"/>
      <c r="X32780" s="289"/>
    </row>
    <row r="32781" spans="20:24">
      <c r="T32781" s="288"/>
      <c r="U32781" s="287"/>
      <c r="X32781" s="289"/>
    </row>
    <row r="32782" spans="20:24">
      <c r="T32782" s="288"/>
      <c r="U32782" s="287"/>
      <c r="X32782" s="289"/>
    </row>
    <row r="32783" spans="20:24">
      <c r="T32783" s="288"/>
      <c r="U32783" s="287"/>
      <c r="X32783" s="289"/>
    </row>
    <row r="32784" spans="20:24">
      <c r="T32784" s="288"/>
      <c r="U32784" s="287"/>
      <c r="X32784" s="289"/>
    </row>
    <row r="32785" spans="20:24">
      <c r="T32785" s="288"/>
      <c r="U32785" s="287"/>
      <c r="X32785" s="289"/>
    </row>
    <row r="32786" spans="20:24">
      <c r="T32786" s="288"/>
      <c r="U32786" s="287"/>
      <c r="X32786" s="289"/>
    </row>
    <row r="32787" spans="20:24">
      <c r="T32787" s="288"/>
      <c r="U32787" s="287"/>
      <c r="X32787" s="289"/>
    </row>
    <row r="32788" spans="20:24">
      <c r="T32788" s="288"/>
      <c r="U32788" s="287"/>
      <c r="X32788" s="289"/>
    </row>
    <row r="32789" spans="20:24">
      <c r="T32789" s="288"/>
      <c r="U32789" s="287"/>
      <c r="X32789" s="289"/>
    </row>
    <row r="32790" spans="20:24">
      <c r="T32790" s="288"/>
      <c r="U32790" s="287"/>
      <c r="X32790" s="289"/>
    </row>
    <row r="32791" spans="20:24">
      <c r="T32791" s="288"/>
      <c r="U32791" s="287"/>
      <c r="X32791" s="289"/>
    </row>
    <row r="32792" spans="20:24">
      <c r="T32792" s="288"/>
      <c r="U32792" s="287"/>
      <c r="X32792" s="289"/>
    </row>
    <row r="32793" spans="20:24">
      <c r="T32793" s="288"/>
      <c r="U32793" s="287"/>
      <c r="X32793" s="289"/>
    </row>
    <row r="32794" spans="20:24">
      <c r="T32794" s="288"/>
      <c r="U32794" s="287"/>
      <c r="X32794" s="289"/>
    </row>
    <row r="32795" spans="20:24">
      <c r="T32795" s="288"/>
      <c r="U32795" s="287"/>
      <c r="X32795" s="289"/>
    </row>
    <row r="32796" spans="20:24">
      <c r="T32796" s="288"/>
      <c r="U32796" s="287"/>
      <c r="X32796" s="289"/>
    </row>
    <row r="32797" spans="20:24">
      <c r="T32797" s="288"/>
      <c r="U32797" s="287"/>
      <c r="X32797" s="289"/>
    </row>
    <row r="32798" spans="20:24">
      <c r="T32798" s="288"/>
      <c r="U32798" s="287"/>
      <c r="X32798" s="289"/>
    </row>
    <row r="32799" spans="20:24">
      <c r="T32799" s="288"/>
      <c r="U32799" s="287"/>
      <c r="X32799" s="289"/>
    </row>
    <row r="32800" spans="20:24">
      <c r="T32800" s="288"/>
      <c r="U32800" s="287"/>
      <c r="X32800" s="289"/>
    </row>
    <row r="32801" spans="20:24">
      <c r="T32801" s="288"/>
      <c r="U32801" s="287"/>
      <c r="X32801" s="289"/>
    </row>
    <row r="32802" spans="20:24">
      <c r="T32802" s="288"/>
      <c r="U32802" s="287"/>
      <c r="X32802" s="289"/>
    </row>
    <row r="32803" spans="20:24">
      <c r="T32803" s="288"/>
      <c r="U32803" s="287"/>
      <c r="X32803" s="289"/>
    </row>
    <row r="32804" spans="20:24">
      <c r="T32804" s="288"/>
      <c r="U32804" s="287"/>
      <c r="X32804" s="289"/>
    </row>
    <row r="32805" spans="20:24">
      <c r="T32805" s="288"/>
      <c r="U32805" s="287"/>
      <c r="X32805" s="289"/>
    </row>
    <row r="32806" spans="20:24">
      <c r="T32806" s="288"/>
      <c r="U32806" s="287"/>
      <c r="X32806" s="289"/>
    </row>
    <row r="32807" spans="20:24">
      <c r="T32807" s="288"/>
      <c r="U32807" s="287"/>
      <c r="X32807" s="289"/>
    </row>
    <row r="32808" spans="20:24">
      <c r="T32808" s="288"/>
      <c r="U32808" s="287"/>
      <c r="X32808" s="289"/>
    </row>
    <row r="32809" spans="20:24">
      <c r="T32809" s="288"/>
      <c r="U32809" s="287"/>
      <c r="X32809" s="289"/>
    </row>
    <row r="32810" spans="20:24">
      <c r="T32810" s="288"/>
      <c r="U32810" s="287"/>
      <c r="X32810" s="289"/>
    </row>
    <row r="32811" spans="20:24">
      <c r="T32811" s="288"/>
      <c r="U32811" s="287"/>
      <c r="X32811" s="289"/>
    </row>
    <row r="32812" spans="20:24">
      <c r="T32812" s="288"/>
      <c r="U32812" s="287"/>
      <c r="X32812" s="289"/>
    </row>
    <row r="32813" spans="20:24">
      <c r="T32813" s="288"/>
      <c r="U32813" s="287"/>
      <c r="X32813" s="289"/>
    </row>
    <row r="32814" spans="20:24">
      <c r="T32814" s="288"/>
      <c r="U32814" s="287"/>
      <c r="X32814" s="289"/>
    </row>
    <row r="32815" spans="20:24">
      <c r="T32815" s="288"/>
      <c r="U32815" s="287"/>
      <c r="X32815" s="289"/>
    </row>
    <row r="32816" spans="20:24">
      <c r="T32816" s="288"/>
      <c r="U32816" s="287"/>
      <c r="X32816" s="289"/>
    </row>
    <row r="32817" spans="20:24">
      <c r="T32817" s="288"/>
      <c r="U32817" s="287"/>
      <c r="X32817" s="289"/>
    </row>
    <row r="32818" spans="20:24">
      <c r="T32818" s="288"/>
      <c r="U32818" s="287"/>
      <c r="X32818" s="289"/>
    </row>
    <row r="32819" spans="20:24">
      <c r="T32819" s="288"/>
      <c r="U32819" s="287"/>
      <c r="X32819" s="289"/>
    </row>
    <row r="32820" spans="20:24">
      <c r="T32820" s="288"/>
      <c r="U32820" s="287"/>
      <c r="X32820" s="289"/>
    </row>
    <row r="32821" spans="20:24">
      <c r="T32821" s="288"/>
      <c r="U32821" s="287"/>
      <c r="X32821" s="289"/>
    </row>
    <row r="32822" spans="20:24">
      <c r="T32822" s="288"/>
      <c r="U32822" s="287"/>
      <c r="X32822" s="289"/>
    </row>
    <row r="32823" spans="20:24">
      <c r="T32823" s="288"/>
      <c r="U32823" s="287"/>
      <c r="X32823" s="289"/>
    </row>
    <row r="32824" spans="20:24">
      <c r="T32824" s="288"/>
      <c r="U32824" s="287"/>
      <c r="X32824" s="289"/>
    </row>
    <row r="32825" spans="20:24">
      <c r="T32825" s="288"/>
      <c r="U32825" s="287"/>
      <c r="X32825" s="289"/>
    </row>
    <row r="32826" spans="20:24">
      <c r="T32826" s="288"/>
      <c r="U32826" s="287"/>
      <c r="X32826" s="289"/>
    </row>
    <row r="32827" spans="20:24">
      <c r="T32827" s="288"/>
      <c r="U32827" s="287"/>
      <c r="X32827" s="289"/>
    </row>
    <row r="32828" spans="20:24">
      <c r="T32828" s="288"/>
      <c r="U32828" s="287"/>
      <c r="X32828" s="289"/>
    </row>
    <row r="32829" spans="20:24">
      <c r="T32829" s="288"/>
      <c r="U32829" s="287"/>
      <c r="X32829" s="289"/>
    </row>
    <row r="32830" spans="20:24">
      <c r="T32830" s="288"/>
      <c r="U32830" s="287"/>
      <c r="X32830" s="289"/>
    </row>
    <row r="32831" spans="20:24">
      <c r="T32831" s="288"/>
      <c r="U32831" s="287"/>
      <c r="X32831" s="289"/>
    </row>
    <row r="32832" spans="20:24">
      <c r="T32832" s="288"/>
      <c r="U32832" s="287"/>
      <c r="X32832" s="289"/>
    </row>
    <row r="32833" spans="20:24">
      <c r="T32833" s="288"/>
      <c r="U32833" s="287"/>
      <c r="X32833" s="289"/>
    </row>
    <row r="32834" spans="20:24">
      <c r="T32834" s="288"/>
      <c r="U32834" s="287"/>
      <c r="X32834" s="289"/>
    </row>
    <row r="32835" spans="20:24">
      <c r="T32835" s="288"/>
      <c r="U32835" s="287"/>
      <c r="X32835" s="289"/>
    </row>
    <row r="32836" spans="20:24">
      <c r="T32836" s="288"/>
      <c r="U32836" s="287"/>
      <c r="X32836" s="289"/>
    </row>
    <row r="32837" spans="20:24">
      <c r="T32837" s="288"/>
      <c r="U32837" s="287"/>
      <c r="X32837" s="289"/>
    </row>
    <row r="32838" spans="20:24">
      <c r="T32838" s="288"/>
      <c r="U32838" s="287"/>
      <c r="X32838" s="289"/>
    </row>
    <row r="32839" spans="20:24">
      <c r="T32839" s="288"/>
      <c r="U32839" s="287"/>
      <c r="X32839" s="289"/>
    </row>
    <row r="32840" spans="20:24">
      <c r="T32840" s="288"/>
      <c r="U32840" s="287"/>
      <c r="X32840" s="289"/>
    </row>
    <row r="32841" spans="20:24">
      <c r="T32841" s="288"/>
      <c r="U32841" s="287"/>
      <c r="X32841" s="289"/>
    </row>
    <row r="32842" spans="20:24">
      <c r="T32842" s="288"/>
      <c r="U32842" s="287"/>
      <c r="X32842" s="289"/>
    </row>
    <row r="32843" spans="20:24">
      <c r="T32843" s="288"/>
      <c r="U32843" s="287"/>
      <c r="X32843" s="289"/>
    </row>
    <row r="32844" spans="20:24">
      <c r="T32844" s="288"/>
      <c r="U32844" s="287"/>
      <c r="X32844" s="289"/>
    </row>
    <row r="32845" spans="20:24">
      <c r="T32845" s="288"/>
      <c r="U32845" s="287"/>
      <c r="X32845" s="289"/>
    </row>
    <row r="32846" spans="20:24">
      <c r="T32846" s="288"/>
      <c r="U32846" s="287"/>
      <c r="X32846" s="289"/>
    </row>
    <row r="32847" spans="20:24">
      <c r="T32847" s="288"/>
      <c r="U32847" s="287"/>
      <c r="X32847" s="289"/>
    </row>
    <row r="32848" spans="20:24">
      <c r="T32848" s="288"/>
      <c r="U32848" s="287"/>
      <c r="X32848" s="289"/>
    </row>
    <row r="32849" spans="20:24">
      <c r="T32849" s="288"/>
      <c r="U32849" s="287"/>
      <c r="X32849" s="289"/>
    </row>
    <row r="32850" spans="20:24">
      <c r="T32850" s="288"/>
      <c r="U32850" s="287"/>
      <c r="X32850" s="289"/>
    </row>
    <row r="32851" spans="20:24">
      <c r="T32851" s="288"/>
      <c r="U32851" s="287"/>
      <c r="X32851" s="289"/>
    </row>
    <row r="32852" spans="20:24">
      <c r="T32852" s="288"/>
      <c r="U32852" s="287"/>
      <c r="X32852" s="289"/>
    </row>
    <row r="32853" spans="20:24">
      <c r="T32853" s="288"/>
      <c r="U32853" s="287"/>
      <c r="X32853" s="289"/>
    </row>
    <row r="32854" spans="20:24">
      <c r="T32854" s="288"/>
      <c r="U32854" s="287"/>
      <c r="X32854" s="289"/>
    </row>
    <row r="32855" spans="20:24">
      <c r="T32855" s="288"/>
      <c r="U32855" s="287"/>
      <c r="X32855" s="289"/>
    </row>
    <row r="32856" spans="20:24">
      <c r="T32856" s="288"/>
      <c r="U32856" s="287"/>
      <c r="X32856" s="289"/>
    </row>
    <row r="32857" spans="20:24">
      <c r="T32857" s="288"/>
      <c r="U32857" s="287"/>
      <c r="X32857" s="289"/>
    </row>
    <row r="32858" spans="20:24">
      <c r="T32858" s="288"/>
      <c r="U32858" s="287"/>
      <c r="X32858" s="289"/>
    </row>
    <row r="32859" spans="20:24">
      <c r="T32859" s="288"/>
      <c r="U32859" s="287"/>
      <c r="X32859" s="289"/>
    </row>
    <row r="32860" spans="20:24">
      <c r="T32860" s="288"/>
      <c r="U32860" s="287"/>
      <c r="X32860" s="289"/>
    </row>
    <row r="32861" spans="20:24">
      <c r="T32861" s="288"/>
      <c r="U32861" s="287"/>
      <c r="X32861" s="289"/>
    </row>
    <row r="32862" spans="20:24">
      <c r="T32862" s="288"/>
      <c r="U32862" s="287"/>
      <c r="X32862" s="289"/>
    </row>
    <row r="32863" spans="20:24">
      <c r="T32863" s="288"/>
      <c r="U32863" s="287"/>
      <c r="X32863" s="289"/>
    </row>
    <row r="32864" spans="20:24">
      <c r="T32864" s="288"/>
      <c r="U32864" s="287"/>
      <c r="X32864" s="289"/>
    </row>
    <row r="32865" spans="20:24">
      <c r="T32865" s="288"/>
      <c r="U32865" s="287"/>
      <c r="X32865" s="289"/>
    </row>
    <row r="32866" spans="20:24">
      <c r="T32866" s="288"/>
      <c r="U32866" s="287"/>
      <c r="X32866" s="289"/>
    </row>
    <row r="32867" spans="20:24">
      <c r="T32867" s="288"/>
      <c r="U32867" s="287"/>
      <c r="X32867" s="289"/>
    </row>
    <row r="32868" spans="20:24">
      <c r="T32868" s="288"/>
      <c r="U32868" s="287"/>
      <c r="X32868" s="289"/>
    </row>
    <row r="32869" spans="20:24">
      <c r="T32869" s="288"/>
      <c r="U32869" s="287"/>
      <c r="X32869" s="289"/>
    </row>
    <row r="32870" spans="20:24">
      <c r="T32870" s="288"/>
      <c r="U32870" s="287"/>
      <c r="X32870" s="289"/>
    </row>
    <row r="32871" spans="20:24">
      <c r="T32871" s="288"/>
      <c r="U32871" s="287"/>
      <c r="X32871" s="289"/>
    </row>
    <row r="32872" spans="20:24">
      <c r="T32872" s="288"/>
      <c r="U32872" s="287"/>
      <c r="X32872" s="289"/>
    </row>
    <row r="32873" spans="20:24">
      <c r="T32873" s="288"/>
      <c r="U32873" s="287"/>
      <c r="X32873" s="289"/>
    </row>
    <row r="32874" spans="20:24">
      <c r="T32874" s="288"/>
      <c r="U32874" s="287"/>
      <c r="X32874" s="289"/>
    </row>
    <row r="32875" spans="20:24">
      <c r="T32875" s="288"/>
      <c r="U32875" s="287"/>
      <c r="X32875" s="289"/>
    </row>
    <row r="32876" spans="20:24">
      <c r="T32876" s="288"/>
      <c r="U32876" s="287"/>
      <c r="X32876" s="289"/>
    </row>
    <row r="32877" spans="20:24">
      <c r="T32877" s="288"/>
      <c r="U32877" s="287"/>
      <c r="X32877" s="289"/>
    </row>
    <row r="32878" spans="20:24">
      <c r="T32878" s="288"/>
      <c r="U32878" s="287"/>
      <c r="X32878" s="289"/>
    </row>
    <row r="32879" spans="20:24">
      <c r="T32879" s="288"/>
      <c r="U32879" s="287"/>
      <c r="X32879" s="289"/>
    </row>
    <row r="32880" spans="20:24">
      <c r="T32880" s="288"/>
      <c r="U32880" s="287"/>
      <c r="X32880" s="289"/>
    </row>
    <row r="32881" spans="20:24">
      <c r="T32881" s="288"/>
      <c r="U32881" s="287"/>
      <c r="X32881" s="289"/>
    </row>
    <row r="32882" spans="20:24">
      <c r="T32882" s="288"/>
      <c r="U32882" s="287"/>
      <c r="X32882" s="289"/>
    </row>
    <row r="32883" spans="20:24">
      <c r="T32883" s="288"/>
      <c r="U32883" s="287"/>
      <c r="X32883" s="289"/>
    </row>
    <row r="32884" spans="20:24">
      <c r="T32884" s="288"/>
      <c r="U32884" s="287"/>
      <c r="X32884" s="289"/>
    </row>
    <row r="32885" spans="20:24">
      <c r="T32885" s="288"/>
      <c r="U32885" s="287"/>
      <c r="X32885" s="289"/>
    </row>
    <row r="32886" spans="20:24">
      <c r="T32886" s="288"/>
      <c r="U32886" s="287"/>
      <c r="X32886" s="289"/>
    </row>
    <row r="32887" spans="20:24">
      <c r="T32887" s="288"/>
      <c r="U32887" s="287"/>
      <c r="X32887" s="289"/>
    </row>
    <row r="32888" spans="20:24">
      <c r="T32888" s="288"/>
      <c r="U32888" s="287"/>
      <c r="X32888" s="289"/>
    </row>
    <row r="32889" spans="20:24">
      <c r="T32889" s="288"/>
      <c r="U32889" s="287"/>
      <c r="X32889" s="289"/>
    </row>
    <row r="32890" spans="20:24">
      <c r="T32890" s="288"/>
      <c r="U32890" s="287"/>
      <c r="X32890" s="289"/>
    </row>
    <row r="32891" spans="20:24">
      <c r="T32891" s="288"/>
      <c r="U32891" s="287"/>
      <c r="X32891" s="289"/>
    </row>
    <row r="32892" spans="20:24">
      <c r="T32892" s="288"/>
      <c r="U32892" s="287"/>
      <c r="X32892" s="289"/>
    </row>
    <row r="32893" spans="20:24">
      <c r="T32893" s="288"/>
      <c r="U32893" s="287"/>
      <c r="X32893" s="289"/>
    </row>
    <row r="32894" spans="20:24">
      <c r="T32894" s="288"/>
      <c r="U32894" s="287"/>
      <c r="X32894" s="289"/>
    </row>
    <row r="32895" spans="20:24">
      <c r="T32895" s="288"/>
      <c r="U32895" s="287"/>
      <c r="X32895" s="289"/>
    </row>
    <row r="32896" spans="20:24">
      <c r="T32896" s="288"/>
      <c r="U32896" s="287"/>
      <c r="X32896" s="289"/>
    </row>
    <row r="32897" spans="20:24">
      <c r="T32897" s="288"/>
      <c r="U32897" s="287"/>
      <c r="X32897" s="289"/>
    </row>
    <row r="32898" spans="20:24">
      <c r="T32898" s="288"/>
      <c r="U32898" s="287"/>
      <c r="X32898" s="289"/>
    </row>
    <row r="32899" spans="20:24">
      <c r="T32899" s="288"/>
      <c r="U32899" s="287"/>
      <c r="X32899" s="289"/>
    </row>
    <row r="32900" spans="20:24">
      <c r="T32900" s="288"/>
      <c r="U32900" s="287"/>
      <c r="X32900" s="289"/>
    </row>
    <row r="32901" spans="20:24">
      <c r="T32901" s="288"/>
      <c r="U32901" s="287"/>
      <c r="X32901" s="289"/>
    </row>
    <row r="32902" spans="20:24">
      <c r="T32902" s="288"/>
      <c r="U32902" s="287"/>
      <c r="X32902" s="289"/>
    </row>
    <row r="32903" spans="20:24">
      <c r="T32903" s="288"/>
      <c r="U32903" s="287"/>
      <c r="X32903" s="289"/>
    </row>
    <row r="32904" spans="20:24">
      <c r="T32904" s="288"/>
      <c r="U32904" s="287"/>
      <c r="X32904" s="289"/>
    </row>
    <row r="32905" spans="20:24">
      <c r="T32905" s="288"/>
      <c r="U32905" s="287"/>
      <c r="X32905" s="289"/>
    </row>
    <row r="32906" spans="20:24">
      <c r="T32906" s="288"/>
      <c r="U32906" s="287"/>
      <c r="X32906" s="289"/>
    </row>
    <row r="32907" spans="20:24">
      <c r="T32907" s="288"/>
      <c r="U32907" s="287"/>
      <c r="X32907" s="289"/>
    </row>
    <row r="32908" spans="20:24">
      <c r="T32908" s="288"/>
      <c r="U32908" s="287"/>
      <c r="X32908" s="289"/>
    </row>
    <row r="32909" spans="20:24">
      <c r="T32909" s="288"/>
      <c r="U32909" s="287"/>
      <c r="X32909" s="289"/>
    </row>
    <row r="32910" spans="20:24">
      <c r="T32910" s="288"/>
      <c r="U32910" s="287"/>
      <c r="X32910" s="289"/>
    </row>
    <row r="32911" spans="20:24">
      <c r="T32911" s="288"/>
      <c r="U32911" s="287"/>
      <c r="X32911" s="289"/>
    </row>
    <row r="32912" spans="20:24">
      <c r="T32912" s="288"/>
      <c r="U32912" s="287"/>
      <c r="X32912" s="289"/>
    </row>
    <row r="32913" spans="20:24">
      <c r="T32913" s="288"/>
      <c r="U32913" s="287"/>
      <c r="X32913" s="289"/>
    </row>
    <row r="32914" spans="20:24">
      <c r="T32914" s="288"/>
      <c r="U32914" s="287"/>
      <c r="X32914" s="289"/>
    </row>
    <row r="32915" spans="20:24">
      <c r="T32915" s="288"/>
      <c r="U32915" s="287"/>
      <c r="X32915" s="289"/>
    </row>
    <row r="32916" spans="20:24">
      <c r="T32916" s="288"/>
      <c r="U32916" s="287"/>
      <c r="X32916" s="289"/>
    </row>
    <row r="32917" spans="20:24">
      <c r="T32917" s="288"/>
      <c r="U32917" s="287"/>
      <c r="X32917" s="289"/>
    </row>
    <row r="32918" spans="20:24">
      <c r="T32918" s="288"/>
      <c r="U32918" s="287"/>
      <c r="X32918" s="289"/>
    </row>
    <row r="32919" spans="20:24">
      <c r="T32919" s="288"/>
      <c r="U32919" s="287"/>
      <c r="X32919" s="289"/>
    </row>
    <row r="32920" spans="20:24">
      <c r="T32920" s="288"/>
      <c r="U32920" s="287"/>
      <c r="X32920" s="289"/>
    </row>
    <row r="32921" spans="20:24">
      <c r="T32921" s="288"/>
      <c r="U32921" s="287"/>
      <c r="X32921" s="289"/>
    </row>
    <row r="32922" spans="20:24">
      <c r="T32922" s="288"/>
      <c r="U32922" s="287"/>
      <c r="X32922" s="289"/>
    </row>
    <row r="32923" spans="20:24">
      <c r="T32923" s="288"/>
      <c r="U32923" s="287"/>
      <c r="X32923" s="289"/>
    </row>
    <row r="32924" spans="20:24">
      <c r="T32924" s="288"/>
      <c r="U32924" s="287"/>
      <c r="X32924" s="289"/>
    </row>
    <row r="32925" spans="20:24">
      <c r="T32925" s="288"/>
      <c r="U32925" s="287"/>
      <c r="X32925" s="289"/>
    </row>
    <row r="32926" spans="20:24">
      <c r="T32926" s="288"/>
      <c r="U32926" s="287"/>
      <c r="X32926" s="289"/>
    </row>
    <row r="32927" spans="20:24">
      <c r="T32927" s="288"/>
      <c r="U32927" s="287"/>
      <c r="X32927" s="289"/>
    </row>
    <row r="32928" spans="20:24">
      <c r="T32928" s="288"/>
      <c r="U32928" s="287"/>
      <c r="X32928" s="289"/>
    </row>
    <row r="32929" spans="20:24">
      <c r="T32929" s="288"/>
      <c r="U32929" s="287"/>
      <c r="X32929" s="289"/>
    </row>
    <row r="32930" spans="20:24">
      <c r="T32930" s="288"/>
      <c r="U32930" s="287"/>
      <c r="X32930" s="289"/>
    </row>
    <row r="32931" spans="20:24">
      <c r="T32931" s="288"/>
      <c r="U32931" s="287"/>
      <c r="X32931" s="289"/>
    </row>
    <row r="32932" spans="20:24">
      <c r="T32932" s="288"/>
      <c r="U32932" s="287"/>
      <c r="X32932" s="289"/>
    </row>
    <row r="32933" spans="20:24">
      <c r="T32933" s="288"/>
      <c r="U32933" s="287"/>
      <c r="X32933" s="289"/>
    </row>
    <row r="32934" spans="20:24">
      <c r="T32934" s="288"/>
      <c r="U32934" s="287"/>
      <c r="X32934" s="289"/>
    </row>
    <row r="32935" spans="20:24">
      <c r="T32935" s="288"/>
      <c r="U32935" s="287"/>
      <c r="X32935" s="289"/>
    </row>
    <row r="32936" spans="20:24">
      <c r="T32936" s="288"/>
      <c r="U32936" s="287"/>
      <c r="X32936" s="289"/>
    </row>
    <row r="32937" spans="20:24">
      <c r="T32937" s="288"/>
      <c r="U32937" s="287"/>
      <c r="X32937" s="289"/>
    </row>
    <row r="32938" spans="20:24">
      <c r="T32938" s="288"/>
      <c r="U32938" s="287"/>
      <c r="X32938" s="289"/>
    </row>
    <row r="32939" spans="20:24">
      <c r="T32939" s="288"/>
      <c r="U32939" s="287"/>
      <c r="X32939" s="289"/>
    </row>
    <row r="32940" spans="20:24">
      <c r="T32940" s="288"/>
      <c r="U32940" s="287"/>
      <c r="X32940" s="289"/>
    </row>
    <row r="32941" spans="20:24">
      <c r="T32941" s="288"/>
      <c r="U32941" s="287"/>
      <c r="X32941" s="289"/>
    </row>
    <row r="32942" spans="20:24">
      <c r="T32942" s="288"/>
      <c r="U32942" s="287"/>
      <c r="X32942" s="289"/>
    </row>
    <row r="32943" spans="20:24">
      <c r="T32943" s="288"/>
      <c r="U32943" s="287"/>
      <c r="X32943" s="289"/>
    </row>
    <row r="32944" spans="20:24">
      <c r="T32944" s="288"/>
      <c r="U32944" s="287"/>
      <c r="X32944" s="289"/>
    </row>
    <row r="32945" spans="20:24">
      <c r="T32945" s="288"/>
      <c r="U32945" s="287"/>
      <c r="X32945" s="289"/>
    </row>
    <row r="32946" spans="20:24">
      <c r="T32946" s="288"/>
      <c r="U32946" s="287"/>
      <c r="X32946" s="289"/>
    </row>
    <row r="32947" spans="20:24">
      <c r="T32947" s="288"/>
      <c r="U32947" s="287"/>
      <c r="X32947" s="289"/>
    </row>
    <row r="32948" spans="20:24">
      <c r="T32948" s="288"/>
      <c r="U32948" s="287"/>
      <c r="X32948" s="289"/>
    </row>
    <row r="32949" spans="20:24">
      <c r="T32949" s="288"/>
      <c r="U32949" s="287"/>
      <c r="X32949" s="289"/>
    </row>
    <row r="32950" spans="20:24">
      <c r="T32950" s="288"/>
      <c r="U32950" s="287"/>
      <c r="X32950" s="289"/>
    </row>
    <row r="32951" spans="20:24">
      <c r="T32951" s="288"/>
      <c r="U32951" s="287"/>
      <c r="X32951" s="289"/>
    </row>
    <row r="32952" spans="20:24">
      <c r="T32952" s="288"/>
      <c r="U32952" s="287"/>
      <c r="X32952" s="289"/>
    </row>
    <row r="32953" spans="20:24">
      <c r="T32953" s="288"/>
      <c r="U32953" s="287"/>
      <c r="X32953" s="289"/>
    </row>
    <row r="32954" spans="20:24">
      <c r="T32954" s="288"/>
      <c r="U32954" s="287"/>
      <c r="X32954" s="289"/>
    </row>
    <row r="32955" spans="20:24">
      <c r="T32955" s="288"/>
      <c r="U32955" s="287"/>
      <c r="X32955" s="289"/>
    </row>
    <row r="32956" spans="20:24">
      <c r="T32956" s="288"/>
      <c r="U32956" s="287"/>
      <c r="X32956" s="289"/>
    </row>
    <row r="32957" spans="20:24">
      <c r="T32957" s="288"/>
      <c r="U32957" s="287"/>
      <c r="X32957" s="289"/>
    </row>
    <row r="32958" spans="20:24">
      <c r="T32958" s="288"/>
      <c r="U32958" s="287"/>
      <c r="X32958" s="289"/>
    </row>
    <row r="32959" spans="20:24">
      <c r="T32959" s="288"/>
      <c r="U32959" s="287"/>
      <c r="X32959" s="289"/>
    </row>
    <row r="32960" spans="20:24">
      <c r="T32960" s="288"/>
      <c r="U32960" s="287"/>
      <c r="X32960" s="289"/>
    </row>
    <row r="32961" spans="20:24">
      <c r="T32961" s="288"/>
      <c r="U32961" s="287"/>
      <c r="X32961" s="289"/>
    </row>
    <row r="32962" spans="20:24">
      <c r="T32962" s="288"/>
      <c r="U32962" s="287"/>
      <c r="X32962" s="289"/>
    </row>
    <row r="32963" spans="20:24">
      <c r="T32963" s="288"/>
      <c r="U32963" s="287"/>
      <c r="X32963" s="289"/>
    </row>
    <row r="32964" spans="20:24">
      <c r="T32964" s="288"/>
      <c r="U32964" s="287"/>
      <c r="X32964" s="289"/>
    </row>
    <row r="32965" spans="20:24">
      <c r="T32965" s="288"/>
      <c r="U32965" s="287"/>
      <c r="X32965" s="289"/>
    </row>
    <row r="32966" spans="20:24">
      <c r="T32966" s="288"/>
      <c r="U32966" s="287"/>
      <c r="X32966" s="289"/>
    </row>
    <row r="32967" spans="20:24">
      <c r="T32967" s="288"/>
      <c r="U32967" s="287"/>
      <c r="X32967" s="289"/>
    </row>
    <row r="32968" spans="20:24">
      <c r="T32968" s="288"/>
      <c r="U32968" s="287"/>
      <c r="X32968" s="289"/>
    </row>
    <row r="32969" spans="20:24">
      <c r="T32969" s="288"/>
      <c r="U32969" s="287"/>
      <c r="X32969" s="289"/>
    </row>
    <row r="32970" spans="20:24">
      <c r="T32970" s="288"/>
      <c r="U32970" s="287"/>
      <c r="X32970" s="289"/>
    </row>
    <row r="32971" spans="20:24">
      <c r="T32971" s="288"/>
      <c r="U32971" s="287"/>
      <c r="X32971" s="289"/>
    </row>
    <row r="32972" spans="20:24">
      <c r="T32972" s="288"/>
      <c r="U32972" s="287"/>
      <c r="X32972" s="289"/>
    </row>
    <row r="32973" spans="20:24">
      <c r="T32973" s="288"/>
      <c r="U32973" s="287"/>
      <c r="X32973" s="289"/>
    </row>
    <row r="32974" spans="20:24">
      <c r="T32974" s="288"/>
      <c r="U32974" s="287"/>
      <c r="X32974" s="289"/>
    </row>
    <row r="32975" spans="20:24">
      <c r="T32975" s="288"/>
      <c r="U32975" s="287"/>
      <c r="X32975" s="289"/>
    </row>
    <row r="32976" spans="20:24">
      <c r="T32976" s="288"/>
      <c r="U32976" s="287"/>
      <c r="X32976" s="289"/>
    </row>
    <row r="32977" spans="20:24">
      <c r="T32977" s="288"/>
      <c r="U32977" s="287"/>
      <c r="X32977" s="289"/>
    </row>
    <row r="32978" spans="20:24">
      <c r="T32978" s="288"/>
      <c r="U32978" s="287"/>
      <c r="X32978" s="289"/>
    </row>
    <row r="32979" spans="20:24">
      <c r="T32979" s="288"/>
      <c r="U32979" s="287"/>
      <c r="X32979" s="289"/>
    </row>
    <row r="32980" spans="20:24">
      <c r="T32980" s="288"/>
      <c r="U32980" s="287"/>
      <c r="X32980" s="289"/>
    </row>
    <row r="32981" spans="20:24">
      <c r="T32981" s="288"/>
      <c r="U32981" s="287"/>
      <c r="X32981" s="289"/>
    </row>
    <row r="32982" spans="20:24">
      <c r="T32982" s="288"/>
      <c r="U32982" s="287"/>
      <c r="X32982" s="289"/>
    </row>
    <row r="32983" spans="20:24">
      <c r="T32983" s="288"/>
      <c r="U32983" s="287"/>
      <c r="X32983" s="289"/>
    </row>
    <row r="32984" spans="20:24">
      <c r="T32984" s="288"/>
      <c r="U32984" s="287"/>
      <c r="X32984" s="289"/>
    </row>
    <row r="32985" spans="20:24">
      <c r="T32985" s="288"/>
      <c r="U32985" s="287"/>
      <c r="X32985" s="289"/>
    </row>
    <row r="32986" spans="20:24">
      <c r="T32986" s="288"/>
      <c r="U32986" s="287"/>
      <c r="X32986" s="289"/>
    </row>
    <row r="32987" spans="20:24">
      <c r="T32987" s="288"/>
      <c r="U32987" s="287"/>
      <c r="X32987" s="289"/>
    </row>
    <row r="32988" spans="20:24">
      <c r="T32988" s="288"/>
      <c r="U32988" s="287"/>
      <c r="X32988" s="289"/>
    </row>
    <row r="32989" spans="20:24">
      <c r="T32989" s="288"/>
      <c r="U32989" s="287"/>
      <c r="X32989" s="289"/>
    </row>
    <row r="32990" spans="20:24">
      <c r="T32990" s="288"/>
      <c r="U32990" s="287"/>
      <c r="X32990" s="289"/>
    </row>
    <row r="32991" spans="20:24">
      <c r="T32991" s="288"/>
      <c r="U32991" s="287"/>
      <c r="X32991" s="289"/>
    </row>
    <row r="32992" spans="20:24">
      <c r="T32992" s="288"/>
      <c r="U32992" s="287"/>
      <c r="X32992" s="289"/>
    </row>
    <row r="32993" spans="20:24">
      <c r="T32993" s="288"/>
      <c r="U32993" s="287"/>
      <c r="X32993" s="289"/>
    </row>
    <row r="32994" spans="20:24">
      <c r="T32994" s="288"/>
      <c r="U32994" s="287"/>
      <c r="X32994" s="289"/>
    </row>
    <row r="32995" spans="20:24">
      <c r="T32995" s="288"/>
      <c r="U32995" s="287"/>
      <c r="X32995" s="289"/>
    </row>
    <row r="32996" spans="20:24">
      <c r="T32996" s="288"/>
      <c r="U32996" s="287"/>
      <c r="X32996" s="289"/>
    </row>
    <row r="32997" spans="20:24">
      <c r="T32997" s="288"/>
      <c r="U32997" s="287"/>
      <c r="X32997" s="289"/>
    </row>
    <row r="32998" spans="20:24">
      <c r="T32998" s="288"/>
      <c r="U32998" s="287"/>
      <c r="X32998" s="289"/>
    </row>
    <row r="32999" spans="20:24">
      <c r="T32999" s="288"/>
      <c r="U32999" s="287"/>
      <c r="X32999" s="289"/>
    </row>
    <row r="33000" spans="20:24">
      <c r="T33000" s="288"/>
      <c r="U33000" s="287"/>
      <c r="X33000" s="289"/>
    </row>
    <row r="33001" spans="20:24">
      <c r="T33001" s="288"/>
      <c r="U33001" s="287"/>
      <c r="X33001" s="289"/>
    </row>
    <row r="33002" spans="20:24">
      <c r="T33002" s="288"/>
      <c r="U33002" s="287"/>
      <c r="X33002" s="289"/>
    </row>
    <row r="33003" spans="20:24">
      <c r="T33003" s="288"/>
      <c r="U33003" s="287"/>
      <c r="X33003" s="289"/>
    </row>
    <row r="33004" spans="20:24">
      <c r="T33004" s="288"/>
      <c r="U33004" s="287"/>
      <c r="X33004" s="289"/>
    </row>
    <row r="33005" spans="20:24">
      <c r="T33005" s="288"/>
      <c r="U33005" s="287"/>
      <c r="X33005" s="289"/>
    </row>
    <row r="33006" spans="20:24">
      <c r="T33006" s="288"/>
      <c r="U33006" s="287"/>
      <c r="X33006" s="289"/>
    </row>
    <row r="33007" spans="20:24">
      <c r="T33007" s="288"/>
      <c r="U33007" s="287"/>
      <c r="X33007" s="289"/>
    </row>
    <row r="33008" spans="20:24">
      <c r="T33008" s="288"/>
      <c r="U33008" s="287"/>
      <c r="X33008" s="289"/>
    </row>
    <row r="33009" spans="20:24">
      <c r="T33009" s="288"/>
      <c r="U33009" s="287"/>
      <c r="X33009" s="289"/>
    </row>
    <row r="33010" spans="20:24">
      <c r="T33010" s="288"/>
      <c r="U33010" s="287"/>
      <c r="X33010" s="289"/>
    </row>
    <row r="33011" spans="20:24">
      <c r="T33011" s="288"/>
      <c r="U33011" s="287"/>
      <c r="X33011" s="289"/>
    </row>
    <row r="33012" spans="20:24">
      <c r="T33012" s="288"/>
      <c r="U33012" s="287"/>
      <c r="X33012" s="289"/>
    </row>
    <row r="33013" spans="20:24">
      <c r="T33013" s="288"/>
      <c r="U33013" s="287"/>
      <c r="X33013" s="289"/>
    </row>
    <row r="33014" spans="20:24">
      <c r="T33014" s="288"/>
      <c r="U33014" s="287"/>
      <c r="X33014" s="289"/>
    </row>
    <row r="33015" spans="20:24">
      <c r="T33015" s="288"/>
      <c r="U33015" s="287"/>
      <c r="X33015" s="289"/>
    </row>
    <row r="33016" spans="20:24">
      <c r="T33016" s="288"/>
      <c r="U33016" s="287"/>
      <c r="X33016" s="289"/>
    </row>
    <row r="33017" spans="20:24">
      <c r="T33017" s="288"/>
      <c r="U33017" s="287"/>
      <c r="X33017" s="289"/>
    </row>
    <row r="33018" spans="20:24">
      <c r="T33018" s="288"/>
      <c r="U33018" s="287"/>
      <c r="X33018" s="289"/>
    </row>
    <row r="33019" spans="20:24">
      <c r="T33019" s="288"/>
      <c r="U33019" s="287"/>
      <c r="X33019" s="289"/>
    </row>
    <row r="33020" spans="20:24">
      <c r="T33020" s="288"/>
      <c r="U33020" s="287"/>
      <c r="X33020" s="289"/>
    </row>
    <row r="33021" spans="20:24">
      <c r="T33021" s="288"/>
      <c r="U33021" s="287"/>
      <c r="X33021" s="289"/>
    </row>
    <row r="33022" spans="20:24">
      <c r="T33022" s="288"/>
      <c r="U33022" s="287"/>
      <c r="X33022" s="289"/>
    </row>
    <row r="33023" spans="20:24">
      <c r="T33023" s="288"/>
      <c r="U33023" s="287"/>
      <c r="X33023" s="289"/>
    </row>
    <row r="33024" spans="20:24">
      <c r="T33024" s="288"/>
      <c r="U33024" s="287"/>
      <c r="X33024" s="289"/>
    </row>
    <row r="33025" spans="20:24">
      <c r="T33025" s="288"/>
      <c r="U33025" s="287"/>
      <c r="X33025" s="289"/>
    </row>
    <row r="33026" spans="20:24">
      <c r="T33026" s="288"/>
      <c r="U33026" s="287"/>
      <c r="X33026" s="289"/>
    </row>
    <row r="33027" spans="20:24">
      <c r="T33027" s="288"/>
      <c r="U33027" s="287"/>
      <c r="X33027" s="289"/>
    </row>
    <row r="33028" spans="20:24">
      <c r="T33028" s="288"/>
      <c r="U33028" s="287"/>
      <c r="X33028" s="289"/>
    </row>
    <row r="33029" spans="20:24">
      <c r="T33029" s="288"/>
      <c r="U33029" s="287"/>
      <c r="X33029" s="289"/>
    </row>
    <row r="33030" spans="20:24">
      <c r="T33030" s="288"/>
      <c r="U33030" s="287"/>
      <c r="X33030" s="289"/>
    </row>
    <row r="33031" spans="20:24">
      <c r="T33031" s="288"/>
      <c r="U33031" s="287"/>
      <c r="X33031" s="289"/>
    </row>
    <row r="33032" spans="20:24">
      <c r="T33032" s="288"/>
      <c r="U33032" s="287"/>
      <c r="X33032" s="289"/>
    </row>
    <row r="33033" spans="20:24">
      <c r="T33033" s="288"/>
      <c r="U33033" s="287"/>
      <c r="X33033" s="289"/>
    </row>
    <row r="33034" spans="20:24">
      <c r="T33034" s="288"/>
      <c r="U33034" s="287"/>
      <c r="X33034" s="289"/>
    </row>
    <row r="33035" spans="20:24">
      <c r="T33035" s="288"/>
      <c r="U33035" s="287"/>
      <c r="X33035" s="289"/>
    </row>
    <row r="33036" spans="20:24">
      <c r="T33036" s="288"/>
      <c r="U33036" s="287"/>
      <c r="X33036" s="289"/>
    </row>
    <row r="33037" spans="20:24">
      <c r="T33037" s="288"/>
      <c r="U33037" s="287"/>
      <c r="X33037" s="289"/>
    </row>
    <row r="33038" spans="20:24">
      <c r="T33038" s="288"/>
      <c r="U33038" s="287"/>
      <c r="X33038" s="289"/>
    </row>
    <row r="33039" spans="20:24">
      <c r="T33039" s="288"/>
      <c r="U33039" s="287"/>
      <c r="X33039" s="289"/>
    </row>
    <row r="33040" spans="20:24">
      <c r="T33040" s="288"/>
      <c r="U33040" s="287"/>
      <c r="X33040" s="289"/>
    </row>
    <row r="33041" spans="20:24">
      <c r="T33041" s="288"/>
      <c r="U33041" s="287"/>
      <c r="X33041" s="289"/>
    </row>
    <row r="33042" spans="20:24">
      <c r="T33042" s="288"/>
      <c r="U33042" s="287"/>
      <c r="X33042" s="289"/>
    </row>
    <row r="33043" spans="20:24">
      <c r="T33043" s="288"/>
      <c r="U33043" s="287"/>
      <c r="X33043" s="289"/>
    </row>
    <row r="33044" spans="20:24">
      <c r="T33044" s="288"/>
      <c r="U33044" s="287"/>
      <c r="X33044" s="289"/>
    </row>
    <row r="33045" spans="20:24">
      <c r="T33045" s="288"/>
      <c r="U33045" s="287"/>
      <c r="X33045" s="289"/>
    </row>
    <row r="33046" spans="20:24">
      <c r="T33046" s="288"/>
      <c r="U33046" s="287"/>
      <c r="X33046" s="289"/>
    </row>
    <row r="33047" spans="20:24">
      <c r="T33047" s="288"/>
      <c r="U33047" s="287"/>
      <c r="X33047" s="289"/>
    </row>
    <row r="33048" spans="20:24">
      <c r="T33048" s="288"/>
      <c r="U33048" s="287"/>
      <c r="X33048" s="289"/>
    </row>
    <row r="33049" spans="20:24">
      <c r="T33049" s="288"/>
      <c r="U33049" s="287"/>
      <c r="X33049" s="289"/>
    </row>
    <row r="33050" spans="20:24">
      <c r="T33050" s="288"/>
      <c r="U33050" s="287"/>
      <c r="X33050" s="289"/>
    </row>
    <row r="33051" spans="20:24">
      <c r="T33051" s="288"/>
      <c r="U33051" s="287"/>
      <c r="X33051" s="289"/>
    </row>
    <row r="33052" spans="20:24">
      <c r="T33052" s="288"/>
      <c r="U33052" s="287"/>
      <c r="X33052" s="289"/>
    </row>
    <row r="33053" spans="20:24">
      <c r="T33053" s="288"/>
      <c r="U33053" s="287"/>
      <c r="X33053" s="289"/>
    </row>
    <row r="33054" spans="20:24">
      <c r="T33054" s="288"/>
      <c r="U33054" s="287"/>
      <c r="X33054" s="289"/>
    </row>
    <row r="33055" spans="20:24">
      <c r="T33055" s="288"/>
      <c r="U33055" s="287"/>
      <c r="X33055" s="289"/>
    </row>
    <row r="33056" spans="20:24">
      <c r="T33056" s="288"/>
      <c r="U33056" s="287"/>
      <c r="X33056" s="289"/>
    </row>
    <row r="33057" spans="20:24">
      <c r="T33057" s="288"/>
      <c r="U33057" s="287"/>
      <c r="X33057" s="289"/>
    </row>
    <row r="33058" spans="20:24">
      <c r="T33058" s="288"/>
      <c r="U33058" s="287"/>
      <c r="X33058" s="289"/>
    </row>
    <row r="33059" spans="20:24">
      <c r="T33059" s="288"/>
      <c r="U33059" s="287"/>
      <c r="X33059" s="289"/>
    </row>
    <row r="33060" spans="20:24">
      <c r="T33060" s="288"/>
      <c r="U33060" s="287"/>
      <c r="X33060" s="289"/>
    </row>
    <row r="33061" spans="20:24">
      <c r="T33061" s="288"/>
      <c r="U33061" s="287"/>
      <c r="X33061" s="289"/>
    </row>
    <row r="33062" spans="20:24">
      <c r="T33062" s="288"/>
      <c r="U33062" s="287"/>
      <c r="X33062" s="289"/>
    </row>
    <row r="33063" spans="20:24">
      <c r="T33063" s="288"/>
      <c r="U33063" s="287"/>
      <c r="X33063" s="289"/>
    </row>
    <row r="33064" spans="20:24">
      <c r="T33064" s="288"/>
      <c r="U33064" s="287"/>
      <c r="X33064" s="289"/>
    </row>
    <row r="33065" spans="20:24">
      <c r="T33065" s="288"/>
      <c r="U33065" s="287"/>
      <c r="X33065" s="289"/>
    </row>
    <row r="33066" spans="20:24">
      <c r="T33066" s="288"/>
      <c r="U33066" s="287"/>
      <c r="X33066" s="289"/>
    </row>
    <row r="33067" spans="20:24">
      <c r="T33067" s="288"/>
      <c r="U33067" s="287"/>
      <c r="X33067" s="289"/>
    </row>
    <row r="33068" spans="20:24">
      <c r="T33068" s="288"/>
      <c r="U33068" s="287"/>
      <c r="X33068" s="289"/>
    </row>
    <row r="33069" spans="20:24">
      <c r="T33069" s="288"/>
      <c r="U33069" s="287"/>
      <c r="X33069" s="289"/>
    </row>
    <row r="33070" spans="20:24">
      <c r="T33070" s="288"/>
      <c r="U33070" s="287"/>
      <c r="X33070" s="289"/>
    </row>
    <row r="33071" spans="20:24">
      <c r="T33071" s="288"/>
      <c r="U33071" s="287"/>
      <c r="X33071" s="289"/>
    </row>
    <row r="33072" spans="20:24">
      <c r="T33072" s="288"/>
      <c r="U33072" s="287"/>
      <c r="X33072" s="289"/>
    </row>
    <row r="33073" spans="20:24">
      <c r="T33073" s="288"/>
      <c r="U33073" s="287"/>
      <c r="X33073" s="289"/>
    </row>
    <row r="33074" spans="20:24">
      <c r="T33074" s="288"/>
      <c r="U33074" s="287"/>
      <c r="X33074" s="289"/>
    </row>
    <row r="33075" spans="20:24">
      <c r="T33075" s="288"/>
      <c r="U33075" s="287"/>
      <c r="X33075" s="289"/>
    </row>
    <row r="33076" spans="20:24">
      <c r="T33076" s="288"/>
      <c r="U33076" s="287"/>
      <c r="X33076" s="289"/>
    </row>
    <row r="33077" spans="20:24">
      <c r="T33077" s="288"/>
      <c r="U33077" s="287"/>
      <c r="X33077" s="289"/>
    </row>
    <row r="33078" spans="20:24">
      <c r="T33078" s="288"/>
      <c r="U33078" s="287"/>
      <c r="X33078" s="289"/>
    </row>
    <row r="33079" spans="20:24">
      <c r="T33079" s="288"/>
      <c r="U33079" s="287"/>
      <c r="X33079" s="289"/>
    </row>
    <row r="33080" spans="20:24">
      <c r="T33080" s="288"/>
      <c r="U33080" s="287"/>
      <c r="X33080" s="289"/>
    </row>
    <row r="33081" spans="20:24">
      <c r="T33081" s="288"/>
      <c r="U33081" s="287"/>
      <c r="X33081" s="289"/>
    </row>
    <row r="33082" spans="20:24">
      <c r="T33082" s="288"/>
      <c r="U33082" s="287"/>
      <c r="X33082" s="289"/>
    </row>
    <row r="33083" spans="20:24">
      <c r="T33083" s="288"/>
      <c r="U33083" s="287"/>
      <c r="X33083" s="289"/>
    </row>
    <row r="33084" spans="20:24">
      <c r="T33084" s="288"/>
      <c r="U33084" s="287"/>
      <c r="X33084" s="289"/>
    </row>
    <row r="33085" spans="20:24">
      <c r="T33085" s="288"/>
      <c r="U33085" s="287"/>
      <c r="X33085" s="289"/>
    </row>
    <row r="33086" spans="20:24">
      <c r="T33086" s="288"/>
      <c r="U33086" s="287"/>
      <c r="X33086" s="289"/>
    </row>
    <row r="33087" spans="20:24">
      <c r="T33087" s="288"/>
      <c r="U33087" s="287"/>
      <c r="X33087" s="289"/>
    </row>
    <row r="33088" spans="20:24">
      <c r="T33088" s="288"/>
      <c r="U33088" s="287"/>
      <c r="X33088" s="289"/>
    </row>
    <row r="33089" spans="20:24">
      <c r="T33089" s="288"/>
      <c r="U33089" s="287"/>
      <c r="X33089" s="289"/>
    </row>
    <row r="33090" spans="20:24">
      <c r="T33090" s="288"/>
      <c r="U33090" s="287"/>
      <c r="X33090" s="289"/>
    </row>
    <row r="33091" spans="20:24">
      <c r="T33091" s="288"/>
      <c r="U33091" s="287"/>
      <c r="X33091" s="289"/>
    </row>
    <row r="33092" spans="20:24">
      <c r="T33092" s="288"/>
      <c r="U33092" s="287"/>
      <c r="X33092" s="289"/>
    </row>
    <row r="33093" spans="20:24">
      <c r="T33093" s="288"/>
      <c r="U33093" s="287"/>
      <c r="X33093" s="289"/>
    </row>
    <row r="33094" spans="20:24">
      <c r="T33094" s="288"/>
      <c r="U33094" s="287"/>
      <c r="X33094" s="289"/>
    </row>
    <row r="33095" spans="20:24">
      <c r="T33095" s="288"/>
      <c r="U33095" s="287"/>
      <c r="X33095" s="289"/>
    </row>
    <row r="33096" spans="20:24">
      <c r="T33096" s="288"/>
      <c r="U33096" s="287"/>
      <c r="X33096" s="289"/>
    </row>
    <row r="33097" spans="20:24">
      <c r="T33097" s="288"/>
      <c r="U33097" s="287"/>
      <c r="X33097" s="289"/>
    </row>
    <row r="33098" spans="20:24">
      <c r="T33098" s="288"/>
      <c r="U33098" s="287"/>
      <c r="X33098" s="289"/>
    </row>
    <row r="33099" spans="20:24">
      <c r="T33099" s="288"/>
      <c r="U33099" s="287"/>
      <c r="X33099" s="289"/>
    </row>
    <row r="33100" spans="20:24">
      <c r="T33100" s="288"/>
      <c r="U33100" s="287"/>
      <c r="X33100" s="289"/>
    </row>
    <row r="33101" spans="20:24">
      <c r="T33101" s="288"/>
      <c r="U33101" s="287"/>
      <c r="X33101" s="289"/>
    </row>
    <row r="33102" spans="20:24">
      <c r="T33102" s="288"/>
      <c r="U33102" s="287"/>
      <c r="X33102" s="289"/>
    </row>
    <row r="33103" spans="20:24">
      <c r="T33103" s="288"/>
      <c r="U33103" s="287"/>
      <c r="X33103" s="289"/>
    </row>
    <row r="33104" spans="20:24">
      <c r="T33104" s="288"/>
      <c r="U33104" s="287"/>
      <c r="X33104" s="289"/>
    </row>
    <row r="33105" spans="20:24">
      <c r="T33105" s="288"/>
      <c r="U33105" s="287"/>
      <c r="X33105" s="289"/>
    </row>
    <row r="33106" spans="20:24">
      <c r="T33106" s="288"/>
      <c r="U33106" s="287"/>
      <c r="X33106" s="289"/>
    </row>
    <row r="33107" spans="20:24">
      <c r="T33107" s="288"/>
      <c r="U33107" s="287"/>
      <c r="X33107" s="289"/>
    </row>
    <row r="33108" spans="20:24">
      <c r="T33108" s="288"/>
      <c r="U33108" s="287"/>
      <c r="X33108" s="289"/>
    </row>
    <row r="33109" spans="20:24">
      <c r="T33109" s="288"/>
      <c r="U33109" s="287"/>
      <c r="X33109" s="289"/>
    </row>
    <row r="33110" spans="20:24">
      <c r="T33110" s="288"/>
      <c r="U33110" s="287"/>
      <c r="X33110" s="289"/>
    </row>
    <row r="33111" spans="20:24">
      <c r="T33111" s="288"/>
      <c r="U33111" s="287"/>
      <c r="X33111" s="289"/>
    </row>
    <row r="33112" spans="20:24">
      <c r="T33112" s="288"/>
      <c r="U33112" s="287"/>
      <c r="X33112" s="289"/>
    </row>
    <row r="33113" spans="20:24">
      <c r="T33113" s="288"/>
      <c r="U33113" s="287"/>
      <c r="X33113" s="289"/>
    </row>
    <row r="33114" spans="20:24">
      <c r="T33114" s="288"/>
      <c r="U33114" s="287"/>
      <c r="X33114" s="289"/>
    </row>
    <row r="33115" spans="20:24">
      <c r="T33115" s="288"/>
      <c r="U33115" s="287"/>
      <c r="X33115" s="289"/>
    </row>
    <row r="33116" spans="20:24">
      <c r="T33116" s="288"/>
      <c r="U33116" s="287"/>
      <c r="X33116" s="289"/>
    </row>
    <row r="33117" spans="20:24">
      <c r="T33117" s="288"/>
      <c r="U33117" s="287"/>
      <c r="X33117" s="289"/>
    </row>
    <row r="33118" spans="20:24">
      <c r="T33118" s="288"/>
      <c r="U33118" s="287"/>
      <c r="X33118" s="289"/>
    </row>
    <row r="33119" spans="20:24">
      <c r="T33119" s="288"/>
      <c r="U33119" s="287"/>
      <c r="X33119" s="289"/>
    </row>
    <row r="33120" spans="20:24">
      <c r="T33120" s="288"/>
      <c r="U33120" s="287"/>
      <c r="X33120" s="289"/>
    </row>
    <row r="33121" spans="20:24">
      <c r="T33121" s="288"/>
      <c r="U33121" s="287"/>
      <c r="X33121" s="289"/>
    </row>
    <row r="33122" spans="20:24">
      <c r="T33122" s="288"/>
      <c r="U33122" s="287"/>
      <c r="X33122" s="289"/>
    </row>
    <row r="33123" spans="20:24">
      <c r="T33123" s="288"/>
      <c r="U33123" s="287"/>
      <c r="X33123" s="289"/>
    </row>
    <row r="33124" spans="20:24">
      <c r="T33124" s="288"/>
      <c r="U33124" s="287"/>
      <c r="X33124" s="289"/>
    </row>
    <row r="33125" spans="20:24">
      <c r="T33125" s="288"/>
      <c r="U33125" s="287"/>
      <c r="X33125" s="289"/>
    </row>
    <row r="33126" spans="20:24">
      <c r="T33126" s="288"/>
      <c r="U33126" s="287"/>
      <c r="X33126" s="289"/>
    </row>
    <row r="33127" spans="20:24">
      <c r="T33127" s="288"/>
      <c r="U33127" s="287"/>
      <c r="X33127" s="289"/>
    </row>
    <row r="33128" spans="20:24">
      <c r="T33128" s="288"/>
      <c r="U33128" s="287"/>
      <c r="X33128" s="289"/>
    </row>
    <row r="33129" spans="20:24">
      <c r="T33129" s="288"/>
      <c r="U33129" s="287"/>
      <c r="X33129" s="289"/>
    </row>
    <row r="33130" spans="20:24">
      <c r="T33130" s="288"/>
      <c r="U33130" s="287"/>
      <c r="X33130" s="289"/>
    </row>
    <row r="33131" spans="20:24">
      <c r="T33131" s="288"/>
      <c r="U33131" s="287"/>
      <c r="X33131" s="289"/>
    </row>
    <row r="33132" spans="20:24">
      <c r="T33132" s="288"/>
      <c r="U33132" s="287"/>
      <c r="X33132" s="289"/>
    </row>
    <row r="33133" spans="20:24">
      <c r="T33133" s="288"/>
      <c r="U33133" s="287"/>
      <c r="X33133" s="289"/>
    </row>
    <row r="33134" spans="20:24">
      <c r="T33134" s="288"/>
      <c r="U33134" s="287"/>
      <c r="X33134" s="289"/>
    </row>
    <row r="33135" spans="20:24">
      <c r="T33135" s="288"/>
      <c r="U33135" s="287"/>
      <c r="X33135" s="289"/>
    </row>
    <row r="33136" spans="20:24">
      <c r="T33136" s="288"/>
      <c r="U33136" s="287"/>
      <c r="X33136" s="289"/>
    </row>
    <row r="33137" spans="20:24">
      <c r="T33137" s="288"/>
      <c r="U33137" s="287"/>
      <c r="X33137" s="289"/>
    </row>
    <row r="33138" spans="20:24">
      <c r="T33138" s="288"/>
      <c r="U33138" s="287"/>
      <c r="X33138" s="289"/>
    </row>
    <row r="33139" spans="20:24">
      <c r="T33139" s="288"/>
      <c r="U33139" s="287"/>
      <c r="X33139" s="289"/>
    </row>
    <row r="33140" spans="20:24">
      <c r="T33140" s="288"/>
      <c r="U33140" s="287"/>
      <c r="X33140" s="289"/>
    </row>
    <row r="33141" spans="20:24">
      <c r="T33141" s="288"/>
      <c r="U33141" s="287"/>
      <c r="X33141" s="289"/>
    </row>
    <row r="33142" spans="20:24">
      <c r="T33142" s="288"/>
      <c r="U33142" s="287"/>
      <c r="X33142" s="289"/>
    </row>
    <row r="33143" spans="20:24">
      <c r="T33143" s="288"/>
      <c r="U33143" s="287"/>
      <c r="X33143" s="289"/>
    </row>
    <row r="33144" spans="20:24">
      <c r="T33144" s="288"/>
      <c r="U33144" s="287"/>
      <c r="X33144" s="289"/>
    </row>
    <row r="33145" spans="20:24">
      <c r="T33145" s="288"/>
      <c r="U33145" s="287"/>
      <c r="X33145" s="289"/>
    </row>
    <row r="33146" spans="20:24">
      <c r="T33146" s="288"/>
      <c r="U33146" s="287"/>
      <c r="X33146" s="289"/>
    </row>
    <row r="33147" spans="20:24">
      <c r="T33147" s="288"/>
      <c r="U33147" s="287"/>
      <c r="X33147" s="289"/>
    </row>
    <row r="33148" spans="20:24">
      <c r="T33148" s="288"/>
      <c r="U33148" s="287"/>
      <c r="X33148" s="289"/>
    </row>
    <row r="33149" spans="20:24">
      <c r="T33149" s="288"/>
      <c r="U33149" s="287"/>
      <c r="X33149" s="289"/>
    </row>
    <row r="33150" spans="20:24">
      <c r="T33150" s="288"/>
      <c r="U33150" s="287"/>
      <c r="X33150" s="289"/>
    </row>
    <row r="33151" spans="20:24">
      <c r="T33151" s="288"/>
      <c r="U33151" s="287"/>
      <c r="X33151" s="289"/>
    </row>
    <row r="33152" spans="20:24">
      <c r="T33152" s="288"/>
      <c r="U33152" s="287"/>
      <c r="X33152" s="289"/>
    </row>
    <row r="33153" spans="20:24">
      <c r="T33153" s="288"/>
      <c r="U33153" s="287"/>
      <c r="X33153" s="289"/>
    </row>
    <row r="33154" spans="20:24">
      <c r="T33154" s="288"/>
      <c r="U33154" s="287"/>
      <c r="X33154" s="289"/>
    </row>
    <row r="33155" spans="20:24">
      <c r="T33155" s="288"/>
      <c r="U33155" s="287"/>
      <c r="X33155" s="289"/>
    </row>
    <row r="33156" spans="20:24">
      <c r="T33156" s="288"/>
      <c r="U33156" s="287"/>
      <c r="X33156" s="289"/>
    </row>
    <row r="33157" spans="20:24">
      <c r="T33157" s="288"/>
      <c r="U33157" s="287"/>
      <c r="X33157" s="289"/>
    </row>
    <row r="33158" spans="20:24">
      <c r="T33158" s="288"/>
      <c r="U33158" s="287"/>
      <c r="X33158" s="289"/>
    </row>
    <row r="33159" spans="20:24">
      <c r="T33159" s="288"/>
      <c r="U33159" s="287"/>
      <c r="X33159" s="289"/>
    </row>
    <row r="33160" spans="20:24">
      <c r="T33160" s="288"/>
      <c r="U33160" s="287"/>
      <c r="X33160" s="289"/>
    </row>
    <row r="33161" spans="20:24">
      <c r="T33161" s="288"/>
      <c r="U33161" s="287"/>
      <c r="X33161" s="289"/>
    </row>
    <row r="33162" spans="20:24">
      <c r="T33162" s="288"/>
      <c r="U33162" s="287"/>
      <c r="X33162" s="289"/>
    </row>
    <row r="33163" spans="20:24">
      <c r="T33163" s="288"/>
      <c r="U33163" s="287"/>
      <c r="X33163" s="289"/>
    </row>
    <row r="33164" spans="20:24">
      <c r="T33164" s="288"/>
      <c r="U33164" s="287"/>
      <c r="X33164" s="289"/>
    </row>
    <row r="33165" spans="20:24">
      <c r="T33165" s="288"/>
      <c r="U33165" s="287"/>
      <c r="X33165" s="289"/>
    </row>
    <row r="33166" spans="20:24">
      <c r="T33166" s="288"/>
      <c r="U33166" s="287"/>
      <c r="X33166" s="289"/>
    </row>
    <row r="33167" spans="20:24">
      <c r="T33167" s="288"/>
      <c r="U33167" s="287"/>
      <c r="X33167" s="289"/>
    </row>
    <row r="33168" spans="20:24">
      <c r="T33168" s="288"/>
      <c r="U33168" s="287"/>
      <c r="X33168" s="289"/>
    </row>
    <row r="33169" spans="20:24">
      <c r="T33169" s="288"/>
      <c r="U33169" s="287"/>
      <c r="X33169" s="289"/>
    </row>
    <row r="33170" spans="20:24">
      <c r="T33170" s="288"/>
      <c r="U33170" s="287"/>
      <c r="X33170" s="289"/>
    </row>
    <row r="33171" spans="20:24">
      <c r="T33171" s="288"/>
      <c r="U33171" s="287"/>
      <c r="X33171" s="289"/>
    </row>
    <row r="33172" spans="20:24">
      <c r="T33172" s="288"/>
      <c r="U33172" s="287"/>
      <c r="X33172" s="289"/>
    </row>
    <row r="33173" spans="20:24">
      <c r="T33173" s="288"/>
      <c r="U33173" s="287"/>
      <c r="X33173" s="289"/>
    </row>
    <row r="33174" spans="20:24">
      <c r="T33174" s="288"/>
      <c r="U33174" s="287"/>
      <c r="X33174" s="289"/>
    </row>
    <row r="33175" spans="20:24">
      <c r="T33175" s="288"/>
      <c r="U33175" s="287"/>
      <c r="X33175" s="289"/>
    </row>
    <row r="33176" spans="20:24">
      <c r="T33176" s="288"/>
      <c r="U33176" s="287"/>
      <c r="X33176" s="289"/>
    </row>
    <row r="33177" spans="20:24">
      <c r="T33177" s="288"/>
      <c r="U33177" s="287"/>
      <c r="X33177" s="289"/>
    </row>
    <row r="33178" spans="20:24">
      <c r="T33178" s="288"/>
      <c r="U33178" s="287"/>
      <c r="X33178" s="289"/>
    </row>
    <row r="33179" spans="20:24">
      <c r="T33179" s="288"/>
      <c r="U33179" s="287"/>
      <c r="X33179" s="289"/>
    </row>
    <row r="33180" spans="20:24">
      <c r="T33180" s="288"/>
      <c r="U33180" s="287"/>
      <c r="X33180" s="289"/>
    </row>
    <row r="33181" spans="20:24">
      <c r="T33181" s="288"/>
      <c r="U33181" s="287"/>
      <c r="X33181" s="289"/>
    </row>
    <row r="33182" spans="20:24">
      <c r="T33182" s="288"/>
      <c r="U33182" s="287"/>
      <c r="X33182" s="289"/>
    </row>
    <row r="33183" spans="20:24">
      <c r="T33183" s="288"/>
      <c r="U33183" s="287"/>
      <c r="X33183" s="289"/>
    </row>
    <row r="33184" spans="20:24">
      <c r="T33184" s="288"/>
      <c r="U33184" s="287"/>
      <c r="X33184" s="289"/>
    </row>
    <row r="33185" spans="20:24">
      <c r="T33185" s="288"/>
      <c r="U33185" s="287"/>
      <c r="X33185" s="289"/>
    </row>
    <row r="33186" spans="20:24">
      <c r="T33186" s="288"/>
      <c r="U33186" s="287"/>
      <c r="X33186" s="289"/>
    </row>
    <row r="33187" spans="20:24">
      <c r="T33187" s="288"/>
      <c r="U33187" s="287"/>
      <c r="X33187" s="289"/>
    </row>
    <row r="33188" spans="20:24">
      <c r="T33188" s="288"/>
      <c r="U33188" s="287"/>
      <c r="X33188" s="289"/>
    </row>
    <row r="33189" spans="20:24">
      <c r="T33189" s="288"/>
      <c r="U33189" s="287"/>
      <c r="X33189" s="289"/>
    </row>
    <row r="33190" spans="20:24">
      <c r="T33190" s="288"/>
      <c r="U33190" s="287"/>
      <c r="X33190" s="289"/>
    </row>
    <row r="33191" spans="20:24">
      <c r="T33191" s="288"/>
      <c r="U33191" s="287"/>
      <c r="X33191" s="289"/>
    </row>
    <row r="33192" spans="20:24">
      <c r="T33192" s="288"/>
      <c r="U33192" s="287"/>
      <c r="X33192" s="289"/>
    </row>
    <row r="33193" spans="20:24">
      <c r="T33193" s="288"/>
      <c r="U33193" s="287"/>
      <c r="X33193" s="289"/>
    </row>
    <row r="33194" spans="20:24">
      <c r="T33194" s="288"/>
      <c r="U33194" s="287"/>
      <c r="X33194" s="289"/>
    </row>
    <row r="33195" spans="20:24">
      <c r="T33195" s="288"/>
      <c r="U33195" s="287"/>
      <c r="X33195" s="289"/>
    </row>
    <row r="33196" spans="20:24">
      <c r="T33196" s="288"/>
      <c r="U33196" s="287"/>
      <c r="X33196" s="289"/>
    </row>
    <row r="33197" spans="20:24">
      <c r="T33197" s="288"/>
      <c r="U33197" s="287"/>
      <c r="X33197" s="289"/>
    </row>
    <row r="33198" spans="20:24">
      <c r="T33198" s="288"/>
      <c r="U33198" s="287"/>
      <c r="X33198" s="289"/>
    </row>
    <row r="33199" spans="20:24">
      <c r="T33199" s="288"/>
      <c r="U33199" s="287"/>
      <c r="X33199" s="289"/>
    </row>
    <row r="33200" spans="20:24">
      <c r="T33200" s="288"/>
      <c r="U33200" s="287"/>
      <c r="X33200" s="289"/>
    </row>
    <row r="33201" spans="20:24">
      <c r="T33201" s="288"/>
      <c r="U33201" s="287"/>
      <c r="X33201" s="289"/>
    </row>
    <row r="33202" spans="20:24">
      <c r="T33202" s="288"/>
      <c r="U33202" s="287"/>
      <c r="X33202" s="289"/>
    </row>
    <row r="33203" spans="20:24">
      <c r="T33203" s="288"/>
      <c r="U33203" s="287"/>
      <c r="X33203" s="289"/>
    </row>
    <row r="33204" spans="20:24">
      <c r="T33204" s="288"/>
      <c r="U33204" s="287"/>
      <c r="X33204" s="289"/>
    </row>
    <row r="33205" spans="20:24">
      <c r="T33205" s="288"/>
      <c r="U33205" s="287"/>
      <c r="X33205" s="289"/>
    </row>
    <row r="33206" spans="20:24">
      <c r="T33206" s="288"/>
      <c r="U33206" s="287"/>
      <c r="X33206" s="289"/>
    </row>
    <row r="33207" spans="20:24">
      <c r="T33207" s="288"/>
      <c r="U33207" s="287"/>
      <c r="X33207" s="289"/>
    </row>
    <row r="33208" spans="20:24">
      <c r="T33208" s="288"/>
      <c r="U33208" s="287"/>
      <c r="X33208" s="289"/>
    </row>
    <row r="33209" spans="20:24">
      <c r="T33209" s="288"/>
      <c r="U33209" s="287"/>
      <c r="X33209" s="289"/>
    </row>
    <row r="33210" spans="20:24">
      <c r="T33210" s="288"/>
      <c r="U33210" s="287"/>
      <c r="X33210" s="289"/>
    </row>
    <row r="33211" spans="20:24">
      <c r="T33211" s="288"/>
      <c r="U33211" s="287"/>
      <c r="X33211" s="289"/>
    </row>
    <row r="33212" spans="20:24">
      <c r="T33212" s="288"/>
      <c r="U33212" s="287"/>
      <c r="X33212" s="289"/>
    </row>
    <row r="33213" spans="20:24">
      <c r="T33213" s="288"/>
      <c r="U33213" s="287"/>
      <c r="X33213" s="289"/>
    </row>
    <row r="33214" spans="20:24">
      <c r="T33214" s="288"/>
      <c r="U33214" s="287"/>
      <c r="X33214" s="289"/>
    </row>
    <row r="33215" spans="20:24">
      <c r="T33215" s="288"/>
      <c r="U33215" s="287"/>
      <c r="X33215" s="289"/>
    </row>
    <row r="33216" spans="20:24">
      <c r="T33216" s="288"/>
      <c r="U33216" s="287"/>
      <c r="X33216" s="289"/>
    </row>
    <row r="33217" spans="20:24">
      <c r="T33217" s="288"/>
      <c r="U33217" s="287"/>
      <c r="X33217" s="289"/>
    </row>
    <row r="33218" spans="20:24">
      <c r="T33218" s="288"/>
      <c r="U33218" s="287"/>
      <c r="X33218" s="289"/>
    </row>
    <row r="33219" spans="20:24">
      <c r="T33219" s="288"/>
      <c r="U33219" s="287"/>
      <c r="X33219" s="289"/>
    </row>
    <row r="33220" spans="20:24">
      <c r="T33220" s="288"/>
      <c r="U33220" s="287"/>
      <c r="X33220" s="289"/>
    </row>
    <row r="33221" spans="20:24">
      <c r="T33221" s="288"/>
      <c r="U33221" s="287"/>
      <c r="X33221" s="289"/>
    </row>
    <row r="33222" spans="20:24">
      <c r="T33222" s="288"/>
      <c r="U33222" s="287"/>
      <c r="X33222" s="289"/>
    </row>
    <row r="33223" spans="20:24">
      <c r="T33223" s="288"/>
      <c r="U33223" s="287"/>
      <c r="X33223" s="289"/>
    </row>
    <row r="33224" spans="20:24">
      <c r="T33224" s="288"/>
      <c r="U33224" s="287"/>
      <c r="X33224" s="289"/>
    </row>
    <row r="33225" spans="20:24">
      <c r="T33225" s="288"/>
      <c r="U33225" s="287"/>
      <c r="X33225" s="289"/>
    </row>
    <row r="33226" spans="20:24">
      <c r="T33226" s="288"/>
      <c r="U33226" s="287"/>
      <c r="X33226" s="289"/>
    </row>
    <row r="33227" spans="20:24">
      <c r="T33227" s="288"/>
      <c r="U33227" s="287"/>
      <c r="X33227" s="289"/>
    </row>
    <row r="33228" spans="20:24">
      <c r="T33228" s="288"/>
      <c r="U33228" s="287"/>
      <c r="X33228" s="289"/>
    </row>
    <row r="33229" spans="20:24">
      <c r="T33229" s="288"/>
      <c r="U33229" s="287"/>
      <c r="X33229" s="289"/>
    </row>
    <row r="33230" spans="20:24">
      <c r="T33230" s="288"/>
      <c r="U33230" s="287"/>
      <c r="X33230" s="289"/>
    </row>
    <row r="33231" spans="20:24">
      <c r="T33231" s="288"/>
      <c r="U33231" s="287"/>
      <c r="X33231" s="289"/>
    </row>
    <row r="33232" spans="20:24">
      <c r="T33232" s="288"/>
      <c r="U33232" s="287"/>
      <c r="X33232" s="289"/>
    </row>
    <row r="33233" spans="20:24">
      <c r="T33233" s="288"/>
      <c r="U33233" s="287"/>
      <c r="X33233" s="289"/>
    </row>
    <row r="33234" spans="20:24">
      <c r="T33234" s="288"/>
      <c r="U33234" s="287"/>
      <c r="X33234" s="289"/>
    </row>
    <row r="33235" spans="20:24">
      <c r="T33235" s="288"/>
      <c r="U33235" s="287"/>
      <c r="X33235" s="289"/>
    </row>
    <row r="33236" spans="20:24">
      <c r="T33236" s="288"/>
      <c r="U33236" s="287"/>
      <c r="X33236" s="289"/>
    </row>
    <row r="33237" spans="20:24">
      <c r="T33237" s="288"/>
      <c r="U33237" s="287"/>
      <c r="X33237" s="289"/>
    </row>
    <row r="33238" spans="20:24">
      <c r="T33238" s="288"/>
      <c r="U33238" s="287"/>
      <c r="X33238" s="289"/>
    </row>
    <row r="33239" spans="20:24">
      <c r="T33239" s="288"/>
      <c r="U33239" s="287"/>
      <c r="X33239" s="289"/>
    </row>
    <row r="33240" spans="20:24">
      <c r="T33240" s="288"/>
      <c r="U33240" s="287"/>
      <c r="X33240" s="289"/>
    </row>
    <row r="33241" spans="20:24">
      <c r="T33241" s="288"/>
      <c r="U33241" s="287"/>
      <c r="X33241" s="289"/>
    </row>
    <row r="33242" spans="20:24">
      <c r="T33242" s="288"/>
      <c r="U33242" s="287"/>
      <c r="X33242" s="289"/>
    </row>
    <row r="33243" spans="20:24">
      <c r="T33243" s="288"/>
      <c r="U33243" s="287"/>
      <c r="X33243" s="289"/>
    </row>
    <row r="33244" spans="20:24">
      <c r="T33244" s="288"/>
      <c r="U33244" s="287"/>
      <c r="X33244" s="289"/>
    </row>
    <row r="33245" spans="20:24">
      <c r="T33245" s="288"/>
      <c r="U33245" s="287"/>
      <c r="X33245" s="289"/>
    </row>
    <row r="33246" spans="20:24">
      <c r="T33246" s="288"/>
      <c r="U33246" s="287"/>
      <c r="X33246" s="289"/>
    </row>
    <row r="33247" spans="20:24">
      <c r="T33247" s="288"/>
      <c r="U33247" s="287"/>
      <c r="X33247" s="289"/>
    </row>
    <row r="33248" spans="20:24">
      <c r="T33248" s="288"/>
      <c r="U33248" s="287"/>
      <c r="X33248" s="289"/>
    </row>
    <row r="33249" spans="20:24">
      <c r="T33249" s="288"/>
      <c r="U33249" s="287"/>
      <c r="X33249" s="289"/>
    </row>
    <row r="33250" spans="20:24">
      <c r="T33250" s="288"/>
      <c r="U33250" s="287"/>
      <c r="X33250" s="289"/>
    </row>
    <row r="33251" spans="20:24">
      <c r="T33251" s="288"/>
      <c r="U33251" s="287"/>
      <c r="X33251" s="289"/>
    </row>
    <row r="33252" spans="20:24">
      <c r="T33252" s="288"/>
      <c r="U33252" s="287"/>
      <c r="X33252" s="289"/>
    </row>
    <row r="33253" spans="20:24">
      <c r="T33253" s="288"/>
      <c r="U33253" s="287"/>
      <c r="X33253" s="289"/>
    </row>
    <row r="33254" spans="20:24">
      <c r="T33254" s="288"/>
      <c r="U33254" s="287"/>
      <c r="X33254" s="289"/>
    </row>
    <row r="33255" spans="20:24">
      <c r="T33255" s="288"/>
      <c r="U33255" s="287"/>
      <c r="X33255" s="289"/>
    </row>
    <row r="33256" spans="20:24">
      <c r="T33256" s="288"/>
      <c r="U33256" s="287"/>
      <c r="X33256" s="289"/>
    </row>
    <row r="33257" spans="20:24">
      <c r="T33257" s="288"/>
      <c r="U33257" s="287"/>
      <c r="X33257" s="289"/>
    </row>
    <row r="33258" spans="20:24">
      <c r="T33258" s="288"/>
      <c r="U33258" s="287"/>
      <c r="X33258" s="289"/>
    </row>
    <row r="33259" spans="20:24">
      <c r="T33259" s="288"/>
      <c r="U33259" s="287"/>
      <c r="X33259" s="289"/>
    </row>
    <row r="33260" spans="20:24">
      <c r="T33260" s="288"/>
      <c r="U33260" s="287"/>
      <c r="X33260" s="289"/>
    </row>
    <row r="33261" spans="20:24">
      <c r="T33261" s="288"/>
      <c r="U33261" s="287"/>
      <c r="X33261" s="289"/>
    </row>
    <row r="33262" spans="20:24">
      <c r="T33262" s="288"/>
      <c r="U33262" s="287"/>
      <c r="X33262" s="289"/>
    </row>
    <row r="33263" spans="20:24">
      <c r="T33263" s="288"/>
      <c r="U33263" s="287"/>
      <c r="X33263" s="289"/>
    </row>
    <row r="33264" spans="20:24">
      <c r="T33264" s="288"/>
      <c r="U33264" s="287"/>
      <c r="X33264" s="289"/>
    </row>
    <row r="33265" spans="20:24">
      <c r="T33265" s="288"/>
      <c r="U33265" s="287"/>
      <c r="X33265" s="289"/>
    </row>
    <row r="33266" spans="20:24">
      <c r="T33266" s="288"/>
      <c r="U33266" s="287"/>
      <c r="X33266" s="289"/>
    </row>
    <row r="33267" spans="20:24">
      <c r="T33267" s="288"/>
      <c r="U33267" s="287"/>
      <c r="X33267" s="289"/>
    </row>
    <row r="33268" spans="20:24">
      <c r="T33268" s="288"/>
      <c r="U33268" s="287"/>
      <c r="X33268" s="289"/>
    </row>
    <row r="33269" spans="20:24">
      <c r="T33269" s="288"/>
      <c r="U33269" s="287"/>
      <c r="X33269" s="289"/>
    </row>
    <row r="33270" spans="20:24">
      <c r="T33270" s="288"/>
      <c r="U33270" s="287"/>
      <c r="X33270" s="289"/>
    </row>
    <row r="33271" spans="20:24">
      <c r="T33271" s="288"/>
      <c r="U33271" s="287"/>
      <c r="X33271" s="289"/>
    </row>
    <row r="33272" spans="20:24">
      <c r="T33272" s="288"/>
      <c r="U33272" s="287"/>
      <c r="X33272" s="289"/>
    </row>
    <row r="33273" spans="20:24">
      <c r="T33273" s="288"/>
      <c r="U33273" s="287"/>
      <c r="X33273" s="289"/>
    </row>
    <row r="33274" spans="20:24">
      <c r="T33274" s="288"/>
      <c r="U33274" s="287"/>
      <c r="X33274" s="289"/>
    </row>
    <row r="33275" spans="20:24">
      <c r="T33275" s="288"/>
      <c r="U33275" s="287"/>
      <c r="X33275" s="289"/>
    </row>
    <row r="33276" spans="20:24">
      <c r="T33276" s="288"/>
      <c r="U33276" s="287"/>
      <c r="X33276" s="289"/>
    </row>
    <row r="33277" spans="20:24">
      <c r="T33277" s="288"/>
      <c r="U33277" s="287"/>
      <c r="X33277" s="289"/>
    </row>
    <row r="33278" spans="20:24">
      <c r="T33278" s="288"/>
      <c r="U33278" s="287"/>
      <c r="X33278" s="289"/>
    </row>
    <row r="33279" spans="20:24">
      <c r="T33279" s="288"/>
      <c r="U33279" s="287"/>
      <c r="X33279" s="289"/>
    </row>
    <row r="33280" spans="20:24">
      <c r="T33280" s="288"/>
      <c r="U33280" s="287"/>
      <c r="X33280" s="289"/>
    </row>
    <row r="33281" spans="20:24">
      <c r="T33281" s="288"/>
      <c r="U33281" s="287"/>
      <c r="X33281" s="289"/>
    </row>
    <row r="33282" spans="20:24">
      <c r="T33282" s="288"/>
      <c r="U33282" s="287"/>
      <c r="X33282" s="289"/>
    </row>
    <row r="33283" spans="20:24">
      <c r="T33283" s="288"/>
      <c r="U33283" s="287"/>
      <c r="X33283" s="289"/>
    </row>
    <row r="33284" spans="20:24">
      <c r="T33284" s="288"/>
      <c r="U33284" s="287"/>
      <c r="X33284" s="289"/>
    </row>
    <row r="33285" spans="20:24">
      <c r="T33285" s="288"/>
      <c r="U33285" s="287"/>
      <c r="X33285" s="289"/>
    </row>
    <row r="33286" spans="20:24">
      <c r="T33286" s="288"/>
      <c r="U33286" s="287"/>
      <c r="X33286" s="289"/>
    </row>
    <row r="33287" spans="20:24">
      <c r="T33287" s="288"/>
      <c r="U33287" s="287"/>
      <c r="X33287" s="289"/>
    </row>
    <row r="33288" spans="20:24">
      <c r="T33288" s="288"/>
      <c r="U33288" s="287"/>
      <c r="X33288" s="289"/>
    </row>
    <row r="33289" spans="20:24">
      <c r="T33289" s="288"/>
      <c r="U33289" s="287"/>
      <c r="X33289" s="289"/>
    </row>
    <row r="33290" spans="20:24">
      <c r="T33290" s="288"/>
      <c r="U33290" s="287"/>
      <c r="X33290" s="289"/>
    </row>
    <row r="33291" spans="20:24">
      <c r="T33291" s="288"/>
      <c r="U33291" s="287"/>
      <c r="X33291" s="289"/>
    </row>
    <row r="33292" spans="20:24">
      <c r="T33292" s="288"/>
      <c r="U33292" s="287"/>
      <c r="X33292" s="289"/>
    </row>
    <row r="33293" spans="20:24">
      <c r="T33293" s="288"/>
      <c r="U33293" s="287"/>
      <c r="X33293" s="289"/>
    </row>
    <row r="33294" spans="20:24">
      <c r="T33294" s="288"/>
      <c r="U33294" s="287"/>
      <c r="X33294" s="289"/>
    </row>
    <row r="33295" spans="20:24">
      <c r="T33295" s="288"/>
      <c r="U33295" s="287"/>
      <c r="X33295" s="289"/>
    </row>
    <row r="33296" spans="20:24">
      <c r="T33296" s="288"/>
      <c r="U33296" s="287"/>
      <c r="X33296" s="289"/>
    </row>
    <row r="33297" spans="20:24">
      <c r="T33297" s="288"/>
      <c r="U33297" s="287"/>
      <c r="X33297" s="289"/>
    </row>
    <row r="33298" spans="20:24">
      <c r="T33298" s="288"/>
      <c r="U33298" s="287"/>
      <c r="X33298" s="289"/>
    </row>
    <row r="33299" spans="20:24">
      <c r="T33299" s="288"/>
      <c r="U33299" s="287"/>
      <c r="X33299" s="289"/>
    </row>
    <row r="33300" spans="20:24">
      <c r="T33300" s="288"/>
      <c r="U33300" s="287"/>
      <c r="X33300" s="289"/>
    </row>
    <row r="33301" spans="20:24">
      <c r="T33301" s="288"/>
      <c r="U33301" s="287"/>
      <c r="X33301" s="289"/>
    </row>
    <row r="33302" spans="20:24">
      <c r="T33302" s="288"/>
      <c r="U33302" s="287"/>
      <c r="X33302" s="289"/>
    </row>
    <row r="33303" spans="20:24">
      <c r="T33303" s="288"/>
      <c r="U33303" s="287"/>
      <c r="X33303" s="289"/>
    </row>
    <row r="33304" spans="20:24">
      <c r="T33304" s="288"/>
      <c r="U33304" s="287"/>
      <c r="X33304" s="289"/>
    </row>
    <row r="33305" spans="20:24">
      <c r="T33305" s="288"/>
      <c r="U33305" s="287"/>
      <c r="X33305" s="289"/>
    </row>
    <row r="33306" spans="20:24">
      <c r="T33306" s="288"/>
      <c r="U33306" s="287"/>
      <c r="X33306" s="289"/>
    </row>
    <row r="33307" spans="20:24">
      <c r="T33307" s="288"/>
      <c r="U33307" s="287"/>
      <c r="X33307" s="289"/>
    </row>
    <row r="33308" spans="20:24">
      <c r="T33308" s="288"/>
      <c r="U33308" s="287"/>
      <c r="X33308" s="289"/>
    </row>
    <row r="33309" spans="20:24">
      <c r="T33309" s="288"/>
      <c r="U33309" s="287"/>
      <c r="X33309" s="289"/>
    </row>
    <row r="33310" spans="20:24">
      <c r="T33310" s="288"/>
      <c r="U33310" s="287"/>
      <c r="X33310" s="289"/>
    </row>
    <row r="33311" spans="20:24">
      <c r="T33311" s="288"/>
      <c r="U33311" s="287"/>
      <c r="X33311" s="289"/>
    </row>
    <row r="33312" spans="20:24">
      <c r="T33312" s="288"/>
      <c r="U33312" s="287"/>
      <c r="X33312" s="289"/>
    </row>
    <row r="33313" spans="20:24">
      <c r="T33313" s="288"/>
      <c r="U33313" s="287"/>
      <c r="X33313" s="289"/>
    </row>
    <row r="33314" spans="20:24">
      <c r="T33314" s="288"/>
      <c r="U33314" s="287"/>
      <c r="X33314" s="289"/>
    </row>
    <row r="33315" spans="20:24">
      <c r="T33315" s="288"/>
      <c r="U33315" s="287"/>
      <c r="X33315" s="289"/>
    </row>
    <row r="33316" spans="20:24">
      <c r="T33316" s="288"/>
      <c r="U33316" s="287"/>
      <c r="X33316" s="289"/>
    </row>
    <row r="33317" spans="20:24">
      <c r="T33317" s="288"/>
      <c r="U33317" s="287"/>
      <c r="X33317" s="289"/>
    </row>
    <row r="33318" spans="20:24">
      <c r="T33318" s="288"/>
      <c r="U33318" s="287"/>
      <c r="X33318" s="289"/>
    </row>
    <row r="33319" spans="20:24">
      <c r="T33319" s="288"/>
      <c r="U33319" s="287"/>
      <c r="X33319" s="289"/>
    </row>
    <row r="33320" spans="20:24">
      <c r="T33320" s="288"/>
      <c r="U33320" s="287"/>
      <c r="X33320" s="289"/>
    </row>
    <row r="33321" spans="20:24">
      <c r="T33321" s="288"/>
      <c r="U33321" s="287"/>
      <c r="X33321" s="289"/>
    </row>
    <row r="33322" spans="20:24">
      <c r="T33322" s="288"/>
      <c r="U33322" s="287"/>
      <c r="X33322" s="289"/>
    </row>
    <row r="33323" spans="20:24">
      <c r="T33323" s="288"/>
      <c r="U33323" s="287"/>
      <c r="X33323" s="289"/>
    </row>
    <row r="33324" spans="20:24">
      <c r="T33324" s="288"/>
      <c r="U33324" s="287"/>
      <c r="X33324" s="289"/>
    </row>
    <row r="33325" spans="20:24">
      <c r="T33325" s="288"/>
      <c r="U33325" s="287"/>
      <c r="X33325" s="289"/>
    </row>
    <row r="33326" spans="20:24">
      <c r="T33326" s="288"/>
      <c r="U33326" s="287"/>
      <c r="X33326" s="289"/>
    </row>
    <row r="33327" spans="20:24">
      <c r="T33327" s="288"/>
      <c r="U33327" s="287"/>
      <c r="X33327" s="289"/>
    </row>
    <row r="33328" spans="20:24">
      <c r="T33328" s="288"/>
      <c r="U33328" s="287"/>
      <c r="X33328" s="289"/>
    </row>
    <row r="33329" spans="20:24">
      <c r="T33329" s="288"/>
      <c r="U33329" s="287"/>
      <c r="X33329" s="289"/>
    </row>
    <row r="33330" spans="20:24">
      <c r="T33330" s="288"/>
      <c r="U33330" s="287"/>
      <c r="X33330" s="289"/>
    </row>
    <row r="33331" spans="20:24">
      <c r="T33331" s="288"/>
      <c r="U33331" s="287"/>
      <c r="X33331" s="289"/>
    </row>
    <row r="33332" spans="20:24">
      <c r="T33332" s="288"/>
      <c r="U33332" s="287"/>
      <c r="X33332" s="289"/>
    </row>
    <row r="33333" spans="20:24">
      <c r="T33333" s="288"/>
      <c r="U33333" s="287"/>
      <c r="X33333" s="289"/>
    </row>
    <row r="33334" spans="20:24">
      <c r="T33334" s="288"/>
      <c r="U33334" s="287"/>
      <c r="X33334" s="289"/>
    </row>
    <row r="33335" spans="20:24">
      <c r="T33335" s="288"/>
      <c r="U33335" s="287"/>
      <c r="X33335" s="289"/>
    </row>
    <row r="33336" spans="20:24">
      <c r="T33336" s="288"/>
      <c r="U33336" s="287"/>
      <c r="X33336" s="289"/>
    </row>
    <row r="33337" spans="20:24">
      <c r="T33337" s="288"/>
      <c r="U33337" s="287"/>
      <c r="X33337" s="289"/>
    </row>
    <row r="33338" spans="20:24">
      <c r="T33338" s="288"/>
      <c r="U33338" s="287"/>
      <c r="X33338" s="289"/>
    </row>
    <row r="33339" spans="20:24">
      <c r="T33339" s="288"/>
      <c r="U33339" s="287"/>
      <c r="X33339" s="289"/>
    </row>
    <row r="33340" spans="20:24">
      <c r="T33340" s="288"/>
      <c r="U33340" s="287"/>
      <c r="X33340" s="289"/>
    </row>
    <row r="33341" spans="20:24">
      <c r="T33341" s="288"/>
      <c r="U33341" s="287"/>
      <c r="X33341" s="289"/>
    </row>
    <row r="33342" spans="20:24">
      <c r="T33342" s="288"/>
      <c r="U33342" s="287"/>
      <c r="X33342" s="289"/>
    </row>
    <row r="33343" spans="20:24">
      <c r="T33343" s="288"/>
      <c r="U33343" s="287"/>
      <c r="X33343" s="289"/>
    </row>
    <row r="33344" spans="20:24">
      <c r="T33344" s="288"/>
      <c r="U33344" s="287"/>
      <c r="X33344" s="289"/>
    </row>
    <row r="33345" spans="20:24">
      <c r="T33345" s="288"/>
      <c r="U33345" s="287"/>
      <c r="X33345" s="289"/>
    </row>
    <row r="33346" spans="20:24">
      <c r="T33346" s="288"/>
      <c r="U33346" s="287"/>
      <c r="X33346" s="289"/>
    </row>
    <row r="33347" spans="20:24">
      <c r="T33347" s="288"/>
      <c r="U33347" s="287"/>
      <c r="X33347" s="289"/>
    </row>
    <row r="33348" spans="20:24">
      <c r="T33348" s="288"/>
      <c r="U33348" s="287"/>
      <c r="X33348" s="289"/>
    </row>
    <row r="33349" spans="20:24">
      <c r="T33349" s="288"/>
      <c r="U33349" s="287"/>
      <c r="X33349" s="289"/>
    </row>
    <row r="33350" spans="20:24">
      <c r="T33350" s="288"/>
      <c r="U33350" s="287"/>
      <c r="X33350" s="289"/>
    </row>
    <row r="33351" spans="20:24">
      <c r="T33351" s="288"/>
      <c r="U33351" s="287"/>
      <c r="X33351" s="289"/>
    </row>
    <row r="33352" spans="20:24">
      <c r="T33352" s="288"/>
      <c r="U33352" s="287"/>
      <c r="X33352" s="289"/>
    </row>
    <row r="33353" spans="20:24">
      <c r="T33353" s="288"/>
      <c r="U33353" s="287"/>
      <c r="X33353" s="289"/>
    </row>
    <row r="33354" spans="20:24">
      <c r="T33354" s="288"/>
      <c r="U33354" s="287"/>
      <c r="X33354" s="289"/>
    </row>
    <row r="33355" spans="20:24">
      <c r="T33355" s="288"/>
      <c r="U33355" s="287"/>
      <c r="X33355" s="289"/>
    </row>
    <row r="33356" spans="20:24">
      <c r="T33356" s="288"/>
      <c r="U33356" s="287"/>
      <c r="X33356" s="289"/>
    </row>
    <row r="33357" spans="20:24">
      <c r="T33357" s="288"/>
      <c r="U33357" s="287"/>
      <c r="X33357" s="289"/>
    </row>
    <row r="33358" spans="20:24">
      <c r="T33358" s="288"/>
      <c r="U33358" s="287"/>
      <c r="X33358" s="289"/>
    </row>
    <row r="33359" spans="20:24">
      <c r="T33359" s="288"/>
      <c r="U33359" s="287"/>
      <c r="X33359" s="289"/>
    </row>
    <row r="33360" spans="20:24">
      <c r="T33360" s="288"/>
      <c r="U33360" s="287"/>
      <c r="X33360" s="289"/>
    </row>
    <row r="33361" spans="20:24">
      <c r="T33361" s="288"/>
      <c r="U33361" s="287"/>
      <c r="X33361" s="289"/>
    </row>
    <row r="33362" spans="20:24">
      <c r="T33362" s="288"/>
      <c r="U33362" s="287"/>
      <c r="X33362" s="289"/>
    </row>
    <row r="33363" spans="20:24">
      <c r="T33363" s="288"/>
      <c r="U33363" s="287"/>
      <c r="X33363" s="289"/>
    </row>
    <row r="33364" spans="20:24">
      <c r="T33364" s="288"/>
      <c r="U33364" s="287"/>
      <c r="X33364" s="289"/>
    </row>
    <row r="33365" spans="20:24">
      <c r="T33365" s="288"/>
      <c r="U33365" s="287"/>
      <c r="X33365" s="289"/>
    </row>
    <row r="33366" spans="20:24">
      <c r="T33366" s="288"/>
      <c r="U33366" s="287"/>
      <c r="X33366" s="289"/>
    </row>
    <row r="33367" spans="20:24">
      <c r="T33367" s="288"/>
      <c r="U33367" s="287"/>
      <c r="X33367" s="289"/>
    </row>
    <row r="33368" spans="20:24">
      <c r="T33368" s="288"/>
      <c r="U33368" s="287"/>
      <c r="X33368" s="289"/>
    </row>
    <row r="33369" spans="20:24">
      <c r="T33369" s="288"/>
      <c r="U33369" s="287"/>
      <c r="X33369" s="289"/>
    </row>
    <row r="33370" spans="20:24">
      <c r="T33370" s="288"/>
      <c r="U33370" s="287"/>
      <c r="X33370" s="289"/>
    </row>
    <row r="33371" spans="20:24">
      <c r="T33371" s="288"/>
      <c r="U33371" s="287"/>
      <c r="X33371" s="289"/>
    </row>
    <row r="33372" spans="20:24">
      <c r="T33372" s="288"/>
      <c r="U33372" s="287"/>
      <c r="X33372" s="289"/>
    </row>
    <row r="33373" spans="20:24">
      <c r="T33373" s="288"/>
      <c r="U33373" s="287"/>
      <c r="X33373" s="289"/>
    </row>
    <row r="33374" spans="20:24">
      <c r="T33374" s="288"/>
      <c r="U33374" s="287"/>
      <c r="X33374" s="289"/>
    </row>
    <row r="33375" spans="20:24">
      <c r="T33375" s="288"/>
      <c r="U33375" s="287"/>
      <c r="X33375" s="289"/>
    </row>
    <row r="33376" spans="20:24">
      <c r="T33376" s="288"/>
      <c r="U33376" s="287"/>
      <c r="X33376" s="289"/>
    </row>
    <row r="33377" spans="20:24">
      <c r="T33377" s="288"/>
      <c r="U33377" s="287"/>
      <c r="X33377" s="289"/>
    </row>
    <row r="33378" spans="20:24">
      <c r="T33378" s="288"/>
      <c r="U33378" s="287"/>
      <c r="X33378" s="289"/>
    </row>
    <row r="33379" spans="20:24">
      <c r="T33379" s="288"/>
      <c r="U33379" s="287"/>
      <c r="X33379" s="289"/>
    </row>
    <row r="33380" spans="20:24">
      <c r="T33380" s="288"/>
      <c r="U33380" s="287"/>
      <c r="X33380" s="289"/>
    </row>
    <row r="33381" spans="20:24">
      <c r="T33381" s="288"/>
      <c r="U33381" s="287"/>
      <c r="X33381" s="289"/>
    </row>
    <row r="33382" spans="20:24">
      <c r="T33382" s="288"/>
      <c r="U33382" s="287"/>
      <c r="X33382" s="289"/>
    </row>
    <row r="33383" spans="20:24">
      <c r="T33383" s="288"/>
      <c r="U33383" s="287"/>
      <c r="X33383" s="289"/>
    </row>
    <row r="33384" spans="20:24">
      <c r="T33384" s="288"/>
      <c r="U33384" s="287"/>
      <c r="X33384" s="289"/>
    </row>
    <row r="33385" spans="20:24">
      <c r="T33385" s="288"/>
      <c r="U33385" s="287"/>
      <c r="X33385" s="289"/>
    </row>
    <row r="33386" spans="20:24">
      <c r="T33386" s="288"/>
      <c r="U33386" s="287"/>
      <c r="X33386" s="289"/>
    </row>
    <row r="33387" spans="20:24">
      <c r="T33387" s="288"/>
      <c r="U33387" s="287"/>
      <c r="X33387" s="289"/>
    </row>
    <row r="33388" spans="20:24">
      <c r="T33388" s="288"/>
      <c r="U33388" s="287"/>
      <c r="X33388" s="289"/>
    </row>
    <row r="33389" spans="20:24">
      <c r="T33389" s="288"/>
      <c r="U33389" s="287"/>
      <c r="X33389" s="289"/>
    </row>
    <row r="33390" spans="20:24">
      <c r="T33390" s="288"/>
      <c r="U33390" s="287"/>
      <c r="X33390" s="289"/>
    </row>
    <row r="33391" spans="20:24">
      <c r="T33391" s="288"/>
      <c r="U33391" s="287"/>
      <c r="X33391" s="289"/>
    </row>
    <row r="33392" spans="20:24">
      <c r="T33392" s="288"/>
      <c r="U33392" s="287"/>
      <c r="X33392" s="289"/>
    </row>
    <row r="33393" spans="20:24">
      <c r="T33393" s="288"/>
      <c r="U33393" s="287"/>
      <c r="X33393" s="289"/>
    </row>
    <row r="33394" spans="20:24">
      <c r="T33394" s="288"/>
      <c r="U33394" s="287"/>
      <c r="X33394" s="289"/>
    </row>
    <row r="33395" spans="20:24">
      <c r="T33395" s="288"/>
      <c r="U33395" s="287"/>
      <c r="X33395" s="289"/>
    </row>
    <row r="33396" spans="20:24">
      <c r="T33396" s="288"/>
      <c r="U33396" s="287"/>
      <c r="X33396" s="289"/>
    </row>
    <row r="33397" spans="20:24">
      <c r="T33397" s="288"/>
      <c r="U33397" s="287"/>
      <c r="X33397" s="289"/>
    </row>
    <row r="33398" spans="20:24">
      <c r="T33398" s="288"/>
      <c r="U33398" s="287"/>
      <c r="X33398" s="289"/>
    </row>
    <row r="33399" spans="20:24">
      <c r="T33399" s="288"/>
      <c r="U33399" s="287"/>
      <c r="X33399" s="289"/>
    </row>
    <row r="33400" spans="20:24">
      <c r="T33400" s="288"/>
      <c r="U33400" s="287"/>
      <c r="X33400" s="289"/>
    </row>
    <row r="33401" spans="20:24">
      <c r="T33401" s="288"/>
      <c r="U33401" s="287"/>
      <c r="X33401" s="289"/>
    </row>
    <row r="33402" spans="20:24">
      <c r="T33402" s="288"/>
      <c r="U33402" s="287"/>
      <c r="X33402" s="289"/>
    </row>
    <row r="33403" spans="20:24">
      <c r="T33403" s="288"/>
      <c r="U33403" s="287"/>
      <c r="X33403" s="289"/>
    </row>
    <row r="33404" spans="20:24">
      <c r="T33404" s="288"/>
      <c r="U33404" s="287"/>
      <c r="X33404" s="289"/>
    </row>
    <row r="33405" spans="20:24">
      <c r="T33405" s="288"/>
      <c r="U33405" s="287"/>
      <c r="X33405" s="289"/>
    </row>
    <row r="33406" spans="20:24">
      <c r="T33406" s="288"/>
      <c r="U33406" s="287"/>
      <c r="X33406" s="289"/>
    </row>
    <row r="33407" spans="20:24">
      <c r="T33407" s="288"/>
      <c r="U33407" s="287"/>
      <c r="X33407" s="289"/>
    </row>
    <row r="33408" spans="20:24">
      <c r="T33408" s="288"/>
      <c r="U33408" s="287"/>
      <c r="X33408" s="289"/>
    </row>
    <row r="33409" spans="20:24">
      <c r="T33409" s="288"/>
      <c r="U33409" s="287"/>
      <c r="X33409" s="289"/>
    </row>
    <row r="33410" spans="20:24">
      <c r="T33410" s="288"/>
      <c r="U33410" s="287"/>
      <c r="X33410" s="289"/>
    </row>
    <row r="33411" spans="20:24">
      <c r="T33411" s="288"/>
      <c r="U33411" s="287"/>
      <c r="X33411" s="289"/>
    </row>
    <row r="33412" spans="20:24">
      <c r="T33412" s="288"/>
      <c r="U33412" s="287"/>
      <c r="X33412" s="289"/>
    </row>
    <row r="33413" spans="20:24">
      <c r="T33413" s="288"/>
      <c r="U33413" s="287"/>
      <c r="X33413" s="289"/>
    </row>
    <row r="33414" spans="20:24">
      <c r="T33414" s="288"/>
      <c r="U33414" s="287"/>
      <c r="X33414" s="289"/>
    </row>
    <row r="33415" spans="20:24">
      <c r="T33415" s="288"/>
      <c r="U33415" s="287"/>
      <c r="X33415" s="289"/>
    </row>
    <row r="33416" spans="20:24">
      <c r="T33416" s="288"/>
      <c r="U33416" s="287"/>
      <c r="X33416" s="289"/>
    </row>
    <row r="33417" spans="20:24">
      <c r="T33417" s="288"/>
      <c r="U33417" s="287"/>
      <c r="X33417" s="289"/>
    </row>
    <row r="33418" spans="20:24">
      <c r="T33418" s="288"/>
      <c r="U33418" s="287"/>
      <c r="X33418" s="289"/>
    </row>
    <row r="33419" spans="20:24">
      <c r="T33419" s="288"/>
      <c r="U33419" s="287"/>
      <c r="X33419" s="289"/>
    </row>
    <row r="33420" spans="20:24">
      <c r="T33420" s="288"/>
      <c r="U33420" s="287"/>
      <c r="X33420" s="289"/>
    </row>
    <row r="33421" spans="20:24">
      <c r="T33421" s="288"/>
      <c r="U33421" s="287"/>
      <c r="X33421" s="289"/>
    </row>
    <row r="33422" spans="20:24">
      <c r="T33422" s="288"/>
      <c r="U33422" s="287"/>
      <c r="X33422" s="289"/>
    </row>
    <row r="33423" spans="20:24">
      <c r="T33423" s="288"/>
      <c r="U33423" s="287"/>
      <c r="X33423" s="289"/>
    </row>
    <row r="33424" spans="20:24">
      <c r="T33424" s="288"/>
      <c r="U33424" s="287"/>
      <c r="X33424" s="289"/>
    </row>
    <row r="33425" spans="20:24">
      <c r="T33425" s="288"/>
      <c r="U33425" s="287"/>
      <c r="X33425" s="289"/>
    </row>
    <row r="33426" spans="20:24">
      <c r="T33426" s="288"/>
      <c r="U33426" s="287"/>
      <c r="X33426" s="289"/>
    </row>
    <row r="33427" spans="20:24">
      <c r="T33427" s="288"/>
      <c r="U33427" s="287"/>
      <c r="X33427" s="289"/>
    </row>
    <row r="33428" spans="20:24">
      <c r="T33428" s="288"/>
      <c r="U33428" s="287"/>
      <c r="X33428" s="289"/>
    </row>
    <row r="33429" spans="20:24">
      <c r="T33429" s="288"/>
      <c r="U33429" s="287"/>
      <c r="X33429" s="289"/>
    </row>
    <row r="33430" spans="20:24">
      <c r="T33430" s="288"/>
      <c r="U33430" s="287"/>
      <c r="X33430" s="289"/>
    </row>
    <row r="33431" spans="20:24">
      <c r="T33431" s="288"/>
      <c r="U33431" s="287"/>
      <c r="X33431" s="289"/>
    </row>
    <row r="33432" spans="20:24">
      <c r="T33432" s="288"/>
      <c r="U33432" s="287"/>
      <c r="X33432" s="289"/>
    </row>
    <row r="33433" spans="20:24">
      <c r="T33433" s="288"/>
      <c r="U33433" s="287"/>
      <c r="X33433" s="289"/>
    </row>
    <row r="33434" spans="20:24">
      <c r="T33434" s="288"/>
      <c r="U33434" s="287"/>
      <c r="X33434" s="289"/>
    </row>
    <row r="33435" spans="20:24">
      <c r="T33435" s="288"/>
      <c r="U33435" s="287"/>
      <c r="X33435" s="289"/>
    </row>
    <row r="33436" spans="20:24">
      <c r="T33436" s="288"/>
      <c r="U33436" s="287"/>
      <c r="X33436" s="289"/>
    </row>
    <row r="33437" spans="20:24">
      <c r="T33437" s="288"/>
      <c r="U33437" s="287"/>
      <c r="X33437" s="289"/>
    </row>
    <row r="33438" spans="20:24">
      <c r="T33438" s="288"/>
      <c r="U33438" s="287"/>
      <c r="X33438" s="289"/>
    </row>
    <row r="33439" spans="20:24">
      <c r="T33439" s="288"/>
      <c r="U33439" s="287"/>
      <c r="X33439" s="289"/>
    </row>
    <row r="33440" spans="20:24">
      <c r="T33440" s="288"/>
      <c r="U33440" s="287"/>
      <c r="X33440" s="289"/>
    </row>
    <row r="33441" spans="20:24">
      <c r="T33441" s="288"/>
      <c r="U33441" s="287"/>
      <c r="X33441" s="289"/>
    </row>
    <row r="33442" spans="20:24">
      <c r="T33442" s="288"/>
      <c r="U33442" s="287"/>
      <c r="X33442" s="289"/>
    </row>
    <row r="33443" spans="20:24">
      <c r="T33443" s="288"/>
      <c r="U33443" s="287"/>
      <c r="X33443" s="289"/>
    </row>
    <row r="33444" spans="20:24">
      <c r="T33444" s="288"/>
      <c r="U33444" s="287"/>
      <c r="X33444" s="289"/>
    </row>
    <row r="33445" spans="20:24">
      <c r="T33445" s="288"/>
      <c r="U33445" s="287"/>
      <c r="X33445" s="289"/>
    </row>
    <row r="33446" spans="20:24">
      <c r="T33446" s="288"/>
      <c r="U33446" s="287"/>
      <c r="X33446" s="289"/>
    </row>
    <row r="33447" spans="20:24">
      <c r="T33447" s="288"/>
      <c r="U33447" s="287"/>
      <c r="X33447" s="289"/>
    </row>
    <row r="33448" spans="20:24">
      <c r="T33448" s="288"/>
      <c r="U33448" s="287"/>
      <c r="X33448" s="289"/>
    </row>
    <row r="33449" spans="20:24">
      <c r="T33449" s="288"/>
      <c r="U33449" s="287"/>
      <c r="X33449" s="289"/>
    </row>
    <row r="33450" spans="20:24">
      <c r="T33450" s="288"/>
      <c r="U33450" s="287"/>
      <c r="X33450" s="289"/>
    </row>
    <row r="33451" spans="20:24">
      <c r="T33451" s="288"/>
      <c r="U33451" s="287"/>
      <c r="X33451" s="289"/>
    </row>
    <row r="33452" spans="20:24">
      <c r="T33452" s="288"/>
      <c r="U33452" s="287"/>
      <c r="X33452" s="289"/>
    </row>
    <row r="33453" spans="20:24">
      <c r="T33453" s="288"/>
      <c r="U33453" s="287"/>
      <c r="X33453" s="289"/>
    </row>
    <row r="33454" spans="20:24">
      <c r="T33454" s="288"/>
      <c r="U33454" s="287"/>
      <c r="X33454" s="289"/>
    </row>
    <row r="33455" spans="20:24">
      <c r="T33455" s="288"/>
      <c r="U33455" s="287"/>
      <c r="X33455" s="289"/>
    </row>
    <row r="33456" spans="20:24">
      <c r="T33456" s="288"/>
      <c r="U33456" s="287"/>
      <c r="X33456" s="289"/>
    </row>
    <row r="33457" spans="20:24">
      <c r="T33457" s="288"/>
      <c r="U33457" s="287"/>
      <c r="X33457" s="289"/>
    </row>
    <row r="33458" spans="20:24">
      <c r="T33458" s="288"/>
      <c r="U33458" s="287"/>
      <c r="X33458" s="289"/>
    </row>
    <row r="33459" spans="20:24">
      <c r="T33459" s="288"/>
      <c r="U33459" s="287"/>
      <c r="X33459" s="289"/>
    </row>
    <row r="33460" spans="20:24">
      <c r="T33460" s="288"/>
      <c r="U33460" s="287"/>
      <c r="X33460" s="289"/>
    </row>
    <row r="33461" spans="20:24">
      <c r="T33461" s="288"/>
      <c r="U33461" s="287"/>
      <c r="X33461" s="289"/>
    </row>
    <row r="33462" spans="20:24">
      <c r="T33462" s="288"/>
      <c r="U33462" s="287"/>
      <c r="X33462" s="289"/>
    </row>
    <row r="33463" spans="20:24">
      <c r="T33463" s="288"/>
      <c r="U33463" s="287"/>
      <c r="X33463" s="289"/>
    </row>
    <row r="33464" spans="20:24">
      <c r="T33464" s="288"/>
      <c r="U33464" s="287"/>
      <c r="X33464" s="289"/>
    </row>
    <row r="33465" spans="20:24">
      <c r="T33465" s="288"/>
      <c r="U33465" s="287"/>
      <c r="X33465" s="289"/>
    </row>
    <row r="33466" spans="20:24">
      <c r="T33466" s="288"/>
      <c r="U33466" s="287"/>
      <c r="X33466" s="289"/>
    </row>
    <row r="33467" spans="20:24">
      <c r="T33467" s="288"/>
      <c r="U33467" s="287"/>
      <c r="X33467" s="289"/>
    </row>
    <row r="33468" spans="20:24">
      <c r="T33468" s="288"/>
      <c r="U33468" s="287"/>
      <c r="X33468" s="289"/>
    </row>
    <row r="33469" spans="20:24">
      <c r="T33469" s="288"/>
      <c r="U33469" s="287"/>
      <c r="X33469" s="289"/>
    </row>
    <row r="33470" spans="20:24">
      <c r="T33470" s="288"/>
      <c r="U33470" s="287"/>
      <c r="X33470" s="289"/>
    </row>
    <row r="33471" spans="20:24">
      <c r="T33471" s="288"/>
      <c r="U33471" s="287"/>
      <c r="X33471" s="289"/>
    </row>
    <row r="33472" spans="20:24">
      <c r="T33472" s="288"/>
      <c r="U33472" s="287"/>
      <c r="X33472" s="289"/>
    </row>
    <row r="33473" spans="20:24">
      <c r="T33473" s="288"/>
      <c r="U33473" s="287"/>
      <c r="X33473" s="289"/>
    </row>
    <row r="33474" spans="20:24">
      <c r="T33474" s="288"/>
      <c r="U33474" s="287"/>
      <c r="X33474" s="289"/>
    </row>
    <row r="33475" spans="20:24">
      <c r="T33475" s="288"/>
      <c r="U33475" s="287"/>
      <c r="X33475" s="289"/>
    </row>
    <row r="33476" spans="20:24">
      <c r="T33476" s="288"/>
      <c r="U33476" s="287"/>
      <c r="X33476" s="289"/>
    </row>
    <row r="33477" spans="20:24">
      <c r="T33477" s="288"/>
      <c r="U33477" s="287"/>
      <c r="X33477" s="289"/>
    </row>
    <row r="33478" spans="20:24">
      <c r="T33478" s="288"/>
      <c r="U33478" s="287"/>
      <c r="X33478" s="289"/>
    </row>
    <row r="33479" spans="20:24">
      <c r="T33479" s="288"/>
      <c r="U33479" s="287"/>
      <c r="X33479" s="289"/>
    </row>
    <row r="33480" spans="20:24">
      <c r="T33480" s="288"/>
      <c r="U33480" s="287"/>
      <c r="X33480" s="289"/>
    </row>
    <row r="33481" spans="20:24">
      <c r="T33481" s="288"/>
      <c r="U33481" s="287"/>
      <c r="X33481" s="289"/>
    </row>
    <row r="33482" spans="20:24">
      <c r="T33482" s="288"/>
      <c r="U33482" s="287"/>
      <c r="X33482" s="289"/>
    </row>
    <row r="33483" spans="20:24">
      <c r="T33483" s="288"/>
      <c r="U33483" s="287"/>
      <c r="X33483" s="289"/>
    </row>
    <row r="33484" spans="20:24">
      <c r="T33484" s="288"/>
      <c r="U33484" s="287"/>
      <c r="X33484" s="289"/>
    </row>
    <row r="33485" spans="20:24">
      <c r="T33485" s="288"/>
      <c r="U33485" s="287"/>
      <c r="X33485" s="289"/>
    </row>
    <row r="33486" spans="20:24">
      <c r="T33486" s="288"/>
      <c r="U33486" s="287"/>
      <c r="X33486" s="289"/>
    </row>
    <row r="33487" spans="20:24">
      <c r="T33487" s="288"/>
      <c r="U33487" s="287"/>
      <c r="X33487" s="289"/>
    </row>
    <row r="33488" spans="20:24">
      <c r="T33488" s="288"/>
      <c r="U33488" s="287"/>
      <c r="X33488" s="289"/>
    </row>
    <row r="33489" spans="20:24">
      <c r="T33489" s="288"/>
      <c r="U33489" s="287"/>
      <c r="X33489" s="289"/>
    </row>
    <row r="33490" spans="20:24">
      <c r="T33490" s="288"/>
      <c r="U33490" s="287"/>
      <c r="X33490" s="289"/>
    </row>
    <row r="33491" spans="20:24">
      <c r="T33491" s="288"/>
      <c r="U33491" s="287"/>
      <c r="X33491" s="289"/>
    </row>
    <row r="33492" spans="20:24">
      <c r="T33492" s="288"/>
      <c r="U33492" s="287"/>
      <c r="X33492" s="289"/>
    </row>
    <row r="33493" spans="20:24">
      <c r="T33493" s="288"/>
      <c r="U33493" s="287"/>
      <c r="X33493" s="289"/>
    </row>
    <row r="33494" spans="20:24">
      <c r="T33494" s="288"/>
      <c r="U33494" s="287"/>
      <c r="X33494" s="289"/>
    </row>
    <row r="33495" spans="20:24">
      <c r="T33495" s="288"/>
      <c r="U33495" s="287"/>
      <c r="X33495" s="289"/>
    </row>
    <row r="33496" spans="20:24">
      <c r="T33496" s="288"/>
      <c r="U33496" s="287"/>
      <c r="X33496" s="289"/>
    </row>
    <row r="33497" spans="20:24">
      <c r="T33497" s="288"/>
      <c r="U33497" s="287"/>
      <c r="X33497" s="289"/>
    </row>
    <row r="33498" spans="20:24">
      <c r="T33498" s="288"/>
      <c r="U33498" s="287"/>
      <c r="X33498" s="289"/>
    </row>
    <row r="33499" spans="20:24">
      <c r="T33499" s="288"/>
      <c r="U33499" s="287"/>
      <c r="X33499" s="289"/>
    </row>
    <row r="33500" spans="20:24">
      <c r="T33500" s="288"/>
      <c r="U33500" s="287"/>
      <c r="X33500" s="289"/>
    </row>
    <row r="33501" spans="20:24">
      <c r="T33501" s="288"/>
      <c r="U33501" s="287"/>
      <c r="X33501" s="289"/>
    </row>
    <row r="33502" spans="20:24">
      <c r="T33502" s="288"/>
      <c r="U33502" s="287"/>
      <c r="X33502" s="289"/>
    </row>
    <row r="33503" spans="20:24">
      <c r="T33503" s="288"/>
      <c r="U33503" s="287"/>
      <c r="X33503" s="289"/>
    </row>
    <row r="33504" spans="20:24">
      <c r="T33504" s="288"/>
      <c r="U33504" s="287"/>
      <c r="X33504" s="289"/>
    </row>
    <row r="33505" spans="20:24">
      <c r="T33505" s="288"/>
      <c r="U33505" s="287"/>
      <c r="X33505" s="289"/>
    </row>
    <row r="33506" spans="20:24">
      <c r="T33506" s="288"/>
      <c r="U33506" s="287"/>
      <c r="X33506" s="289"/>
    </row>
    <row r="33507" spans="20:24">
      <c r="T33507" s="288"/>
      <c r="U33507" s="287"/>
      <c r="X33507" s="289"/>
    </row>
    <row r="33508" spans="20:24">
      <c r="T33508" s="288"/>
      <c r="U33508" s="287"/>
      <c r="X33508" s="289"/>
    </row>
    <row r="33509" spans="20:24">
      <c r="T33509" s="288"/>
      <c r="U33509" s="287"/>
      <c r="X33509" s="289"/>
    </row>
    <row r="33510" spans="20:24">
      <c r="T33510" s="288"/>
      <c r="U33510" s="287"/>
      <c r="X33510" s="289"/>
    </row>
    <row r="33511" spans="20:24">
      <c r="T33511" s="288"/>
      <c r="U33511" s="287"/>
      <c r="X33511" s="289"/>
    </row>
    <row r="33512" spans="20:24">
      <c r="T33512" s="288"/>
      <c r="U33512" s="287"/>
      <c r="X33512" s="289"/>
    </row>
    <row r="33513" spans="20:24">
      <c r="T33513" s="288"/>
      <c r="U33513" s="287"/>
      <c r="X33513" s="289"/>
    </row>
    <row r="33514" spans="20:24">
      <c r="T33514" s="288"/>
      <c r="U33514" s="287"/>
      <c r="X33514" s="289"/>
    </row>
    <row r="33515" spans="20:24">
      <c r="T33515" s="288"/>
      <c r="U33515" s="287"/>
      <c r="X33515" s="289"/>
    </row>
    <row r="33516" spans="20:24">
      <c r="T33516" s="288"/>
      <c r="U33516" s="287"/>
      <c r="X33516" s="289"/>
    </row>
    <row r="33517" spans="20:24">
      <c r="T33517" s="288"/>
      <c r="U33517" s="287"/>
      <c r="X33517" s="289"/>
    </row>
    <row r="33518" spans="20:24">
      <c r="T33518" s="288"/>
      <c r="U33518" s="287"/>
      <c r="X33518" s="289"/>
    </row>
    <row r="33519" spans="20:24">
      <c r="T33519" s="288"/>
      <c r="U33519" s="287"/>
      <c r="X33519" s="289"/>
    </row>
    <row r="33520" spans="20:24">
      <c r="T33520" s="288"/>
      <c r="U33520" s="287"/>
      <c r="X33520" s="289"/>
    </row>
    <row r="33521" spans="20:24">
      <c r="T33521" s="288"/>
      <c r="U33521" s="287"/>
      <c r="X33521" s="289"/>
    </row>
    <row r="33522" spans="20:24">
      <c r="T33522" s="288"/>
      <c r="U33522" s="287"/>
      <c r="X33522" s="289"/>
    </row>
    <row r="33523" spans="20:24">
      <c r="T33523" s="288"/>
      <c r="U33523" s="287"/>
      <c r="X33523" s="289"/>
    </row>
    <row r="33524" spans="20:24">
      <c r="T33524" s="288"/>
      <c r="U33524" s="287"/>
      <c r="X33524" s="289"/>
    </row>
    <row r="33525" spans="20:24">
      <c r="T33525" s="288"/>
      <c r="U33525" s="287"/>
      <c r="X33525" s="289"/>
    </row>
    <row r="33526" spans="20:24">
      <c r="T33526" s="288"/>
      <c r="U33526" s="287"/>
      <c r="X33526" s="289"/>
    </row>
    <row r="33527" spans="20:24">
      <c r="T33527" s="288"/>
      <c r="U33527" s="287"/>
      <c r="X33527" s="289"/>
    </row>
    <row r="33528" spans="20:24">
      <c r="T33528" s="288"/>
      <c r="U33528" s="287"/>
      <c r="X33528" s="289"/>
    </row>
    <row r="33529" spans="20:24">
      <c r="T33529" s="288"/>
      <c r="U33529" s="287"/>
      <c r="X33529" s="289"/>
    </row>
    <row r="33530" spans="20:24">
      <c r="T33530" s="288"/>
      <c r="U33530" s="287"/>
      <c r="X33530" s="289"/>
    </row>
    <row r="33531" spans="20:24">
      <c r="T33531" s="288"/>
      <c r="U33531" s="287"/>
      <c r="X33531" s="289"/>
    </row>
    <row r="33532" spans="20:24">
      <c r="T33532" s="288"/>
      <c r="U33532" s="287"/>
      <c r="X33532" s="289"/>
    </row>
    <row r="33533" spans="20:24">
      <c r="T33533" s="288"/>
      <c r="U33533" s="287"/>
      <c r="X33533" s="289"/>
    </row>
    <row r="33534" spans="20:24">
      <c r="T33534" s="288"/>
      <c r="U33534" s="287"/>
      <c r="X33534" s="289"/>
    </row>
    <row r="33535" spans="20:24">
      <c r="T33535" s="288"/>
      <c r="U33535" s="287"/>
      <c r="X33535" s="289"/>
    </row>
    <row r="33536" spans="20:24">
      <c r="T33536" s="288"/>
      <c r="U33536" s="287"/>
      <c r="X33536" s="289"/>
    </row>
    <row r="33537" spans="20:24">
      <c r="T33537" s="288"/>
      <c r="U33537" s="287"/>
      <c r="X33537" s="289"/>
    </row>
    <row r="33538" spans="20:24">
      <c r="T33538" s="288"/>
      <c r="U33538" s="287"/>
      <c r="X33538" s="289"/>
    </row>
    <row r="33539" spans="20:24">
      <c r="T33539" s="288"/>
      <c r="U33539" s="287"/>
      <c r="X33539" s="289"/>
    </row>
    <row r="33540" spans="20:24">
      <c r="T33540" s="288"/>
      <c r="U33540" s="287"/>
      <c r="X33540" s="289"/>
    </row>
    <row r="33541" spans="20:24">
      <c r="T33541" s="288"/>
      <c r="U33541" s="287"/>
      <c r="X33541" s="289"/>
    </row>
    <row r="33542" spans="20:24">
      <c r="T33542" s="288"/>
      <c r="U33542" s="287"/>
      <c r="X33542" s="289"/>
    </row>
    <row r="33543" spans="20:24">
      <c r="T33543" s="288"/>
      <c r="U33543" s="287"/>
      <c r="X33543" s="289"/>
    </row>
    <row r="33544" spans="20:24">
      <c r="T33544" s="288"/>
      <c r="U33544" s="287"/>
      <c r="X33544" s="289"/>
    </row>
    <row r="33545" spans="20:24">
      <c r="T33545" s="288"/>
      <c r="U33545" s="287"/>
      <c r="X33545" s="289"/>
    </row>
    <row r="33546" spans="20:24">
      <c r="T33546" s="288"/>
      <c r="U33546" s="287"/>
      <c r="X33546" s="289"/>
    </row>
    <row r="33547" spans="20:24">
      <c r="T33547" s="288"/>
      <c r="U33547" s="287"/>
      <c r="X33547" s="289"/>
    </row>
    <row r="33548" spans="20:24">
      <c r="T33548" s="288"/>
      <c r="U33548" s="287"/>
      <c r="X33548" s="289"/>
    </row>
    <row r="33549" spans="20:24">
      <c r="T33549" s="288"/>
      <c r="U33549" s="287"/>
      <c r="X33549" s="289"/>
    </row>
    <row r="33550" spans="20:24">
      <c r="T33550" s="288"/>
      <c r="U33550" s="287"/>
      <c r="X33550" s="289"/>
    </row>
    <row r="33551" spans="20:24">
      <c r="T33551" s="288"/>
      <c r="U33551" s="287"/>
      <c r="X33551" s="289"/>
    </row>
    <row r="33552" spans="20:24">
      <c r="T33552" s="288"/>
      <c r="U33552" s="287"/>
      <c r="X33552" s="289"/>
    </row>
    <row r="33553" spans="20:24">
      <c r="T33553" s="288"/>
      <c r="U33553" s="287"/>
      <c r="X33553" s="289"/>
    </row>
    <row r="33554" spans="20:24">
      <c r="T33554" s="288"/>
      <c r="U33554" s="287"/>
      <c r="X33554" s="289"/>
    </row>
    <row r="33555" spans="20:24">
      <c r="T33555" s="288"/>
      <c r="U33555" s="287"/>
      <c r="X33555" s="289"/>
    </row>
    <row r="33556" spans="20:24">
      <c r="T33556" s="288"/>
      <c r="U33556" s="287"/>
      <c r="X33556" s="289"/>
    </row>
    <row r="33557" spans="20:24">
      <c r="T33557" s="288"/>
      <c r="U33557" s="287"/>
      <c r="X33557" s="289"/>
    </row>
    <row r="33558" spans="20:24">
      <c r="T33558" s="288"/>
      <c r="U33558" s="287"/>
      <c r="X33558" s="289"/>
    </row>
    <row r="33559" spans="20:24">
      <c r="T33559" s="288"/>
      <c r="U33559" s="287"/>
      <c r="X33559" s="289"/>
    </row>
    <row r="33560" spans="20:24">
      <c r="T33560" s="288"/>
      <c r="U33560" s="287"/>
      <c r="X33560" s="289"/>
    </row>
    <row r="33561" spans="20:24">
      <c r="T33561" s="288"/>
      <c r="U33561" s="287"/>
      <c r="X33561" s="289"/>
    </row>
    <row r="33562" spans="20:24">
      <c r="T33562" s="288"/>
      <c r="U33562" s="287"/>
      <c r="X33562" s="289"/>
    </row>
    <row r="33563" spans="20:24">
      <c r="T33563" s="288"/>
      <c r="U33563" s="287"/>
      <c r="X33563" s="289"/>
    </row>
    <row r="33564" spans="20:24">
      <c r="T33564" s="288"/>
      <c r="U33564" s="287"/>
      <c r="X33564" s="289"/>
    </row>
    <row r="33565" spans="20:24">
      <c r="T33565" s="288"/>
      <c r="U33565" s="287"/>
      <c r="X33565" s="289"/>
    </row>
    <row r="33566" spans="20:24">
      <c r="T33566" s="288"/>
      <c r="U33566" s="287"/>
      <c r="X33566" s="289"/>
    </row>
    <row r="33567" spans="20:24">
      <c r="T33567" s="288"/>
      <c r="U33567" s="287"/>
      <c r="X33567" s="289"/>
    </row>
    <row r="33568" spans="20:24">
      <c r="T33568" s="288"/>
      <c r="U33568" s="287"/>
      <c r="X33568" s="289"/>
    </row>
    <row r="33569" spans="20:24">
      <c r="T33569" s="288"/>
      <c r="U33569" s="287"/>
      <c r="X33569" s="289"/>
    </row>
    <row r="33570" spans="20:24">
      <c r="T33570" s="288"/>
      <c r="U33570" s="287"/>
      <c r="X33570" s="289"/>
    </row>
    <row r="33571" spans="20:24">
      <c r="T33571" s="288"/>
      <c r="U33571" s="287"/>
      <c r="X33571" s="289"/>
    </row>
    <row r="33572" spans="20:24">
      <c r="T33572" s="288"/>
      <c r="U33572" s="287"/>
      <c r="X33572" s="289"/>
    </row>
    <row r="33573" spans="20:24">
      <c r="T33573" s="288"/>
      <c r="U33573" s="287"/>
      <c r="X33573" s="289"/>
    </row>
    <row r="33574" spans="20:24">
      <c r="T33574" s="288"/>
      <c r="U33574" s="287"/>
      <c r="X33574" s="289"/>
    </row>
    <row r="33575" spans="20:24">
      <c r="T33575" s="288"/>
      <c r="U33575" s="287"/>
      <c r="X33575" s="289"/>
    </row>
    <row r="33576" spans="20:24">
      <c r="T33576" s="288"/>
      <c r="U33576" s="287"/>
      <c r="X33576" s="289"/>
    </row>
    <row r="33577" spans="20:24">
      <c r="T33577" s="288"/>
      <c r="U33577" s="287"/>
      <c r="X33577" s="289"/>
    </row>
    <row r="33578" spans="20:24">
      <c r="T33578" s="288"/>
      <c r="U33578" s="287"/>
      <c r="X33578" s="289"/>
    </row>
    <row r="33579" spans="20:24">
      <c r="T33579" s="288"/>
      <c r="U33579" s="287"/>
      <c r="X33579" s="289"/>
    </row>
    <row r="33580" spans="20:24">
      <c r="T33580" s="288"/>
      <c r="U33580" s="287"/>
      <c r="X33580" s="289"/>
    </row>
    <row r="33581" spans="20:24">
      <c r="T33581" s="288"/>
      <c r="U33581" s="287"/>
      <c r="X33581" s="289"/>
    </row>
    <row r="33582" spans="20:24">
      <c r="T33582" s="288"/>
      <c r="U33582" s="287"/>
      <c r="X33582" s="289"/>
    </row>
    <row r="33583" spans="20:24">
      <c r="T33583" s="288"/>
      <c r="U33583" s="287"/>
      <c r="X33583" s="289"/>
    </row>
    <row r="33584" spans="20:24">
      <c r="T33584" s="288"/>
      <c r="U33584" s="287"/>
      <c r="X33584" s="289"/>
    </row>
    <row r="33585" spans="20:24">
      <c r="T33585" s="288"/>
      <c r="U33585" s="287"/>
      <c r="X33585" s="289"/>
    </row>
    <row r="33586" spans="20:24">
      <c r="T33586" s="288"/>
      <c r="U33586" s="287"/>
      <c r="X33586" s="289"/>
    </row>
    <row r="33587" spans="20:24">
      <c r="T33587" s="288"/>
      <c r="U33587" s="287"/>
      <c r="X33587" s="289"/>
    </row>
    <row r="33588" spans="20:24">
      <c r="T33588" s="288"/>
      <c r="U33588" s="287"/>
      <c r="X33588" s="289"/>
    </row>
    <row r="33589" spans="20:24">
      <c r="T33589" s="288"/>
      <c r="U33589" s="287"/>
      <c r="X33589" s="289"/>
    </row>
    <row r="33590" spans="20:24">
      <c r="T33590" s="288"/>
      <c r="U33590" s="287"/>
      <c r="X33590" s="289"/>
    </row>
    <row r="33591" spans="20:24">
      <c r="T33591" s="288"/>
      <c r="U33591" s="287"/>
      <c r="X33591" s="289"/>
    </row>
    <row r="33592" spans="20:24">
      <c r="T33592" s="288"/>
      <c r="U33592" s="287"/>
      <c r="X33592" s="289"/>
    </row>
    <row r="33593" spans="20:24">
      <c r="T33593" s="288"/>
      <c r="U33593" s="287"/>
      <c r="X33593" s="289"/>
    </row>
    <row r="33594" spans="20:24">
      <c r="T33594" s="288"/>
      <c r="U33594" s="287"/>
      <c r="X33594" s="289"/>
    </row>
    <row r="33595" spans="20:24">
      <c r="T33595" s="288"/>
      <c r="U33595" s="287"/>
      <c r="X33595" s="289"/>
    </row>
    <row r="33596" spans="20:24">
      <c r="T33596" s="288"/>
      <c r="U33596" s="287"/>
      <c r="X33596" s="289"/>
    </row>
    <row r="33597" spans="20:24">
      <c r="T33597" s="288"/>
      <c r="U33597" s="287"/>
      <c r="X33597" s="289"/>
    </row>
    <row r="33598" spans="20:24">
      <c r="T33598" s="288"/>
      <c r="U33598" s="287"/>
      <c r="X33598" s="289"/>
    </row>
    <row r="33599" spans="20:24">
      <c r="T33599" s="288"/>
      <c r="U33599" s="287"/>
      <c r="X33599" s="289"/>
    </row>
    <row r="33600" spans="20:24">
      <c r="T33600" s="288"/>
      <c r="U33600" s="287"/>
      <c r="X33600" s="289"/>
    </row>
    <row r="33601" spans="20:24">
      <c r="T33601" s="288"/>
      <c r="U33601" s="287"/>
      <c r="X33601" s="289"/>
    </row>
    <row r="33602" spans="20:24">
      <c r="T33602" s="288"/>
      <c r="U33602" s="287"/>
      <c r="X33602" s="289"/>
    </row>
    <row r="33603" spans="20:24">
      <c r="T33603" s="288"/>
      <c r="U33603" s="287"/>
      <c r="X33603" s="289"/>
    </row>
    <row r="33604" spans="20:24">
      <c r="T33604" s="288"/>
      <c r="U33604" s="287"/>
      <c r="X33604" s="289"/>
    </row>
    <row r="33605" spans="20:24">
      <c r="T33605" s="288"/>
      <c r="U33605" s="287"/>
      <c r="X33605" s="289"/>
    </row>
    <row r="33606" spans="20:24">
      <c r="T33606" s="288"/>
      <c r="U33606" s="287"/>
      <c r="X33606" s="289"/>
    </row>
    <row r="33607" spans="20:24">
      <c r="T33607" s="288"/>
      <c r="U33607" s="287"/>
      <c r="X33607" s="289"/>
    </row>
    <row r="33608" spans="20:24">
      <c r="T33608" s="288"/>
      <c r="U33608" s="287"/>
      <c r="X33608" s="289"/>
    </row>
    <row r="33609" spans="20:24">
      <c r="T33609" s="288"/>
      <c r="U33609" s="287"/>
      <c r="X33609" s="289"/>
    </row>
    <row r="33610" spans="20:24">
      <c r="T33610" s="288"/>
      <c r="U33610" s="287"/>
      <c r="X33610" s="289"/>
    </row>
    <row r="33611" spans="20:24">
      <c r="T33611" s="288"/>
      <c r="U33611" s="287"/>
      <c r="X33611" s="289"/>
    </row>
    <row r="33612" spans="20:24">
      <c r="T33612" s="288"/>
      <c r="U33612" s="287"/>
      <c r="X33612" s="289"/>
    </row>
    <row r="33613" spans="20:24">
      <c r="T33613" s="288"/>
      <c r="U33613" s="287"/>
      <c r="X33613" s="289"/>
    </row>
    <row r="33614" spans="20:24">
      <c r="T33614" s="288"/>
      <c r="U33614" s="287"/>
      <c r="X33614" s="289"/>
    </row>
    <row r="33615" spans="20:24">
      <c r="T33615" s="288"/>
      <c r="U33615" s="287"/>
      <c r="X33615" s="289"/>
    </row>
    <row r="33616" spans="20:24">
      <c r="T33616" s="288"/>
      <c r="U33616" s="287"/>
      <c r="X33616" s="289"/>
    </row>
    <row r="33617" spans="20:24">
      <c r="T33617" s="288"/>
      <c r="U33617" s="287"/>
      <c r="X33617" s="289"/>
    </row>
    <row r="33618" spans="20:24">
      <c r="T33618" s="288"/>
      <c r="U33618" s="287"/>
      <c r="X33618" s="289"/>
    </row>
    <row r="33619" spans="20:24">
      <c r="T33619" s="288"/>
      <c r="U33619" s="287"/>
      <c r="X33619" s="289"/>
    </row>
    <row r="33620" spans="20:24">
      <c r="T33620" s="288"/>
      <c r="U33620" s="287"/>
      <c r="X33620" s="289"/>
    </row>
    <row r="33621" spans="20:24">
      <c r="T33621" s="288"/>
      <c r="U33621" s="287"/>
      <c r="X33621" s="289"/>
    </row>
    <row r="33622" spans="20:24">
      <c r="T33622" s="288"/>
      <c r="U33622" s="287"/>
      <c r="X33622" s="289"/>
    </row>
    <row r="33623" spans="20:24">
      <c r="T33623" s="288"/>
      <c r="U33623" s="287"/>
      <c r="X33623" s="289"/>
    </row>
    <row r="33624" spans="20:24">
      <c r="T33624" s="288"/>
      <c r="U33624" s="287"/>
      <c r="X33624" s="289"/>
    </row>
    <row r="33625" spans="20:24">
      <c r="T33625" s="288"/>
      <c r="U33625" s="287"/>
      <c r="X33625" s="289"/>
    </row>
    <row r="33626" spans="20:24">
      <c r="T33626" s="288"/>
      <c r="U33626" s="287"/>
      <c r="X33626" s="289"/>
    </row>
    <row r="33627" spans="20:24">
      <c r="T33627" s="288"/>
      <c r="U33627" s="287"/>
      <c r="X33627" s="289"/>
    </row>
    <row r="33628" spans="20:24">
      <c r="T33628" s="288"/>
      <c r="U33628" s="287"/>
      <c r="X33628" s="289"/>
    </row>
    <row r="33629" spans="20:24">
      <c r="T33629" s="288"/>
      <c r="U33629" s="287"/>
      <c r="X33629" s="289"/>
    </row>
    <row r="33630" spans="20:24">
      <c r="T33630" s="288"/>
      <c r="U33630" s="287"/>
      <c r="X33630" s="289"/>
    </row>
    <row r="33631" spans="20:24">
      <c r="T33631" s="288"/>
      <c r="U33631" s="287"/>
      <c r="X33631" s="289"/>
    </row>
    <row r="33632" spans="20:24">
      <c r="T33632" s="288"/>
      <c r="U33632" s="287"/>
      <c r="X33632" s="289"/>
    </row>
    <row r="33633" spans="20:24">
      <c r="T33633" s="288"/>
      <c r="U33633" s="287"/>
      <c r="X33633" s="289"/>
    </row>
    <row r="33634" spans="20:24">
      <c r="T33634" s="288"/>
      <c r="U33634" s="287"/>
      <c r="X33634" s="289"/>
    </row>
    <row r="33635" spans="20:24">
      <c r="T33635" s="288"/>
      <c r="U33635" s="287"/>
      <c r="X33635" s="289"/>
    </row>
    <row r="33636" spans="20:24">
      <c r="T33636" s="288"/>
      <c r="U33636" s="287"/>
      <c r="X33636" s="289"/>
    </row>
    <row r="33637" spans="20:24">
      <c r="T33637" s="288"/>
      <c r="U33637" s="287"/>
      <c r="X33637" s="289"/>
    </row>
    <row r="33638" spans="20:24">
      <c r="T33638" s="288"/>
      <c r="U33638" s="287"/>
      <c r="X33638" s="289"/>
    </row>
    <row r="33639" spans="20:24">
      <c r="T33639" s="288"/>
      <c r="U33639" s="287"/>
      <c r="X33639" s="289"/>
    </row>
    <row r="33640" spans="20:24">
      <c r="T33640" s="288"/>
      <c r="U33640" s="287"/>
      <c r="X33640" s="289"/>
    </row>
    <row r="33641" spans="20:24">
      <c r="T33641" s="288"/>
      <c r="U33641" s="287"/>
      <c r="X33641" s="289"/>
    </row>
    <row r="33642" spans="20:24">
      <c r="T33642" s="288"/>
      <c r="U33642" s="287"/>
      <c r="X33642" s="289"/>
    </row>
    <row r="33643" spans="20:24">
      <c r="T33643" s="288"/>
      <c r="U33643" s="287"/>
      <c r="X33643" s="289"/>
    </row>
    <row r="33644" spans="20:24">
      <c r="T33644" s="288"/>
      <c r="U33644" s="287"/>
      <c r="X33644" s="289"/>
    </row>
    <row r="33645" spans="20:24">
      <c r="T33645" s="288"/>
      <c r="U33645" s="287"/>
      <c r="X33645" s="289"/>
    </row>
    <row r="33646" spans="20:24">
      <c r="T33646" s="288"/>
      <c r="U33646" s="287"/>
      <c r="X33646" s="289"/>
    </row>
    <row r="33647" spans="20:24">
      <c r="T33647" s="288"/>
      <c r="U33647" s="287"/>
      <c r="X33647" s="289"/>
    </row>
    <row r="33648" spans="20:24">
      <c r="T33648" s="288"/>
      <c r="U33648" s="287"/>
      <c r="X33648" s="289"/>
    </row>
    <row r="33649" spans="20:24">
      <c r="T33649" s="288"/>
      <c r="U33649" s="287"/>
      <c r="X33649" s="289"/>
    </row>
    <row r="33650" spans="20:24">
      <c r="T33650" s="288"/>
      <c r="U33650" s="287"/>
      <c r="X33650" s="289"/>
    </row>
    <row r="33651" spans="20:24">
      <c r="T33651" s="288"/>
      <c r="U33651" s="287"/>
      <c r="X33651" s="289"/>
    </row>
    <row r="33652" spans="20:24">
      <c r="T33652" s="288"/>
      <c r="U33652" s="287"/>
      <c r="X33652" s="289"/>
    </row>
    <row r="33653" spans="20:24">
      <c r="T33653" s="288"/>
      <c r="U33653" s="287"/>
      <c r="X33653" s="289"/>
    </row>
    <row r="33654" spans="20:24">
      <c r="T33654" s="288"/>
      <c r="U33654" s="287"/>
      <c r="X33654" s="289"/>
    </row>
    <row r="33655" spans="20:24">
      <c r="T33655" s="288"/>
      <c r="U33655" s="287"/>
      <c r="X33655" s="289"/>
    </row>
    <row r="33656" spans="20:24">
      <c r="T33656" s="288"/>
      <c r="U33656" s="287"/>
      <c r="X33656" s="289"/>
    </row>
    <row r="33657" spans="20:24">
      <c r="T33657" s="288"/>
      <c r="U33657" s="287"/>
      <c r="X33657" s="289"/>
    </row>
    <row r="33658" spans="20:24">
      <c r="T33658" s="288"/>
      <c r="U33658" s="287"/>
      <c r="X33658" s="289"/>
    </row>
    <row r="33659" spans="20:24">
      <c r="T33659" s="288"/>
      <c r="U33659" s="287"/>
      <c r="X33659" s="289"/>
    </row>
    <row r="33660" spans="20:24">
      <c r="T33660" s="288"/>
      <c r="U33660" s="287"/>
      <c r="X33660" s="289"/>
    </row>
    <row r="33661" spans="20:24">
      <c r="T33661" s="288"/>
      <c r="U33661" s="287"/>
      <c r="X33661" s="289"/>
    </row>
    <row r="33662" spans="20:24">
      <c r="T33662" s="288"/>
      <c r="U33662" s="287"/>
      <c r="X33662" s="289"/>
    </row>
    <row r="33663" spans="20:24">
      <c r="T33663" s="288"/>
      <c r="U33663" s="287"/>
      <c r="X33663" s="289"/>
    </row>
    <row r="33664" spans="20:24">
      <c r="T33664" s="288"/>
      <c r="U33664" s="287"/>
      <c r="X33664" s="289"/>
    </row>
    <row r="33665" spans="20:24">
      <c r="T33665" s="288"/>
      <c r="U33665" s="287"/>
      <c r="X33665" s="289"/>
    </row>
    <row r="33666" spans="20:24">
      <c r="T33666" s="288"/>
      <c r="U33666" s="287"/>
      <c r="X33666" s="289"/>
    </row>
    <row r="33667" spans="20:24">
      <c r="T33667" s="288"/>
      <c r="U33667" s="287"/>
      <c r="X33667" s="289"/>
    </row>
    <row r="33668" spans="20:24">
      <c r="T33668" s="288"/>
      <c r="U33668" s="287"/>
      <c r="X33668" s="289"/>
    </row>
    <row r="33669" spans="20:24">
      <c r="T33669" s="288"/>
      <c r="U33669" s="287"/>
      <c r="X33669" s="289"/>
    </row>
    <row r="33670" spans="20:24">
      <c r="T33670" s="288"/>
      <c r="U33670" s="287"/>
      <c r="X33670" s="289"/>
    </row>
    <row r="33671" spans="20:24">
      <c r="T33671" s="288"/>
      <c r="U33671" s="287"/>
      <c r="X33671" s="289"/>
    </row>
    <row r="33672" spans="20:24">
      <c r="T33672" s="288"/>
      <c r="U33672" s="287"/>
      <c r="X33672" s="289"/>
    </row>
    <row r="33673" spans="20:24">
      <c r="T33673" s="288"/>
      <c r="U33673" s="287"/>
      <c r="X33673" s="289"/>
    </row>
    <row r="33674" spans="20:24">
      <c r="T33674" s="288"/>
      <c r="U33674" s="287"/>
      <c r="X33674" s="289"/>
    </row>
    <row r="33675" spans="20:24">
      <c r="T33675" s="288"/>
      <c r="U33675" s="287"/>
      <c r="X33675" s="289"/>
    </row>
    <row r="33676" spans="20:24">
      <c r="T33676" s="288"/>
      <c r="U33676" s="287"/>
      <c r="X33676" s="289"/>
    </row>
    <row r="33677" spans="20:24">
      <c r="T33677" s="288"/>
      <c r="U33677" s="287"/>
      <c r="X33677" s="289"/>
    </row>
    <row r="33678" spans="20:24">
      <c r="T33678" s="288"/>
      <c r="U33678" s="287"/>
      <c r="X33678" s="289"/>
    </row>
    <row r="33679" spans="20:24">
      <c r="T33679" s="288"/>
      <c r="U33679" s="287"/>
      <c r="X33679" s="289"/>
    </row>
    <row r="33680" spans="20:24">
      <c r="T33680" s="288"/>
      <c r="U33680" s="287"/>
      <c r="X33680" s="289"/>
    </row>
    <row r="33681" spans="20:24">
      <c r="T33681" s="288"/>
      <c r="U33681" s="287"/>
      <c r="X33681" s="289"/>
    </row>
    <row r="33682" spans="20:24">
      <c r="T33682" s="288"/>
      <c r="U33682" s="287"/>
      <c r="X33682" s="289"/>
    </row>
    <row r="33683" spans="20:24">
      <c r="T33683" s="288"/>
      <c r="U33683" s="287"/>
      <c r="X33683" s="289"/>
    </row>
    <row r="33684" spans="20:24">
      <c r="T33684" s="288"/>
      <c r="U33684" s="287"/>
      <c r="X33684" s="289"/>
    </row>
    <row r="33685" spans="20:24">
      <c r="T33685" s="288"/>
      <c r="U33685" s="287"/>
      <c r="X33685" s="289"/>
    </row>
    <row r="33686" spans="20:24">
      <c r="T33686" s="288"/>
      <c r="U33686" s="287"/>
      <c r="X33686" s="289"/>
    </row>
    <row r="33687" spans="20:24">
      <c r="T33687" s="288"/>
      <c r="U33687" s="287"/>
      <c r="X33687" s="289"/>
    </row>
    <row r="33688" spans="20:24">
      <c r="T33688" s="288"/>
      <c r="U33688" s="287"/>
      <c r="X33688" s="289"/>
    </row>
    <row r="33689" spans="20:24">
      <c r="T33689" s="288"/>
      <c r="U33689" s="287"/>
      <c r="X33689" s="289"/>
    </row>
    <row r="33690" spans="20:24">
      <c r="T33690" s="288"/>
      <c r="U33690" s="287"/>
      <c r="X33690" s="289"/>
    </row>
    <row r="33691" spans="20:24">
      <c r="T33691" s="288"/>
      <c r="U33691" s="287"/>
      <c r="X33691" s="289"/>
    </row>
    <row r="33692" spans="20:24">
      <c r="T33692" s="288"/>
      <c r="U33692" s="287"/>
      <c r="X33692" s="289"/>
    </row>
    <row r="33693" spans="20:24">
      <c r="T33693" s="288"/>
      <c r="U33693" s="287"/>
      <c r="X33693" s="289"/>
    </row>
    <row r="33694" spans="20:24">
      <c r="T33694" s="288"/>
      <c r="U33694" s="287"/>
      <c r="X33694" s="289"/>
    </row>
    <row r="33695" spans="20:24">
      <c r="T33695" s="288"/>
      <c r="U33695" s="287"/>
      <c r="X33695" s="289"/>
    </row>
    <row r="33696" spans="20:24">
      <c r="T33696" s="288"/>
      <c r="U33696" s="287"/>
      <c r="X33696" s="289"/>
    </row>
    <row r="33697" spans="20:24">
      <c r="T33697" s="288"/>
      <c r="U33697" s="287"/>
      <c r="X33697" s="289"/>
    </row>
    <row r="33698" spans="20:24">
      <c r="T33698" s="288"/>
      <c r="U33698" s="287"/>
      <c r="X33698" s="289"/>
    </row>
    <row r="33699" spans="20:24">
      <c r="T33699" s="288"/>
      <c r="U33699" s="287"/>
      <c r="X33699" s="289"/>
    </row>
    <row r="33700" spans="20:24">
      <c r="T33700" s="288"/>
      <c r="U33700" s="287"/>
      <c r="X33700" s="289"/>
    </row>
    <row r="33701" spans="20:24">
      <c r="T33701" s="288"/>
      <c r="U33701" s="287"/>
      <c r="X33701" s="289"/>
    </row>
    <row r="33702" spans="20:24">
      <c r="T33702" s="288"/>
      <c r="U33702" s="287"/>
      <c r="X33702" s="289"/>
    </row>
    <row r="33703" spans="20:24">
      <c r="T33703" s="288"/>
      <c r="U33703" s="287"/>
      <c r="X33703" s="289"/>
    </row>
    <row r="33704" spans="20:24">
      <c r="T33704" s="288"/>
      <c r="U33704" s="287"/>
      <c r="X33704" s="289"/>
    </row>
    <row r="33705" spans="20:24">
      <c r="T33705" s="288"/>
      <c r="U33705" s="287"/>
      <c r="X33705" s="289"/>
    </row>
    <row r="33706" spans="20:24">
      <c r="T33706" s="288"/>
      <c r="U33706" s="287"/>
      <c r="X33706" s="289"/>
    </row>
    <row r="33707" spans="20:24">
      <c r="T33707" s="288"/>
      <c r="U33707" s="287"/>
      <c r="X33707" s="289"/>
    </row>
    <row r="33708" spans="20:24">
      <c r="T33708" s="288"/>
      <c r="U33708" s="287"/>
      <c r="X33708" s="289"/>
    </row>
    <row r="33709" spans="20:24">
      <c r="T33709" s="288"/>
      <c r="U33709" s="287"/>
      <c r="X33709" s="289"/>
    </row>
    <row r="33710" spans="20:24">
      <c r="T33710" s="288"/>
      <c r="U33710" s="287"/>
      <c r="X33710" s="289"/>
    </row>
    <row r="33711" spans="20:24">
      <c r="T33711" s="288"/>
      <c r="U33711" s="287"/>
      <c r="X33711" s="289"/>
    </row>
    <row r="33712" spans="20:24">
      <c r="T33712" s="288"/>
      <c r="U33712" s="287"/>
      <c r="X33712" s="289"/>
    </row>
    <row r="33713" spans="20:24">
      <c r="T33713" s="288"/>
      <c r="U33713" s="287"/>
      <c r="X33713" s="289"/>
    </row>
    <row r="33714" spans="20:24">
      <c r="T33714" s="288"/>
      <c r="U33714" s="287"/>
      <c r="X33714" s="289"/>
    </row>
    <row r="33715" spans="20:24">
      <c r="T33715" s="288"/>
      <c r="U33715" s="287"/>
      <c r="X33715" s="289"/>
    </row>
    <row r="33716" spans="20:24">
      <c r="T33716" s="288"/>
      <c r="U33716" s="287"/>
      <c r="X33716" s="289"/>
    </row>
    <row r="33717" spans="20:24">
      <c r="T33717" s="288"/>
      <c r="U33717" s="287"/>
      <c r="X33717" s="289"/>
    </row>
    <row r="33718" spans="20:24">
      <c r="T33718" s="288"/>
      <c r="U33718" s="287"/>
      <c r="X33718" s="289"/>
    </row>
    <row r="33719" spans="20:24">
      <c r="T33719" s="288"/>
      <c r="U33719" s="287"/>
      <c r="X33719" s="289"/>
    </row>
    <row r="33720" spans="20:24">
      <c r="T33720" s="288"/>
      <c r="U33720" s="287"/>
      <c r="X33720" s="289"/>
    </row>
    <row r="33721" spans="20:24">
      <c r="T33721" s="288"/>
      <c r="U33721" s="287"/>
      <c r="X33721" s="289"/>
    </row>
    <row r="33722" spans="20:24">
      <c r="T33722" s="288"/>
      <c r="U33722" s="287"/>
      <c r="X33722" s="289"/>
    </row>
    <row r="33723" spans="20:24">
      <c r="T33723" s="288"/>
      <c r="U33723" s="287"/>
      <c r="X33723" s="289"/>
    </row>
    <row r="33724" spans="20:24">
      <c r="T33724" s="288"/>
      <c r="U33724" s="287"/>
      <c r="X33724" s="289"/>
    </row>
    <row r="33725" spans="20:24">
      <c r="T33725" s="288"/>
      <c r="U33725" s="287"/>
      <c r="X33725" s="289"/>
    </row>
    <row r="33726" spans="20:24">
      <c r="T33726" s="288"/>
      <c r="U33726" s="287"/>
      <c r="X33726" s="289"/>
    </row>
    <row r="33727" spans="20:24">
      <c r="T33727" s="288"/>
      <c r="U33727" s="287"/>
      <c r="X33727" s="289"/>
    </row>
    <row r="33728" spans="20:24">
      <c r="T33728" s="288"/>
      <c r="U33728" s="287"/>
      <c r="X33728" s="289"/>
    </row>
    <row r="33729" spans="20:24">
      <c r="T33729" s="288"/>
      <c r="U33729" s="287"/>
      <c r="X33729" s="289"/>
    </row>
    <row r="33730" spans="20:24">
      <c r="T33730" s="288"/>
      <c r="U33730" s="287"/>
      <c r="X33730" s="289"/>
    </row>
    <row r="33731" spans="20:24">
      <c r="T33731" s="288"/>
      <c r="U33731" s="287"/>
      <c r="X33731" s="289"/>
    </row>
    <row r="33732" spans="20:24">
      <c r="T33732" s="288"/>
      <c r="U33732" s="287"/>
      <c r="X33732" s="289"/>
    </row>
    <row r="33733" spans="20:24">
      <c r="T33733" s="288"/>
      <c r="U33733" s="287"/>
      <c r="X33733" s="289"/>
    </row>
    <row r="33734" spans="20:24">
      <c r="T33734" s="288"/>
      <c r="U33734" s="287"/>
      <c r="X33734" s="289"/>
    </row>
    <row r="33735" spans="20:24">
      <c r="T33735" s="288"/>
      <c r="U33735" s="287"/>
      <c r="X33735" s="289"/>
    </row>
    <row r="33736" spans="20:24">
      <c r="T33736" s="288"/>
      <c r="U33736" s="287"/>
      <c r="X33736" s="289"/>
    </row>
    <row r="33737" spans="20:24">
      <c r="T33737" s="288"/>
      <c r="U33737" s="287"/>
      <c r="X33737" s="289"/>
    </row>
    <row r="33738" spans="20:24">
      <c r="T33738" s="288"/>
      <c r="U33738" s="287"/>
      <c r="X33738" s="289"/>
    </row>
    <row r="33739" spans="20:24">
      <c r="T33739" s="288"/>
      <c r="U33739" s="287"/>
      <c r="X33739" s="289"/>
    </row>
    <row r="33740" spans="20:24">
      <c r="T33740" s="288"/>
      <c r="U33740" s="287"/>
      <c r="X33740" s="289"/>
    </row>
    <row r="33741" spans="20:24">
      <c r="T33741" s="288"/>
      <c r="U33741" s="287"/>
      <c r="X33741" s="289"/>
    </row>
    <row r="33742" spans="20:24">
      <c r="T33742" s="288"/>
      <c r="U33742" s="287"/>
      <c r="X33742" s="289"/>
    </row>
    <row r="33743" spans="20:24">
      <c r="T33743" s="288"/>
      <c r="U33743" s="287"/>
      <c r="X33743" s="289"/>
    </row>
    <row r="33744" spans="20:24">
      <c r="T33744" s="288"/>
      <c r="U33744" s="287"/>
      <c r="X33744" s="289"/>
    </row>
    <row r="33745" spans="20:24">
      <c r="T33745" s="288"/>
      <c r="U33745" s="287"/>
      <c r="X33745" s="289"/>
    </row>
    <row r="33746" spans="20:24">
      <c r="T33746" s="288"/>
      <c r="U33746" s="287"/>
      <c r="X33746" s="289"/>
    </row>
    <row r="33747" spans="20:24">
      <c r="T33747" s="288"/>
      <c r="U33747" s="287"/>
      <c r="X33747" s="289"/>
    </row>
    <row r="33748" spans="20:24">
      <c r="T33748" s="288"/>
      <c r="U33748" s="287"/>
      <c r="X33748" s="289"/>
    </row>
    <row r="33749" spans="20:24">
      <c r="T33749" s="288"/>
      <c r="U33749" s="287"/>
      <c r="X33749" s="289"/>
    </row>
    <row r="33750" spans="20:24">
      <c r="T33750" s="288"/>
      <c r="U33750" s="287"/>
      <c r="X33750" s="289"/>
    </row>
    <row r="33751" spans="20:24">
      <c r="T33751" s="288"/>
      <c r="U33751" s="287"/>
      <c r="X33751" s="289"/>
    </row>
    <row r="33752" spans="20:24">
      <c r="T33752" s="288"/>
      <c r="U33752" s="287"/>
      <c r="X33752" s="289"/>
    </row>
    <row r="33753" spans="20:24">
      <c r="T33753" s="288"/>
      <c r="U33753" s="287"/>
      <c r="X33753" s="289"/>
    </row>
    <row r="33754" spans="20:24">
      <c r="T33754" s="288"/>
      <c r="U33754" s="287"/>
      <c r="X33754" s="289"/>
    </row>
    <row r="33755" spans="20:24">
      <c r="T33755" s="288"/>
      <c r="U33755" s="287"/>
      <c r="X33755" s="289"/>
    </row>
    <row r="33756" spans="20:24">
      <c r="T33756" s="288"/>
      <c r="U33756" s="287"/>
      <c r="X33756" s="289"/>
    </row>
    <row r="33757" spans="20:24">
      <c r="T33757" s="288"/>
      <c r="U33757" s="287"/>
      <c r="X33757" s="289"/>
    </row>
    <row r="33758" spans="20:24">
      <c r="T33758" s="288"/>
      <c r="U33758" s="287"/>
      <c r="X33758" s="289"/>
    </row>
    <row r="33759" spans="20:24">
      <c r="T33759" s="288"/>
      <c r="U33759" s="287"/>
      <c r="X33759" s="289"/>
    </row>
    <row r="33760" spans="20:24">
      <c r="T33760" s="288"/>
      <c r="U33760" s="287"/>
      <c r="X33760" s="289"/>
    </row>
    <row r="33761" spans="20:24">
      <c r="T33761" s="288"/>
      <c r="U33761" s="287"/>
      <c r="X33761" s="289"/>
    </row>
    <row r="33762" spans="20:24">
      <c r="T33762" s="288"/>
      <c r="U33762" s="287"/>
      <c r="X33762" s="289"/>
    </row>
    <row r="33763" spans="20:24">
      <c r="T33763" s="288"/>
      <c r="U33763" s="287"/>
      <c r="X33763" s="289"/>
    </row>
    <row r="33764" spans="20:24">
      <c r="T33764" s="288"/>
      <c r="U33764" s="287"/>
      <c r="X33764" s="289"/>
    </row>
    <row r="33765" spans="20:24">
      <c r="T33765" s="288"/>
      <c r="U33765" s="287"/>
      <c r="X33765" s="289"/>
    </row>
    <row r="33766" spans="20:24">
      <c r="T33766" s="288"/>
      <c r="U33766" s="287"/>
      <c r="X33766" s="289"/>
    </row>
    <row r="33767" spans="20:24">
      <c r="T33767" s="288"/>
      <c r="U33767" s="287"/>
      <c r="X33767" s="289"/>
    </row>
    <row r="33768" spans="20:24">
      <c r="T33768" s="288"/>
      <c r="U33768" s="287"/>
      <c r="X33768" s="289"/>
    </row>
    <row r="33769" spans="20:24">
      <c r="T33769" s="288"/>
      <c r="U33769" s="287"/>
      <c r="X33769" s="289"/>
    </row>
    <row r="33770" spans="20:24">
      <c r="T33770" s="288"/>
      <c r="U33770" s="287"/>
      <c r="X33770" s="289"/>
    </row>
    <row r="33771" spans="20:24">
      <c r="T33771" s="288"/>
      <c r="U33771" s="287"/>
      <c r="X33771" s="289"/>
    </row>
    <row r="33772" spans="20:24">
      <c r="T33772" s="288"/>
      <c r="U33772" s="287"/>
      <c r="X33772" s="289"/>
    </row>
    <row r="33773" spans="20:24">
      <c r="T33773" s="288"/>
      <c r="U33773" s="287"/>
      <c r="X33773" s="289"/>
    </row>
    <row r="33774" spans="20:24">
      <c r="T33774" s="288"/>
      <c r="U33774" s="287"/>
      <c r="X33774" s="289"/>
    </row>
    <row r="33775" spans="20:24">
      <c r="T33775" s="288"/>
      <c r="U33775" s="287"/>
      <c r="X33775" s="289"/>
    </row>
    <row r="33776" spans="20:24">
      <c r="T33776" s="288"/>
      <c r="U33776" s="287"/>
      <c r="X33776" s="289"/>
    </row>
    <row r="33777" spans="20:24">
      <c r="T33777" s="288"/>
      <c r="U33777" s="287"/>
      <c r="X33777" s="289"/>
    </row>
    <row r="33778" spans="20:24">
      <c r="T33778" s="288"/>
      <c r="U33778" s="287"/>
      <c r="X33778" s="289"/>
    </row>
    <row r="33779" spans="20:24">
      <c r="T33779" s="288"/>
      <c r="U33779" s="287"/>
      <c r="X33779" s="289"/>
    </row>
    <row r="33780" spans="20:24">
      <c r="T33780" s="288"/>
      <c r="U33780" s="287"/>
      <c r="X33780" s="289"/>
    </row>
    <row r="33781" spans="20:24">
      <c r="T33781" s="288"/>
      <c r="U33781" s="287"/>
      <c r="X33781" s="289"/>
    </row>
    <row r="33782" spans="20:24">
      <c r="T33782" s="288"/>
      <c r="U33782" s="287"/>
      <c r="X33782" s="289"/>
    </row>
    <row r="33783" spans="20:24">
      <c r="T33783" s="288"/>
      <c r="U33783" s="287"/>
      <c r="X33783" s="289"/>
    </row>
    <row r="33784" spans="20:24">
      <c r="T33784" s="288"/>
      <c r="U33784" s="287"/>
      <c r="X33784" s="289"/>
    </row>
    <row r="33785" spans="20:24">
      <c r="T33785" s="288"/>
      <c r="U33785" s="287"/>
      <c r="X33785" s="289"/>
    </row>
    <row r="33786" spans="20:24">
      <c r="T33786" s="288"/>
      <c r="U33786" s="287"/>
      <c r="X33786" s="289"/>
    </row>
    <row r="33787" spans="20:24">
      <c r="T33787" s="288"/>
      <c r="U33787" s="287"/>
      <c r="X33787" s="289"/>
    </row>
    <row r="33788" spans="20:24">
      <c r="T33788" s="288"/>
      <c r="U33788" s="287"/>
      <c r="X33788" s="289"/>
    </row>
    <row r="33789" spans="20:24">
      <c r="T33789" s="288"/>
      <c r="U33789" s="287"/>
      <c r="X33789" s="289"/>
    </row>
    <row r="33790" spans="20:24">
      <c r="T33790" s="288"/>
      <c r="U33790" s="287"/>
      <c r="X33790" s="289"/>
    </row>
    <row r="33791" spans="20:24">
      <c r="T33791" s="288"/>
      <c r="U33791" s="287"/>
      <c r="X33791" s="289"/>
    </row>
    <row r="33792" spans="20:24">
      <c r="T33792" s="288"/>
      <c r="U33792" s="287"/>
      <c r="X33792" s="289"/>
    </row>
    <row r="33793" spans="20:24">
      <c r="T33793" s="288"/>
      <c r="U33793" s="287"/>
      <c r="X33793" s="289"/>
    </row>
    <row r="33794" spans="20:24">
      <c r="T33794" s="288"/>
      <c r="U33794" s="287"/>
      <c r="X33794" s="289"/>
    </row>
    <row r="33795" spans="20:24">
      <c r="T33795" s="288"/>
      <c r="U33795" s="287"/>
      <c r="X33795" s="289"/>
    </row>
    <row r="33796" spans="20:24">
      <c r="T33796" s="288"/>
      <c r="U33796" s="287"/>
      <c r="X33796" s="289"/>
    </row>
    <row r="33797" spans="20:24">
      <c r="T33797" s="288"/>
      <c r="U33797" s="287"/>
      <c r="X33797" s="289"/>
    </row>
    <row r="33798" spans="20:24">
      <c r="T33798" s="288"/>
      <c r="U33798" s="287"/>
      <c r="X33798" s="289"/>
    </row>
    <row r="33799" spans="20:24">
      <c r="T33799" s="288"/>
      <c r="U33799" s="287"/>
      <c r="X33799" s="289"/>
    </row>
    <row r="33800" spans="20:24">
      <c r="T33800" s="288"/>
      <c r="U33800" s="287"/>
      <c r="X33800" s="289"/>
    </row>
    <row r="33801" spans="20:24">
      <c r="T33801" s="288"/>
      <c r="U33801" s="287"/>
      <c r="X33801" s="289"/>
    </row>
    <row r="33802" spans="20:24">
      <c r="T33802" s="288"/>
      <c r="U33802" s="287"/>
      <c r="X33802" s="289"/>
    </row>
    <row r="33803" spans="20:24">
      <c r="T33803" s="288"/>
      <c r="U33803" s="287"/>
      <c r="X33803" s="289"/>
    </row>
    <row r="33804" spans="20:24">
      <c r="T33804" s="288"/>
      <c r="U33804" s="287"/>
      <c r="X33804" s="289"/>
    </row>
    <row r="33805" spans="20:24">
      <c r="T33805" s="288"/>
      <c r="U33805" s="287"/>
      <c r="X33805" s="289"/>
    </row>
    <row r="33806" spans="20:24">
      <c r="T33806" s="288"/>
      <c r="U33806" s="287"/>
      <c r="X33806" s="289"/>
    </row>
    <row r="33807" spans="20:24">
      <c r="T33807" s="288"/>
      <c r="U33807" s="287"/>
      <c r="X33807" s="289"/>
    </row>
    <row r="33808" spans="20:24">
      <c r="T33808" s="288"/>
      <c r="U33808" s="287"/>
      <c r="X33808" s="289"/>
    </row>
    <row r="33809" spans="20:24">
      <c r="T33809" s="288"/>
      <c r="U33809" s="287"/>
      <c r="X33809" s="289"/>
    </row>
    <row r="33810" spans="20:24">
      <c r="T33810" s="288"/>
      <c r="U33810" s="287"/>
      <c r="X33810" s="289"/>
    </row>
    <row r="33811" spans="20:24">
      <c r="T33811" s="288"/>
      <c r="U33811" s="287"/>
      <c r="X33811" s="289"/>
    </row>
    <row r="33812" spans="20:24">
      <c r="T33812" s="288"/>
      <c r="U33812" s="287"/>
      <c r="X33812" s="289"/>
    </row>
    <row r="33813" spans="20:24">
      <c r="T33813" s="288"/>
      <c r="U33813" s="287"/>
      <c r="X33813" s="289"/>
    </row>
    <row r="33814" spans="20:24">
      <c r="T33814" s="288"/>
      <c r="U33814" s="287"/>
      <c r="X33814" s="289"/>
    </row>
    <row r="33815" spans="20:24">
      <c r="T33815" s="288"/>
      <c r="U33815" s="287"/>
      <c r="X33815" s="289"/>
    </row>
    <row r="33816" spans="20:24">
      <c r="T33816" s="288"/>
      <c r="U33816" s="287"/>
      <c r="X33816" s="289"/>
    </row>
    <row r="33817" spans="20:24">
      <c r="T33817" s="288"/>
      <c r="U33817" s="287"/>
      <c r="X33817" s="289"/>
    </row>
    <row r="33818" spans="20:24">
      <c r="T33818" s="288"/>
      <c r="U33818" s="287"/>
      <c r="X33818" s="289"/>
    </row>
    <row r="33819" spans="20:24">
      <c r="T33819" s="288"/>
      <c r="U33819" s="287"/>
      <c r="X33819" s="289"/>
    </row>
    <row r="33820" spans="20:24">
      <c r="T33820" s="288"/>
      <c r="U33820" s="287"/>
      <c r="X33820" s="289"/>
    </row>
    <row r="33821" spans="20:24">
      <c r="T33821" s="288"/>
      <c r="U33821" s="287"/>
      <c r="X33821" s="289"/>
    </row>
    <row r="33822" spans="20:24">
      <c r="T33822" s="288"/>
      <c r="U33822" s="287"/>
      <c r="X33822" s="289"/>
    </row>
    <row r="33823" spans="20:24">
      <c r="T33823" s="288"/>
      <c r="U33823" s="287"/>
      <c r="X33823" s="289"/>
    </row>
    <row r="33824" spans="20:24">
      <c r="T33824" s="288"/>
      <c r="U33824" s="287"/>
      <c r="X33824" s="289"/>
    </row>
    <row r="33825" spans="20:24">
      <c r="T33825" s="288"/>
      <c r="U33825" s="287"/>
      <c r="X33825" s="289"/>
    </row>
    <row r="33826" spans="20:24">
      <c r="T33826" s="288"/>
      <c r="U33826" s="287"/>
      <c r="X33826" s="289"/>
    </row>
    <row r="33827" spans="20:24">
      <c r="T33827" s="288"/>
      <c r="U33827" s="287"/>
      <c r="X33827" s="289"/>
    </row>
    <row r="33828" spans="20:24">
      <c r="T33828" s="288"/>
      <c r="U33828" s="287"/>
      <c r="X33828" s="289"/>
    </row>
    <row r="33829" spans="20:24">
      <c r="T33829" s="288"/>
      <c r="U33829" s="287"/>
      <c r="X33829" s="289"/>
    </row>
    <row r="33830" spans="20:24">
      <c r="T33830" s="288"/>
      <c r="U33830" s="287"/>
      <c r="X33830" s="289"/>
    </row>
    <row r="33831" spans="20:24">
      <c r="T33831" s="288"/>
      <c r="U33831" s="287"/>
      <c r="X33831" s="289"/>
    </row>
    <row r="33832" spans="20:24">
      <c r="T33832" s="288"/>
      <c r="U33832" s="287"/>
      <c r="X33832" s="289"/>
    </row>
    <row r="33833" spans="20:24">
      <c r="T33833" s="288"/>
      <c r="U33833" s="287"/>
      <c r="X33833" s="289"/>
    </row>
    <row r="33834" spans="20:24">
      <c r="T33834" s="288"/>
      <c r="U33834" s="287"/>
      <c r="X33834" s="289"/>
    </row>
    <row r="33835" spans="20:24">
      <c r="T33835" s="288"/>
      <c r="U33835" s="287"/>
      <c r="X33835" s="289"/>
    </row>
    <row r="33836" spans="20:24">
      <c r="T33836" s="288"/>
      <c r="U33836" s="287"/>
      <c r="X33836" s="289"/>
    </row>
    <row r="33837" spans="20:24">
      <c r="T33837" s="288"/>
      <c r="U33837" s="287"/>
      <c r="X33837" s="289"/>
    </row>
    <row r="33838" spans="20:24">
      <c r="T33838" s="288"/>
      <c r="U33838" s="287"/>
      <c r="X33838" s="289"/>
    </row>
    <row r="33839" spans="20:24">
      <c r="T33839" s="288"/>
      <c r="U33839" s="287"/>
      <c r="X33839" s="289"/>
    </row>
    <row r="33840" spans="20:24">
      <c r="T33840" s="288"/>
      <c r="U33840" s="287"/>
      <c r="X33840" s="289"/>
    </row>
    <row r="33841" spans="20:24">
      <c r="T33841" s="288"/>
      <c r="U33841" s="287"/>
      <c r="X33841" s="289"/>
    </row>
    <row r="33842" spans="20:24">
      <c r="T33842" s="288"/>
      <c r="U33842" s="287"/>
      <c r="X33842" s="289"/>
    </row>
    <row r="33843" spans="20:24">
      <c r="T33843" s="288"/>
      <c r="U33843" s="287"/>
      <c r="X33843" s="289"/>
    </row>
    <row r="33844" spans="20:24">
      <c r="T33844" s="288"/>
      <c r="U33844" s="287"/>
      <c r="X33844" s="289"/>
    </row>
    <row r="33845" spans="20:24">
      <c r="T33845" s="288"/>
      <c r="U33845" s="287"/>
      <c r="X33845" s="289"/>
    </row>
    <row r="33846" spans="20:24">
      <c r="T33846" s="288"/>
      <c r="U33846" s="287"/>
      <c r="X33846" s="289"/>
    </row>
    <row r="33847" spans="20:24">
      <c r="T33847" s="288"/>
      <c r="U33847" s="287"/>
      <c r="X33847" s="289"/>
    </row>
    <row r="33848" spans="20:24">
      <c r="T33848" s="288"/>
      <c r="U33848" s="287"/>
      <c r="X33848" s="289"/>
    </row>
    <row r="33849" spans="20:24">
      <c r="T33849" s="288"/>
      <c r="U33849" s="287"/>
      <c r="X33849" s="289"/>
    </row>
    <row r="33850" spans="20:24">
      <c r="T33850" s="288"/>
      <c r="U33850" s="287"/>
      <c r="X33850" s="289"/>
    </row>
    <row r="33851" spans="20:24">
      <c r="T33851" s="288"/>
      <c r="U33851" s="287"/>
      <c r="X33851" s="289"/>
    </row>
    <row r="33852" spans="20:24">
      <c r="T33852" s="288"/>
      <c r="U33852" s="287"/>
      <c r="X33852" s="289"/>
    </row>
    <row r="33853" spans="20:24">
      <c r="T33853" s="288"/>
      <c r="U33853" s="287"/>
      <c r="X33853" s="289"/>
    </row>
    <row r="33854" spans="20:24">
      <c r="T33854" s="288"/>
      <c r="U33854" s="287"/>
      <c r="X33854" s="289"/>
    </row>
    <row r="33855" spans="20:24">
      <c r="T33855" s="288"/>
      <c r="U33855" s="287"/>
      <c r="X33855" s="289"/>
    </row>
    <row r="33856" spans="20:24">
      <c r="T33856" s="288"/>
      <c r="U33856" s="287"/>
      <c r="X33856" s="289"/>
    </row>
    <row r="33857" spans="20:24">
      <c r="T33857" s="288"/>
      <c r="U33857" s="287"/>
      <c r="X33857" s="289"/>
    </row>
    <row r="33858" spans="20:24">
      <c r="T33858" s="288"/>
      <c r="U33858" s="287"/>
      <c r="X33858" s="289"/>
    </row>
    <row r="33859" spans="20:24">
      <c r="T33859" s="288"/>
      <c r="U33859" s="287"/>
      <c r="X33859" s="289"/>
    </row>
    <row r="33860" spans="20:24">
      <c r="T33860" s="288"/>
      <c r="U33860" s="287"/>
      <c r="X33860" s="289"/>
    </row>
    <row r="33861" spans="20:24">
      <c r="T33861" s="288"/>
      <c r="U33861" s="287"/>
      <c r="X33861" s="289"/>
    </row>
    <row r="33862" spans="20:24">
      <c r="T33862" s="288"/>
      <c r="U33862" s="287"/>
      <c r="X33862" s="289"/>
    </row>
    <row r="33863" spans="20:24">
      <c r="T33863" s="288"/>
      <c r="U33863" s="287"/>
      <c r="X33863" s="289"/>
    </row>
    <row r="33864" spans="20:24">
      <c r="T33864" s="288"/>
      <c r="U33864" s="287"/>
      <c r="X33864" s="289"/>
    </row>
    <row r="33865" spans="20:24">
      <c r="T33865" s="288"/>
      <c r="U33865" s="287"/>
      <c r="X33865" s="289"/>
    </row>
    <row r="33866" spans="20:24">
      <c r="T33866" s="288"/>
      <c r="U33866" s="287"/>
      <c r="X33866" s="289"/>
    </row>
    <row r="33867" spans="20:24">
      <c r="T33867" s="288"/>
      <c r="U33867" s="287"/>
      <c r="X33867" s="289"/>
    </row>
    <row r="33868" spans="20:24">
      <c r="T33868" s="288"/>
      <c r="U33868" s="287"/>
      <c r="X33868" s="289"/>
    </row>
    <row r="33869" spans="20:24">
      <c r="T33869" s="288"/>
      <c r="U33869" s="287"/>
      <c r="X33869" s="289"/>
    </row>
    <row r="33870" spans="20:24">
      <c r="T33870" s="288"/>
      <c r="U33870" s="287"/>
      <c r="X33870" s="289"/>
    </row>
    <row r="33871" spans="20:24">
      <c r="T33871" s="288"/>
      <c r="U33871" s="287"/>
      <c r="X33871" s="289"/>
    </row>
    <row r="33872" spans="20:24">
      <c r="T33872" s="288"/>
      <c r="U33872" s="287"/>
      <c r="X33872" s="289"/>
    </row>
    <row r="33873" spans="20:24">
      <c r="T33873" s="288"/>
      <c r="U33873" s="287"/>
      <c r="X33873" s="289"/>
    </row>
    <row r="33874" spans="20:24">
      <c r="T33874" s="288"/>
      <c r="U33874" s="287"/>
      <c r="X33874" s="289"/>
    </row>
    <row r="33875" spans="20:24">
      <c r="T33875" s="288"/>
      <c r="U33875" s="287"/>
      <c r="X33875" s="289"/>
    </row>
    <row r="33876" spans="20:24">
      <c r="T33876" s="288"/>
      <c r="U33876" s="287"/>
      <c r="X33876" s="289"/>
    </row>
    <row r="33877" spans="20:24">
      <c r="T33877" s="288"/>
      <c r="U33877" s="287"/>
      <c r="X33877" s="289"/>
    </row>
    <row r="33878" spans="20:24">
      <c r="T33878" s="288"/>
      <c r="U33878" s="287"/>
      <c r="X33878" s="289"/>
    </row>
    <row r="33879" spans="20:24">
      <c r="T33879" s="288"/>
      <c r="U33879" s="287"/>
      <c r="X33879" s="289"/>
    </row>
    <row r="33880" spans="20:24">
      <c r="T33880" s="288"/>
      <c r="U33880" s="287"/>
      <c r="X33880" s="289"/>
    </row>
    <row r="33881" spans="20:24">
      <c r="T33881" s="288"/>
      <c r="U33881" s="287"/>
      <c r="X33881" s="289"/>
    </row>
    <row r="33882" spans="20:24">
      <c r="T33882" s="288"/>
      <c r="U33882" s="287"/>
      <c r="X33882" s="289"/>
    </row>
    <row r="33883" spans="20:24">
      <c r="T33883" s="288"/>
      <c r="U33883" s="287"/>
      <c r="X33883" s="289"/>
    </row>
    <row r="33884" spans="20:24">
      <c r="T33884" s="288"/>
      <c r="U33884" s="287"/>
      <c r="X33884" s="289"/>
    </row>
    <row r="33885" spans="20:24">
      <c r="T33885" s="288"/>
      <c r="U33885" s="287"/>
      <c r="X33885" s="289"/>
    </row>
    <row r="33886" spans="20:24">
      <c r="T33886" s="288"/>
      <c r="U33886" s="287"/>
      <c r="X33886" s="289"/>
    </row>
    <row r="33887" spans="20:24">
      <c r="T33887" s="288"/>
      <c r="U33887" s="287"/>
      <c r="X33887" s="289"/>
    </row>
    <row r="33888" spans="20:24">
      <c r="T33888" s="288"/>
      <c r="U33888" s="287"/>
      <c r="X33888" s="289"/>
    </row>
    <row r="33889" spans="20:24">
      <c r="T33889" s="288"/>
      <c r="U33889" s="287"/>
      <c r="X33889" s="289"/>
    </row>
    <row r="33890" spans="20:24">
      <c r="T33890" s="288"/>
      <c r="U33890" s="287"/>
      <c r="X33890" s="289"/>
    </row>
    <row r="33891" spans="20:24">
      <c r="T33891" s="288"/>
      <c r="U33891" s="287"/>
      <c r="X33891" s="289"/>
    </row>
    <row r="33892" spans="20:24">
      <c r="T33892" s="288"/>
      <c r="U33892" s="287"/>
      <c r="X33892" s="289"/>
    </row>
    <row r="33893" spans="20:24">
      <c r="T33893" s="288"/>
      <c r="U33893" s="287"/>
      <c r="X33893" s="289"/>
    </row>
    <row r="33894" spans="20:24">
      <c r="T33894" s="288"/>
      <c r="U33894" s="287"/>
      <c r="X33894" s="289"/>
    </row>
    <row r="33895" spans="20:24">
      <c r="T33895" s="288"/>
      <c r="U33895" s="287"/>
      <c r="X33895" s="289"/>
    </row>
    <row r="33896" spans="20:24">
      <c r="T33896" s="288"/>
      <c r="U33896" s="287"/>
      <c r="X33896" s="289"/>
    </row>
    <row r="33897" spans="20:24">
      <c r="T33897" s="288"/>
      <c r="U33897" s="287"/>
      <c r="X33897" s="289"/>
    </row>
    <row r="33898" spans="20:24">
      <c r="T33898" s="288"/>
      <c r="U33898" s="287"/>
      <c r="X33898" s="289"/>
    </row>
    <row r="33899" spans="20:24">
      <c r="T33899" s="288"/>
      <c r="U33899" s="287"/>
      <c r="X33899" s="289"/>
    </row>
    <row r="33900" spans="20:24">
      <c r="T33900" s="288"/>
      <c r="U33900" s="287"/>
      <c r="X33900" s="289"/>
    </row>
    <row r="33901" spans="20:24">
      <c r="T33901" s="288"/>
      <c r="U33901" s="287"/>
      <c r="X33901" s="289"/>
    </row>
    <row r="33902" spans="20:24">
      <c r="T33902" s="288"/>
      <c r="U33902" s="287"/>
      <c r="X33902" s="289"/>
    </row>
    <row r="33903" spans="20:24">
      <c r="T33903" s="288"/>
      <c r="U33903" s="287"/>
      <c r="X33903" s="289"/>
    </row>
    <row r="33904" spans="20:24">
      <c r="T33904" s="288"/>
      <c r="U33904" s="287"/>
      <c r="X33904" s="289"/>
    </row>
    <row r="33905" spans="20:24">
      <c r="T33905" s="288"/>
      <c r="U33905" s="287"/>
      <c r="X33905" s="289"/>
    </row>
    <row r="33906" spans="20:24">
      <c r="T33906" s="288"/>
      <c r="U33906" s="287"/>
      <c r="X33906" s="289"/>
    </row>
    <row r="33907" spans="20:24">
      <c r="T33907" s="288"/>
      <c r="U33907" s="287"/>
      <c r="X33907" s="289"/>
    </row>
    <row r="33908" spans="20:24">
      <c r="T33908" s="288"/>
      <c r="U33908" s="287"/>
      <c r="X33908" s="289"/>
    </row>
    <row r="33909" spans="20:24">
      <c r="T33909" s="288"/>
      <c r="U33909" s="287"/>
      <c r="X33909" s="289"/>
    </row>
    <row r="33910" spans="20:24">
      <c r="T33910" s="288"/>
      <c r="U33910" s="287"/>
      <c r="X33910" s="289"/>
    </row>
    <row r="33911" spans="20:24">
      <c r="T33911" s="288"/>
      <c r="U33911" s="287"/>
      <c r="X33911" s="289"/>
    </row>
    <row r="33912" spans="20:24">
      <c r="T33912" s="288"/>
      <c r="U33912" s="287"/>
      <c r="X33912" s="289"/>
    </row>
    <row r="33913" spans="20:24">
      <c r="T33913" s="288"/>
      <c r="U33913" s="287"/>
      <c r="X33913" s="289"/>
    </row>
    <row r="33914" spans="20:24">
      <c r="T33914" s="288"/>
      <c r="U33914" s="287"/>
      <c r="X33914" s="289"/>
    </row>
    <row r="33915" spans="20:24">
      <c r="T33915" s="288"/>
      <c r="U33915" s="287"/>
      <c r="X33915" s="289"/>
    </row>
    <row r="33916" spans="20:24">
      <c r="T33916" s="288"/>
      <c r="U33916" s="287"/>
      <c r="X33916" s="289"/>
    </row>
    <row r="33917" spans="20:24">
      <c r="T33917" s="288"/>
      <c r="U33917" s="287"/>
      <c r="X33917" s="289"/>
    </row>
    <row r="33918" spans="20:24">
      <c r="T33918" s="288"/>
      <c r="U33918" s="287"/>
      <c r="X33918" s="289"/>
    </row>
    <row r="33919" spans="20:24">
      <c r="T33919" s="288"/>
      <c r="U33919" s="287"/>
      <c r="X33919" s="289"/>
    </row>
    <row r="33920" spans="20:24">
      <c r="T33920" s="288"/>
      <c r="U33920" s="287"/>
      <c r="X33920" s="289"/>
    </row>
    <row r="33921" spans="20:24">
      <c r="T33921" s="288"/>
      <c r="U33921" s="287"/>
      <c r="X33921" s="289"/>
    </row>
    <row r="33922" spans="20:24">
      <c r="T33922" s="288"/>
      <c r="U33922" s="287"/>
      <c r="X33922" s="289"/>
    </row>
    <row r="33923" spans="20:24">
      <c r="T33923" s="288"/>
      <c r="U33923" s="287"/>
      <c r="X33923" s="289"/>
    </row>
    <row r="33924" spans="20:24">
      <c r="T33924" s="288"/>
      <c r="U33924" s="287"/>
      <c r="X33924" s="289"/>
    </row>
    <row r="33925" spans="20:24">
      <c r="T33925" s="288"/>
      <c r="U33925" s="287"/>
      <c r="X33925" s="289"/>
    </row>
    <row r="33926" spans="20:24">
      <c r="T33926" s="288"/>
      <c r="U33926" s="287"/>
      <c r="X33926" s="289"/>
    </row>
    <row r="33927" spans="20:24">
      <c r="T33927" s="288"/>
      <c r="U33927" s="287"/>
      <c r="X33927" s="289"/>
    </row>
    <row r="33928" spans="20:24">
      <c r="T33928" s="288"/>
      <c r="U33928" s="287"/>
      <c r="X33928" s="289"/>
    </row>
    <row r="33929" spans="20:24">
      <c r="T33929" s="288"/>
      <c r="U33929" s="287"/>
      <c r="X33929" s="289"/>
    </row>
    <row r="33930" spans="20:24">
      <c r="T33930" s="288"/>
      <c r="U33930" s="287"/>
      <c r="X33930" s="289"/>
    </row>
    <row r="33931" spans="20:24">
      <c r="T33931" s="288"/>
      <c r="U33931" s="287"/>
      <c r="X33931" s="289"/>
    </row>
    <row r="33932" spans="20:24">
      <c r="T33932" s="288"/>
      <c r="U33932" s="287"/>
      <c r="X33932" s="289"/>
    </row>
    <row r="33933" spans="20:24">
      <c r="T33933" s="288"/>
      <c r="U33933" s="287"/>
      <c r="X33933" s="289"/>
    </row>
    <row r="33934" spans="20:24">
      <c r="T33934" s="288"/>
      <c r="U33934" s="287"/>
      <c r="X33934" s="289"/>
    </row>
    <row r="33935" spans="20:24">
      <c r="T33935" s="288"/>
      <c r="U33935" s="287"/>
      <c r="X33935" s="289"/>
    </row>
    <row r="33936" spans="20:24">
      <c r="T33936" s="288"/>
      <c r="U33936" s="287"/>
      <c r="X33936" s="289"/>
    </row>
    <row r="33937" spans="20:24">
      <c r="T33937" s="288"/>
      <c r="U33937" s="287"/>
      <c r="X33937" s="289"/>
    </row>
    <row r="33938" spans="20:24">
      <c r="T33938" s="288"/>
      <c r="U33938" s="287"/>
      <c r="X33938" s="289"/>
    </row>
    <row r="33939" spans="20:24">
      <c r="T33939" s="288"/>
      <c r="U33939" s="287"/>
      <c r="X33939" s="289"/>
    </row>
    <row r="33940" spans="20:24">
      <c r="T33940" s="288"/>
      <c r="U33940" s="287"/>
      <c r="X33940" s="289"/>
    </row>
    <row r="33941" spans="20:24">
      <c r="T33941" s="288"/>
      <c r="U33941" s="287"/>
      <c r="X33941" s="289"/>
    </row>
    <row r="33942" spans="20:24">
      <c r="T33942" s="288"/>
      <c r="U33942" s="287"/>
      <c r="X33942" s="289"/>
    </row>
    <row r="33943" spans="20:24">
      <c r="T33943" s="288"/>
      <c r="U33943" s="287"/>
      <c r="X33943" s="289"/>
    </row>
    <row r="33944" spans="20:24">
      <c r="T33944" s="288"/>
      <c r="U33944" s="287"/>
      <c r="X33944" s="289"/>
    </row>
    <row r="33945" spans="20:24">
      <c r="T33945" s="288"/>
      <c r="U33945" s="287"/>
      <c r="X33945" s="289"/>
    </row>
    <row r="33946" spans="20:24">
      <c r="T33946" s="288"/>
      <c r="U33946" s="287"/>
      <c r="X33946" s="289"/>
    </row>
    <row r="33947" spans="20:24">
      <c r="T33947" s="288"/>
      <c r="U33947" s="287"/>
      <c r="X33947" s="289"/>
    </row>
    <row r="33948" spans="20:24">
      <c r="T33948" s="288"/>
      <c r="U33948" s="287"/>
      <c r="X33948" s="289"/>
    </row>
    <row r="33949" spans="20:24">
      <c r="T33949" s="288"/>
      <c r="U33949" s="287"/>
      <c r="X33949" s="289"/>
    </row>
    <row r="33950" spans="20:24">
      <c r="T33950" s="288"/>
      <c r="U33950" s="287"/>
      <c r="X33950" s="289"/>
    </row>
    <row r="33951" spans="20:24">
      <c r="T33951" s="288"/>
      <c r="U33951" s="287"/>
      <c r="X33951" s="289"/>
    </row>
    <row r="33952" spans="20:24">
      <c r="T33952" s="288"/>
      <c r="U33952" s="287"/>
      <c r="X33952" s="289"/>
    </row>
    <row r="33953" spans="20:24">
      <c r="T33953" s="288"/>
      <c r="U33953" s="287"/>
      <c r="X33953" s="289"/>
    </row>
    <row r="33954" spans="20:24">
      <c r="T33954" s="288"/>
      <c r="U33954" s="287"/>
      <c r="X33954" s="289"/>
    </row>
    <row r="33955" spans="20:24">
      <c r="T33955" s="288"/>
      <c r="U33955" s="287"/>
      <c r="X33955" s="289"/>
    </row>
    <row r="33956" spans="20:24">
      <c r="T33956" s="288"/>
      <c r="U33956" s="287"/>
      <c r="X33956" s="289"/>
    </row>
    <row r="33957" spans="20:24">
      <c r="T33957" s="288"/>
      <c r="U33957" s="287"/>
      <c r="X33957" s="289"/>
    </row>
    <row r="33958" spans="20:24">
      <c r="T33958" s="288"/>
      <c r="U33958" s="287"/>
      <c r="X33958" s="289"/>
    </row>
    <row r="33959" spans="20:24">
      <c r="T33959" s="288"/>
      <c r="U33959" s="287"/>
      <c r="X33959" s="289"/>
    </row>
    <row r="33960" spans="20:24">
      <c r="T33960" s="288"/>
      <c r="U33960" s="287"/>
      <c r="X33960" s="289"/>
    </row>
    <row r="33961" spans="20:24">
      <c r="T33961" s="288"/>
      <c r="U33961" s="287"/>
      <c r="X33961" s="289"/>
    </row>
    <row r="33962" spans="20:24">
      <c r="T33962" s="288"/>
      <c r="U33962" s="287"/>
      <c r="X33962" s="289"/>
    </row>
    <row r="33963" spans="20:24">
      <c r="T33963" s="288"/>
      <c r="U33963" s="287"/>
      <c r="X33963" s="289"/>
    </row>
    <row r="33964" spans="20:24">
      <c r="T33964" s="288"/>
      <c r="U33964" s="287"/>
      <c r="X33964" s="289"/>
    </row>
    <row r="33965" spans="20:24">
      <c r="T33965" s="288"/>
      <c r="U33965" s="287"/>
      <c r="X33965" s="289"/>
    </row>
    <row r="33966" spans="20:24">
      <c r="T33966" s="288"/>
      <c r="U33966" s="287"/>
      <c r="X33966" s="289"/>
    </row>
    <row r="33967" spans="20:24">
      <c r="T33967" s="288"/>
      <c r="U33967" s="287"/>
      <c r="X33967" s="289"/>
    </row>
    <row r="33968" spans="20:24">
      <c r="T33968" s="288"/>
      <c r="U33968" s="287"/>
      <c r="X33968" s="289"/>
    </row>
    <row r="33969" spans="20:24">
      <c r="T33969" s="288"/>
      <c r="U33969" s="287"/>
      <c r="X33969" s="289"/>
    </row>
    <row r="33970" spans="20:24">
      <c r="T33970" s="288"/>
      <c r="U33970" s="287"/>
      <c r="X33970" s="289"/>
    </row>
    <row r="33971" spans="20:24">
      <c r="T33971" s="288"/>
      <c r="U33971" s="287"/>
      <c r="X33971" s="289"/>
    </row>
    <row r="33972" spans="20:24">
      <c r="T33972" s="288"/>
      <c r="U33972" s="287"/>
      <c r="X33972" s="289"/>
    </row>
    <row r="33973" spans="20:24">
      <c r="T33973" s="288"/>
      <c r="U33973" s="287"/>
      <c r="X33973" s="289"/>
    </row>
    <row r="33974" spans="20:24">
      <c r="T33974" s="288"/>
      <c r="U33974" s="287"/>
      <c r="X33974" s="289"/>
    </row>
    <row r="33975" spans="20:24">
      <c r="T33975" s="288"/>
      <c r="U33975" s="287"/>
      <c r="X33975" s="289"/>
    </row>
    <row r="33976" spans="20:24">
      <c r="T33976" s="288"/>
      <c r="U33976" s="287"/>
      <c r="X33976" s="289"/>
    </row>
    <row r="33977" spans="20:24">
      <c r="T33977" s="288"/>
      <c r="U33977" s="287"/>
      <c r="X33977" s="289"/>
    </row>
    <row r="33978" spans="20:24">
      <c r="T33978" s="288"/>
      <c r="U33978" s="287"/>
      <c r="X33978" s="289"/>
    </row>
    <row r="33979" spans="20:24">
      <c r="T33979" s="288"/>
      <c r="U33979" s="287"/>
      <c r="X33979" s="289"/>
    </row>
    <row r="33980" spans="20:24">
      <c r="T33980" s="288"/>
      <c r="U33980" s="287"/>
      <c r="X33980" s="289"/>
    </row>
    <row r="33981" spans="20:24">
      <c r="T33981" s="288"/>
      <c r="U33981" s="287"/>
      <c r="X33981" s="289"/>
    </row>
    <row r="33982" spans="20:24">
      <c r="T33982" s="288"/>
      <c r="U33982" s="287"/>
      <c r="X33982" s="289"/>
    </row>
    <row r="33983" spans="20:24">
      <c r="T33983" s="288"/>
      <c r="U33983" s="287"/>
      <c r="X33983" s="289"/>
    </row>
    <row r="33984" spans="20:24">
      <c r="T33984" s="288"/>
      <c r="U33984" s="287"/>
      <c r="X33984" s="289"/>
    </row>
    <row r="33985" spans="20:24">
      <c r="T33985" s="288"/>
      <c r="U33985" s="287"/>
      <c r="X33985" s="289"/>
    </row>
    <row r="33986" spans="20:24">
      <c r="T33986" s="288"/>
      <c r="U33986" s="287"/>
      <c r="X33986" s="289"/>
    </row>
    <row r="33987" spans="20:24">
      <c r="T33987" s="288"/>
      <c r="U33987" s="287"/>
      <c r="X33987" s="289"/>
    </row>
    <row r="33988" spans="20:24">
      <c r="T33988" s="288"/>
      <c r="U33988" s="287"/>
      <c r="X33988" s="289"/>
    </row>
    <row r="33989" spans="20:24">
      <c r="T33989" s="288"/>
      <c r="U33989" s="287"/>
      <c r="X33989" s="289"/>
    </row>
    <row r="33990" spans="20:24">
      <c r="T33990" s="288"/>
      <c r="U33990" s="287"/>
      <c r="X33990" s="289"/>
    </row>
    <row r="33991" spans="20:24">
      <c r="T33991" s="288"/>
      <c r="U33991" s="287"/>
      <c r="X33991" s="289"/>
    </row>
    <row r="33992" spans="20:24">
      <c r="T33992" s="288"/>
      <c r="U33992" s="287"/>
      <c r="X33992" s="289"/>
    </row>
    <row r="33993" spans="20:24">
      <c r="T33993" s="288"/>
      <c r="U33993" s="287"/>
      <c r="X33993" s="289"/>
    </row>
    <row r="33994" spans="20:24">
      <c r="T33994" s="288"/>
      <c r="U33994" s="287"/>
      <c r="X33994" s="289"/>
    </row>
    <row r="33995" spans="20:24">
      <c r="T33995" s="288"/>
      <c r="U33995" s="287"/>
      <c r="X33995" s="289"/>
    </row>
    <row r="33996" spans="20:24">
      <c r="T33996" s="288"/>
      <c r="U33996" s="287"/>
      <c r="X33996" s="289"/>
    </row>
    <row r="33997" spans="20:24">
      <c r="T33997" s="288"/>
      <c r="U33997" s="287"/>
      <c r="X33997" s="289"/>
    </row>
    <row r="33998" spans="20:24">
      <c r="T33998" s="288"/>
      <c r="U33998" s="287"/>
      <c r="X33998" s="289"/>
    </row>
    <row r="33999" spans="20:24">
      <c r="T33999" s="288"/>
      <c r="U33999" s="287"/>
      <c r="X33999" s="289"/>
    </row>
    <row r="34000" spans="20:24">
      <c r="T34000" s="288"/>
      <c r="U34000" s="287"/>
      <c r="X34000" s="289"/>
    </row>
    <row r="34001" spans="20:24">
      <c r="T34001" s="288"/>
      <c r="U34001" s="287"/>
      <c r="X34001" s="289"/>
    </row>
    <row r="34002" spans="20:24">
      <c r="T34002" s="288"/>
      <c r="U34002" s="287"/>
      <c r="X34002" s="289"/>
    </row>
    <row r="34003" spans="20:24">
      <c r="T34003" s="288"/>
      <c r="U34003" s="287"/>
      <c r="X34003" s="289"/>
    </row>
    <row r="34004" spans="20:24">
      <c r="T34004" s="288"/>
      <c r="U34004" s="287"/>
      <c r="X34004" s="289"/>
    </row>
    <row r="34005" spans="20:24">
      <c r="T34005" s="288"/>
      <c r="U34005" s="287"/>
      <c r="X34005" s="289"/>
    </row>
    <row r="34006" spans="20:24">
      <c r="T34006" s="288"/>
      <c r="U34006" s="287"/>
      <c r="X34006" s="289"/>
    </row>
    <row r="34007" spans="20:24">
      <c r="T34007" s="288"/>
      <c r="U34007" s="287"/>
      <c r="X34007" s="289"/>
    </row>
    <row r="34008" spans="20:24">
      <c r="T34008" s="288"/>
      <c r="U34008" s="287"/>
      <c r="X34008" s="289"/>
    </row>
    <row r="34009" spans="20:24">
      <c r="T34009" s="288"/>
      <c r="U34009" s="287"/>
      <c r="X34009" s="289"/>
    </row>
    <row r="34010" spans="20:24">
      <c r="T34010" s="288"/>
      <c r="U34010" s="287"/>
      <c r="X34010" s="289"/>
    </row>
    <row r="34011" spans="20:24">
      <c r="T34011" s="288"/>
      <c r="U34011" s="287"/>
      <c r="X34011" s="289"/>
    </row>
    <row r="34012" spans="20:24">
      <c r="T34012" s="288"/>
      <c r="U34012" s="287"/>
      <c r="X34012" s="289"/>
    </row>
    <row r="34013" spans="20:24">
      <c r="T34013" s="288"/>
      <c r="U34013" s="287"/>
      <c r="X34013" s="289"/>
    </row>
    <row r="34014" spans="20:24">
      <c r="T34014" s="288"/>
      <c r="U34014" s="287"/>
      <c r="X34014" s="289"/>
    </row>
    <row r="34015" spans="20:24">
      <c r="T34015" s="288"/>
      <c r="U34015" s="287"/>
      <c r="X34015" s="289"/>
    </row>
    <row r="34016" spans="20:24">
      <c r="T34016" s="288"/>
      <c r="U34016" s="287"/>
      <c r="X34016" s="289"/>
    </row>
    <row r="34017" spans="20:24">
      <c r="T34017" s="288"/>
      <c r="U34017" s="287"/>
      <c r="X34017" s="289"/>
    </row>
    <row r="34018" spans="20:24">
      <c r="T34018" s="288"/>
      <c r="U34018" s="287"/>
      <c r="X34018" s="289"/>
    </row>
    <row r="34019" spans="20:24">
      <c r="T34019" s="288"/>
      <c r="U34019" s="287"/>
      <c r="X34019" s="289"/>
    </row>
    <row r="34020" spans="20:24">
      <c r="T34020" s="288"/>
      <c r="U34020" s="287"/>
      <c r="X34020" s="289"/>
    </row>
    <row r="34021" spans="20:24">
      <c r="T34021" s="288"/>
      <c r="U34021" s="287"/>
      <c r="X34021" s="289"/>
    </row>
    <row r="34022" spans="20:24">
      <c r="T34022" s="288"/>
      <c r="U34022" s="287"/>
      <c r="X34022" s="289"/>
    </row>
    <row r="34023" spans="20:24">
      <c r="T34023" s="288"/>
      <c r="U34023" s="287"/>
      <c r="X34023" s="289"/>
    </row>
    <row r="34024" spans="20:24">
      <c r="T34024" s="288"/>
      <c r="U34024" s="287"/>
      <c r="X34024" s="289"/>
    </row>
    <row r="34025" spans="20:24">
      <c r="T34025" s="288"/>
      <c r="U34025" s="287"/>
      <c r="X34025" s="289"/>
    </row>
    <row r="34026" spans="20:24">
      <c r="T34026" s="288"/>
      <c r="U34026" s="287"/>
      <c r="X34026" s="289"/>
    </row>
    <row r="34027" spans="20:24">
      <c r="T34027" s="288"/>
      <c r="U34027" s="287"/>
      <c r="X34027" s="289"/>
    </row>
    <row r="34028" spans="20:24">
      <c r="T34028" s="288"/>
      <c r="U34028" s="287"/>
      <c r="X34028" s="289"/>
    </row>
    <row r="34029" spans="20:24">
      <c r="T34029" s="288"/>
      <c r="U34029" s="287"/>
      <c r="X34029" s="289"/>
    </row>
    <row r="34030" spans="20:24">
      <c r="T34030" s="288"/>
      <c r="U34030" s="287"/>
      <c r="X34030" s="289"/>
    </row>
    <row r="34031" spans="20:24">
      <c r="T34031" s="288"/>
      <c r="U34031" s="287"/>
      <c r="X34031" s="289"/>
    </row>
    <row r="34032" spans="20:24">
      <c r="T34032" s="288"/>
      <c r="U34032" s="287"/>
      <c r="X34032" s="289"/>
    </row>
    <row r="34033" spans="20:24">
      <c r="T34033" s="288"/>
      <c r="U34033" s="287"/>
      <c r="X34033" s="289"/>
    </row>
    <row r="34034" spans="20:24">
      <c r="T34034" s="288"/>
      <c r="U34034" s="287"/>
      <c r="X34034" s="289"/>
    </row>
    <row r="34035" spans="20:24">
      <c r="T34035" s="288"/>
      <c r="U34035" s="287"/>
      <c r="X34035" s="289"/>
    </row>
    <row r="34036" spans="20:24">
      <c r="T34036" s="288"/>
      <c r="U34036" s="287"/>
      <c r="X34036" s="289"/>
    </row>
    <row r="34037" spans="20:24">
      <c r="T34037" s="288"/>
      <c r="U34037" s="287"/>
      <c r="X34037" s="289"/>
    </row>
    <row r="34038" spans="20:24">
      <c r="T34038" s="288"/>
      <c r="U34038" s="287"/>
      <c r="X34038" s="289"/>
    </row>
    <row r="34039" spans="20:24">
      <c r="T34039" s="288"/>
      <c r="U34039" s="287"/>
      <c r="X34039" s="289"/>
    </row>
    <row r="34040" spans="20:24">
      <c r="T34040" s="288"/>
      <c r="U34040" s="287"/>
      <c r="X34040" s="289"/>
    </row>
    <row r="34041" spans="20:24">
      <c r="T34041" s="288"/>
      <c r="U34041" s="287"/>
      <c r="X34041" s="289"/>
    </row>
    <row r="34042" spans="20:24">
      <c r="T34042" s="288"/>
      <c r="U34042" s="287"/>
      <c r="X34042" s="289"/>
    </row>
    <row r="34043" spans="20:24">
      <c r="T34043" s="288"/>
      <c r="U34043" s="287"/>
      <c r="X34043" s="289"/>
    </row>
    <row r="34044" spans="20:24">
      <c r="T34044" s="288"/>
      <c r="U34044" s="287"/>
      <c r="X34044" s="289"/>
    </row>
    <row r="34045" spans="20:24">
      <c r="T34045" s="288"/>
      <c r="U34045" s="287"/>
      <c r="X34045" s="289"/>
    </row>
    <row r="34046" spans="20:24">
      <c r="T34046" s="288"/>
      <c r="U34046" s="287"/>
      <c r="X34046" s="289"/>
    </row>
    <row r="34047" spans="20:24">
      <c r="T34047" s="288"/>
      <c r="U34047" s="287"/>
      <c r="X34047" s="289"/>
    </row>
    <row r="34048" spans="20:24">
      <c r="T34048" s="288"/>
      <c r="U34048" s="287"/>
      <c r="X34048" s="289"/>
    </row>
    <row r="34049" spans="20:24">
      <c r="T34049" s="288"/>
      <c r="U34049" s="287"/>
      <c r="X34049" s="289"/>
    </row>
    <row r="34050" spans="20:24">
      <c r="T34050" s="288"/>
      <c r="U34050" s="287"/>
      <c r="X34050" s="289"/>
    </row>
    <row r="34051" spans="20:24">
      <c r="T34051" s="288"/>
      <c r="U34051" s="287"/>
      <c r="X34051" s="289"/>
    </row>
    <row r="34052" spans="20:24">
      <c r="T34052" s="288"/>
      <c r="U34052" s="287"/>
      <c r="X34052" s="289"/>
    </row>
    <row r="34053" spans="20:24">
      <c r="T34053" s="288"/>
      <c r="U34053" s="287"/>
      <c r="X34053" s="289"/>
    </row>
    <row r="34054" spans="20:24">
      <c r="T34054" s="288"/>
      <c r="U34054" s="287"/>
      <c r="X34054" s="289"/>
    </row>
    <row r="34055" spans="20:24">
      <c r="T34055" s="288"/>
      <c r="U34055" s="287"/>
      <c r="X34055" s="289"/>
    </row>
    <row r="34056" spans="20:24">
      <c r="T34056" s="288"/>
      <c r="U34056" s="287"/>
      <c r="X34056" s="289"/>
    </row>
    <row r="34057" spans="20:24">
      <c r="T34057" s="288"/>
      <c r="U34057" s="287"/>
      <c r="X34057" s="289"/>
    </row>
    <row r="34058" spans="20:24">
      <c r="T34058" s="288"/>
      <c r="U34058" s="287"/>
      <c r="X34058" s="289"/>
    </row>
    <row r="34059" spans="20:24">
      <c r="T34059" s="288"/>
      <c r="U34059" s="287"/>
      <c r="X34059" s="289"/>
    </row>
    <row r="34060" spans="20:24">
      <c r="T34060" s="288"/>
      <c r="U34060" s="287"/>
      <c r="X34060" s="289"/>
    </row>
    <row r="34061" spans="20:24">
      <c r="T34061" s="288"/>
      <c r="U34061" s="287"/>
      <c r="X34061" s="289"/>
    </row>
    <row r="34062" spans="20:24">
      <c r="T34062" s="288"/>
      <c r="U34062" s="287"/>
      <c r="X34062" s="289"/>
    </row>
    <row r="34063" spans="20:24">
      <c r="T34063" s="288"/>
      <c r="U34063" s="287"/>
      <c r="X34063" s="289"/>
    </row>
    <row r="34064" spans="20:24">
      <c r="T34064" s="288"/>
      <c r="U34064" s="287"/>
      <c r="X34064" s="289"/>
    </row>
    <row r="34065" spans="20:24">
      <c r="T34065" s="288"/>
      <c r="U34065" s="287"/>
      <c r="X34065" s="289"/>
    </row>
    <row r="34066" spans="20:24">
      <c r="T34066" s="288"/>
      <c r="U34066" s="287"/>
      <c r="X34066" s="289"/>
    </row>
    <row r="34067" spans="20:24">
      <c r="T34067" s="288"/>
      <c r="U34067" s="287"/>
      <c r="X34067" s="289"/>
    </row>
    <row r="34068" spans="20:24">
      <c r="T34068" s="288"/>
      <c r="U34068" s="287"/>
      <c r="X34068" s="289"/>
    </row>
    <row r="34069" spans="20:24">
      <c r="T34069" s="288"/>
      <c r="U34069" s="287"/>
      <c r="X34069" s="289"/>
    </row>
    <row r="34070" spans="20:24">
      <c r="T34070" s="288"/>
      <c r="U34070" s="287"/>
      <c r="X34070" s="289"/>
    </row>
    <row r="34071" spans="20:24">
      <c r="T34071" s="288"/>
      <c r="U34071" s="287"/>
      <c r="X34071" s="289"/>
    </row>
    <row r="34072" spans="20:24">
      <c r="T34072" s="288"/>
      <c r="U34072" s="287"/>
      <c r="X34072" s="289"/>
    </row>
    <row r="34073" spans="20:24">
      <c r="T34073" s="288"/>
      <c r="U34073" s="287"/>
      <c r="X34073" s="289"/>
    </row>
    <row r="34074" spans="20:24">
      <c r="T34074" s="288"/>
      <c r="U34074" s="287"/>
      <c r="X34074" s="289"/>
    </row>
    <row r="34075" spans="20:24">
      <c r="T34075" s="288"/>
      <c r="U34075" s="287"/>
      <c r="X34075" s="289"/>
    </row>
    <row r="34076" spans="20:24">
      <c r="T34076" s="288"/>
      <c r="U34076" s="287"/>
      <c r="X34076" s="289"/>
    </row>
    <row r="34077" spans="20:24">
      <c r="T34077" s="288"/>
      <c r="U34077" s="287"/>
      <c r="X34077" s="289"/>
    </row>
    <row r="34078" spans="20:24">
      <c r="T34078" s="288"/>
      <c r="U34078" s="287"/>
      <c r="X34078" s="289"/>
    </row>
    <row r="34079" spans="20:24">
      <c r="T34079" s="288"/>
      <c r="U34079" s="287"/>
      <c r="X34079" s="289"/>
    </row>
    <row r="34080" spans="20:24">
      <c r="T34080" s="288"/>
      <c r="U34080" s="287"/>
      <c r="X34080" s="289"/>
    </row>
    <row r="34081" spans="20:24">
      <c r="T34081" s="288"/>
      <c r="U34081" s="287"/>
      <c r="X34081" s="289"/>
    </row>
    <row r="34082" spans="20:24">
      <c r="T34082" s="288"/>
      <c r="U34082" s="287"/>
      <c r="X34082" s="289"/>
    </row>
    <row r="34083" spans="20:24">
      <c r="T34083" s="288"/>
      <c r="U34083" s="287"/>
      <c r="X34083" s="289"/>
    </row>
    <row r="34084" spans="20:24">
      <c r="T34084" s="288"/>
      <c r="U34084" s="287"/>
      <c r="X34084" s="289"/>
    </row>
    <row r="34085" spans="20:24">
      <c r="T34085" s="288"/>
      <c r="U34085" s="287"/>
      <c r="X34085" s="289"/>
    </row>
    <row r="34086" spans="20:24">
      <c r="T34086" s="288"/>
      <c r="U34086" s="287"/>
      <c r="X34086" s="289"/>
    </row>
    <row r="34087" spans="20:24">
      <c r="T34087" s="288"/>
      <c r="U34087" s="287"/>
      <c r="X34087" s="289"/>
    </row>
    <row r="34088" spans="20:24">
      <c r="T34088" s="288"/>
      <c r="U34088" s="287"/>
      <c r="X34088" s="289"/>
    </row>
    <row r="34089" spans="20:24">
      <c r="T34089" s="288"/>
      <c r="U34089" s="287"/>
      <c r="X34089" s="289"/>
    </row>
    <row r="34090" spans="20:24">
      <c r="T34090" s="288"/>
      <c r="U34090" s="287"/>
      <c r="X34090" s="289"/>
    </row>
    <row r="34091" spans="20:24">
      <c r="T34091" s="288"/>
      <c r="U34091" s="287"/>
      <c r="X34091" s="289"/>
    </row>
    <row r="34092" spans="20:24">
      <c r="T34092" s="288"/>
      <c r="U34092" s="287"/>
      <c r="X34092" s="289"/>
    </row>
    <row r="34093" spans="20:24">
      <c r="T34093" s="288"/>
      <c r="U34093" s="287"/>
      <c r="X34093" s="289"/>
    </row>
    <row r="34094" spans="20:24">
      <c r="T34094" s="288"/>
      <c r="U34094" s="287"/>
      <c r="X34094" s="289"/>
    </row>
    <row r="34095" spans="20:24">
      <c r="T34095" s="288"/>
      <c r="U34095" s="287"/>
      <c r="X34095" s="289"/>
    </row>
    <row r="34096" spans="20:24">
      <c r="T34096" s="288"/>
      <c r="U34096" s="287"/>
      <c r="X34096" s="289"/>
    </row>
    <row r="34097" spans="20:24">
      <c r="T34097" s="288"/>
      <c r="U34097" s="287"/>
      <c r="X34097" s="289"/>
    </row>
    <row r="34098" spans="20:24">
      <c r="T34098" s="288"/>
      <c r="U34098" s="287"/>
      <c r="X34098" s="289"/>
    </row>
    <row r="34099" spans="20:24">
      <c r="T34099" s="288"/>
      <c r="U34099" s="287"/>
      <c r="X34099" s="289"/>
    </row>
    <row r="34100" spans="20:24">
      <c r="T34100" s="288"/>
      <c r="U34100" s="287"/>
      <c r="X34100" s="289"/>
    </row>
    <row r="34101" spans="20:24">
      <c r="T34101" s="288"/>
      <c r="U34101" s="287"/>
      <c r="X34101" s="289"/>
    </row>
    <row r="34102" spans="20:24">
      <c r="T34102" s="288"/>
      <c r="U34102" s="287"/>
      <c r="X34102" s="289"/>
    </row>
    <row r="34103" spans="20:24">
      <c r="T34103" s="288"/>
      <c r="U34103" s="287"/>
      <c r="X34103" s="289"/>
    </row>
    <row r="34104" spans="20:24">
      <c r="T34104" s="288"/>
      <c r="U34104" s="287"/>
      <c r="X34104" s="289"/>
    </row>
    <row r="34105" spans="20:24">
      <c r="T34105" s="288"/>
      <c r="U34105" s="287"/>
      <c r="X34105" s="289"/>
    </row>
    <row r="34106" spans="20:24">
      <c r="T34106" s="288"/>
      <c r="U34106" s="287"/>
      <c r="X34106" s="289"/>
    </row>
    <row r="34107" spans="20:24">
      <c r="T34107" s="288"/>
      <c r="U34107" s="287"/>
      <c r="X34107" s="289"/>
    </row>
    <row r="34108" spans="20:24">
      <c r="T34108" s="288"/>
      <c r="U34108" s="287"/>
      <c r="X34108" s="289"/>
    </row>
    <row r="34109" spans="20:24">
      <c r="T34109" s="288"/>
      <c r="U34109" s="287"/>
      <c r="X34109" s="289"/>
    </row>
    <row r="34110" spans="20:24">
      <c r="T34110" s="288"/>
      <c r="U34110" s="287"/>
      <c r="X34110" s="289"/>
    </row>
    <row r="34111" spans="20:24">
      <c r="T34111" s="288"/>
      <c r="U34111" s="287"/>
      <c r="X34111" s="289"/>
    </row>
    <row r="34112" spans="20:24">
      <c r="T34112" s="288"/>
      <c r="U34112" s="287"/>
      <c r="X34112" s="289"/>
    </row>
    <row r="34113" spans="20:24">
      <c r="T34113" s="288"/>
      <c r="U34113" s="287"/>
      <c r="X34113" s="289"/>
    </row>
    <row r="34114" spans="20:24">
      <c r="T34114" s="288"/>
      <c r="U34114" s="287"/>
      <c r="X34114" s="289"/>
    </row>
    <row r="34115" spans="20:24">
      <c r="T34115" s="288"/>
      <c r="U34115" s="287"/>
      <c r="X34115" s="289"/>
    </row>
    <row r="34116" spans="20:24">
      <c r="T34116" s="288"/>
      <c r="U34116" s="287"/>
      <c r="X34116" s="289"/>
    </row>
    <row r="34117" spans="20:24">
      <c r="T34117" s="288"/>
      <c r="U34117" s="287"/>
      <c r="X34117" s="289"/>
    </row>
    <row r="34118" spans="20:24">
      <c r="T34118" s="288"/>
      <c r="U34118" s="287"/>
      <c r="X34118" s="289"/>
    </row>
    <row r="34119" spans="20:24">
      <c r="T34119" s="288"/>
      <c r="U34119" s="287"/>
      <c r="X34119" s="289"/>
    </row>
    <row r="34120" spans="20:24">
      <c r="T34120" s="288"/>
      <c r="U34120" s="287"/>
      <c r="X34120" s="289"/>
    </row>
    <row r="34121" spans="20:24">
      <c r="T34121" s="288"/>
      <c r="U34121" s="287"/>
      <c r="X34121" s="289"/>
    </row>
    <row r="34122" spans="20:24">
      <c r="T34122" s="288"/>
      <c r="U34122" s="287"/>
      <c r="X34122" s="289"/>
    </row>
    <row r="34123" spans="20:24">
      <c r="T34123" s="288"/>
      <c r="U34123" s="287"/>
      <c r="X34123" s="289"/>
    </row>
    <row r="34124" spans="20:24">
      <c r="T34124" s="288"/>
      <c r="U34124" s="287"/>
      <c r="X34124" s="289"/>
    </row>
    <row r="34125" spans="20:24">
      <c r="T34125" s="288"/>
      <c r="U34125" s="287"/>
      <c r="X34125" s="289"/>
    </row>
    <row r="34126" spans="20:24">
      <c r="T34126" s="288"/>
      <c r="U34126" s="287"/>
      <c r="X34126" s="289"/>
    </row>
    <row r="34127" spans="20:24">
      <c r="T34127" s="288"/>
      <c r="U34127" s="287"/>
      <c r="X34127" s="289"/>
    </row>
    <row r="34128" spans="20:24">
      <c r="T34128" s="288"/>
      <c r="U34128" s="287"/>
      <c r="X34128" s="289"/>
    </row>
    <row r="34129" spans="20:24">
      <c r="T34129" s="288"/>
      <c r="U34129" s="287"/>
      <c r="X34129" s="289"/>
    </row>
    <row r="34130" spans="20:24">
      <c r="T34130" s="288"/>
      <c r="U34130" s="287"/>
      <c r="X34130" s="289"/>
    </row>
    <row r="34131" spans="20:24">
      <c r="T34131" s="288"/>
      <c r="U34131" s="287"/>
      <c r="X34131" s="289"/>
    </row>
    <row r="34132" spans="20:24">
      <c r="T34132" s="288"/>
      <c r="U34132" s="287"/>
      <c r="X34132" s="289"/>
    </row>
    <row r="34133" spans="20:24">
      <c r="T34133" s="288"/>
      <c r="U34133" s="287"/>
      <c r="X34133" s="289"/>
    </row>
    <row r="34134" spans="20:24">
      <c r="T34134" s="288"/>
      <c r="U34134" s="287"/>
      <c r="X34134" s="289"/>
    </row>
    <row r="34135" spans="20:24">
      <c r="T34135" s="288"/>
      <c r="U34135" s="287"/>
      <c r="X34135" s="289"/>
    </row>
    <row r="34136" spans="20:24">
      <c r="T34136" s="288"/>
      <c r="U34136" s="287"/>
      <c r="X34136" s="289"/>
    </row>
    <row r="34137" spans="20:24">
      <c r="T34137" s="288"/>
      <c r="U34137" s="287"/>
      <c r="X34137" s="289"/>
    </row>
    <row r="34138" spans="20:24">
      <c r="T34138" s="288"/>
      <c r="U34138" s="287"/>
      <c r="X34138" s="289"/>
    </row>
    <row r="34139" spans="20:24">
      <c r="T34139" s="288"/>
      <c r="U34139" s="287"/>
      <c r="X34139" s="289"/>
    </row>
    <row r="34140" spans="20:24">
      <c r="T34140" s="288"/>
      <c r="U34140" s="287"/>
      <c r="X34140" s="289"/>
    </row>
    <row r="34141" spans="20:24">
      <c r="T34141" s="288"/>
      <c r="U34141" s="287"/>
      <c r="X34141" s="289"/>
    </row>
    <row r="34142" spans="20:24">
      <c r="T34142" s="288"/>
      <c r="U34142" s="287"/>
      <c r="X34142" s="289"/>
    </row>
    <row r="34143" spans="20:24">
      <c r="T34143" s="288"/>
      <c r="U34143" s="287"/>
      <c r="X34143" s="289"/>
    </row>
    <row r="34144" spans="20:24">
      <c r="T34144" s="288"/>
      <c r="U34144" s="287"/>
      <c r="X34144" s="289"/>
    </row>
    <row r="34145" spans="20:24">
      <c r="T34145" s="288"/>
      <c r="U34145" s="287"/>
      <c r="X34145" s="289"/>
    </row>
    <row r="34146" spans="20:24">
      <c r="T34146" s="288"/>
      <c r="U34146" s="287"/>
      <c r="X34146" s="289"/>
    </row>
    <row r="34147" spans="20:24">
      <c r="T34147" s="288"/>
      <c r="U34147" s="287"/>
      <c r="X34147" s="289"/>
    </row>
    <row r="34148" spans="20:24">
      <c r="T34148" s="288"/>
      <c r="U34148" s="287"/>
      <c r="X34148" s="289"/>
    </row>
    <row r="34149" spans="20:24">
      <c r="T34149" s="288"/>
      <c r="U34149" s="287"/>
      <c r="X34149" s="289"/>
    </row>
    <row r="34150" spans="20:24">
      <c r="T34150" s="288"/>
      <c r="U34150" s="287"/>
      <c r="X34150" s="289"/>
    </row>
    <row r="34151" spans="20:24">
      <c r="T34151" s="288"/>
      <c r="U34151" s="287"/>
      <c r="X34151" s="289"/>
    </row>
    <row r="34152" spans="20:24">
      <c r="T34152" s="288"/>
      <c r="U34152" s="287"/>
      <c r="X34152" s="289"/>
    </row>
    <row r="34153" spans="20:24">
      <c r="T34153" s="288"/>
      <c r="U34153" s="287"/>
      <c r="X34153" s="289"/>
    </row>
    <row r="34154" spans="20:24">
      <c r="T34154" s="288"/>
      <c r="U34154" s="287"/>
      <c r="X34154" s="289"/>
    </row>
    <row r="34155" spans="20:24">
      <c r="T34155" s="288"/>
      <c r="U34155" s="287"/>
      <c r="X34155" s="289"/>
    </row>
    <row r="34156" spans="20:24">
      <c r="T34156" s="288"/>
      <c r="U34156" s="287"/>
      <c r="X34156" s="289"/>
    </row>
    <row r="34157" spans="20:24">
      <c r="T34157" s="288"/>
      <c r="U34157" s="287"/>
      <c r="X34157" s="289"/>
    </row>
    <row r="34158" spans="20:24">
      <c r="T34158" s="288"/>
      <c r="U34158" s="287"/>
      <c r="X34158" s="289"/>
    </row>
    <row r="34159" spans="20:24">
      <c r="T34159" s="288"/>
      <c r="U34159" s="287"/>
      <c r="X34159" s="289"/>
    </row>
    <row r="34160" spans="20:24">
      <c r="T34160" s="288"/>
      <c r="U34160" s="287"/>
      <c r="X34160" s="289"/>
    </row>
    <row r="34161" spans="20:24">
      <c r="T34161" s="288"/>
      <c r="U34161" s="287"/>
      <c r="X34161" s="289"/>
    </row>
    <row r="34162" spans="20:24">
      <c r="T34162" s="288"/>
      <c r="U34162" s="287"/>
      <c r="X34162" s="289"/>
    </row>
    <row r="34163" spans="20:24">
      <c r="T34163" s="288"/>
      <c r="U34163" s="287"/>
      <c r="X34163" s="289"/>
    </row>
    <row r="34164" spans="20:24">
      <c r="T34164" s="288"/>
      <c r="U34164" s="287"/>
      <c r="X34164" s="289"/>
    </row>
    <row r="34165" spans="20:24">
      <c r="T34165" s="288"/>
      <c r="U34165" s="287"/>
      <c r="X34165" s="289"/>
    </row>
    <row r="34166" spans="20:24">
      <c r="T34166" s="288"/>
      <c r="U34166" s="287"/>
      <c r="X34166" s="289"/>
    </row>
    <row r="34167" spans="20:24">
      <c r="T34167" s="288"/>
      <c r="U34167" s="287"/>
      <c r="X34167" s="289"/>
    </row>
    <row r="34168" spans="20:24">
      <c r="T34168" s="288"/>
      <c r="U34168" s="287"/>
      <c r="X34168" s="289"/>
    </row>
    <row r="34169" spans="20:24">
      <c r="T34169" s="288"/>
      <c r="U34169" s="287"/>
      <c r="X34169" s="289"/>
    </row>
    <row r="34170" spans="20:24">
      <c r="T34170" s="288"/>
      <c r="U34170" s="287"/>
      <c r="X34170" s="289"/>
    </row>
    <row r="34171" spans="20:24">
      <c r="T34171" s="288"/>
      <c r="U34171" s="287"/>
      <c r="X34171" s="289"/>
    </row>
    <row r="34172" spans="20:24">
      <c r="T34172" s="288"/>
      <c r="U34172" s="287"/>
      <c r="X34172" s="289"/>
    </row>
    <row r="34173" spans="20:24">
      <c r="T34173" s="288"/>
      <c r="U34173" s="287"/>
      <c r="X34173" s="289"/>
    </row>
    <row r="34174" spans="20:24">
      <c r="T34174" s="288"/>
      <c r="U34174" s="287"/>
      <c r="X34174" s="289"/>
    </row>
    <row r="34175" spans="20:24">
      <c r="T34175" s="288"/>
      <c r="U34175" s="287"/>
      <c r="X34175" s="289"/>
    </row>
    <row r="34176" spans="20:24">
      <c r="T34176" s="288"/>
      <c r="U34176" s="287"/>
      <c r="X34176" s="289"/>
    </row>
    <row r="34177" spans="20:24">
      <c r="T34177" s="288"/>
      <c r="U34177" s="287"/>
      <c r="X34177" s="289"/>
    </row>
    <row r="34178" spans="20:24">
      <c r="T34178" s="288"/>
      <c r="U34178" s="287"/>
      <c r="X34178" s="289"/>
    </row>
    <row r="34179" spans="20:24">
      <c r="T34179" s="288"/>
      <c r="U34179" s="287"/>
      <c r="X34179" s="289"/>
    </row>
    <row r="34180" spans="20:24">
      <c r="T34180" s="288"/>
      <c r="U34180" s="287"/>
      <c r="X34180" s="289"/>
    </row>
    <row r="34181" spans="20:24">
      <c r="T34181" s="288"/>
      <c r="U34181" s="287"/>
      <c r="X34181" s="289"/>
    </row>
    <row r="34182" spans="20:24">
      <c r="T34182" s="288"/>
      <c r="U34182" s="287"/>
      <c r="X34182" s="289"/>
    </row>
    <row r="34183" spans="20:24">
      <c r="T34183" s="288"/>
      <c r="U34183" s="287"/>
      <c r="X34183" s="289"/>
    </row>
    <row r="34184" spans="20:24">
      <c r="T34184" s="288"/>
      <c r="U34184" s="287"/>
      <c r="X34184" s="289"/>
    </row>
    <row r="34185" spans="20:24">
      <c r="T34185" s="288"/>
      <c r="U34185" s="287"/>
      <c r="X34185" s="289"/>
    </row>
    <row r="34186" spans="20:24">
      <c r="T34186" s="288"/>
      <c r="U34186" s="287"/>
      <c r="X34186" s="289"/>
    </row>
    <row r="34187" spans="20:24">
      <c r="T34187" s="288"/>
      <c r="U34187" s="287"/>
      <c r="X34187" s="289"/>
    </row>
    <row r="34188" spans="20:24">
      <c r="T34188" s="288"/>
      <c r="U34188" s="287"/>
      <c r="X34188" s="289"/>
    </row>
    <row r="34189" spans="20:24">
      <c r="T34189" s="288"/>
      <c r="U34189" s="287"/>
      <c r="X34189" s="289"/>
    </row>
    <row r="34190" spans="20:24">
      <c r="T34190" s="288"/>
      <c r="U34190" s="287"/>
      <c r="X34190" s="289"/>
    </row>
    <row r="34191" spans="20:24">
      <c r="T34191" s="288"/>
      <c r="U34191" s="287"/>
      <c r="X34191" s="289"/>
    </row>
    <row r="34192" spans="20:24">
      <c r="T34192" s="288"/>
      <c r="U34192" s="287"/>
      <c r="X34192" s="289"/>
    </row>
    <row r="34193" spans="20:24">
      <c r="T34193" s="288"/>
      <c r="U34193" s="287"/>
      <c r="X34193" s="289"/>
    </row>
    <row r="34194" spans="20:24">
      <c r="T34194" s="288"/>
      <c r="U34194" s="287"/>
      <c r="X34194" s="289"/>
    </row>
    <row r="34195" spans="20:24">
      <c r="T34195" s="288"/>
      <c r="U34195" s="287"/>
      <c r="X34195" s="289"/>
    </row>
    <row r="34196" spans="20:24">
      <c r="T34196" s="288"/>
      <c r="U34196" s="287"/>
      <c r="X34196" s="289"/>
    </row>
    <row r="34197" spans="20:24">
      <c r="T34197" s="288"/>
      <c r="U34197" s="287"/>
      <c r="X34197" s="289"/>
    </row>
    <row r="34198" spans="20:24">
      <c r="T34198" s="288"/>
      <c r="U34198" s="287"/>
      <c r="X34198" s="289"/>
    </row>
    <row r="34199" spans="20:24">
      <c r="T34199" s="288"/>
      <c r="U34199" s="287"/>
      <c r="X34199" s="289"/>
    </row>
    <row r="34200" spans="20:24">
      <c r="T34200" s="288"/>
      <c r="U34200" s="287"/>
      <c r="X34200" s="289"/>
    </row>
    <row r="34201" spans="20:24">
      <c r="T34201" s="288"/>
      <c r="U34201" s="287"/>
      <c r="X34201" s="289"/>
    </row>
    <row r="34202" spans="20:24">
      <c r="T34202" s="288"/>
      <c r="U34202" s="287"/>
      <c r="X34202" s="289"/>
    </row>
    <row r="34203" spans="20:24">
      <c r="T34203" s="288"/>
      <c r="U34203" s="287"/>
      <c r="X34203" s="289"/>
    </row>
    <row r="34204" spans="20:24">
      <c r="T34204" s="288"/>
      <c r="U34204" s="287"/>
      <c r="X34204" s="289"/>
    </row>
    <row r="34205" spans="20:24">
      <c r="T34205" s="288"/>
      <c r="U34205" s="287"/>
      <c r="X34205" s="289"/>
    </row>
    <row r="34206" spans="20:24">
      <c r="T34206" s="288"/>
      <c r="U34206" s="287"/>
      <c r="X34206" s="289"/>
    </row>
    <row r="34207" spans="20:24">
      <c r="T34207" s="288"/>
      <c r="U34207" s="287"/>
      <c r="X34207" s="289"/>
    </row>
    <row r="34208" spans="20:24">
      <c r="T34208" s="288"/>
      <c r="U34208" s="287"/>
      <c r="X34208" s="289"/>
    </row>
    <row r="34209" spans="20:24">
      <c r="T34209" s="288"/>
      <c r="U34209" s="287"/>
      <c r="X34209" s="289"/>
    </row>
    <row r="34210" spans="20:24">
      <c r="T34210" s="288"/>
      <c r="U34210" s="287"/>
      <c r="X34210" s="289"/>
    </row>
    <row r="34211" spans="20:24">
      <c r="T34211" s="288"/>
      <c r="U34211" s="287"/>
      <c r="X34211" s="289"/>
    </row>
    <row r="34212" spans="20:24">
      <c r="T34212" s="288"/>
      <c r="U34212" s="287"/>
      <c r="X34212" s="289"/>
    </row>
    <row r="34213" spans="20:24">
      <c r="T34213" s="288"/>
      <c r="U34213" s="287"/>
      <c r="X34213" s="289"/>
    </row>
    <row r="34214" spans="20:24">
      <c r="T34214" s="288"/>
      <c r="U34214" s="287"/>
      <c r="X34214" s="289"/>
    </row>
    <row r="34215" spans="20:24">
      <c r="T34215" s="288"/>
      <c r="U34215" s="287"/>
      <c r="X34215" s="289"/>
    </row>
    <row r="34216" spans="20:24">
      <c r="T34216" s="288"/>
      <c r="U34216" s="287"/>
      <c r="X34216" s="289"/>
    </row>
    <row r="34217" spans="20:24">
      <c r="T34217" s="288"/>
      <c r="U34217" s="287"/>
      <c r="X34217" s="289"/>
    </row>
    <row r="34218" spans="20:24">
      <c r="T34218" s="288"/>
      <c r="U34218" s="287"/>
      <c r="X34218" s="289"/>
    </row>
    <row r="34219" spans="20:24">
      <c r="T34219" s="288"/>
      <c r="U34219" s="287"/>
      <c r="X34219" s="289"/>
    </row>
    <row r="34220" spans="20:24">
      <c r="T34220" s="288"/>
      <c r="U34220" s="287"/>
      <c r="X34220" s="289"/>
    </row>
    <row r="34221" spans="20:24">
      <c r="T34221" s="288"/>
      <c r="U34221" s="287"/>
      <c r="X34221" s="289"/>
    </row>
    <row r="34222" spans="20:24">
      <c r="T34222" s="288"/>
      <c r="U34222" s="287"/>
      <c r="X34222" s="289"/>
    </row>
    <row r="34223" spans="20:24">
      <c r="T34223" s="288"/>
      <c r="U34223" s="287"/>
      <c r="X34223" s="289"/>
    </row>
    <row r="34224" spans="20:24">
      <c r="T34224" s="288"/>
      <c r="U34224" s="287"/>
      <c r="X34224" s="289"/>
    </row>
    <row r="34225" spans="20:24">
      <c r="T34225" s="288"/>
      <c r="U34225" s="287"/>
      <c r="X34225" s="289"/>
    </row>
    <row r="34226" spans="20:24">
      <c r="T34226" s="288"/>
      <c r="U34226" s="287"/>
      <c r="X34226" s="289"/>
    </row>
    <row r="34227" spans="20:24">
      <c r="T34227" s="288"/>
      <c r="U34227" s="287"/>
      <c r="X34227" s="289"/>
    </row>
    <row r="34228" spans="20:24">
      <c r="T34228" s="288"/>
      <c r="U34228" s="287"/>
      <c r="X34228" s="289"/>
    </row>
    <row r="34229" spans="20:24">
      <c r="T34229" s="288"/>
      <c r="U34229" s="287"/>
      <c r="X34229" s="289"/>
    </row>
    <row r="34230" spans="20:24">
      <c r="T34230" s="288"/>
      <c r="U34230" s="287"/>
      <c r="X34230" s="289"/>
    </row>
    <row r="34231" spans="20:24">
      <c r="T34231" s="288"/>
      <c r="U34231" s="287"/>
      <c r="X34231" s="289"/>
    </row>
    <row r="34232" spans="20:24">
      <c r="T34232" s="288"/>
      <c r="U34232" s="287"/>
      <c r="X34232" s="289"/>
    </row>
    <row r="34233" spans="20:24">
      <c r="T34233" s="288"/>
      <c r="U34233" s="287"/>
      <c r="X34233" s="289"/>
    </row>
    <row r="34234" spans="20:24">
      <c r="T34234" s="288"/>
      <c r="U34234" s="287"/>
      <c r="X34234" s="289"/>
    </row>
    <row r="34235" spans="20:24">
      <c r="T34235" s="288"/>
      <c r="U34235" s="287"/>
      <c r="X34235" s="289"/>
    </row>
    <row r="34236" spans="20:24">
      <c r="T34236" s="288"/>
      <c r="U34236" s="287"/>
      <c r="X34236" s="289"/>
    </row>
    <row r="34237" spans="20:24">
      <c r="T34237" s="288"/>
      <c r="U34237" s="287"/>
      <c r="X34237" s="289"/>
    </row>
    <row r="34238" spans="20:24">
      <c r="T34238" s="288"/>
      <c r="U34238" s="287"/>
      <c r="X34238" s="289"/>
    </row>
    <row r="34239" spans="20:24">
      <c r="T34239" s="288"/>
      <c r="U34239" s="287"/>
      <c r="X34239" s="289"/>
    </row>
    <row r="34240" spans="20:24">
      <c r="T34240" s="288"/>
      <c r="U34240" s="287"/>
      <c r="X34240" s="289"/>
    </row>
    <row r="34241" spans="20:24">
      <c r="T34241" s="288"/>
      <c r="U34241" s="287"/>
      <c r="X34241" s="289"/>
    </row>
    <row r="34242" spans="20:24">
      <c r="T34242" s="288"/>
      <c r="U34242" s="287"/>
      <c r="X34242" s="289"/>
    </row>
    <row r="34243" spans="20:24">
      <c r="T34243" s="288"/>
      <c r="U34243" s="287"/>
      <c r="X34243" s="289"/>
    </row>
    <row r="34244" spans="20:24">
      <c r="T34244" s="288"/>
      <c r="U34244" s="287"/>
      <c r="X34244" s="289"/>
    </row>
    <row r="34245" spans="20:24">
      <c r="T34245" s="288"/>
      <c r="U34245" s="287"/>
      <c r="X34245" s="289"/>
    </row>
    <row r="34246" spans="20:24">
      <c r="T34246" s="288"/>
      <c r="U34246" s="287"/>
      <c r="X34246" s="289"/>
    </row>
    <row r="34247" spans="20:24">
      <c r="T34247" s="288"/>
      <c r="U34247" s="287"/>
      <c r="X34247" s="289"/>
    </row>
    <row r="34248" spans="20:24">
      <c r="T34248" s="288"/>
      <c r="U34248" s="287"/>
      <c r="X34248" s="289"/>
    </row>
    <row r="34249" spans="20:24">
      <c r="T34249" s="288"/>
      <c r="U34249" s="287"/>
      <c r="X34249" s="289"/>
    </row>
    <row r="34250" spans="20:24">
      <c r="T34250" s="288"/>
      <c r="U34250" s="287"/>
      <c r="X34250" s="289"/>
    </row>
    <row r="34251" spans="20:24">
      <c r="T34251" s="288"/>
      <c r="U34251" s="287"/>
      <c r="X34251" s="289"/>
    </row>
    <row r="34252" spans="20:24">
      <c r="T34252" s="288"/>
      <c r="U34252" s="287"/>
      <c r="X34252" s="289"/>
    </row>
    <row r="34253" spans="20:24">
      <c r="T34253" s="288"/>
      <c r="U34253" s="287"/>
      <c r="X34253" s="289"/>
    </row>
    <row r="34254" spans="20:24">
      <c r="T34254" s="288"/>
      <c r="U34254" s="287"/>
      <c r="X34254" s="289"/>
    </row>
    <row r="34255" spans="20:24">
      <c r="T34255" s="288"/>
      <c r="U34255" s="287"/>
      <c r="X34255" s="289"/>
    </row>
    <row r="34256" spans="20:24">
      <c r="T34256" s="288"/>
      <c r="U34256" s="287"/>
      <c r="X34256" s="289"/>
    </row>
    <row r="34257" spans="20:24">
      <c r="T34257" s="288"/>
      <c r="U34257" s="287"/>
      <c r="X34257" s="289"/>
    </row>
    <row r="34258" spans="20:24">
      <c r="T34258" s="288"/>
      <c r="U34258" s="287"/>
      <c r="X34258" s="289"/>
    </row>
    <row r="34259" spans="20:24">
      <c r="T34259" s="288"/>
      <c r="U34259" s="287"/>
      <c r="X34259" s="289"/>
    </row>
    <row r="34260" spans="20:24">
      <c r="T34260" s="288"/>
      <c r="U34260" s="287"/>
      <c r="X34260" s="289"/>
    </row>
    <row r="34261" spans="20:24">
      <c r="T34261" s="288"/>
      <c r="U34261" s="287"/>
      <c r="X34261" s="289"/>
    </row>
    <row r="34262" spans="20:24">
      <c r="T34262" s="288"/>
      <c r="U34262" s="287"/>
      <c r="X34262" s="289"/>
    </row>
    <row r="34263" spans="20:24">
      <c r="T34263" s="288"/>
      <c r="U34263" s="287"/>
      <c r="X34263" s="289"/>
    </row>
    <row r="34264" spans="20:24">
      <c r="T34264" s="288"/>
      <c r="U34264" s="287"/>
      <c r="X34264" s="289"/>
    </row>
    <row r="34265" spans="20:24">
      <c r="T34265" s="288"/>
      <c r="U34265" s="287"/>
      <c r="X34265" s="289"/>
    </row>
    <row r="34266" spans="20:24">
      <c r="T34266" s="288"/>
      <c r="U34266" s="287"/>
      <c r="X34266" s="289"/>
    </row>
    <row r="34267" spans="20:24">
      <c r="T34267" s="288"/>
      <c r="U34267" s="287"/>
      <c r="X34267" s="289"/>
    </row>
    <row r="34268" spans="20:24">
      <c r="T34268" s="288"/>
      <c r="U34268" s="287"/>
      <c r="X34268" s="289"/>
    </row>
    <row r="34269" spans="20:24">
      <c r="T34269" s="288"/>
      <c r="U34269" s="287"/>
      <c r="X34269" s="289"/>
    </row>
    <row r="34270" spans="20:24">
      <c r="T34270" s="288"/>
      <c r="U34270" s="287"/>
      <c r="X34270" s="289"/>
    </row>
    <row r="34271" spans="20:24">
      <c r="T34271" s="288"/>
      <c r="U34271" s="287"/>
      <c r="X34271" s="289"/>
    </row>
    <row r="34272" spans="20:24">
      <c r="T34272" s="288"/>
      <c r="U34272" s="287"/>
      <c r="X34272" s="289"/>
    </row>
    <row r="34273" spans="20:24">
      <c r="T34273" s="288"/>
      <c r="U34273" s="287"/>
      <c r="X34273" s="289"/>
    </row>
    <row r="34274" spans="20:24">
      <c r="T34274" s="288"/>
      <c r="U34274" s="287"/>
      <c r="X34274" s="289"/>
    </row>
    <row r="34275" spans="20:24">
      <c r="T34275" s="288"/>
      <c r="U34275" s="287"/>
      <c r="X34275" s="289"/>
    </row>
    <row r="34276" spans="20:24">
      <c r="T34276" s="288"/>
      <c r="U34276" s="287"/>
      <c r="X34276" s="289"/>
    </row>
    <row r="34277" spans="20:24">
      <c r="T34277" s="288"/>
      <c r="U34277" s="287"/>
      <c r="X34277" s="289"/>
    </row>
    <row r="34278" spans="20:24">
      <c r="T34278" s="288"/>
      <c r="U34278" s="287"/>
      <c r="X34278" s="289"/>
    </row>
    <row r="34279" spans="20:24">
      <c r="T34279" s="288"/>
      <c r="U34279" s="287"/>
      <c r="X34279" s="289"/>
    </row>
    <row r="34280" spans="20:24">
      <c r="T34280" s="288"/>
      <c r="U34280" s="287"/>
      <c r="X34280" s="289"/>
    </row>
    <row r="34281" spans="20:24">
      <c r="T34281" s="288"/>
      <c r="U34281" s="287"/>
      <c r="X34281" s="289"/>
    </row>
    <row r="34282" spans="20:24">
      <c r="T34282" s="288"/>
      <c r="U34282" s="287"/>
      <c r="X34282" s="289"/>
    </row>
    <row r="34283" spans="20:24">
      <c r="T34283" s="288"/>
      <c r="U34283" s="287"/>
      <c r="X34283" s="289"/>
    </row>
    <row r="34284" spans="20:24">
      <c r="T34284" s="288"/>
      <c r="U34284" s="287"/>
      <c r="X34284" s="289"/>
    </row>
    <row r="34285" spans="20:24">
      <c r="T34285" s="288"/>
      <c r="U34285" s="287"/>
      <c r="X34285" s="289"/>
    </row>
    <row r="34286" spans="20:24">
      <c r="T34286" s="288"/>
      <c r="U34286" s="287"/>
      <c r="X34286" s="289"/>
    </row>
    <row r="34287" spans="20:24">
      <c r="T34287" s="288"/>
      <c r="U34287" s="287"/>
      <c r="X34287" s="289"/>
    </row>
    <row r="34288" spans="20:24">
      <c r="T34288" s="288"/>
      <c r="U34288" s="287"/>
      <c r="X34288" s="289"/>
    </row>
    <row r="34289" spans="20:24">
      <c r="T34289" s="288"/>
      <c r="U34289" s="287"/>
      <c r="X34289" s="289"/>
    </row>
    <row r="34290" spans="20:24">
      <c r="T34290" s="288"/>
      <c r="U34290" s="287"/>
      <c r="X34290" s="289"/>
    </row>
    <row r="34291" spans="20:24">
      <c r="T34291" s="288"/>
      <c r="U34291" s="287"/>
      <c r="X34291" s="289"/>
    </row>
    <row r="34292" spans="20:24">
      <c r="T34292" s="288"/>
      <c r="U34292" s="287"/>
      <c r="X34292" s="289"/>
    </row>
    <row r="34293" spans="20:24">
      <c r="T34293" s="288"/>
      <c r="U34293" s="287"/>
      <c r="X34293" s="289"/>
    </row>
    <row r="34294" spans="20:24">
      <c r="T34294" s="288"/>
      <c r="U34294" s="287"/>
      <c r="X34294" s="289"/>
    </row>
    <row r="34295" spans="20:24">
      <c r="T34295" s="288"/>
      <c r="U34295" s="287"/>
      <c r="X34295" s="289"/>
    </row>
    <row r="34296" spans="20:24">
      <c r="T34296" s="288"/>
      <c r="U34296" s="287"/>
      <c r="X34296" s="289"/>
    </row>
    <row r="34297" spans="20:24">
      <c r="T34297" s="288"/>
      <c r="U34297" s="287"/>
      <c r="X34297" s="289"/>
    </row>
    <row r="34298" spans="20:24">
      <c r="T34298" s="288"/>
      <c r="U34298" s="287"/>
      <c r="X34298" s="289"/>
    </row>
    <row r="34299" spans="20:24">
      <c r="T34299" s="288"/>
      <c r="U34299" s="287"/>
      <c r="X34299" s="289"/>
    </row>
    <row r="34300" spans="20:24">
      <c r="T34300" s="288"/>
      <c r="U34300" s="287"/>
      <c r="X34300" s="289"/>
    </row>
    <row r="34301" spans="20:24">
      <c r="T34301" s="288"/>
      <c r="U34301" s="287"/>
      <c r="X34301" s="289"/>
    </row>
    <row r="34302" spans="20:24">
      <c r="T34302" s="288"/>
      <c r="U34302" s="287"/>
      <c r="X34302" s="289"/>
    </row>
    <row r="34303" spans="20:24">
      <c r="T34303" s="288"/>
      <c r="U34303" s="287"/>
      <c r="X34303" s="289"/>
    </row>
    <row r="34304" spans="20:24">
      <c r="T34304" s="288"/>
      <c r="U34304" s="287"/>
      <c r="X34304" s="289"/>
    </row>
    <row r="34305" spans="20:24">
      <c r="T34305" s="288"/>
      <c r="U34305" s="287"/>
      <c r="X34305" s="289"/>
    </row>
    <row r="34306" spans="20:24">
      <c r="T34306" s="288"/>
      <c r="U34306" s="287"/>
      <c r="X34306" s="289"/>
    </row>
    <row r="34307" spans="20:24">
      <c r="T34307" s="288"/>
      <c r="U34307" s="287"/>
      <c r="X34307" s="289"/>
    </row>
    <row r="34308" spans="20:24">
      <c r="T34308" s="288"/>
      <c r="U34308" s="287"/>
      <c r="X34308" s="289"/>
    </row>
    <row r="34309" spans="20:24">
      <c r="T34309" s="288"/>
      <c r="U34309" s="287"/>
      <c r="X34309" s="289"/>
    </row>
    <row r="34310" spans="20:24">
      <c r="T34310" s="288"/>
      <c r="U34310" s="287"/>
      <c r="X34310" s="289"/>
    </row>
    <row r="34311" spans="20:24">
      <c r="T34311" s="288"/>
      <c r="U34311" s="287"/>
      <c r="X34311" s="289"/>
    </row>
    <row r="34312" spans="20:24">
      <c r="T34312" s="288"/>
      <c r="U34312" s="287"/>
      <c r="X34312" s="289"/>
    </row>
    <row r="34313" spans="20:24">
      <c r="T34313" s="288"/>
      <c r="U34313" s="287"/>
      <c r="X34313" s="289"/>
    </row>
    <row r="34314" spans="20:24">
      <c r="T34314" s="288"/>
      <c r="U34314" s="287"/>
      <c r="X34314" s="289"/>
    </row>
    <row r="34315" spans="20:24">
      <c r="T34315" s="288"/>
      <c r="U34315" s="287"/>
      <c r="X34315" s="289"/>
    </row>
    <row r="34316" spans="20:24">
      <c r="T34316" s="288"/>
      <c r="U34316" s="287"/>
      <c r="X34316" s="289"/>
    </row>
    <row r="34317" spans="20:24">
      <c r="T34317" s="288"/>
      <c r="U34317" s="287"/>
      <c r="X34317" s="289"/>
    </row>
    <row r="34318" spans="20:24">
      <c r="T34318" s="288"/>
      <c r="U34318" s="287"/>
      <c r="X34318" s="289"/>
    </row>
    <row r="34319" spans="20:24">
      <c r="T34319" s="288"/>
      <c r="U34319" s="287"/>
      <c r="X34319" s="289"/>
    </row>
    <row r="34320" spans="20:24">
      <c r="T34320" s="288"/>
      <c r="U34320" s="287"/>
      <c r="X34320" s="289"/>
    </row>
    <row r="34321" spans="20:24">
      <c r="T34321" s="288"/>
      <c r="U34321" s="287"/>
      <c r="X34321" s="289"/>
    </row>
    <row r="34322" spans="20:24">
      <c r="T34322" s="288"/>
      <c r="U34322" s="287"/>
      <c r="X34322" s="289"/>
    </row>
    <row r="34323" spans="20:24">
      <c r="T34323" s="288"/>
      <c r="U34323" s="287"/>
      <c r="X34323" s="289"/>
    </row>
    <row r="34324" spans="20:24">
      <c r="T34324" s="288"/>
      <c r="U34324" s="287"/>
      <c r="X34324" s="289"/>
    </row>
    <row r="34325" spans="20:24">
      <c r="T34325" s="288"/>
      <c r="U34325" s="287"/>
      <c r="X34325" s="289"/>
    </row>
    <row r="34326" spans="20:24">
      <c r="T34326" s="288"/>
      <c r="U34326" s="287"/>
      <c r="X34326" s="289"/>
    </row>
    <row r="34327" spans="20:24">
      <c r="T34327" s="288"/>
      <c r="U34327" s="287"/>
      <c r="X34327" s="289"/>
    </row>
    <row r="34328" spans="20:24">
      <c r="T34328" s="288"/>
      <c r="U34328" s="287"/>
      <c r="X34328" s="289"/>
    </row>
    <row r="34329" spans="20:24">
      <c r="T34329" s="288"/>
      <c r="U34329" s="287"/>
      <c r="X34329" s="289"/>
    </row>
    <row r="34330" spans="20:24">
      <c r="T34330" s="288"/>
      <c r="U34330" s="287"/>
      <c r="X34330" s="289"/>
    </row>
    <row r="34331" spans="20:24">
      <c r="T34331" s="288"/>
      <c r="U34331" s="287"/>
      <c r="X34331" s="289"/>
    </row>
    <row r="34332" spans="20:24">
      <c r="T34332" s="288"/>
      <c r="U34332" s="287"/>
      <c r="X34332" s="289"/>
    </row>
    <row r="34333" spans="20:24">
      <c r="T34333" s="288"/>
      <c r="U34333" s="287"/>
      <c r="X34333" s="289"/>
    </row>
    <row r="34334" spans="20:24">
      <c r="T34334" s="288"/>
      <c r="U34334" s="287"/>
      <c r="X34334" s="289"/>
    </row>
    <row r="34335" spans="20:24">
      <c r="T34335" s="288"/>
      <c r="U34335" s="287"/>
      <c r="X34335" s="289"/>
    </row>
    <row r="34336" spans="20:24">
      <c r="T34336" s="288"/>
      <c r="U34336" s="287"/>
      <c r="X34336" s="289"/>
    </row>
    <row r="34337" spans="20:24">
      <c r="T34337" s="288"/>
      <c r="U34337" s="287"/>
      <c r="X34337" s="289"/>
    </row>
    <row r="34338" spans="20:24">
      <c r="T34338" s="288"/>
      <c r="U34338" s="287"/>
      <c r="X34338" s="289"/>
    </row>
    <row r="34339" spans="20:24">
      <c r="T34339" s="288"/>
      <c r="U34339" s="287"/>
      <c r="X34339" s="289"/>
    </row>
    <row r="34340" spans="20:24">
      <c r="T34340" s="288"/>
      <c r="U34340" s="287"/>
      <c r="X34340" s="289"/>
    </row>
    <row r="34341" spans="20:24">
      <c r="T34341" s="288"/>
      <c r="U34341" s="287"/>
      <c r="X34341" s="289"/>
    </row>
    <row r="34342" spans="20:24">
      <c r="T34342" s="288"/>
      <c r="U34342" s="287"/>
      <c r="X34342" s="289"/>
    </row>
    <row r="34343" spans="20:24">
      <c r="T34343" s="288"/>
      <c r="U34343" s="287"/>
      <c r="X34343" s="289"/>
    </row>
    <row r="34344" spans="20:24">
      <c r="T34344" s="288"/>
      <c r="U34344" s="287"/>
      <c r="X34344" s="289"/>
    </row>
    <row r="34345" spans="20:24">
      <c r="T34345" s="288"/>
      <c r="U34345" s="287"/>
      <c r="X34345" s="289"/>
    </row>
    <row r="34346" spans="20:24">
      <c r="T34346" s="288"/>
      <c r="U34346" s="287"/>
      <c r="X34346" s="289"/>
    </row>
    <row r="34347" spans="20:24">
      <c r="T34347" s="288"/>
      <c r="U34347" s="287"/>
      <c r="X34347" s="289"/>
    </row>
    <row r="34348" spans="20:24">
      <c r="T34348" s="288"/>
      <c r="U34348" s="287"/>
      <c r="X34348" s="289"/>
    </row>
    <row r="34349" spans="20:24">
      <c r="T34349" s="288"/>
      <c r="U34349" s="287"/>
      <c r="X34349" s="289"/>
    </row>
    <row r="34350" spans="20:24">
      <c r="T34350" s="288"/>
      <c r="U34350" s="287"/>
      <c r="X34350" s="289"/>
    </row>
    <row r="34351" spans="20:24">
      <c r="T34351" s="288"/>
      <c r="U34351" s="287"/>
      <c r="X34351" s="289"/>
    </row>
    <row r="34352" spans="20:24">
      <c r="T34352" s="288"/>
      <c r="U34352" s="287"/>
      <c r="X34352" s="289"/>
    </row>
    <row r="34353" spans="20:24">
      <c r="T34353" s="288"/>
      <c r="U34353" s="287"/>
      <c r="X34353" s="289"/>
    </row>
    <row r="34354" spans="20:24">
      <c r="T34354" s="288"/>
      <c r="U34354" s="287"/>
      <c r="X34354" s="289"/>
    </row>
    <row r="34355" spans="20:24">
      <c r="T34355" s="288"/>
      <c r="U34355" s="287"/>
      <c r="X34355" s="289"/>
    </row>
    <row r="34356" spans="20:24">
      <c r="T34356" s="288"/>
      <c r="U34356" s="287"/>
      <c r="X34356" s="289"/>
    </row>
    <row r="34357" spans="20:24">
      <c r="T34357" s="288"/>
      <c r="U34357" s="287"/>
      <c r="X34357" s="289"/>
    </row>
    <row r="34358" spans="20:24">
      <c r="T34358" s="288"/>
      <c r="U34358" s="287"/>
      <c r="X34358" s="289"/>
    </row>
    <row r="34359" spans="20:24">
      <c r="T34359" s="288"/>
      <c r="U34359" s="287"/>
      <c r="X34359" s="289"/>
    </row>
    <row r="34360" spans="20:24">
      <c r="T34360" s="288"/>
      <c r="U34360" s="287"/>
      <c r="X34360" s="289"/>
    </row>
    <row r="34361" spans="20:24">
      <c r="T34361" s="288"/>
      <c r="U34361" s="287"/>
      <c r="X34361" s="289"/>
    </row>
    <row r="34362" spans="20:24">
      <c r="T34362" s="288"/>
      <c r="U34362" s="287"/>
      <c r="X34362" s="289"/>
    </row>
    <row r="34363" spans="20:24">
      <c r="T34363" s="288"/>
      <c r="U34363" s="287"/>
      <c r="X34363" s="289"/>
    </row>
    <row r="34364" spans="20:24">
      <c r="T34364" s="288"/>
      <c r="U34364" s="287"/>
      <c r="X34364" s="289"/>
    </row>
    <row r="34365" spans="20:24">
      <c r="T34365" s="288"/>
      <c r="U34365" s="287"/>
      <c r="X34365" s="289"/>
    </row>
    <row r="34366" spans="20:24">
      <c r="T34366" s="288"/>
      <c r="U34366" s="287"/>
      <c r="X34366" s="289"/>
    </row>
    <row r="34367" spans="20:24">
      <c r="T34367" s="288"/>
      <c r="U34367" s="287"/>
      <c r="X34367" s="289"/>
    </row>
    <row r="34368" spans="20:24">
      <c r="T34368" s="288"/>
      <c r="U34368" s="287"/>
      <c r="X34368" s="289"/>
    </row>
    <row r="34369" spans="20:24">
      <c r="T34369" s="288"/>
      <c r="U34369" s="287"/>
      <c r="X34369" s="289"/>
    </row>
    <row r="34370" spans="20:24">
      <c r="T34370" s="288"/>
      <c r="U34370" s="287"/>
      <c r="X34370" s="289"/>
    </row>
    <row r="34371" spans="20:24">
      <c r="T34371" s="288"/>
      <c r="U34371" s="287"/>
      <c r="X34371" s="289"/>
    </row>
    <row r="34372" spans="20:24">
      <c r="T34372" s="288"/>
      <c r="U34372" s="287"/>
      <c r="X34372" s="289"/>
    </row>
    <row r="34373" spans="20:24">
      <c r="T34373" s="288"/>
      <c r="U34373" s="287"/>
      <c r="X34373" s="289"/>
    </row>
    <row r="34374" spans="20:24">
      <c r="T34374" s="288"/>
      <c r="U34374" s="287"/>
      <c r="X34374" s="289"/>
    </row>
    <row r="34375" spans="20:24">
      <c r="T34375" s="288"/>
      <c r="U34375" s="287"/>
      <c r="X34375" s="289"/>
    </row>
    <row r="34376" spans="20:24">
      <c r="T34376" s="288"/>
      <c r="U34376" s="287"/>
      <c r="X34376" s="289"/>
    </row>
    <row r="34377" spans="20:24">
      <c r="T34377" s="288"/>
      <c r="U34377" s="287"/>
      <c r="X34377" s="289"/>
    </row>
    <row r="34378" spans="20:24">
      <c r="T34378" s="288"/>
      <c r="U34378" s="287"/>
      <c r="X34378" s="289"/>
    </row>
    <row r="34379" spans="20:24">
      <c r="T34379" s="288"/>
      <c r="U34379" s="287"/>
      <c r="X34379" s="289"/>
    </row>
    <row r="34380" spans="20:24">
      <c r="T34380" s="288"/>
      <c r="U34380" s="287"/>
      <c r="X34380" s="289"/>
    </row>
    <row r="34381" spans="20:24">
      <c r="T34381" s="288"/>
      <c r="U34381" s="287"/>
      <c r="X34381" s="289"/>
    </row>
    <row r="34382" spans="20:24">
      <c r="T34382" s="288"/>
      <c r="U34382" s="287"/>
      <c r="X34382" s="289"/>
    </row>
    <row r="34383" spans="20:24">
      <c r="T34383" s="288"/>
      <c r="U34383" s="287"/>
      <c r="X34383" s="289"/>
    </row>
    <row r="34384" spans="20:24">
      <c r="T34384" s="288"/>
      <c r="U34384" s="287"/>
      <c r="X34384" s="289"/>
    </row>
    <row r="34385" spans="20:24">
      <c r="T34385" s="288"/>
      <c r="U34385" s="287"/>
      <c r="X34385" s="289"/>
    </row>
    <row r="34386" spans="20:24">
      <c r="T34386" s="288"/>
      <c r="U34386" s="287"/>
      <c r="X34386" s="289"/>
    </row>
    <row r="34387" spans="20:24">
      <c r="T34387" s="288"/>
      <c r="U34387" s="287"/>
      <c r="X34387" s="289"/>
    </row>
    <row r="34388" spans="20:24">
      <c r="T34388" s="288"/>
      <c r="U34388" s="287"/>
      <c r="X34388" s="289"/>
    </row>
    <row r="34389" spans="20:24">
      <c r="T34389" s="288"/>
      <c r="U34389" s="287"/>
      <c r="X34389" s="289"/>
    </row>
    <row r="34390" spans="20:24">
      <c r="T34390" s="288"/>
      <c r="U34390" s="287"/>
      <c r="X34390" s="289"/>
    </row>
    <row r="34391" spans="20:24">
      <c r="T34391" s="288"/>
      <c r="U34391" s="287"/>
      <c r="X34391" s="289"/>
    </row>
    <row r="34392" spans="20:24">
      <c r="T34392" s="288"/>
      <c r="U34392" s="287"/>
      <c r="X34392" s="289"/>
    </row>
    <row r="34393" spans="20:24">
      <c r="T34393" s="288"/>
      <c r="U34393" s="287"/>
      <c r="X34393" s="289"/>
    </row>
    <row r="34394" spans="20:24">
      <c r="T34394" s="288"/>
      <c r="U34394" s="287"/>
      <c r="X34394" s="289"/>
    </row>
    <row r="34395" spans="20:24">
      <c r="T34395" s="288"/>
      <c r="U34395" s="287"/>
      <c r="X34395" s="289"/>
    </row>
    <row r="34396" spans="20:24">
      <c r="T34396" s="288"/>
      <c r="U34396" s="287"/>
      <c r="X34396" s="289"/>
    </row>
    <row r="34397" spans="20:24">
      <c r="T34397" s="288"/>
      <c r="U34397" s="287"/>
      <c r="X34397" s="289"/>
    </row>
    <row r="34398" spans="20:24">
      <c r="T34398" s="288"/>
      <c r="U34398" s="287"/>
      <c r="X34398" s="289"/>
    </row>
    <row r="34399" spans="20:24">
      <c r="T34399" s="288"/>
      <c r="U34399" s="287"/>
      <c r="X34399" s="289"/>
    </row>
    <row r="34400" spans="20:24">
      <c r="T34400" s="288"/>
      <c r="U34400" s="287"/>
      <c r="X34400" s="289"/>
    </row>
    <row r="34401" spans="20:24">
      <c r="T34401" s="288"/>
      <c r="U34401" s="287"/>
      <c r="X34401" s="289"/>
    </row>
    <row r="34402" spans="20:24">
      <c r="T34402" s="288"/>
      <c r="U34402" s="287"/>
      <c r="X34402" s="289"/>
    </row>
    <row r="34403" spans="20:24">
      <c r="T34403" s="288"/>
      <c r="U34403" s="287"/>
      <c r="X34403" s="289"/>
    </row>
    <row r="34404" spans="20:24">
      <c r="T34404" s="288"/>
      <c r="U34404" s="287"/>
      <c r="X34404" s="289"/>
    </row>
    <row r="34405" spans="20:24">
      <c r="T34405" s="288"/>
      <c r="U34405" s="287"/>
      <c r="X34405" s="289"/>
    </row>
    <row r="34406" spans="20:24">
      <c r="T34406" s="288"/>
      <c r="U34406" s="287"/>
      <c r="X34406" s="289"/>
    </row>
    <row r="34407" spans="20:24">
      <c r="T34407" s="288"/>
      <c r="U34407" s="287"/>
      <c r="X34407" s="289"/>
    </row>
    <row r="34408" spans="20:24">
      <c r="T34408" s="288"/>
      <c r="U34408" s="287"/>
      <c r="X34408" s="289"/>
    </row>
    <row r="34409" spans="20:24">
      <c r="T34409" s="288"/>
      <c r="U34409" s="287"/>
      <c r="X34409" s="289"/>
    </row>
    <row r="34410" spans="20:24">
      <c r="T34410" s="288"/>
      <c r="U34410" s="287"/>
      <c r="X34410" s="289"/>
    </row>
    <row r="34411" spans="20:24">
      <c r="T34411" s="288"/>
      <c r="U34411" s="287"/>
      <c r="X34411" s="289"/>
    </row>
    <row r="34412" spans="20:24">
      <c r="T34412" s="288"/>
      <c r="U34412" s="287"/>
      <c r="X34412" s="289"/>
    </row>
    <row r="34413" spans="20:24">
      <c r="T34413" s="288"/>
      <c r="U34413" s="287"/>
      <c r="X34413" s="289"/>
    </row>
    <row r="34414" spans="20:24">
      <c r="T34414" s="288"/>
      <c r="U34414" s="287"/>
      <c r="X34414" s="289"/>
    </row>
    <row r="34415" spans="20:24">
      <c r="T34415" s="288"/>
      <c r="U34415" s="287"/>
      <c r="X34415" s="289"/>
    </row>
    <row r="34416" spans="20:24">
      <c r="T34416" s="288"/>
      <c r="U34416" s="287"/>
      <c r="X34416" s="289"/>
    </row>
    <row r="34417" spans="20:24">
      <c r="T34417" s="288"/>
      <c r="U34417" s="287"/>
      <c r="X34417" s="289"/>
    </row>
    <row r="34418" spans="20:24">
      <c r="T34418" s="288"/>
      <c r="U34418" s="287"/>
      <c r="X34418" s="289"/>
    </row>
    <row r="34419" spans="20:24">
      <c r="T34419" s="288"/>
      <c r="U34419" s="287"/>
      <c r="X34419" s="289"/>
    </row>
    <row r="34420" spans="20:24">
      <c r="T34420" s="288"/>
      <c r="U34420" s="287"/>
      <c r="X34420" s="289"/>
    </row>
    <row r="34421" spans="20:24">
      <c r="T34421" s="288"/>
      <c r="U34421" s="287"/>
      <c r="X34421" s="289"/>
    </row>
    <row r="34422" spans="20:24">
      <c r="T34422" s="288"/>
      <c r="U34422" s="287"/>
      <c r="X34422" s="289"/>
    </row>
    <row r="34423" spans="20:24">
      <c r="T34423" s="288"/>
      <c r="U34423" s="287"/>
      <c r="X34423" s="289"/>
    </row>
    <row r="34424" spans="20:24">
      <c r="T34424" s="288"/>
      <c r="U34424" s="287"/>
      <c r="X34424" s="289"/>
    </row>
    <row r="34425" spans="20:24">
      <c r="T34425" s="288"/>
      <c r="U34425" s="287"/>
      <c r="X34425" s="289"/>
    </row>
    <row r="34426" spans="20:24">
      <c r="T34426" s="288"/>
      <c r="U34426" s="287"/>
      <c r="X34426" s="289"/>
    </row>
    <row r="34427" spans="20:24">
      <c r="T34427" s="288"/>
      <c r="U34427" s="287"/>
      <c r="X34427" s="289"/>
    </row>
    <row r="34428" spans="20:24">
      <c r="T34428" s="288"/>
      <c r="U34428" s="287"/>
      <c r="X34428" s="289"/>
    </row>
    <row r="34429" spans="20:24">
      <c r="T34429" s="288"/>
      <c r="U34429" s="287"/>
      <c r="X34429" s="289"/>
    </row>
    <row r="34430" spans="20:24">
      <c r="T34430" s="288"/>
      <c r="U34430" s="287"/>
      <c r="X34430" s="289"/>
    </row>
    <row r="34431" spans="20:24">
      <c r="T34431" s="288"/>
      <c r="U34431" s="287"/>
      <c r="X34431" s="289"/>
    </row>
    <row r="34432" spans="20:24">
      <c r="T34432" s="288"/>
      <c r="U34432" s="287"/>
      <c r="X34432" s="289"/>
    </row>
    <row r="34433" spans="20:24">
      <c r="T34433" s="288"/>
      <c r="U34433" s="287"/>
      <c r="X34433" s="289"/>
    </row>
    <row r="34434" spans="20:24">
      <c r="T34434" s="288"/>
      <c r="U34434" s="287"/>
      <c r="X34434" s="289"/>
    </row>
    <row r="34435" spans="20:24">
      <c r="T34435" s="288"/>
      <c r="U34435" s="287"/>
      <c r="X34435" s="289"/>
    </row>
    <row r="34436" spans="20:24">
      <c r="T34436" s="288"/>
      <c r="U34436" s="287"/>
      <c r="X34436" s="289"/>
    </row>
    <row r="34437" spans="20:24">
      <c r="T34437" s="288"/>
      <c r="U34437" s="287"/>
      <c r="X34437" s="289"/>
    </row>
    <row r="34438" spans="20:24">
      <c r="T34438" s="288"/>
      <c r="U34438" s="287"/>
      <c r="X34438" s="289"/>
    </row>
    <row r="34439" spans="20:24">
      <c r="T34439" s="288"/>
      <c r="U34439" s="287"/>
      <c r="X34439" s="289"/>
    </row>
    <row r="34440" spans="20:24">
      <c r="T34440" s="288"/>
      <c r="U34440" s="287"/>
      <c r="X34440" s="289"/>
    </row>
    <row r="34441" spans="20:24">
      <c r="T34441" s="288"/>
      <c r="U34441" s="287"/>
      <c r="X34441" s="289"/>
    </row>
    <row r="34442" spans="20:24">
      <c r="T34442" s="288"/>
      <c r="U34442" s="287"/>
      <c r="X34442" s="289"/>
    </row>
    <row r="34443" spans="20:24">
      <c r="T34443" s="288"/>
      <c r="U34443" s="287"/>
      <c r="X34443" s="289"/>
    </row>
    <row r="34444" spans="20:24">
      <c r="T34444" s="288"/>
      <c r="U34444" s="287"/>
      <c r="X34444" s="289"/>
    </row>
    <row r="34445" spans="20:24">
      <c r="T34445" s="288"/>
      <c r="U34445" s="287"/>
      <c r="X34445" s="289"/>
    </row>
    <row r="34446" spans="20:24">
      <c r="T34446" s="288"/>
      <c r="U34446" s="287"/>
      <c r="X34446" s="289"/>
    </row>
    <row r="34447" spans="20:24">
      <c r="T34447" s="288"/>
      <c r="U34447" s="287"/>
      <c r="X34447" s="289"/>
    </row>
    <row r="34448" spans="20:24">
      <c r="T34448" s="288"/>
      <c r="U34448" s="287"/>
      <c r="X34448" s="289"/>
    </row>
    <row r="34449" spans="20:24">
      <c r="T34449" s="288"/>
      <c r="U34449" s="287"/>
      <c r="X34449" s="289"/>
    </row>
    <row r="34450" spans="20:24">
      <c r="T34450" s="288"/>
      <c r="U34450" s="287"/>
      <c r="X34450" s="289"/>
    </row>
    <row r="34451" spans="20:24">
      <c r="T34451" s="288"/>
      <c r="U34451" s="287"/>
      <c r="X34451" s="289"/>
    </row>
    <row r="34452" spans="20:24">
      <c r="T34452" s="288"/>
      <c r="U34452" s="287"/>
      <c r="X34452" s="289"/>
    </row>
    <row r="34453" spans="20:24">
      <c r="T34453" s="288"/>
      <c r="U34453" s="287"/>
      <c r="X34453" s="289"/>
    </row>
    <row r="34454" spans="20:24">
      <c r="T34454" s="288"/>
      <c r="U34454" s="287"/>
      <c r="X34454" s="289"/>
    </row>
    <row r="34455" spans="20:24">
      <c r="T34455" s="288"/>
      <c r="U34455" s="287"/>
      <c r="X34455" s="289"/>
    </row>
    <row r="34456" spans="20:24">
      <c r="T34456" s="288"/>
      <c r="U34456" s="287"/>
      <c r="X34456" s="289"/>
    </row>
    <row r="34457" spans="20:24">
      <c r="T34457" s="288"/>
      <c r="U34457" s="287"/>
      <c r="X34457" s="289"/>
    </row>
    <row r="34458" spans="20:24">
      <c r="T34458" s="288"/>
      <c r="U34458" s="287"/>
      <c r="X34458" s="289"/>
    </row>
    <row r="34459" spans="20:24">
      <c r="T34459" s="288"/>
      <c r="U34459" s="287"/>
      <c r="X34459" s="289"/>
    </row>
    <row r="34460" spans="20:24">
      <c r="T34460" s="288"/>
      <c r="U34460" s="287"/>
      <c r="X34460" s="289"/>
    </row>
    <row r="34461" spans="20:24">
      <c r="T34461" s="288"/>
      <c r="U34461" s="287"/>
      <c r="X34461" s="289"/>
    </row>
    <row r="34462" spans="20:24">
      <c r="T34462" s="288"/>
      <c r="U34462" s="287"/>
      <c r="X34462" s="289"/>
    </row>
    <row r="34463" spans="20:24">
      <c r="T34463" s="288"/>
      <c r="U34463" s="287"/>
      <c r="X34463" s="289"/>
    </row>
    <row r="34464" spans="20:24">
      <c r="T34464" s="288"/>
      <c r="U34464" s="287"/>
      <c r="X34464" s="289"/>
    </row>
    <row r="34465" spans="20:24">
      <c r="T34465" s="288"/>
      <c r="U34465" s="287"/>
      <c r="X34465" s="289"/>
    </row>
    <row r="34466" spans="20:24">
      <c r="T34466" s="288"/>
      <c r="U34466" s="287"/>
      <c r="X34466" s="289"/>
    </row>
    <row r="34467" spans="20:24">
      <c r="T34467" s="288"/>
      <c r="U34467" s="287"/>
      <c r="X34467" s="289"/>
    </row>
    <row r="34468" spans="20:24">
      <c r="T34468" s="288"/>
      <c r="U34468" s="287"/>
      <c r="X34468" s="289"/>
    </row>
    <row r="34469" spans="20:24">
      <c r="T34469" s="288"/>
      <c r="U34469" s="287"/>
      <c r="X34469" s="289"/>
    </row>
    <row r="34470" spans="20:24">
      <c r="T34470" s="288"/>
      <c r="U34470" s="287"/>
      <c r="X34470" s="289"/>
    </row>
    <row r="34471" spans="20:24">
      <c r="T34471" s="288"/>
      <c r="U34471" s="287"/>
      <c r="X34471" s="289"/>
    </row>
    <row r="34472" spans="20:24">
      <c r="T34472" s="288"/>
      <c r="U34472" s="287"/>
      <c r="X34472" s="289"/>
    </row>
    <row r="34473" spans="20:24">
      <c r="T34473" s="288"/>
      <c r="U34473" s="287"/>
      <c r="X34473" s="289"/>
    </row>
    <row r="34474" spans="20:24">
      <c r="T34474" s="288"/>
      <c r="U34474" s="287"/>
      <c r="X34474" s="289"/>
    </row>
    <row r="34475" spans="20:24">
      <c r="T34475" s="288"/>
      <c r="U34475" s="287"/>
      <c r="X34475" s="289"/>
    </row>
    <row r="34476" spans="20:24">
      <c r="T34476" s="288"/>
      <c r="U34476" s="287"/>
      <c r="X34476" s="289"/>
    </row>
    <row r="34477" spans="20:24">
      <c r="T34477" s="288"/>
      <c r="U34477" s="287"/>
      <c r="X34477" s="289"/>
    </row>
    <row r="34478" spans="20:24">
      <c r="T34478" s="288"/>
      <c r="U34478" s="287"/>
      <c r="X34478" s="289"/>
    </row>
    <row r="34479" spans="20:24">
      <c r="T34479" s="288"/>
      <c r="U34479" s="287"/>
      <c r="X34479" s="289"/>
    </row>
    <row r="34480" spans="20:24">
      <c r="T34480" s="288"/>
      <c r="U34480" s="287"/>
      <c r="X34480" s="289"/>
    </row>
    <row r="34481" spans="20:24">
      <c r="T34481" s="288"/>
      <c r="U34481" s="287"/>
      <c r="X34481" s="289"/>
    </row>
    <row r="34482" spans="20:24">
      <c r="T34482" s="288"/>
      <c r="U34482" s="287"/>
      <c r="X34482" s="289"/>
    </row>
    <row r="34483" spans="20:24">
      <c r="T34483" s="288"/>
      <c r="U34483" s="287"/>
      <c r="X34483" s="289"/>
    </row>
    <row r="34484" spans="20:24">
      <c r="T34484" s="288"/>
      <c r="U34484" s="287"/>
      <c r="X34484" s="289"/>
    </row>
    <row r="34485" spans="20:24">
      <c r="T34485" s="288"/>
      <c r="U34485" s="287"/>
      <c r="X34485" s="289"/>
    </row>
    <row r="34486" spans="20:24">
      <c r="T34486" s="288"/>
      <c r="U34486" s="287"/>
      <c r="X34486" s="289"/>
    </row>
    <row r="34487" spans="20:24">
      <c r="T34487" s="288"/>
      <c r="U34487" s="287"/>
      <c r="X34487" s="289"/>
    </row>
    <row r="34488" spans="20:24">
      <c r="T34488" s="288"/>
      <c r="U34488" s="287"/>
      <c r="X34488" s="289"/>
    </row>
    <row r="34489" spans="20:24">
      <c r="T34489" s="288"/>
      <c r="U34489" s="287"/>
      <c r="X34489" s="289"/>
    </row>
    <row r="34490" spans="20:24">
      <c r="T34490" s="288"/>
      <c r="U34490" s="287"/>
      <c r="X34490" s="289"/>
    </row>
    <row r="34491" spans="20:24">
      <c r="T34491" s="288"/>
      <c r="U34491" s="287"/>
      <c r="X34491" s="289"/>
    </row>
    <row r="34492" spans="20:24">
      <c r="T34492" s="288"/>
      <c r="U34492" s="287"/>
      <c r="X34492" s="289"/>
    </row>
    <row r="34493" spans="20:24">
      <c r="T34493" s="288"/>
      <c r="U34493" s="287"/>
      <c r="X34493" s="289"/>
    </row>
    <row r="34494" spans="20:24">
      <c r="T34494" s="288"/>
      <c r="U34494" s="287"/>
      <c r="X34494" s="289"/>
    </row>
    <row r="34495" spans="20:24">
      <c r="T34495" s="288"/>
      <c r="U34495" s="287"/>
      <c r="X34495" s="289"/>
    </row>
    <row r="34496" spans="20:24">
      <c r="T34496" s="288"/>
      <c r="U34496" s="287"/>
      <c r="X34496" s="289"/>
    </row>
    <row r="34497" spans="20:24">
      <c r="T34497" s="288"/>
      <c r="U34497" s="287"/>
      <c r="X34497" s="289"/>
    </row>
    <row r="34498" spans="20:24">
      <c r="T34498" s="288"/>
      <c r="U34498" s="287"/>
      <c r="X34498" s="289"/>
    </row>
    <row r="34499" spans="20:24">
      <c r="T34499" s="288"/>
      <c r="U34499" s="287"/>
      <c r="X34499" s="289"/>
    </row>
    <row r="34500" spans="20:24">
      <c r="T34500" s="288"/>
      <c r="U34500" s="287"/>
      <c r="X34500" s="289"/>
    </row>
    <row r="34501" spans="20:24">
      <c r="T34501" s="288"/>
      <c r="U34501" s="287"/>
      <c r="X34501" s="289"/>
    </row>
    <row r="34502" spans="20:24">
      <c r="T34502" s="288"/>
      <c r="U34502" s="287"/>
      <c r="X34502" s="289"/>
    </row>
    <row r="34503" spans="20:24">
      <c r="T34503" s="288"/>
      <c r="U34503" s="287"/>
      <c r="X34503" s="289"/>
    </row>
    <row r="34504" spans="20:24">
      <c r="T34504" s="288"/>
      <c r="U34504" s="287"/>
      <c r="X34504" s="289"/>
    </row>
    <row r="34505" spans="20:24">
      <c r="T34505" s="288"/>
      <c r="U34505" s="287"/>
      <c r="X34505" s="289"/>
    </row>
    <row r="34506" spans="20:24">
      <c r="T34506" s="288"/>
      <c r="U34506" s="287"/>
      <c r="X34506" s="289"/>
    </row>
    <row r="34507" spans="20:24">
      <c r="T34507" s="288"/>
      <c r="U34507" s="287"/>
      <c r="X34507" s="289"/>
    </row>
    <row r="34508" spans="20:24">
      <c r="T34508" s="288"/>
      <c r="U34508" s="287"/>
      <c r="X34508" s="289"/>
    </row>
    <row r="34509" spans="20:24">
      <c r="T34509" s="288"/>
      <c r="U34509" s="287"/>
      <c r="X34509" s="289"/>
    </row>
    <row r="34510" spans="20:24">
      <c r="T34510" s="288"/>
      <c r="U34510" s="287"/>
      <c r="X34510" s="289"/>
    </row>
    <row r="34511" spans="20:24">
      <c r="T34511" s="288"/>
      <c r="U34511" s="287"/>
      <c r="X34511" s="289"/>
    </row>
    <row r="34512" spans="20:24">
      <c r="T34512" s="288"/>
      <c r="U34512" s="287"/>
      <c r="X34512" s="289"/>
    </row>
    <row r="34513" spans="20:24">
      <c r="T34513" s="288"/>
      <c r="U34513" s="287"/>
      <c r="X34513" s="289"/>
    </row>
    <row r="34514" spans="20:24">
      <c r="T34514" s="288"/>
      <c r="U34514" s="287"/>
      <c r="X34514" s="289"/>
    </row>
    <row r="34515" spans="20:24">
      <c r="T34515" s="288"/>
      <c r="U34515" s="287"/>
      <c r="X34515" s="289"/>
    </row>
    <row r="34516" spans="20:24">
      <c r="T34516" s="288"/>
      <c r="U34516" s="287"/>
      <c r="X34516" s="289"/>
    </row>
    <row r="34517" spans="20:24">
      <c r="T34517" s="288"/>
      <c r="U34517" s="287"/>
      <c r="X34517" s="289"/>
    </row>
    <row r="34518" spans="20:24">
      <c r="T34518" s="288"/>
      <c r="U34518" s="287"/>
      <c r="X34518" s="289"/>
    </row>
    <row r="34519" spans="20:24">
      <c r="T34519" s="288"/>
      <c r="U34519" s="287"/>
      <c r="X34519" s="289"/>
    </row>
    <row r="34520" spans="20:24">
      <c r="T34520" s="288"/>
      <c r="U34520" s="287"/>
      <c r="X34520" s="289"/>
    </row>
    <row r="34521" spans="20:24">
      <c r="T34521" s="288"/>
      <c r="U34521" s="287"/>
      <c r="X34521" s="289"/>
    </row>
    <row r="34522" spans="20:24">
      <c r="T34522" s="288"/>
      <c r="U34522" s="287"/>
      <c r="X34522" s="289"/>
    </row>
    <row r="34523" spans="20:24">
      <c r="T34523" s="288"/>
      <c r="U34523" s="287"/>
      <c r="X34523" s="289"/>
    </row>
    <row r="34524" spans="20:24">
      <c r="T34524" s="288"/>
      <c r="U34524" s="287"/>
      <c r="X34524" s="289"/>
    </row>
    <row r="34525" spans="20:24">
      <c r="T34525" s="288"/>
      <c r="U34525" s="287"/>
      <c r="X34525" s="289"/>
    </row>
    <row r="34526" spans="20:24">
      <c r="T34526" s="288"/>
      <c r="U34526" s="287"/>
      <c r="X34526" s="289"/>
    </row>
    <row r="34527" spans="20:24">
      <c r="T34527" s="288"/>
      <c r="U34527" s="287"/>
      <c r="X34527" s="289"/>
    </row>
    <row r="34528" spans="20:24">
      <c r="T34528" s="288"/>
      <c r="U34528" s="287"/>
      <c r="X34528" s="289"/>
    </row>
    <row r="34529" spans="20:24">
      <c r="T34529" s="288"/>
      <c r="U34529" s="287"/>
      <c r="X34529" s="289"/>
    </row>
    <row r="34530" spans="20:24">
      <c r="T34530" s="288"/>
      <c r="U34530" s="287"/>
      <c r="X34530" s="289"/>
    </row>
    <row r="34531" spans="20:24">
      <c r="T34531" s="288"/>
      <c r="U34531" s="287"/>
      <c r="X34531" s="289"/>
    </row>
    <row r="34532" spans="20:24">
      <c r="T34532" s="288"/>
      <c r="U34532" s="287"/>
      <c r="X34532" s="289"/>
    </row>
    <row r="34533" spans="20:24">
      <c r="T34533" s="288"/>
      <c r="U34533" s="287"/>
      <c r="X34533" s="289"/>
    </row>
    <row r="34534" spans="20:24">
      <c r="T34534" s="288"/>
      <c r="U34534" s="287"/>
      <c r="X34534" s="289"/>
    </row>
    <row r="34535" spans="20:24">
      <c r="T34535" s="288"/>
      <c r="U34535" s="287"/>
      <c r="X34535" s="289"/>
    </row>
    <row r="34536" spans="20:24">
      <c r="T34536" s="288"/>
      <c r="U34536" s="287"/>
      <c r="X34536" s="289"/>
    </row>
    <row r="34537" spans="20:24">
      <c r="T34537" s="288"/>
      <c r="U34537" s="287"/>
      <c r="X34537" s="289"/>
    </row>
    <row r="34538" spans="20:24">
      <c r="T34538" s="288"/>
      <c r="U34538" s="287"/>
      <c r="X34538" s="289"/>
    </row>
    <row r="34539" spans="20:24">
      <c r="T34539" s="288"/>
      <c r="U34539" s="287"/>
      <c r="X34539" s="289"/>
    </row>
    <row r="34540" spans="20:24">
      <c r="T34540" s="288"/>
      <c r="U34540" s="287"/>
      <c r="X34540" s="289"/>
    </row>
    <row r="34541" spans="20:24">
      <c r="T34541" s="288"/>
      <c r="U34541" s="287"/>
      <c r="X34541" s="289"/>
    </row>
    <row r="34542" spans="20:24">
      <c r="T34542" s="288"/>
      <c r="U34542" s="287"/>
      <c r="X34542" s="289"/>
    </row>
    <row r="34543" spans="20:24">
      <c r="T34543" s="288"/>
      <c r="U34543" s="287"/>
      <c r="X34543" s="289"/>
    </row>
    <row r="34544" spans="20:24">
      <c r="T34544" s="288"/>
      <c r="U34544" s="287"/>
      <c r="X34544" s="289"/>
    </row>
    <row r="34545" spans="20:24">
      <c r="T34545" s="288"/>
      <c r="U34545" s="287"/>
      <c r="X34545" s="289"/>
    </row>
    <row r="34546" spans="20:24">
      <c r="T34546" s="288"/>
      <c r="U34546" s="287"/>
      <c r="X34546" s="289"/>
    </row>
    <row r="34547" spans="20:24">
      <c r="T34547" s="288"/>
      <c r="U34547" s="287"/>
      <c r="X34547" s="289"/>
    </row>
    <row r="34548" spans="20:24">
      <c r="T34548" s="288"/>
      <c r="U34548" s="287"/>
      <c r="X34548" s="289"/>
    </row>
    <row r="34549" spans="20:24">
      <c r="T34549" s="288"/>
      <c r="U34549" s="287"/>
      <c r="X34549" s="289"/>
    </row>
    <row r="34550" spans="20:24">
      <c r="T34550" s="288"/>
      <c r="U34550" s="287"/>
      <c r="X34550" s="289"/>
    </row>
    <row r="34551" spans="20:24">
      <c r="T34551" s="288"/>
      <c r="U34551" s="287"/>
      <c r="X34551" s="289"/>
    </row>
    <row r="34552" spans="20:24">
      <c r="T34552" s="288"/>
      <c r="U34552" s="287"/>
      <c r="X34552" s="289"/>
    </row>
    <row r="34553" spans="20:24">
      <c r="T34553" s="288"/>
      <c r="U34553" s="287"/>
      <c r="X34553" s="289"/>
    </row>
    <row r="34554" spans="20:24">
      <c r="T34554" s="288"/>
      <c r="U34554" s="287"/>
      <c r="X34554" s="289"/>
    </row>
    <row r="34555" spans="20:24">
      <c r="T34555" s="288"/>
      <c r="U34555" s="287"/>
      <c r="X34555" s="289"/>
    </row>
    <row r="34556" spans="20:24">
      <c r="T34556" s="288"/>
      <c r="U34556" s="287"/>
      <c r="X34556" s="289"/>
    </row>
    <row r="34557" spans="20:24">
      <c r="T34557" s="288"/>
      <c r="U34557" s="287"/>
      <c r="X34557" s="289"/>
    </row>
    <row r="34558" spans="20:24">
      <c r="T34558" s="288"/>
      <c r="U34558" s="287"/>
      <c r="X34558" s="289"/>
    </row>
    <row r="34559" spans="20:24">
      <c r="T34559" s="288"/>
      <c r="U34559" s="287"/>
      <c r="X34559" s="289"/>
    </row>
    <row r="34560" spans="20:24">
      <c r="T34560" s="288"/>
      <c r="U34560" s="287"/>
      <c r="X34560" s="289"/>
    </row>
    <row r="34561" spans="20:24">
      <c r="T34561" s="288"/>
      <c r="U34561" s="287"/>
      <c r="X34561" s="289"/>
    </row>
    <row r="34562" spans="20:24">
      <c r="T34562" s="288"/>
      <c r="U34562" s="287"/>
      <c r="X34562" s="289"/>
    </row>
    <row r="34563" spans="20:24">
      <c r="T34563" s="288"/>
      <c r="U34563" s="287"/>
      <c r="X34563" s="289"/>
    </row>
    <row r="34564" spans="20:24">
      <c r="T34564" s="288"/>
      <c r="U34564" s="287"/>
      <c r="X34564" s="289"/>
    </row>
    <row r="34565" spans="20:24">
      <c r="T34565" s="288"/>
      <c r="U34565" s="287"/>
      <c r="X34565" s="289"/>
    </row>
    <row r="34566" spans="20:24">
      <c r="T34566" s="288"/>
      <c r="U34566" s="287"/>
      <c r="X34566" s="289"/>
    </row>
    <row r="34567" spans="20:24">
      <c r="T34567" s="288"/>
      <c r="U34567" s="287"/>
      <c r="X34567" s="289"/>
    </row>
    <row r="34568" spans="20:24">
      <c r="T34568" s="288"/>
      <c r="U34568" s="287"/>
      <c r="X34568" s="289"/>
    </row>
    <row r="34569" spans="20:24">
      <c r="T34569" s="288"/>
      <c r="U34569" s="287"/>
      <c r="X34569" s="289"/>
    </row>
    <row r="34570" spans="20:24">
      <c r="T34570" s="288"/>
      <c r="U34570" s="287"/>
      <c r="X34570" s="289"/>
    </row>
    <row r="34571" spans="20:24">
      <c r="T34571" s="288"/>
      <c r="U34571" s="287"/>
      <c r="X34571" s="289"/>
    </row>
    <row r="34572" spans="20:24">
      <c r="T34572" s="288"/>
      <c r="U34572" s="287"/>
      <c r="X34572" s="289"/>
    </row>
    <row r="34573" spans="20:24">
      <c r="T34573" s="288"/>
      <c r="U34573" s="287"/>
      <c r="X34573" s="289"/>
    </row>
    <row r="34574" spans="20:24">
      <c r="T34574" s="288"/>
      <c r="U34574" s="287"/>
      <c r="X34574" s="289"/>
    </row>
    <row r="34575" spans="20:24">
      <c r="T34575" s="288"/>
      <c r="U34575" s="287"/>
      <c r="X34575" s="289"/>
    </row>
    <row r="34576" spans="20:24">
      <c r="T34576" s="288"/>
      <c r="U34576" s="287"/>
      <c r="X34576" s="289"/>
    </row>
    <row r="34577" spans="20:24">
      <c r="T34577" s="288"/>
      <c r="U34577" s="287"/>
      <c r="X34577" s="289"/>
    </row>
    <row r="34578" spans="20:24">
      <c r="T34578" s="288"/>
      <c r="U34578" s="287"/>
      <c r="X34578" s="289"/>
    </row>
    <row r="34579" spans="20:24">
      <c r="T34579" s="288"/>
      <c r="U34579" s="287"/>
      <c r="X34579" s="289"/>
    </row>
    <row r="34580" spans="20:24">
      <c r="T34580" s="288"/>
      <c r="U34580" s="287"/>
      <c r="X34580" s="289"/>
    </row>
    <row r="34581" spans="20:24">
      <c r="T34581" s="288"/>
      <c r="U34581" s="287"/>
      <c r="X34581" s="289"/>
    </row>
    <row r="34582" spans="20:24">
      <c r="T34582" s="288"/>
      <c r="U34582" s="287"/>
      <c r="X34582" s="289"/>
    </row>
    <row r="34583" spans="20:24">
      <c r="T34583" s="288"/>
      <c r="U34583" s="287"/>
      <c r="X34583" s="289"/>
    </row>
    <row r="34584" spans="20:24">
      <c r="T34584" s="288"/>
      <c r="U34584" s="287"/>
      <c r="X34584" s="289"/>
    </row>
    <row r="34585" spans="20:24">
      <c r="T34585" s="288"/>
      <c r="U34585" s="287"/>
      <c r="X34585" s="289"/>
    </row>
    <row r="34586" spans="20:24">
      <c r="T34586" s="288"/>
      <c r="U34586" s="287"/>
      <c r="X34586" s="289"/>
    </row>
    <row r="34587" spans="20:24">
      <c r="T34587" s="288"/>
      <c r="U34587" s="287"/>
      <c r="X34587" s="289"/>
    </row>
    <row r="34588" spans="20:24">
      <c r="T34588" s="288"/>
      <c r="U34588" s="287"/>
      <c r="X34588" s="289"/>
    </row>
    <row r="34589" spans="20:24">
      <c r="T34589" s="288"/>
      <c r="U34589" s="287"/>
      <c r="X34589" s="289"/>
    </row>
    <row r="34590" spans="20:24">
      <c r="T34590" s="288"/>
      <c r="U34590" s="287"/>
      <c r="X34590" s="289"/>
    </row>
    <row r="34591" spans="20:24">
      <c r="T34591" s="288"/>
      <c r="U34591" s="287"/>
      <c r="X34591" s="289"/>
    </row>
    <row r="34592" spans="20:24">
      <c r="T34592" s="288"/>
      <c r="U34592" s="287"/>
      <c r="X34592" s="289"/>
    </row>
    <row r="34593" spans="20:24">
      <c r="T34593" s="288"/>
      <c r="U34593" s="287"/>
      <c r="X34593" s="289"/>
    </row>
    <row r="34594" spans="20:24">
      <c r="T34594" s="288"/>
      <c r="U34594" s="287"/>
      <c r="X34594" s="289"/>
    </row>
    <row r="34595" spans="20:24">
      <c r="T34595" s="288"/>
      <c r="U34595" s="287"/>
      <c r="X34595" s="289"/>
    </row>
    <row r="34596" spans="20:24">
      <c r="T34596" s="288"/>
      <c r="U34596" s="287"/>
      <c r="X34596" s="289"/>
    </row>
    <row r="34597" spans="20:24">
      <c r="T34597" s="288"/>
      <c r="U34597" s="287"/>
      <c r="X34597" s="289"/>
    </row>
    <row r="34598" spans="20:24">
      <c r="T34598" s="288"/>
      <c r="U34598" s="287"/>
      <c r="X34598" s="289"/>
    </row>
    <row r="34599" spans="20:24">
      <c r="T34599" s="288"/>
      <c r="U34599" s="287"/>
      <c r="X34599" s="289"/>
    </row>
    <row r="34600" spans="20:24">
      <c r="T34600" s="288"/>
      <c r="U34600" s="287"/>
      <c r="X34600" s="289"/>
    </row>
    <row r="34601" spans="20:24">
      <c r="T34601" s="288"/>
      <c r="U34601" s="287"/>
      <c r="X34601" s="289"/>
    </row>
    <row r="34602" spans="20:24">
      <c r="T34602" s="288"/>
      <c r="U34602" s="287"/>
      <c r="X34602" s="289"/>
    </row>
    <row r="34603" spans="20:24">
      <c r="T34603" s="288"/>
      <c r="U34603" s="287"/>
      <c r="X34603" s="289"/>
    </row>
    <row r="34604" spans="20:24">
      <c r="T34604" s="288"/>
      <c r="U34604" s="287"/>
      <c r="X34604" s="289"/>
    </row>
    <row r="34605" spans="20:24">
      <c r="T34605" s="288"/>
      <c r="U34605" s="287"/>
      <c r="X34605" s="289"/>
    </row>
    <row r="34606" spans="20:24">
      <c r="T34606" s="288"/>
      <c r="U34606" s="287"/>
      <c r="X34606" s="289"/>
    </row>
    <row r="34607" spans="20:24">
      <c r="T34607" s="288"/>
      <c r="U34607" s="287"/>
      <c r="X34607" s="289"/>
    </row>
    <row r="34608" spans="20:24">
      <c r="T34608" s="288"/>
      <c r="U34608" s="287"/>
      <c r="X34608" s="289"/>
    </row>
    <row r="34609" spans="20:24">
      <c r="T34609" s="288"/>
      <c r="U34609" s="287"/>
      <c r="X34609" s="289"/>
    </row>
    <row r="34610" spans="20:24">
      <c r="T34610" s="288"/>
      <c r="U34610" s="287"/>
      <c r="X34610" s="289"/>
    </row>
    <row r="34611" spans="20:24">
      <c r="T34611" s="288"/>
      <c r="U34611" s="287"/>
      <c r="X34611" s="289"/>
    </row>
    <row r="34612" spans="20:24">
      <c r="T34612" s="288"/>
      <c r="U34612" s="287"/>
      <c r="X34612" s="289"/>
    </row>
    <row r="34613" spans="20:24">
      <c r="T34613" s="288"/>
      <c r="U34613" s="287"/>
      <c r="X34613" s="289"/>
    </row>
    <row r="34614" spans="20:24">
      <c r="T34614" s="288"/>
      <c r="U34614" s="287"/>
      <c r="X34614" s="289"/>
    </row>
    <row r="34615" spans="20:24">
      <c r="T34615" s="288"/>
      <c r="U34615" s="287"/>
      <c r="X34615" s="289"/>
    </row>
    <row r="34616" spans="20:24">
      <c r="T34616" s="288"/>
      <c r="U34616" s="287"/>
      <c r="X34616" s="289"/>
    </row>
    <row r="34617" spans="20:24">
      <c r="T34617" s="288"/>
      <c r="U34617" s="287"/>
      <c r="X34617" s="289"/>
    </row>
    <row r="34618" spans="20:24">
      <c r="T34618" s="288"/>
      <c r="U34618" s="287"/>
      <c r="X34618" s="289"/>
    </row>
    <row r="34619" spans="20:24">
      <c r="T34619" s="288"/>
      <c r="U34619" s="287"/>
      <c r="X34619" s="289"/>
    </row>
    <row r="34620" spans="20:24">
      <c r="T34620" s="288"/>
      <c r="U34620" s="287"/>
      <c r="X34620" s="289"/>
    </row>
    <row r="34621" spans="20:24">
      <c r="T34621" s="288"/>
      <c r="U34621" s="287"/>
      <c r="X34621" s="289"/>
    </row>
    <row r="34622" spans="20:24">
      <c r="T34622" s="288"/>
      <c r="U34622" s="287"/>
      <c r="X34622" s="289"/>
    </row>
    <row r="34623" spans="20:24">
      <c r="T34623" s="288"/>
      <c r="U34623" s="287"/>
      <c r="X34623" s="289"/>
    </row>
    <row r="34624" spans="20:24">
      <c r="T34624" s="288"/>
      <c r="U34624" s="287"/>
      <c r="X34624" s="289"/>
    </row>
    <row r="34625" spans="20:24">
      <c r="T34625" s="288"/>
      <c r="U34625" s="287"/>
      <c r="X34625" s="289"/>
    </row>
    <row r="34626" spans="20:24">
      <c r="T34626" s="288"/>
      <c r="U34626" s="287"/>
      <c r="X34626" s="289"/>
    </row>
    <row r="34627" spans="20:24">
      <c r="T34627" s="288"/>
      <c r="U34627" s="287"/>
      <c r="X34627" s="289"/>
    </row>
    <row r="34628" spans="20:24">
      <c r="T34628" s="288"/>
      <c r="U34628" s="287"/>
      <c r="X34628" s="289"/>
    </row>
    <row r="34629" spans="20:24">
      <c r="T34629" s="288"/>
      <c r="U34629" s="287"/>
      <c r="X34629" s="289"/>
    </row>
    <row r="34630" spans="20:24">
      <c r="T34630" s="288"/>
      <c r="U34630" s="287"/>
      <c r="X34630" s="289"/>
    </row>
    <row r="34631" spans="20:24">
      <c r="T34631" s="288"/>
      <c r="U34631" s="287"/>
      <c r="X34631" s="289"/>
    </row>
    <row r="34632" spans="20:24">
      <c r="T34632" s="288"/>
      <c r="U34632" s="287"/>
      <c r="X34632" s="289"/>
    </row>
    <row r="34633" spans="20:24">
      <c r="T34633" s="288"/>
      <c r="U34633" s="287"/>
      <c r="X34633" s="289"/>
    </row>
    <row r="34634" spans="20:24">
      <c r="T34634" s="288"/>
      <c r="U34634" s="287"/>
      <c r="X34634" s="289"/>
    </row>
    <row r="34635" spans="20:24">
      <c r="T34635" s="288"/>
      <c r="U34635" s="287"/>
      <c r="X34635" s="289"/>
    </row>
    <row r="34636" spans="20:24">
      <c r="T34636" s="288"/>
      <c r="U34636" s="287"/>
      <c r="X34636" s="289"/>
    </row>
    <row r="34637" spans="20:24">
      <c r="T34637" s="288"/>
      <c r="U34637" s="287"/>
      <c r="X34637" s="289"/>
    </row>
    <row r="34638" spans="20:24">
      <c r="T34638" s="288"/>
      <c r="U34638" s="287"/>
      <c r="X34638" s="289"/>
    </row>
    <row r="34639" spans="20:24">
      <c r="T34639" s="288"/>
      <c r="U34639" s="287"/>
      <c r="X34639" s="289"/>
    </row>
    <row r="34640" spans="20:24">
      <c r="T34640" s="288"/>
      <c r="U34640" s="287"/>
      <c r="X34640" s="289"/>
    </row>
    <row r="34641" spans="20:24">
      <c r="T34641" s="288"/>
      <c r="U34641" s="287"/>
      <c r="X34641" s="289"/>
    </row>
    <row r="34642" spans="20:24">
      <c r="T34642" s="288"/>
      <c r="U34642" s="287"/>
      <c r="X34642" s="289"/>
    </row>
    <row r="34643" spans="20:24">
      <c r="T34643" s="288"/>
      <c r="U34643" s="287"/>
      <c r="X34643" s="289"/>
    </row>
    <row r="34644" spans="20:24">
      <c r="T34644" s="288"/>
      <c r="U34644" s="287"/>
      <c r="X34644" s="289"/>
    </row>
    <row r="34645" spans="20:24">
      <c r="T34645" s="288"/>
      <c r="U34645" s="287"/>
      <c r="X34645" s="289"/>
    </row>
    <row r="34646" spans="20:24">
      <c r="T34646" s="288"/>
      <c r="U34646" s="287"/>
      <c r="X34646" s="289"/>
    </row>
    <row r="34647" spans="20:24">
      <c r="T34647" s="288"/>
      <c r="U34647" s="287"/>
      <c r="X34647" s="289"/>
    </row>
    <row r="34648" spans="20:24">
      <c r="T34648" s="288"/>
      <c r="U34648" s="287"/>
      <c r="X34648" s="289"/>
    </row>
    <row r="34649" spans="20:24">
      <c r="T34649" s="288"/>
      <c r="U34649" s="287"/>
      <c r="X34649" s="289"/>
    </row>
    <row r="34650" spans="20:24">
      <c r="T34650" s="288"/>
      <c r="U34650" s="287"/>
      <c r="X34650" s="289"/>
    </row>
    <row r="34651" spans="20:24">
      <c r="T34651" s="288"/>
      <c r="U34651" s="287"/>
      <c r="X34651" s="289"/>
    </row>
    <row r="34652" spans="20:24">
      <c r="T34652" s="288"/>
      <c r="U34652" s="287"/>
      <c r="X34652" s="289"/>
    </row>
    <row r="34653" spans="20:24">
      <c r="T34653" s="288"/>
      <c r="U34653" s="287"/>
      <c r="X34653" s="289"/>
    </row>
    <row r="34654" spans="20:24">
      <c r="T34654" s="288"/>
      <c r="U34654" s="287"/>
      <c r="X34654" s="289"/>
    </row>
    <row r="34655" spans="20:24">
      <c r="T34655" s="288"/>
      <c r="U34655" s="287"/>
      <c r="X34655" s="289"/>
    </row>
    <row r="34656" spans="20:24">
      <c r="T34656" s="288"/>
      <c r="U34656" s="287"/>
      <c r="X34656" s="289"/>
    </row>
    <row r="34657" spans="20:24">
      <c r="T34657" s="288"/>
      <c r="U34657" s="287"/>
      <c r="X34657" s="289"/>
    </row>
    <row r="34658" spans="20:24">
      <c r="T34658" s="288"/>
      <c r="U34658" s="287"/>
      <c r="X34658" s="289"/>
    </row>
    <row r="34659" spans="20:24">
      <c r="T34659" s="288"/>
      <c r="U34659" s="287"/>
      <c r="X34659" s="289"/>
    </row>
    <row r="34660" spans="20:24">
      <c r="T34660" s="288"/>
      <c r="U34660" s="287"/>
      <c r="X34660" s="289"/>
    </row>
    <row r="34661" spans="20:24">
      <c r="T34661" s="288"/>
      <c r="U34661" s="287"/>
      <c r="X34661" s="289"/>
    </row>
    <row r="34662" spans="20:24">
      <c r="T34662" s="288"/>
      <c r="U34662" s="287"/>
      <c r="X34662" s="289"/>
    </row>
    <row r="34663" spans="20:24">
      <c r="T34663" s="288"/>
      <c r="U34663" s="287"/>
      <c r="X34663" s="289"/>
    </row>
    <row r="34664" spans="20:24">
      <c r="T34664" s="288"/>
      <c r="U34664" s="287"/>
      <c r="X34664" s="289"/>
    </row>
    <row r="34665" spans="20:24">
      <c r="T34665" s="288"/>
      <c r="U34665" s="287"/>
      <c r="X34665" s="289"/>
    </row>
    <row r="34666" spans="20:24">
      <c r="T34666" s="288"/>
      <c r="U34666" s="287"/>
      <c r="X34666" s="289"/>
    </row>
    <row r="34667" spans="20:24">
      <c r="T34667" s="288"/>
      <c r="U34667" s="287"/>
      <c r="X34667" s="289"/>
    </row>
    <row r="34668" spans="20:24">
      <c r="T34668" s="288"/>
      <c r="U34668" s="287"/>
      <c r="X34668" s="289"/>
    </row>
    <row r="34669" spans="20:24">
      <c r="T34669" s="288"/>
      <c r="U34669" s="287"/>
      <c r="X34669" s="289"/>
    </row>
    <row r="34670" spans="20:24">
      <c r="T34670" s="288"/>
      <c r="U34670" s="287"/>
      <c r="X34670" s="289"/>
    </row>
    <row r="34671" spans="20:24">
      <c r="T34671" s="288"/>
      <c r="U34671" s="287"/>
      <c r="X34671" s="289"/>
    </row>
    <row r="34672" spans="20:24">
      <c r="T34672" s="288"/>
      <c r="U34672" s="287"/>
      <c r="X34672" s="289"/>
    </row>
    <row r="34673" spans="20:24">
      <c r="T34673" s="288"/>
      <c r="U34673" s="287"/>
      <c r="X34673" s="289"/>
    </row>
    <row r="34674" spans="20:24">
      <c r="T34674" s="288"/>
      <c r="U34674" s="287"/>
      <c r="X34674" s="289"/>
    </row>
    <row r="34675" spans="20:24">
      <c r="T34675" s="288"/>
      <c r="U34675" s="287"/>
      <c r="X34675" s="289"/>
    </row>
    <row r="34676" spans="20:24">
      <c r="T34676" s="288"/>
      <c r="U34676" s="287"/>
      <c r="X34676" s="289"/>
    </row>
    <row r="34677" spans="20:24">
      <c r="T34677" s="288"/>
      <c r="U34677" s="287"/>
      <c r="X34677" s="289"/>
    </row>
    <row r="34678" spans="20:24">
      <c r="T34678" s="288"/>
      <c r="U34678" s="287"/>
      <c r="X34678" s="289"/>
    </row>
    <row r="34679" spans="20:24">
      <c r="T34679" s="288"/>
      <c r="U34679" s="287"/>
      <c r="X34679" s="289"/>
    </row>
    <row r="34680" spans="20:24">
      <c r="T34680" s="288"/>
      <c r="U34680" s="287"/>
      <c r="X34680" s="289"/>
    </row>
    <row r="34681" spans="20:24">
      <c r="T34681" s="288"/>
      <c r="U34681" s="287"/>
      <c r="X34681" s="289"/>
    </row>
    <row r="34682" spans="20:24">
      <c r="T34682" s="288"/>
      <c r="U34682" s="287"/>
      <c r="X34682" s="289"/>
    </row>
    <row r="34683" spans="20:24">
      <c r="T34683" s="288"/>
      <c r="U34683" s="287"/>
      <c r="X34683" s="289"/>
    </row>
    <row r="34684" spans="20:24">
      <c r="T34684" s="288"/>
      <c r="U34684" s="287"/>
      <c r="X34684" s="289"/>
    </row>
    <row r="34685" spans="20:24">
      <c r="T34685" s="288"/>
      <c r="U34685" s="287"/>
      <c r="X34685" s="289"/>
    </row>
    <row r="34686" spans="20:24">
      <c r="T34686" s="288"/>
      <c r="U34686" s="287"/>
      <c r="X34686" s="289"/>
    </row>
    <row r="34687" spans="20:24">
      <c r="T34687" s="288"/>
      <c r="U34687" s="287"/>
      <c r="X34687" s="289"/>
    </row>
    <row r="34688" spans="20:24">
      <c r="T34688" s="288"/>
      <c r="U34688" s="287"/>
      <c r="X34688" s="289"/>
    </row>
    <row r="34689" spans="20:24">
      <c r="T34689" s="288"/>
      <c r="U34689" s="287"/>
      <c r="X34689" s="289"/>
    </row>
    <row r="34690" spans="20:24">
      <c r="T34690" s="288"/>
      <c r="U34690" s="287"/>
      <c r="X34690" s="289"/>
    </row>
    <row r="34691" spans="20:24">
      <c r="T34691" s="288"/>
      <c r="U34691" s="287"/>
      <c r="X34691" s="289"/>
    </row>
    <row r="34692" spans="20:24">
      <c r="T34692" s="288"/>
      <c r="U34692" s="287"/>
      <c r="X34692" s="289"/>
    </row>
    <row r="34693" spans="20:24">
      <c r="T34693" s="288"/>
      <c r="U34693" s="287"/>
      <c r="X34693" s="289"/>
    </row>
    <row r="34694" spans="20:24">
      <c r="T34694" s="288"/>
      <c r="U34694" s="287"/>
      <c r="X34694" s="289"/>
    </row>
    <row r="34695" spans="20:24">
      <c r="T34695" s="288"/>
      <c r="U34695" s="287"/>
      <c r="X34695" s="289"/>
    </row>
    <row r="34696" spans="20:24">
      <c r="T34696" s="288"/>
      <c r="U34696" s="287"/>
      <c r="X34696" s="289"/>
    </row>
    <row r="34697" spans="20:24">
      <c r="T34697" s="288"/>
      <c r="U34697" s="287"/>
      <c r="X34697" s="289"/>
    </row>
    <row r="34698" spans="20:24">
      <c r="T34698" s="288"/>
      <c r="U34698" s="287"/>
      <c r="X34698" s="289"/>
    </row>
    <row r="34699" spans="20:24">
      <c r="T34699" s="288"/>
      <c r="U34699" s="287"/>
      <c r="X34699" s="289"/>
    </row>
    <row r="34700" spans="20:24">
      <c r="T34700" s="288"/>
      <c r="U34700" s="287"/>
      <c r="X34700" s="289"/>
    </row>
    <row r="34701" spans="20:24">
      <c r="T34701" s="288"/>
      <c r="U34701" s="287"/>
      <c r="X34701" s="289"/>
    </row>
    <row r="34702" spans="20:24">
      <c r="T34702" s="288"/>
      <c r="U34702" s="287"/>
      <c r="X34702" s="289"/>
    </row>
    <row r="34703" spans="20:24">
      <c r="T34703" s="288"/>
      <c r="U34703" s="287"/>
      <c r="X34703" s="289"/>
    </row>
    <row r="34704" spans="20:24">
      <c r="T34704" s="288"/>
      <c r="U34704" s="287"/>
      <c r="X34704" s="289"/>
    </row>
    <row r="34705" spans="20:24">
      <c r="T34705" s="288"/>
      <c r="U34705" s="287"/>
      <c r="X34705" s="289"/>
    </row>
    <row r="34706" spans="20:24">
      <c r="T34706" s="288"/>
      <c r="U34706" s="287"/>
      <c r="X34706" s="289"/>
    </row>
    <row r="34707" spans="20:24">
      <c r="T34707" s="288"/>
      <c r="U34707" s="287"/>
      <c r="X34707" s="289"/>
    </row>
    <row r="34708" spans="20:24">
      <c r="T34708" s="288"/>
      <c r="U34708" s="287"/>
      <c r="X34708" s="289"/>
    </row>
    <row r="34709" spans="20:24">
      <c r="T34709" s="288"/>
      <c r="U34709" s="287"/>
      <c r="X34709" s="289"/>
    </row>
    <row r="34710" spans="20:24">
      <c r="T34710" s="288"/>
      <c r="U34710" s="287"/>
      <c r="X34710" s="289"/>
    </row>
    <row r="34711" spans="20:24">
      <c r="T34711" s="288"/>
      <c r="U34711" s="287"/>
      <c r="X34711" s="289"/>
    </row>
    <row r="34712" spans="20:24">
      <c r="T34712" s="288"/>
      <c r="U34712" s="287"/>
      <c r="X34712" s="289"/>
    </row>
    <row r="34713" spans="20:24">
      <c r="T34713" s="288"/>
      <c r="U34713" s="287"/>
      <c r="X34713" s="289"/>
    </row>
    <row r="34714" spans="20:24">
      <c r="T34714" s="288"/>
      <c r="U34714" s="287"/>
      <c r="X34714" s="289"/>
    </row>
    <row r="34715" spans="20:24">
      <c r="T34715" s="288"/>
      <c r="U34715" s="287"/>
      <c r="X34715" s="289"/>
    </row>
    <row r="34716" spans="20:24">
      <c r="T34716" s="288"/>
      <c r="U34716" s="287"/>
      <c r="X34716" s="289"/>
    </row>
    <row r="34717" spans="20:24">
      <c r="T34717" s="288"/>
      <c r="U34717" s="287"/>
      <c r="X34717" s="289"/>
    </row>
    <row r="34718" spans="20:24">
      <c r="T34718" s="288"/>
      <c r="U34718" s="287"/>
      <c r="X34718" s="289"/>
    </row>
    <row r="34719" spans="20:24">
      <c r="T34719" s="288"/>
      <c r="U34719" s="287"/>
      <c r="X34719" s="289"/>
    </row>
    <row r="34720" spans="20:24">
      <c r="T34720" s="288"/>
      <c r="U34720" s="287"/>
      <c r="X34720" s="289"/>
    </row>
    <row r="34721" spans="20:24">
      <c r="T34721" s="288"/>
      <c r="U34721" s="287"/>
      <c r="X34721" s="289"/>
    </row>
    <row r="34722" spans="20:24">
      <c r="T34722" s="288"/>
      <c r="U34722" s="287"/>
      <c r="X34722" s="289"/>
    </row>
    <row r="34723" spans="20:24">
      <c r="T34723" s="288"/>
      <c r="U34723" s="287"/>
      <c r="X34723" s="289"/>
    </row>
    <row r="34724" spans="20:24">
      <c r="T34724" s="288"/>
      <c r="U34724" s="287"/>
      <c r="X34724" s="289"/>
    </row>
    <row r="34725" spans="20:24">
      <c r="T34725" s="288"/>
      <c r="U34725" s="287"/>
      <c r="X34725" s="289"/>
    </row>
    <row r="34726" spans="20:24">
      <c r="T34726" s="288"/>
      <c r="U34726" s="287"/>
      <c r="X34726" s="289"/>
    </row>
    <row r="34727" spans="20:24">
      <c r="T34727" s="288"/>
      <c r="U34727" s="287"/>
      <c r="X34727" s="289"/>
    </row>
    <row r="34728" spans="20:24">
      <c r="T34728" s="288"/>
      <c r="U34728" s="287"/>
      <c r="X34728" s="289"/>
    </row>
    <row r="34729" spans="20:24">
      <c r="T34729" s="288"/>
      <c r="U34729" s="287"/>
      <c r="X34729" s="289"/>
    </row>
    <row r="34730" spans="20:24">
      <c r="T34730" s="288"/>
      <c r="U34730" s="287"/>
      <c r="X34730" s="289"/>
    </row>
    <row r="34731" spans="20:24">
      <c r="T34731" s="288"/>
      <c r="U34731" s="287"/>
      <c r="X34731" s="289"/>
    </row>
    <row r="34732" spans="20:24">
      <c r="T34732" s="288"/>
      <c r="U34732" s="287"/>
      <c r="X34732" s="289"/>
    </row>
    <row r="34733" spans="20:24">
      <c r="T34733" s="288"/>
      <c r="U34733" s="287"/>
      <c r="X34733" s="289"/>
    </row>
    <row r="34734" spans="20:24">
      <c r="T34734" s="288"/>
      <c r="U34734" s="287"/>
      <c r="X34734" s="289"/>
    </row>
    <row r="34735" spans="20:24">
      <c r="T34735" s="288"/>
      <c r="U34735" s="287"/>
      <c r="X34735" s="289"/>
    </row>
    <row r="34736" spans="20:24">
      <c r="T34736" s="288"/>
      <c r="U34736" s="287"/>
      <c r="X34736" s="289"/>
    </row>
    <row r="34737" spans="20:24">
      <c r="T34737" s="288"/>
      <c r="U34737" s="287"/>
      <c r="X34737" s="289"/>
    </row>
    <row r="34738" spans="20:24">
      <c r="T34738" s="288"/>
      <c r="U34738" s="287"/>
      <c r="X34738" s="289"/>
    </row>
    <row r="34739" spans="20:24">
      <c r="T34739" s="288"/>
      <c r="U34739" s="287"/>
      <c r="X34739" s="289"/>
    </row>
    <row r="34740" spans="20:24">
      <c r="T34740" s="288"/>
      <c r="U34740" s="287"/>
      <c r="X34740" s="289"/>
    </row>
    <row r="34741" spans="20:24">
      <c r="T34741" s="288"/>
      <c r="U34741" s="287"/>
      <c r="X34741" s="289"/>
    </row>
    <row r="34742" spans="20:24">
      <c r="T34742" s="288"/>
      <c r="U34742" s="287"/>
      <c r="X34742" s="289"/>
    </row>
    <row r="34743" spans="20:24">
      <c r="T34743" s="288"/>
      <c r="U34743" s="287"/>
      <c r="X34743" s="289"/>
    </row>
    <row r="34744" spans="20:24">
      <c r="T34744" s="288"/>
      <c r="U34744" s="287"/>
      <c r="X34744" s="289"/>
    </row>
    <row r="34745" spans="20:24">
      <c r="T34745" s="288"/>
      <c r="U34745" s="287"/>
      <c r="X34745" s="289"/>
    </row>
    <row r="34746" spans="20:24">
      <c r="T34746" s="288"/>
      <c r="U34746" s="287"/>
      <c r="X34746" s="289"/>
    </row>
    <row r="34747" spans="20:24">
      <c r="T34747" s="288"/>
      <c r="U34747" s="287"/>
      <c r="X34747" s="289"/>
    </row>
    <row r="34748" spans="20:24">
      <c r="T34748" s="288"/>
      <c r="U34748" s="287"/>
      <c r="X34748" s="289"/>
    </row>
    <row r="34749" spans="20:24">
      <c r="T34749" s="288"/>
      <c r="U34749" s="287"/>
      <c r="X34749" s="289"/>
    </row>
    <row r="34750" spans="20:24">
      <c r="T34750" s="288"/>
      <c r="U34750" s="287"/>
      <c r="X34750" s="289"/>
    </row>
    <row r="34751" spans="20:24">
      <c r="T34751" s="288"/>
      <c r="U34751" s="287"/>
      <c r="X34751" s="289"/>
    </row>
    <row r="34752" spans="20:24">
      <c r="T34752" s="288"/>
      <c r="U34752" s="287"/>
      <c r="X34752" s="289"/>
    </row>
    <row r="34753" spans="20:24">
      <c r="T34753" s="288"/>
      <c r="U34753" s="287"/>
      <c r="X34753" s="289"/>
    </row>
    <row r="34754" spans="20:24">
      <c r="T34754" s="288"/>
      <c r="U34754" s="287"/>
      <c r="X34754" s="289"/>
    </row>
    <row r="34755" spans="20:24">
      <c r="T34755" s="288"/>
      <c r="U34755" s="287"/>
      <c r="X34755" s="289"/>
    </row>
    <row r="34756" spans="20:24">
      <c r="T34756" s="288"/>
      <c r="U34756" s="287"/>
      <c r="X34756" s="289"/>
    </row>
    <row r="34757" spans="20:24">
      <c r="T34757" s="288"/>
      <c r="U34757" s="287"/>
      <c r="X34757" s="289"/>
    </row>
    <row r="34758" spans="20:24">
      <c r="T34758" s="288"/>
      <c r="U34758" s="287"/>
      <c r="X34758" s="289"/>
    </row>
    <row r="34759" spans="20:24">
      <c r="T34759" s="288"/>
      <c r="U34759" s="287"/>
      <c r="X34759" s="289"/>
    </row>
    <row r="34760" spans="20:24">
      <c r="T34760" s="288"/>
      <c r="U34760" s="287"/>
      <c r="X34760" s="289"/>
    </row>
    <row r="34761" spans="20:24">
      <c r="T34761" s="288"/>
      <c r="U34761" s="287"/>
      <c r="X34761" s="289"/>
    </row>
    <row r="34762" spans="20:24">
      <c r="T34762" s="288"/>
      <c r="U34762" s="287"/>
      <c r="X34762" s="289"/>
    </row>
    <row r="34763" spans="20:24">
      <c r="T34763" s="288"/>
      <c r="U34763" s="287"/>
      <c r="X34763" s="289"/>
    </row>
    <row r="34764" spans="20:24">
      <c r="T34764" s="288"/>
      <c r="U34764" s="287"/>
      <c r="X34764" s="289"/>
    </row>
    <row r="34765" spans="20:24">
      <c r="T34765" s="288"/>
      <c r="U34765" s="287"/>
      <c r="X34765" s="289"/>
    </row>
    <row r="34766" spans="20:24">
      <c r="T34766" s="288"/>
      <c r="U34766" s="287"/>
      <c r="X34766" s="289"/>
    </row>
    <row r="34767" spans="20:24">
      <c r="T34767" s="288"/>
      <c r="U34767" s="287"/>
      <c r="X34767" s="289"/>
    </row>
    <row r="34768" spans="20:24">
      <c r="T34768" s="288"/>
      <c r="U34768" s="287"/>
      <c r="X34768" s="289"/>
    </row>
    <row r="34769" spans="20:24">
      <c r="T34769" s="288"/>
      <c r="U34769" s="287"/>
      <c r="X34769" s="289"/>
    </row>
    <row r="34770" spans="20:24">
      <c r="T34770" s="288"/>
      <c r="U34770" s="287"/>
      <c r="X34770" s="289"/>
    </row>
    <row r="34771" spans="20:24">
      <c r="T34771" s="288"/>
      <c r="U34771" s="287"/>
      <c r="X34771" s="289"/>
    </row>
    <row r="34772" spans="20:24">
      <c r="T34772" s="288"/>
      <c r="U34772" s="287"/>
      <c r="X34772" s="289"/>
    </row>
    <row r="34773" spans="20:24">
      <c r="T34773" s="288"/>
      <c r="U34773" s="287"/>
      <c r="X34773" s="289"/>
    </row>
    <row r="34774" spans="20:24">
      <c r="T34774" s="288"/>
      <c r="U34774" s="287"/>
      <c r="X34774" s="289"/>
    </row>
    <row r="34775" spans="20:24">
      <c r="T34775" s="288"/>
      <c r="U34775" s="287"/>
      <c r="X34775" s="289"/>
    </row>
    <row r="34776" spans="20:24">
      <c r="T34776" s="288"/>
      <c r="U34776" s="287"/>
      <c r="X34776" s="289"/>
    </row>
    <row r="34777" spans="20:24">
      <c r="T34777" s="288"/>
      <c r="U34777" s="287"/>
      <c r="X34777" s="289"/>
    </row>
    <row r="34778" spans="20:24">
      <c r="T34778" s="288"/>
      <c r="U34778" s="287"/>
      <c r="X34778" s="289"/>
    </row>
    <row r="34779" spans="20:24">
      <c r="T34779" s="288"/>
      <c r="U34779" s="287"/>
      <c r="X34779" s="289"/>
    </row>
    <row r="34780" spans="20:24">
      <c r="T34780" s="288"/>
      <c r="U34780" s="287"/>
      <c r="X34780" s="289"/>
    </row>
    <row r="34781" spans="20:24">
      <c r="T34781" s="288"/>
      <c r="U34781" s="287"/>
      <c r="X34781" s="289"/>
    </row>
    <row r="34782" spans="20:24">
      <c r="T34782" s="288"/>
      <c r="U34782" s="287"/>
      <c r="X34782" s="289"/>
    </row>
    <row r="34783" spans="20:24">
      <c r="T34783" s="288"/>
      <c r="U34783" s="287"/>
      <c r="X34783" s="289"/>
    </row>
    <row r="34784" spans="20:24">
      <c r="T34784" s="288"/>
      <c r="U34784" s="287"/>
      <c r="X34784" s="289"/>
    </row>
    <row r="34785" spans="20:24">
      <c r="T34785" s="288"/>
      <c r="U34785" s="287"/>
      <c r="X34785" s="289"/>
    </row>
    <row r="34786" spans="20:24">
      <c r="T34786" s="288"/>
      <c r="U34786" s="287"/>
      <c r="X34786" s="289"/>
    </row>
    <row r="34787" spans="20:24">
      <c r="T34787" s="288"/>
      <c r="U34787" s="287"/>
      <c r="X34787" s="289"/>
    </row>
    <row r="34788" spans="20:24">
      <c r="T34788" s="288"/>
      <c r="U34788" s="287"/>
      <c r="X34788" s="289"/>
    </row>
    <row r="34789" spans="20:24">
      <c r="T34789" s="288"/>
      <c r="U34789" s="287"/>
      <c r="X34789" s="289"/>
    </row>
    <row r="34790" spans="20:24">
      <c r="T34790" s="288"/>
      <c r="U34790" s="287"/>
      <c r="X34790" s="289"/>
    </row>
    <row r="34791" spans="20:24">
      <c r="T34791" s="288"/>
      <c r="U34791" s="287"/>
      <c r="X34791" s="289"/>
    </row>
    <row r="34792" spans="20:24">
      <c r="T34792" s="288"/>
      <c r="U34792" s="287"/>
      <c r="X34792" s="289"/>
    </row>
    <row r="34793" spans="20:24">
      <c r="T34793" s="288"/>
      <c r="U34793" s="287"/>
      <c r="X34793" s="289"/>
    </row>
    <row r="34794" spans="20:24">
      <c r="T34794" s="288"/>
      <c r="U34794" s="287"/>
      <c r="X34794" s="289"/>
    </row>
    <row r="34795" spans="20:24">
      <c r="T34795" s="288"/>
      <c r="U34795" s="287"/>
      <c r="X34795" s="289"/>
    </row>
    <row r="34796" spans="20:24">
      <c r="T34796" s="288"/>
      <c r="U34796" s="287"/>
      <c r="X34796" s="289"/>
    </row>
    <row r="34797" spans="20:24">
      <c r="T34797" s="288"/>
      <c r="U34797" s="287"/>
      <c r="X34797" s="289"/>
    </row>
    <row r="34798" spans="20:24">
      <c r="T34798" s="288"/>
      <c r="U34798" s="287"/>
      <c r="X34798" s="289"/>
    </row>
    <row r="34799" spans="20:24">
      <c r="T34799" s="288"/>
      <c r="U34799" s="287"/>
      <c r="X34799" s="289"/>
    </row>
    <row r="34800" spans="20:24">
      <c r="T34800" s="288"/>
      <c r="U34800" s="287"/>
      <c r="X34800" s="289"/>
    </row>
    <row r="34801" spans="20:24">
      <c r="T34801" s="288"/>
      <c r="U34801" s="287"/>
      <c r="X34801" s="289"/>
    </row>
    <row r="34802" spans="20:24">
      <c r="T34802" s="288"/>
      <c r="U34802" s="287"/>
      <c r="X34802" s="289"/>
    </row>
    <row r="34803" spans="20:24">
      <c r="T34803" s="288"/>
      <c r="U34803" s="287"/>
      <c r="X34803" s="289"/>
    </row>
    <row r="34804" spans="20:24">
      <c r="T34804" s="288"/>
      <c r="U34804" s="287"/>
      <c r="X34804" s="289"/>
    </row>
    <row r="34805" spans="20:24">
      <c r="T34805" s="288"/>
      <c r="U34805" s="287"/>
      <c r="X34805" s="289"/>
    </row>
    <row r="34806" spans="20:24">
      <c r="T34806" s="288"/>
      <c r="U34806" s="287"/>
      <c r="X34806" s="289"/>
    </row>
    <row r="34807" spans="20:24">
      <c r="T34807" s="288"/>
      <c r="U34807" s="287"/>
      <c r="X34807" s="289"/>
    </row>
    <row r="34808" spans="20:24">
      <c r="T34808" s="288"/>
      <c r="U34808" s="287"/>
      <c r="X34808" s="289"/>
    </row>
    <row r="34809" spans="20:24">
      <c r="T34809" s="288"/>
      <c r="U34809" s="287"/>
      <c r="X34809" s="289"/>
    </row>
    <row r="34810" spans="20:24">
      <c r="T34810" s="288"/>
      <c r="U34810" s="287"/>
      <c r="X34810" s="289"/>
    </row>
    <row r="34811" spans="20:24">
      <c r="T34811" s="288"/>
      <c r="U34811" s="287"/>
      <c r="X34811" s="289"/>
    </row>
    <row r="34812" spans="20:24">
      <c r="T34812" s="288"/>
      <c r="U34812" s="287"/>
      <c r="X34812" s="289"/>
    </row>
    <row r="34813" spans="20:24">
      <c r="T34813" s="288"/>
      <c r="U34813" s="287"/>
      <c r="X34813" s="289"/>
    </row>
    <row r="34814" spans="20:24">
      <c r="T34814" s="288"/>
      <c r="U34814" s="287"/>
      <c r="X34814" s="289"/>
    </row>
    <row r="34815" spans="20:24">
      <c r="T34815" s="288"/>
      <c r="U34815" s="287"/>
      <c r="X34815" s="289"/>
    </row>
    <row r="34816" spans="20:24">
      <c r="T34816" s="288"/>
      <c r="U34816" s="287"/>
      <c r="X34816" s="289"/>
    </row>
    <row r="34817" spans="20:24">
      <c r="T34817" s="288"/>
      <c r="U34817" s="287"/>
      <c r="X34817" s="289"/>
    </row>
    <row r="34818" spans="20:24">
      <c r="T34818" s="288"/>
      <c r="U34818" s="287"/>
      <c r="X34818" s="289"/>
    </row>
    <row r="34819" spans="20:24">
      <c r="T34819" s="288"/>
      <c r="U34819" s="287"/>
      <c r="X34819" s="289"/>
    </row>
    <row r="34820" spans="20:24">
      <c r="T34820" s="288"/>
      <c r="U34820" s="287"/>
      <c r="X34820" s="289"/>
    </row>
    <row r="34821" spans="20:24">
      <c r="T34821" s="288"/>
      <c r="U34821" s="287"/>
      <c r="X34821" s="289"/>
    </row>
    <row r="34822" spans="20:24">
      <c r="T34822" s="288"/>
      <c r="U34822" s="287"/>
      <c r="X34822" s="289"/>
    </row>
    <row r="34823" spans="20:24">
      <c r="T34823" s="288"/>
      <c r="U34823" s="287"/>
      <c r="X34823" s="289"/>
    </row>
    <row r="34824" spans="20:24">
      <c r="T34824" s="288"/>
      <c r="U34824" s="287"/>
      <c r="X34824" s="289"/>
    </row>
    <row r="34825" spans="20:24">
      <c r="T34825" s="288"/>
      <c r="U34825" s="287"/>
      <c r="X34825" s="289"/>
    </row>
    <row r="34826" spans="20:24">
      <c r="T34826" s="288"/>
      <c r="U34826" s="287"/>
      <c r="X34826" s="289"/>
    </row>
    <row r="34827" spans="20:24">
      <c r="T34827" s="288"/>
      <c r="U34827" s="287"/>
      <c r="X34827" s="289"/>
    </row>
    <row r="34828" spans="20:24">
      <c r="T34828" s="288"/>
      <c r="U34828" s="287"/>
      <c r="X34828" s="289"/>
    </row>
    <row r="34829" spans="20:24">
      <c r="T34829" s="288"/>
      <c r="U34829" s="287"/>
      <c r="X34829" s="289"/>
    </row>
    <row r="34830" spans="20:24">
      <c r="T34830" s="288"/>
      <c r="U34830" s="287"/>
      <c r="X34830" s="289"/>
    </row>
    <row r="34831" spans="20:24">
      <c r="T34831" s="288"/>
      <c r="U34831" s="287"/>
      <c r="X34831" s="289"/>
    </row>
    <row r="34832" spans="20:24">
      <c r="T34832" s="288"/>
      <c r="U34832" s="287"/>
      <c r="X34832" s="289"/>
    </row>
    <row r="34833" spans="20:24">
      <c r="T34833" s="288"/>
      <c r="U34833" s="287"/>
      <c r="X34833" s="289"/>
    </row>
    <row r="34834" spans="20:24">
      <c r="T34834" s="288"/>
      <c r="U34834" s="287"/>
      <c r="X34834" s="289"/>
    </row>
    <row r="34835" spans="20:24">
      <c r="T34835" s="288"/>
      <c r="U34835" s="287"/>
      <c r="X34835" s="289"/>
    </row>
    <row r="34836" spans="20:24">
      <c r="T34836" s="288"/>
      <c r="U34836" s="287"/>
      <c r="X34836" s="289"/>
    </row>
    <row r="34837" spans="20:24">
      <c r="T34837" s="288"/>
      <c r="U34837" s="287"/>
      <c r="X34837" s="289"/>
    </row>
    <row r="34838" spans="20:24">
      <c r="T34838" s="288"/>
      <c r="U34838" s="287"/>
      <c r="X34838" s="289"/>
    </row>
    <row r="34839" spans="20:24">
      <c r="T34839" s="288"/>
      <c r="U34839" s="287"/>
      <c r="X34839" s="289"/>
    </row>
    <row r="34840" spans="20:24">
      <c r="T34840" s="288"/>
      <c r="U34840" s="287"/>
      <c r="X34840" s="289"/>
    </row>
    <row r="34841" spans="20:24">
      <c r="T34841" s="288"/>
      <c r="U34841" s="287"/>
      <c r="X34841" s="289"/>
    </row>
    <row r="34842" spans="20:24">
      <c r="T34842" s="288"/>
      <c r="U34842" s="287"/>
      <c r="X34842" s="289"/>
    </row>
    <row r="34843" spans="20:24">
      <c r="T34843" s="288"/>
      <c r="U34843" s="287"/>
      <c r="X34843" s="289"/>
    </row>
    <row r="34844" spans="20:24">
      <c r="T34844" s="288"/>
      <c r="U34844" s="287"/>
      <c r="X34844" s="289"/>
    </row>
    <row r="34845" spans="20:24">
      <c r="T34845" s="288"/>
      <c r="U34845" s="287"/>
      <c r="X34845" s="289"/>
    </row>
    <row r="34846" spans="20:24">
      <c r="T34846" s="288"/>
      <c r="U34846" s="287"/>
      <c r="X34846" s="289"/>
    </row>
    <row r="34847" spans="20:24">
      <c r="T34847" s="288"/>
      <c r="U34847" s="287"/>
      <c r="X34847" s="289"/>
    </row>
    <row r="34848" spans="20:24">
      <c r="T34848" s="288"/>
      <c r="U34848" s="287"/>
      <c r="X34848" s="289"/>
    </row>
    <row r="34849" spans="20:24">
      <c r="T34849" s="288"/>
      <c r="U34849" s="287"/>
      <c r="X34849" s="289"/>
    </row>
    <row r="34850" spans="20:24">
      <c r="T34850" s="288"/>
      <c r="U34850" s="287"/>
      <c r="X34850" s="289"/>
    </row>
    <row r="34851" spans="20:24">
      <c r="T34851" s="288"/>
      <c r="U34851" s="287"/>
      <c r="X34851" s="289"/>
    </row>
    <row r="34852" spans="20:24">
      <c r="T34852" s="288"/>
      <c r="U34852" s="287"/>
      <c r="X34852" s="289"/>
    </row>
    <row r="34853" spans="20:24">
      <c r="T34853" s="288"/>
      <c r="U34853" s="287"/>
      <c r="X34853" s="289"/>
    </row>
    <row r="34854" spans="20:24">
      <c r="T34854" s="288"/>
      <c r="U34854" s="287"/>
      <c r="X34854" s="289"/>
    </row>
    <row r="34855" spans="20:24">
      <c r="T34855" s="288"/>
      <c r="U34855" s="287"/>
      <c r="X34855" s="289"/>
    </row>
    <row r="34856" spans="20:24">
      <c r="T34856" s="288"/>
      <c r="U34856" s="287"/>
      <c r="X34856" s="289"/>
    </row>
    <row r="34857" spans="20:24">
      <c r="T34857" s="288"/>
      <c r="U34857" s="287"/>
      <c r="X34857" s="289"/>
    </row>
    <row r="34858" spans="20:24">
      <c r="T34858" s="288"/>
      <c r="U34858" s="287"/>
      <c r="X34858" s="289"/>
    </row>
    <row r="34859" spans="20:24">
      <c r="T34859" s="288"/>
      <c r="U34859" s="287"/>
      <c r="X34859" s="289"/>
    </row>
    <row r="34860" spans="20:24">
      <c r="T34860" s="288"/>
      <c r="U34860" s="287"/>
      <c r="X34860" s="289"/>
    </row>
    <row r="34861" spans="20:24">
      <c r="T34861" s="288"/>
      <c r="U34861" s="287"/>
      <c r="X34861" s="289"/>
    </row>
    <row r="34862" spans="20:24">
      <c r="T34862" s="288"/>
      <c r="U34862" s="287"/>
      <c r="X34862" s="289"/>
    </row>
    <row r="34863" spans="20:24">
      <c r="T34863" s="288"/>
      <c r="U34863" s="287"/>
      <c r="X34863" s="289"/>
    </row>
    <row r="34864" spans="20:24">
      <c r="T34864" s="288"/>
      <c r="U34864" s="287"/>
      <c r="X34864" s="289"/>
    </row>
    <row r="34865" spans="20:24">
      <c r="T34865" s="288"/>
      <c r="U34865" s="287"/>
      <c r="X34865" s="289"/>
    </row>
    <row r="34866" spans="20:24">
      <c r="T34866" s="288"/>
      <c r="U34866" s="287"/>
      <c r="X34866" s="289"/>
    </row>
    <row r="34867" spans="20:24">
      <c r="T34867" s="288"/>
      <c r="U34867" s="287"/>
      <c r="X34867" s="289"/>
    </row>
    <row r="34868" spans="20:24">
      <c r="T34868" s="288"/>
      <c r="U34868" s="287"/>
      <c r="X34868" s="289"/>
    </row>
    <row r="34869" spans="20:24">
      <c r="T34869" s="288"/>
      <c r="U34869" s="287"/>
      <c r="X34869" s="289"/>
    </row>
    <row r="34870" spans="20:24">
      <c r="T34870" s="288"/>
      <c r="U34870" s="287"/>
      <c r="X34870" s="289"/>
    </row>
    <row r="34871" spans="20:24">
      <c r="T34871" s="288"/>
      <c r="U34871" s="287"/>
      <c r="X34871" s="289"/>
    </row>
    <row r="34872" spans="20:24">
      <c r="T34872" s="288"/>
      <c r="U34872" s="287"/>
      <c r="X34872" s="289"/>
    </row>
    <row r="34873" spans="20:24">
      <c r="T34873" s="288"/>
      <c r="U34873" s="287"/>
      <c r="X34873" s="289"/>
    </row>
    <row r="34874" spans="20:24">
      <c r="T34874" s="288"/>
      <c r="U34874" s="287"/>
      <c r="X34874" s="289"/>
    </row>
    <row r="34875" spans="20:24">
      <c r="T34875" s="288"/>
      <c r="U34875" s="287"/>
      <c r="X34875" s="289"/>
    </row>
    <row r="34876" spans="20:24">
      <c r="T34876" s="288"/>
      <c r="U34876" s="287"/>
      <c r="X34876" s="289"/>
    </row>
    <row r="34877" spans="20:24">
      <c r="T34877" s="288"/>
      <c r="U34877" s="287"/>
      <c r="X34877" s="289"/>
    </row>
    <row r="34878" spans="20:24">
      <c r="T34878" s="288"/>
      <c r="U34878" s="287"/>
      <c r="X34878" s="289"/>
    </row>
    <row r="34879" spans="20:24">
      <c r="T34879" s="288"/>
      <c r="U34879" s="287"/>
      <c r="X34879" s="289"/>
    </row>
    <row r="34880" spans="20:24">
      <c r="T34880" s="288"/>
      <c r="U34880" s="287"/>
      <c r="X34880" s="289"/>
    </row>
    <row r="34881" spans="20:24">
      <c r="T34881" s="288"/>
      <c r="U34881" s="287"/>
      <c r="X34881" s="289"/>
    </row>
    <row r="34882" spans="20:24">
      <c r="T34882" s="288"/>
      <c r="U34882" s="287"/>
      <c r="X34882" s="289"/>
    </row>
    <row r="34883" spans="20:24">
      <c r="T34883" s="288"/>
      <c r="U34883" s="287"/>
      <c r="X34883" s="289"/>
    </row>
    <row r="34884" spans="20:24">
      <c r="T34884" s="288"/>
      <c r="U34884" s="287"/>
      <c r="X34884" s="289"/>
    </row>
    <row r="34885" spans="20:24">
      <c r="T34885" s="288"/>
      <c r="U34885" s="287"/>
      <c r="X34885" s="289"/>
    </row>
    <row r="34886" spans="20:24">
      <c r="T34886" s="288"/>
      <c r="U34886" s="287"/>
      <c r="X34886" s="289"/>
    </row>
    <row r="34887" spans="20:24">
      <c r="T34887" s="288"/>
      <c r="U34887" s="287"/>
      <c r="X34887" s="289"/>
    </row>
    <row r="34888" spans="20:24">
      <c r="T34888" s="288"/>
      <c r="U34888" s="287"/>
      <c r="X34888" s="289"/>
    </row>
    <row r="34889" spans="20:24">
      <c r="T34889" s="288"/>
      <c r="U34889" s="287"/>
      <c r="X34889" s="289"/>
    </row>
    <row r="34890" spans="20:24">
      <c r="T34890" s="288"/>
      <c r="U34890" s="287"/>
      <c r="X34890" s="289"/>
    </row>
    <row r="34891" spans="20:24">
      <c r="T34891" s="288"/>
      <c r="U34891" s="287"/>
      <c r="X34891" s="289"/>
    </row>
    <row r="34892" spans="20:24">
      <c r="T34892" s="288"/>
      <c r="U34892" s="287"/>
      <c r="X34892" s="289"/>
    </row>
    <row r="34893" spans="20:24">
      <c r="T34893" s="288"/>
      <c r="U34893" s="287"/>
      <c r="X34893" s="289"/>
    </row>
    <row r="34894" spans="20:24">
      <c r="T34894" s="288"/>
      <c r="U34894" s="287"/>
      <c r="X34894" s="289"/>
    </row>
    <row r="34895" spans="20:24">
      <c r="T34895" s="288"/>
      <c r="U34895" s="287"/>
      <c r="X34895" s="289"/>
    </row>
    <row r="34896" spans="20:24">
      <c r="T34896" s="288"/>
      <c r="U34896" s="287"/>
      <c r="X34896" s="289"/>
    </row>
    <row r="34897" spans="20:24">
      <c r="T34897" s="288"/>
      <c r="U34897" s="287"/>
      <c r="X34897" s="289"/>
    </row>
    <row r="34898" spans="20:24">
      <c r="T34898" s="288"/>
      <c r="U34898" s="287"/>
      <c r="X34898" s="289"/>
    </row>
    <row r="34899" spans="20:24">
      <c r="T34899" s="288"/>
      <c r="U34899" s="287"/>
      <c r="X34899" s="289"/>
    </row>
    <row r="34900" spans="20:24">
      <c r="T34900" s="288"/>
      <c r="U34900" s="287"/>
      <c r="X34900" s="289"/>
    </row>
    <row r="34901" spans="20:24">
      <c r="T34901" s="288"/>
      <c r="U34901" s="287"/>
      <c r="X34901" s="289"/>
    </row>
    <row r="34902" spans="20:24">
      <c r="T34902" s="288"/>
      <c r="U34902" s="287"/>
      <c r="X34902" s="289"/>
    </row>
    <row r="34903" spans="20:24">
      <c r="T34903" s="288"/>
      <c r="U34903" s="287"/>
      <c r="X34903" s="289"/>
    </row>
    <row r="34904" spans="20:24">
      <c r="T34904" s="288"/>
      <c r="U34904" s="287"/>
      <c r="X34904" s="289"/>
    </row>
    <row r="34905" spans="20:24">
      <c r="T34905" s="288"/>
      <c r="U34905" s="287"/>
      <c r="X34905" s="289"/>
    </row>
    <row r="34906" spans="20:24">
      <c r="T34906" s="288"/>
      <c r="U34906" s="287"/>
      <c r="X34906" s="289"/>
    </row>
    <row r="34907" spans="20:24">
      <c r="T34907" s="288"/>
      <c r="U34907" s="287"/>
      <c r="X34907" s="289"/>
    </row>
    <row r="34908" spans="20:24">
      <c r="T34908" s="288"/>
      <c r="U34908" s="287"/>
      <c r="X34908" s="289"/>
    </row>
    <row r="34909" spans="20:24">
      <c r="T34909" s="288"/>
      <c r="U34909" s="287"/>
      <c r="X34909" s="289"/>
    </row>
    <row r="34910" spans="20:24">
      <c r="T34910" s="288"/>
      <c r="U34910" s="287"/>
      <c r="X34910" s="289"/>
    </row>
    <row r="34911" spans="20:24">
      <c r="T34911" s="288"/>
      <c r="U34911" s="287"/>
      <c r="X34911" s="289"/>
    </row>
    <row r="34912" spans="20:24">
      <c r="T34912" s="288"/>
      <c r="U34912" s="287"/>
      <c r="X34912" s="289"/>
    </row>
    <row r="34913" spans="20:24">
      <c r="T34913" s="288"/>
      <c r="U34913" s="287"/>
      <c r="X34913" s="289"/>
    </row>
    <row r="34914" spans="20:24">
      <c r="T34914" s="288"/>
      <c r="U34914" s="287"/>
      <c r="X34914" s="289"/>
    </row>
    <row r="34915" spans="20:24">
      <c r="T34915" s="288"/>
      <c r="U34915" s="287"/>
      <c r="X34915" s="289"/>
    </row>
    <row r="34916" spans="20:24">
      <c r="T34916" s="288"/>
      <c r="U34916" s="287"/>
      <c r="X34916" s="289"/>
    </row>
    <row r="34917" spans="20:24">
      <c r="T34917" s="288"/>
      <c r="U34917" s="287"/>
      <c r="X34917" s="289"/>
    </row>
    <row r="34918" spans="20:24">
      <c r="T34918" s="288"/>
      <c r="U34918" s="287"/>
      <c r="X34918" s="289"/>
    </row>
    <row r="34919" spans="20:24">
      <c r="T34919" s="288"/>
      <c r="U34919" s="287"/>
      <c r="X34919" s="289"/>
    </row>
    <row r="34920" spans="20:24">
      <c r="T34920" s="288"/>
      <c r="U34920" s="287"/>
      <c r="X34920" s="289"/>
    </row>
    <row r="34921" spans="20:24">
      <c r="T34921" s="288"/>
      <c r="U34921" s="287"/>
      <c r="X34921" s="289"/>
    </row>
    <row r="34922" spans="20:24">
      <c r="T34922" s="288"/>
      <c r="U34922" s="287"/>
      <c r="X34922" s="289"/>
    </row>
    <row r="34923" spans="20:24">
      <c r="T34923" s="288"/>
      <c r="U34923" s="287"/>
      <c r="X34923" s="289"/>
    </row>
    <row r="34924" spans="20:24">
      <c r="T34924" s="288"/>
      <c r="U34924" s="287"/>
      <c r="X34924" s="289"/>
    </row>
    <row r="34925" spans="20:24">
      <c r="T34925" s="288"/>
      <c r="U34925" s="287"/>
      <c r="X34925" s="289"/>
    </row>
    <row r="34926" spans="20:24">
      <c r="T34926" s="288"/>
      <c r="U34926" s="287"/>
      <c r="X34926" s="289"/>
    </row>
    <row r="34927" spans="20:24">
      <c r="T34927" s="288"/>
      <c r="U34927" s="287"/>
      <c r="X34927" s="289"/>
    </row>
    <row r="34928" spans="20:24">
      <c r="T34928" s="288"/>
      <c r="U34928" s="287"/>
      <c r="X34928" s="289"/>
    </row>
    <row r="34929" spans="20:24">
      <c r="T34929" s="288"/>
      <c r="U34929" s="287"/>
      <c r="X34929" s="289"/>
    </row>
    <row r="34930" spans="20:24">
      <c r="T34930" s="288"/>
      <c r="U34930" s="287"/>
      <c r="X34930" s="289"/>
    </row>
    <row r="34931" spans="20:24">
      <c r="T34931" s="288"/>
      <c r="U34931" s="287"/>
      <c r="X34931" s="289"/>
    </row>
    <row r="34932" spans="20:24">
      <c r="T34932" s="288"/>
      <c r="U34932" s="287"/>
      <c r="X34932" s="289"/>
    </row>
    <row r="34933" spans="20:24">
      <c r="T34933" s="288"/>
      <c r="U34933" s="287"/>
      <c r="X34933" s="289"/>
    </row>
    <row r="34934" spans="20:24">
      <c r="T34934" s="288"/>
      <c r="U34934" s="287"/>
      <c r="X34934" s="289"/>
    </row>
    <row r="34935" spans="20:24">
      <c r="T34935" s="288"/>
      <c r="U34935" s="287"/>
      <c r="X34935" s="289"/>
    </row>
    <row r="34936" spans="20:24">
      <c r="T34936" s="288"/>
      <c r="U34936" s="287"/>
      <c r="X34936" s="289"/>
    </row>
    <row r="34937" spans="20:24">
      <c r="T34937" s="288"/>
      <c r="U34937" s="287"/>
      <c r="X34937" s="289"/>
    </row>
    <row r="34938" spans="20:24">
      <c r="T34938" s="288"/>
      <c r="U34938" s="287"/>
      <c r="X34938" s="289"/>
    </row>
    <row r="34939" spans="20:24">
      <c r="T34939" s="288"/>
      <c r="U34939" s="287"/>
      <c r="X34939" s="289"/>
    </row>
    <row r="34940" spans="20:24">
      <c r="T34940" s="288"/>
      <c r="U34940" s="287"/>
      <c r="X34940" s="289"/>
    </row>
    <row r="34941" spans="20:24">
      <c r="T34941" s="288"/>
      <c r="U34941" s="287"/>
      <c r="X34941" s="289"/>
    </row>
    <row r="34942" spans="20:24">
      <c r="T34942" s="288"/>
      <c r="U34942" s="287"/>
      <c r="X34942" s="289"/>
    </row>
    <row r="34943" spans="20:24">
      <c r="T34943" s="288"/>
      <c r="U34943" s="287"/>
      <c r="X34943" s="289"/>
    </row>
    <row r="34944" spans="20:24">
      <c r="T34944" s="288"/>
      <c r="U34944" s="287"/>
      <c r="X34944" s="289"/>
    </row>
    <row r="34945" spans="20:24">
      <c r="T34945" s="288"/>
      <c r="U34945" s="287"/>
      <c r="X34945" s="289"/>
    </row>
    <row r="34946" spans="20:24">
      <c r="T34946" s="288"/>
      <c r="U34946" s="287"/>
      <c r="X34946" s="289"/>
    </row>
    <row r="34947" spans="20:24">
      <c r="T34947" s="288"/>
      <c r="U34947" s="287"/>
      <c r="X34947" s="289"/>
    </row>
    <row r="34948" spans="20:24">
      <c r="T34948" s="288"/>
      <c r="U34948" s="287"/>
      <c r="X34948" s="289"/>
    </row>
    <row r="34949" spans="20:24">
      <c r="T34949" s="288"/>
      <c r="U34949" s="287"/>
      <c r="X34949" s="289"/>
    </row>
    <row r="34950" spans="20:24">
      <c r="T34950" s="288"/>
      <c r="U34950" s="287"/>
      <c r="X34950" s="289"/>
    </row>
    <row r="34951" spans="20:24">
      <c r="T34951" s="288"/>
      <c r="U34951" s="287"/>
      <c r="X34951" s="289"/>
    </row>
    <row r="34952" spans="20:24">
      <c r="T34952" s="288"/>
      <c r="U34952" s="287"/>
      <c r="X34952" s="289"/>
    </row>
    <row r="34953" spans="20:24">
      <c r="T34953" s="288"/>
      <c r="U34953" s="287"/>
      <c r="X34953" s="289"/>
    </row>
    <row r="34954" spans="20:24">
      <c r="T34954" s="288"/>
      <c r="U34954" s="287"/>
      <c r="X34954" s="289"/>
    </row>
    <row r="34955" spans="20:24">
      <c r="T34955" s="288"/>
      <c r="U34955" s="287"/>
      <c r="X34955" s="289"/>
    </row>
    <row r="34956" spans="20:24">
      <c r="T34956" s="288"/>
      <c r="U34956" s="287"/>
      <c r="X34956" s="289"/>
    </row>
    <row r="34957" spans="20:24">
      <c r="T34957" s="288"/>
      <c r="U34957" s="287"/>
      <c r="X34957" s="289"/>
    </row>
    <row r="34958" spans="20:24">
      <c r="T34958" s="288"/>
      <c r="U34958" s="287"/>
      <c r="X34958" s="289"/>
    </row>
    <row r="34959" spans="20:24">
      <c r="T34959" s="288"/>
      <c r="U34959" s="287"/>
      <c r="X34959" s="289"/>
    </row>
    <row r="34960" spans="20:24">
      <c r="T34960" s="288"/>
      <c r="U34960" s="287"/>
      <c r="X34960" s="289"/>
    </row>
    <row r="34961" spans="20:24">
      <c r="T34961" s="288"/>
      <c r="U34961" s="287"/>
      <c r="X34961" s="289"/>
    </row>
    <row r="34962" spans="20:24">
      <c r="T34962" s="288"/>
      <c r="U34962" s="287"/>
      <c r="X34962" s="289"/>
    </row>
    <row r="34963" spans="20:24">
      <c r="T34963" s="288"/>
      <c r="U34963" s="287"/>
      <c r="X34963" s="289"/>
    </row>
    <row r="34964" spans="20:24">
      <c r="T34964" s="288"/>
      <c r="U34964" s="287"/>
      <c r="X34964" s="289"/>
    </row>
    <row r="34965" spans="20:24">
      <c r="T34965" s="288"/>
      <c r="U34965" s="287"/>
      <c r="X34965" s="289"/>
    </row>
    <row r="34966" spans="20:24">
      <c r="T34966" s="288"/>
      <c r="U34966" s="287"/>
      <c r="X34966" s="289"/>
    </row>
    <row r="34967" spans="20:24">
      <c r="T34967" s="288"/>
      <c r="U34967" s="287"/>
      <c r="X34967" s="289"/>
    </row>
    <row r="34968" spans="20:24">
      <c r="T34968" s="288"/>
      <c r="U34968" s="287"/>
      <c r="X34968" s="289"/>
    </row>
    <row r="34969" spans="20:24">
      <c r="T34969" s="288"/>
      <c r="U34969" s="287"/>
      <c r="X34969" s="289"/>
    </row>
    <row r="34970" spans="20:24">
      <c r="T34970" s="288"/>
      <c r="U34970" s="287"/>
      <c r="X34970" s="289"/>
    </row>
    <row r="34971" spans="20:24">
      <c r="T34971" s="288"/>
      <c r="U34971" s="287"/>
      <c r="X34971" s="289"/>
    </row>
    <row r="34972" spans="20:24">
      <c r="T34972" s="288"/>
      <c r="U34972" s="287"/>
      <c r="X34972" s="289"/>
    </row>
    <row r="34973" spans="20:24">
      <c r="T34973" s="288"/>
      <c r="U34973" s="287"/>
      <c r="X34973" s="289"/>
    </row>
    <row r="34974" spans="20:24">
      <c r="T34974" s="288"/>
      <c r="U34974" s="287"/>
      <c r="X34974" s="289"/>
    </row>
    <row r="34975" spans="20:24">
      <c r="T34975" s="288"/>
      <c r="U34975" s="287"/>
      <c r="X34975" s="289"/>
    </row>
    <row r="34976" spans="20:24">
      <c r="T34976" s="288"/>
      <c r="U34976" s="287"/>
      <c r="X34976" s="289"/>
    </row>
    <row r="34977" spans="20:24">
      <c r="T34977" s="288"/>
      <c r="U34977" s="287"/>
      <c r="X34977" s="289"/>
    </row>
    <row r="34978" spans="20:24">
      <c r="T34978" s="288"/>
      <c r="U34978" s="287"/>
      <c r="X34978" s="289"/>
    </row>
    <row r="34979" spans="20:24">
      <c r="T34979" s="288"/>
      <c r="U34979" s="287"/>
      <c r="X34979" s="289"/>
    </row>
    <row r="34980" spans="20:24">
      <c r="T34980" s="288"/>
      <c r="U34980" s="287"/>
      <c r="X34980" s="289"/>
    </row>
    <row r="34981" spans="20:24">
      <c r="T34981" s="288"/>
      <c r="U34981" s="287"/>
      <c r="X34981" s="289"/>
    </row>
    <row r="34982" spans="20:24">
      <c r="T34982" s="288"/>
      <c r="U34982" s="287"/>
      <c r="X34982" s="289"/>
    </row>
    <row r="34983" spans="20:24">
      <c r="T34983" s="288"/>
      <c r="U34983" s="287"/>
      <c r="X34983" s="289"/>
    </row>
    <row r="34984" spans="20:24">
      <c r="T34984" s="288"/>
      <c r="U34984" s="287"/>
      <c r="X34984" s="289"/>
    </row>
    <row r="34985" spans="20:24">
      <c r="T34985" s="288"/>
      <c r="U34985" s="287"/>
      <c r="X34985" s="289"/>
    </row>
    <row r="34986" spans="20:24">
      <c r="T34986" s="288"/>
      <c r="U34986" s="287"/>
      <c r="X34986" s="289"/>
    </row>
    <row r="34987" spans="20:24">
      <c r="T34987" s="288"/>
      <c r="U34987" s="287"/>
      <c r="X34987" s="289"/>
    </row>
    <row r="34988" spans="20:24">
      <c r="T34988" s="288"/>
      <c r="U34988" s="287"/>
      <c r="X34988" s="289"/>
    </row>
    <row r="34989" spans="20:24">
      <c r="T34989" s="288"/>
      <c r="U34989" s="287"/>
      <c r="X34989" s="289"/>
    </row>
    <row r="34990" spans="20:24">
      <c r="T34990" s="288"/>
      <c r="U34990" s="287"/>
      <c r="X34990" s="289"/>
    </row>
    <row r="34991" spans="20:24">
      <c r="T34991" s="288"/>
      <c r="U34991" s="287"/>
      <c r="X34991" s="289"/>
    </row>
    <row r="34992" spans="20:24">
      <c r="T34992" s="288"/>
      <c r="U34992" s="287"/>
      <c r="X34992" s="289"/>
    </row>
    <row r="34993" spans="20:24">
      <c r="T34993" s="288"/>
      <c r="U34993" s="287"/>
      <c r="X34993" s="289"/>
    </row>
    <row r="34994" spans="20:24">
      <c r="T34994" s="288"/>
      <c r="U34994" s="287"/>
      <c r="X34994" s="289"/>
    </row>
    <row r="34995" spans="20:24">
      <c r="T34995" s="288"/>
      <c r="U34995" s="287"/>
      <c r="X34995" s="289"/>
    </row>
    <row r="34996" spans="20:24">
      <c r="T34996" s="288"/>
      <c r="U34996" s="287"/>
      <c r="X34996" s="289"/>
    </row>
    <row r="34997" spans="20:24">
      <c r="T34997" s="288"/>
      <c r="U34997" s="287"/>
      <c r="X34997" s="289"/>
    </row>
    <row r="34998" spans="20:24">
      <c r="T34998" s="288"/>
      <c r="U34998" s="287"/>
      <c r="X34998" s="289"/>
    </row>
    <row r="34999" spans="20:24">
      <c r="T34999" s="288"/>
      <c r="U34999" s="287"/>
      <c r="X34999" s="289"/>
    </row>
    <row r="35000" spans="20:24">
      <c r="T35000" s="288"/>
      <c r="U35000" s="287"/>
      <c r="X35000" s="289"/>
    </row>
    <row r="35001" spans="20:24">
      <c r="T35001" s="288"/>
      <c r="U35001" s="287"/>
      <c r="X35001" s="289"/>
    </row>
    <row r="35002" spans="20:24">
      <c r="T35002" s="288"/>
      <c r="U35002" s="287"/>
      <c r="X35002" s="289"/>
    </row>
    <row r="35003" spans="20:24">
      <c r="T35003" s="288"/>
      <c r="U35003" s="287"/>
      <c r="X35003" s="289"/>
    </row>
    <row r="35004" spans="20:24">
      <c r="T35004" s="288"/>
      <c r="U35004" s="287"/>
      <c r="X35004" s="289"/>
    </row>
    <row r="35005" spans="20:24">
      <c r="T35005" s="288"/>
      <c r="U35005" s="287"/>
      <c r="X35005" s="289"/>
    </row>
    <row r="35006" spans="20:24">
      <c r="T35006" s="288"/>
      <c r="U35006" s="287"/>
      <c r="X35006" s="289"/>
    </row>
    <row r="35007" spans="20:24">
      <c r="T35007" s="288"/>
      <c r="U35007" s="287"/>
      <c r="X35007" s="289"/>
    </row>
    <row r="35008" spans="20:24">
      <c r="T35008" s="288"/>
      <c r="U35008" s="287"/>
      <c r="X35008" s="289"/>
    </row>
    <row r="35009" spans="20:24">
      <c r="T35009" s="288"/>
      <c r="U35009" s="287"/>
      <c r="X35009" s="289"/>
    </row>
    <row r="35010" spans="20:24">
      <c r="T35010" s="288"/>
      <c r="U35010" s="287"/>
      <c r="X35010" s="289"/>
    </row>
    <row r="35011" spans="20:24">
      <c r="T35011" s="288"/>
      <c r="U35011" s="287"/>
      <c r="X35011" s="289"/>
    </row>
    <row r="35012" spans="20:24">
      <c r="T35012" s="288"/>
      <c r="U35012" s="287"/>
      <c r="X35012" s="289"/>
    </row>
    <row r="35013" spans="20:24">
      <c r="T35013" s="288"/>
      <c r="U35013" s="287"/>
      <c r="X35013" s="289"/>
    </row>
    <row r="35014" spans="20:24">
      <c r="T35014" s="288"/>
      <c r="U35014" s="287"/>
      <c r="X35014" s="289"/>
    </row>
    <row r="35015" spans="20:24">
      <c r="T35015" s="288"/>
      <c r="U35015" s="287"/>
      <c r="X35015" s="289"/>
    </row>
    <row r="35016" spans="20:24">
      <c r="T35016" s="288"/>
      <c r="U35016" s="287"/>
      <c r="X35016" s="289"/>
    </row>
    <row r="35017" spans="20:24">
      <c r="T35017" s="288"/>
      <c r="U35017" s="287"/>
      <c r="X35017" s="289"/>
    </row>
    <row r="35018" spans="20:24">
      <c r="T35018" s="288"/>
      <c r="U35018" s="287"/>
      <c r="X35018" s="289"/>
    </row>
    <row r="35019" spans="20:24">
      <c r="T35019" s="288"/>
      <c r="U35019" s="287"/>
      <c r="X35019" s="289"/>
    </row>
    <row r="35020" spans="20:24">
      <c r="T35020" s="288"/>
      <c r="U35020" s="287"/>
      <c r="X35020" s="289"/>
    </row>
    <row r="35021" spans="20:24">
      <c r="T35021" s="288"/>
      <c r="U35021" s="287"/>
      <c r="X35021" s="289"/>
    </row>
    <row r="35022" spans="20:24">
      <c r="T35022" s="288"/>
      <c r="U35022" s="287"/>
      <c r="X35022" s="289"/>
    </row>
    <row r="35023" spans="20:24">
      <c r="T35023" s="288"/>
      <c r="U35023" s="287"/>
      <c r="X35023" s="289"/>
    </row>
    <row r="35024" spans="20:24">
      <c r="T35024" s="288"/>
      <c r="U35024" s="287"/>
      <c r="X35024" s="289"/>
    </row>
    <row r="35025" spans="20:24">
      <c r="T35025" s="288"/>
      <c r="U35025" s="287"/>
      <c r="X35025" s="289"/>
    </row>
    <row r="35026" spans="20:24">
      <c r="T35026" s="288"/>
      <c r="U35026" s="287"/>
      <c r="X35026" s="289"/>
    </row>
    <row r="35027" spans="20:24">
      <c r="T35027" s="288"/>
      <c r="U35027" s="287"/>
      <c r="X35027" s="289"/>
    </row>
    <row r="35028" spans="20:24">
      <c r="T35028" s="288"/>
      <c r="U35028" s="287"/>
      <c r="X35028" s="289"/>
    </row>
    <row r="35029" spans="20:24">
      <c r="T35029" s="288"/>
      <c r="U35029" s="287"/>
      <c r="X35029" s="289"/>
    </row>
    <row r="35030" spans="20:24">
      <c r="T35030" s="288"/>
      <c r="U35030" s="287"/>
      <c r="X35030" s="289"/>
    </row>
    <row r="35031" spans="20:24">
      <c r="T35031" s="288"/>
      <c r="U35031" s="287"/>
      <c r="X35031" s="289"/>
    </row>
    <row r="35032" spans="20:24">
      <c r="T35032" s="288"/>
      <c r="U35032" s="287"/>
      <c r="X35032" s="289"/>
    </row>
    <row r="35033" spans="20:24">
      <c r="T35033" s="288"/>
      <c r="U35033" s="287"/>
      <c r="X35033" s="289"/>
    </row>
    <row r="35034" spans="20:24">
      <c r="T35034" s="288"/>
      <c r="U35034" s="287"/>
      <c r="X35034" s="289"/>
    </row>
    <row r="35035" spans="20:24">
      <c r="T35035" s="288"/>
      <c r="U35035" s="287"/>
      <c r="X35035" s="289"/>
    </row>
    <row r="35036" spans="20:24">
      <c r="T35036" s="288"/>
      <c r="U35036" s="287"/>
      <c r="X35036" s="289"/>
    </row>
    <row r="35037" spans="20:24">
      <c r="T35037" s="288"/>
      <c r="U35037" s="287"/>
      <c r="X35037" s="289"/>
    </row>
    <row r="35038" spans="20:24">
      <c r="T35038" s="288"/>
      <c r="U35038" s="287"/>
      <c r="X35038" s="289"/>
    </row>
    <row r="35039" spans="20:24">
      <c r="T35039" s="288"/>
      <c r="U35039" s="287"/>
      <c r="X35039" s="289"/>
    </row>
    <row r="35040" spans="20:24">
      <c r="T35040" s="288"/>
      <c r="U35040" s="287"/>
      <c r="X35040" s="289"/>
    </row>
    <row r="35041" spans="20:24">
      <c r="T35041" s="288"/>
      <c r="U35041" s="287"/>
      <c r="X35041" s="289"/>
    </row>
    <row r="35042" spans="20:24">
      <c r="T35042" s="288"/>
      <c r="U35042" s="287"/>
      <c r="X35042" s="289"/>
    </row>
    <row r="35043" spans="20:24">
      <c r="T35043" s="288"/>
      <c r="U35043" s="287"/>
      <c r="X35043" s="289"/>
    </row>
    <row r="35044" spans="20:24">
      <c r="T35044" s="288"/>
      <c r="U35044" s="287"/>
      <c r="X35044" s="289"/>
    </row>
    <row r="35045" spans="20:24">
      <c r="T35045" s="288"/>
      <c r="U35045" s="287"/>
      <c r="X35045" s="289"/>
    </row>
    <row r="35046" spans="20:24">
      <c r="T35046" s="288"/>
      <c r="U35046" s="287"/>
      <c r="X35046" s="289"/>
    </row>
    <row r="35047" spans="20:24">
      <c r="T35047" s="288"/>
      <c r="U35047" s="287"/>
      <c r="X35047" s="289"/>
    </row>
    <row r="35048" spans="20:24">
      <c r="T35048" s="288"/>
      <c r="U35048" s="287"/>
      <c r="X35048" s="289"/>
    </row>
    <row r="35049" spans="20:24">
      <c r="T35049" s="288"/>
      <c r="U35049" s="287"/>
      <c r="X35049" s="289"/>
    </row>
    <row r="35050" spans="20:24">
      <c r="T35050" s="288"/>
      <c r="U35050" s="287"/>
      <c r="X35050" s="289"/>
    </row>
    <row r="35051" spans="20:24">
      <c r="T35051" s="288"/>
      <c r="U35051" s="287"/>
      <c r="X35051" s="289"/>
    </row>
    <row r="35052" spans="20:24">
      <c r="T35052" s="288"/>
      <c r="U35052" s="287"/>
      <c r="X35052" s="289"/>
    </row>
    <row r="35053" spans="20:24">
      <c r="T35053" s="288"/>
      <c r="U35053" s="287"/>
      <c r="X35053" s="289"/>
    </row>
    <row r="35054" spans="20:24">
      <c r="T35054" s="288"/>
      <c r="U35054" s="287"/>
      <c r="X35054" s="289"/>
    </row>
    <row r="35055" spans="20:24">
      <c r="T35055" s="288"/>
      <c r="U35055" s="287"/>
      <c r="X35055" s="289"/>
    </row>
    <row r="35056" spans="20:24">
      <c r="T35056" s="288"/>
      <c r="U35056" s="287"/>
      <c r="X35056" s="289"/>
    </row>
    <row r="35057" spans="20:24">
      <c r="T35057" s="288"/>
      <c r="U35057" s="287"/>
      <c r="X35057" s="289"/>
    </row>
    <row r="35058" spans="20:24">
      <c r="T35058" s="288"/>
      <c r="U35058" s="287"/>
      <c r="X35058" s="289"/>
    </row>
    <row r="35059" spans="20:24">
      <c r="T35059" s="288"/>
      <c r="U35059" s="287"/>
      <c r="X35059" s="289"/>
    </row>
    <row r="35060" spans="20:24">
      <c r="T35060" s="288"/>
      <c r="U35060" s="287"/>
      <c r="X35060" s="289"/>
    </row>
    <row r="35061" spans="20:24">
      <c r="T35061" s="288"/>
      <c r="U35061" s="287"/>
      <c r="X35061" s="289"/>
    </row>
    <row r="35062" spans="20:24">
      <c r="T35062" s="288"/>
      <c r="U35062" s="287"/>
      <c r="X35062" s="289"/>
    </row>
    <row r="35063" spans="20:24">
      <c r="T35063" s="288"/>
      <c r="U35063" s="287"/>
      <c r="X35063" s="289"/>
    </row>
    <row r="35064" spans="20:24">
      <c r="T35064" s="288"/>
      <c r="U35064" s="287"/>
      <c r="X35064" s="289"/>
    </row>
    <row r="35065" spans="20:24">
      <c r="T35065" s="288"/>
      <c r="U35065" s="287"/>
      <c r="X35065" s="289"/>
    </row>
    <row r="35066" spans="20:24">
      <c r="T35066" s="288"/>
      <c r="U35066" s="287"/>
      <c r="X35066" s="289"/>
    </row>
    <row r="35067" spans="20:24">
      <c r="T35067" s="288"/>
      <c r="U35067" s="287"/>
      <c r="X35067" s="289"/>
    </row>
    <row r="35068" spans="20:24">
      <c r="T35068" s="288"/>
      <c r="U35068" s="287"/>
      <c r="X35068" s="289"/>
    </row>
    <row r="35069" spans="20:24">
      <c r="T35069" s="288"/>
      <c r="U35069" s="287"/>
      <c r="X35069" s="289"/>
    </row>
    <row r="35070" spans="20:24">
      <c r="T35070" s="288"/>
      <c r="U35070" s="287"/>
      <c r="X35070" s="289"/>
    </row>
    <row r="35071" spans="20:24">
      <c r="T35071" s="288"/>
      <c r="U35071" s="287"/>
      <c r="X35071" s="289"/>
    </row>
    <row r="35072" spans="20:24">
      <c r="T35072" s="288"/>
      <c r="U35072" s="287"/>
      <c r="X35072" s="289"/>
    </row>
    <row r="35073" spans="20:24">
      <c r="T35073" s="288"/>
      <c r="U35073" s="287"/>
      <c r="X35073" s="289"/>
    </row>
    <row r="35074" spans="20:24">
      <c r="T35074" s="288"/>
      <c r="U35074" s="287"/>
      <c r="X35074" s="289"/>
    </row>
    <row r="35075" spans="20:24">
      <c r="T35075" s="288"/>
      <c r="U35075" s="287"/>
      <c r="X35075" s="289"/>
    </row>
    <row r="35076" spans="20:24">
      <c r="T35076" s="288"/>
      <c r="U35076" s="287"/>
      <c r="X35076" s="289"/>
    </row>
    <row r="35077" spans="20:24">
      <c r="T35077" s="288"/>
      <c r="U35077" s="287"/>
      <c r="X35077" s="289"/>
    </row>
    <row r="35078" spans="20:24">
      <c r="T35078" s="288"/>
      <c r="U35078" s="287"/>
      <c r="X35078" s="289"/>
    </row>
    <row r="35079" spans="20:24">
      <c r="T35079" s="288"/>
      <c r="U35079" s="287"/>
      <c r="X35079" s="289"/>
    </row>
    <row r="35080" spans="20:24">
      <c r="T35080" s="288"/>
      <c r="U35080" s="287"/>
      <c r="X35080" s="289"/>
    </row>
    <row r="35081" spans="20:24">
      <c r="T35081" s="288"/>
      <c r="U35081" s="287"/>
      <c r="X35081" s="289"/>
    </row>
    <row r="35082" spans="20:24">
      <c r="T35082" s="288"/>
      <c r="U35082" s="287"/>
      <c r="X35082" s="289"/>
    </row>
    <row r="35083" spans="20:24">
      <c r="T35083" s="288"/>
      <c r="U35083" s="287"/>
      <c r="X35083" s="289"/>
    </row>
    <row r="35084" spans="20:24">
      <c r="T35084" s="288"/>
      <c r="U35084" s="287"/>
      <c r="X35084" s="289"/>
    </row>
    <row r="35085" spans="20:24">
      <c r="T35085" s="288"/>
      <c r="U35085" s="287"/>
      <c r="X35085" s="289"/>
    </row>
    <row r="35086" spans="20:24">
      <c r="T35086" s="288"/>
      <c r="U35086" s="287"/>
      <c r="X35086" s="289"/>
    </row>
    <row r="35087" spans="20:24">
      <c r="T35087" s="288"/>
      <c r="U35087" s="287"/>
      <c r="X35087" s="289"/>
    </row>
    <row r="35088" spans="20:24">
      <c r="T35088" s="288"/>
      <c r="U35088" s="287"/>
      <c r="X35088" s="289"/>
    </row>
    <row r="35089" spans="20:24">
      <c r="T35089" s="288"/>
      <c r="U35089" s="287"/>
      <c r="X35089" s="289"/>
    </row>
    <row r="35090" spans="20:24">
      <c r="T35090" s="288"/>
      <c r="U35090" s="287"/>
      <c r="X35090" s="289"/>
    </row>
    <row r="35091" spans="20:24">
      <c r="T35091" s="288"/>
      <c r="U35091" s="287"/>
      <c r="X35091" s="289"/>
    </row>
    <row r="35092" spans="20:24">
      <c r="T35092" s="288"/>
      <c r="U35092" s="287"/>
      <c r="X35092" s="289"/>
    </row>
    <row r="35093" spans="20:24">
      <c r="T35093" s="288"/>
      <c r="U35093" s="287"/>
      <c r="X35093" s="289"/>
    </row>
    <row r="35094" spans="20:24">
      <c r="T35094" s="288"/>
      <c r="U35094" s="287"/>
      <c r="X35094" s="289"/>
    </row>
    <row r="35095" spans="20:24">
      <c r="T35095" s="288"/>
      <c r="U35095" s="287"/>
      <c r="X35095" s="289"/>
    </row>
    <row r="35096" spans="20:24">
      <c r="T35096" s="288"/>
      <c r="U35096" s="287"/>
      <c r="X35096" s="289"/>
    </row>
    <row r="35097" spans="20:24">
      <c r="T35097" s="288"/>
      <c r="U35097" s="287"/>
      <c r="X35097" s="289"/>
    </row>
    <row r="35098" spans="20:24">
      <c r="T35098" s="288"/>
      <c r="U35098" s="287"/>
      <c r="X35098" s="289"/>
    </row>
    <row r="35099" spans="20:24">
      <c r="T35099" s="288"/>
      <c r="U35099" s="287"/>
      <c r="X35099" s="289"/>
    </row>
    <row r="35100" spans="20:24">
      <c r="T35100" s="288"/>
      <c r="U35100" s="287"/>
      <c r="X35100" s="289"/>
    </row>
    <row r="35101" spans="20:24">
      <c r="T35101" s="288"/>
      <c r="U35101" s="287"/>
      <c r="X35101" s="289"/>
    </row>
    <row r="35102" spans="20:24">
      <c r="T35102" s="288"/>
      <c r="U35102" s="287"/>
      <c r="X35102" s="289"/>
    </row>
    <row r="35103" spans="20:24">
      <c r="T35103" s="288"/>
      <c r="U35103" s="287"/>
      <c r="X35103" s="289"/>
    </row>
    <row r="35104" spans="20:24">
      <c r="T35104" s="288"/>
      <c r="U35104" s="287"/>
      <c r="X35104" s="289"/>
    </row>
    <row r="35105" spans="20:24">
      <c r="T35105" s="288"/>
      <c r="U35105" s="287"/>
      <c r="X35105" s="289"/>
    </row>
    <row r="35106" spans="20:24">
      <c r="T35106" s="288"/>
      <c r="U35106" s="287"/>
      <c r="X35106" s="289"/>
    </row>
    <row r="35107" spans="20:24">
      <c r="T35107" s="288"/>
      <c r="U35107" s="287"/>
      <c r="X35107" s="289"/>
    </row>
    <row r="35108" spans="20:24">
      <c r="T35108" s="288"/>
      <c r="U35108" s="287"/>
      <c r="X35108" s="289"/>
    </row>
    <row r="35109" spans="20:24">
      <c r="T35109" s="288"/>
      <c r="U35109" s="287"/>
      <c r="X35109" s="289"/>
    </row>
    <row r="35110" spans="20:24">
      <c r="T35110" s="288"/>
      <c r="U35110" s="287"/>
      <c r="X35110" s="289"/>
    </row>
    <row r="35111" spans="20:24">
      <c r="T35111" s="288"/>
      <c r="U35111" s="287"/>
      <c r="X35111" s="289"/>
    </row>
    <row r="35112" spans="20:24">
      <c r="T35112" s="288"/>
      <c r="U35112" s="287"/>
      <c r="X35112" s="289"/>
    </row>
    <row r="35113" spans="20:24">
      <c r="T35113" s="288"/>
      <c r="U35113" s="287"/>
      <c r="X35113" s="289"/>
    </row>
    <row r="35114" spans="20:24">
      <c r="T35114" s="288"/>
      <c r="U35114" s="287"/>
      <c r="X35114" s="289"/>
    </row>
    <row r="35115" spans="20:24">
      <c r="T35115" s="288"/>
      <c r="U35115" s="287"/>
      <c r="X35115" s="289"/>
    </row>
    <row r="35116" spans="20:24">
      <c r="T35116" s="288"/>
      <c r="U35116" s="287"/>
      <c r="X35116" s="289"/>
    </row>
    <row r="35117" spans="20:24">
      <c r="T35117" s="288"/>
      <c r="U35117" s="287"/>
      <c r="X35117" s="289"/>
    </row>
    <row r="35118" spans="20:24">
      <c r="T35118" s="288"/>
      <c r="U35118" s="287"/>
      <c r="X35118" s="289"/>
    </row>
    <row r="35119" spans="20:24">
      <c r="T35119" s="288"/>
      <c r="U35119" s="287"/>
      <c r="X35119" s="289"/>
    </row>
    <row r="35120" spans="20:24">
      <c r="T35120" s="288"/>
      <c r="U35120" s="287"/>
      <c r="X35120" s="289"/>
    </row>
    <row r="35121" spans="20:24">
      <c r="T35121" s="288"/>
      <c r="U35121" s="287"/>
      <c r="X35121" s="289"/>
    </row>
    <row r="35122" spans="20:24">
      <c r="T35122" s="288"/>
      <c r="U35122" s="287"/>
      <c r="X35122" s="289"/>
    </row>
    <row r="35123" spans="20:24">
      <c r="T35123" s="288"/>
      <c r="U35123" s="287"/>
      <c r="X35123" s="289"/>
    </row>
    <row r="35124" spans="20:24">
      <c r="T35124" s="288"/>
      <c r="U35124" s="287"/>
      <c r="X35124" s="289"/>
    </row>
    <row r="35125" spans="20:24">
      <c r="T35125" s="288"/>
      <c r="U35125" s="287"/>
      <c r="X35125" s="289"/>
    </row>
    <row r="35126" spans="20:24">
      <c r="T35126" s="288"/>
      <c r="U35126" s="287"/>
      <c r="X35126" s="289"/>
    </row>
    <row r="35127" spans="20:24">
      <c r="T35127" s="288"/>
      <c r="U35127" s="287"/>
      <c r="X35127" s="289"/>
    </row>
    <row r="35128" spans="20:24">
      <c r="T35128" s="288"/>
      <c r="U35128" s="287"/>
      <c r="X35128" s="289"/>
    </row>
    <row r="35129" spans="20:24">
      <c r="T35129" s="288"/>
      <c r="U35129" s="287"/>
      <c r="X35129" s="289"/>
    </row>
    <row r="35130" spans="20:24">
      <c r="T35130" s="288"/>
      <c r="U35130" s="287"/>
      <c r="X35130" s="289"/>
    </row>
    <row r="35131" spans="20:24">
      <c r="T35131" s="288"/>
      <c r="U35131" s="287"/>
      <c r="X35131" s="289"/>
    </row>
    <row r="35132" spans="20:24">
      <c r="T35132" s="288"/>
      <c r="U35132" s="287"/>
      <c r="X35132" s="289"/>
    </row>
    <row r="35133" spans="20:24">
      <c r="T35133" s="288"/>
      <c r="U35133" s="287"/>
      <c r="X35133" s="289"/>
    </row>
    <row r="35134" spans="20:24">
      <c r="T35134" s="288"/>
      <c r="U35134" s="287"/>
      <c r="X35134" s="289"/>
    </row>
    <row r="35135" spans="20:24">
      <c r="T35135" s="288"/>
      <c r="U35135" s="287"/>
      <c r="X35135" s="289"/>
    </row>
    <row r="35136" spans="20:24">
      <c r="T35136" s="288"/>
      <c r="U35136" s="287"/>
      <c r="X35136" s="289"/>
    </row>
    <row r="35137" spans="20:24">
      <c r="T35137" s="288"/>
      <c r="U35137" s="287"/>
      <c r="X35137" s="289"/>
    </row>
    <row r="35138" spans="20:24">
      <c r="T35138" s="288"/>
      <c r="U35138" s="287"/>
      <c r="X35138" s="289"/>
    </row>
    <row r="35139" spans="20:24">
      <c r="T35139" s="288"/>
      <c r="U35139" s="287"/>
      <c r="X35139" s="289"/>
    </row>
    <row r="35140" spans="20:24">
      <c r="T35140" s="288"/>
      <c r="U35140" s="287"/>
      <c r="X35140" s="289"/>
    </row>
    <row r="35141" spans="20:24">
      <c r="T35141" s="288"/>
      <c r="U35141" s="287"/>
      <c r="X35141" s="289"/>
    </row>
    <row r="35142" spans="20:24">
      <c r="T35142" s="288"/>
      <c r="U35142" s="287"/>
      <c r="X35142" s="289"/>
    </row>
    <row r="35143" spans="20:24">
      <c r="T35143" s="288"/>
      <c r="U35143" s="287"/>
      <c r="X35143" s="289"/>
    </row>
    <row r="35144" spans="20:24">
      <c r="T35144" s="288"/>
      <c r="U35144" s="287"/>
      <c r="X35144" s="289"/>
    </row>
    <row r="35145" spans="20:24">
      <c r="T35145" s="288"/>
      <c r="U35145" s="287"/>
      <c r="X35145" s="289"/>
    </row>
    <row r="35146" spans="20:24">
      <c r="T35146" s="288"/>
      <c r="U35146" s="287"/>
      <c r="X35146" s="289"/>
    </row>
    <row r="35147" spans="20:24">
      <c r="T35147" s="288"/>
      <c r="U35147" s="287"/>
      <c r="X35147" s="289"/>
    </row>
    <row r="35148" spans="20:24">
      <c r="T35148" s="288"/>
      <c r="U35148" s="287"/>
      <c r="X35148" s="289"/>
    </row>
    <row r="35149" spans="20:24">
      <c r="T35149" s="288"/>
      <c r="U35149" s="287"/>
      <c r="X35149" s="289"/>
    </row>
    <row r="35150" spans="20:24">
      <c r="T35150" s="288"/>
      <c r="U35150" s="287"/>
      <c r="X35150" s="289"/>
    </row>
    <row r="35151" spans="20:24">
      <c r="T35151" s="288"/>
      <c r="U35151" s="287"/>
      <c r="X35151" s="289"/>
    </row>
    <row r="35152" spans="20:24">
      <c r="T35152" s="288"/>
      <c r="U35152" s="287"/>
      <c r="X35152" s="289"/>
    </row>
    <row r="35153" spans="20:24">
      <c r="T35153" s="288"/>
      <c r="U35153" s="287"/>
      <c r="X35153" s="289"/>
    </row>
    <row r="35154" spans="20:24">
      <c r="T35154" s="288"/>
      <c r="U35154" s="287"/>
      <c r="X35154" s="289"/>
    </row>
    <row r="35155" spans="20:24">
      <c r="T35155" s="288"/>
      <c r="U35155" s="287"/>
      <c r="X35155" s="289"/>
    </row>
    <row r="35156" spans="20:24">
      <c r="T35156" s="288"/>
      <c r="U35156" s="287"/>
      <c r="X35156" s="289"/>
    </row>
    <row r="35157" spans="20:24">
      <c r="T35157" s="288"/>
      <c r="U35157" s="287"/>
      <c r="X35157" s="289"/>
    </row>
    <row r="35158" spans="20:24">
      <c r="T35158" s="288"/>
      <c r="U35158" s="287"/>
      <c r="X35158" s="289"/>
    </row>
    <row r="35159" spans="20:24">
      <c r="T35159" s="288"/>
      <c r="U35159" s="287"/>
      <c r="X35159" s="289"/>
    </row>
    <row r="35160" spans="20:24">
      <c r="T35160" s="288"/>
      <c r="U35160" s="287"/>
      <c r="X35160" s="289"/>
    </row>
    <row r="35161" spans="20:24">
      <c r="T35161" s="288"/>
      <c r="U35161" s="287"/>
      <c r="X35161" s="289"/>
    </row>
    <row r="35162" spans="20:24">
      <c r="T35162" s="288"/>
      <c r="U35162" s="287"/>
      <c r="X35162" s="289"/>
    </row>
    <row r="35163" spans="20:24">
      <c r="T35163" s="288"/>
      <c r="U35163" s="287"/>
      <c r="X35163" s="289"/>
    </row>
    <row r="35164" spans="20:24">
      <c r="T35164" s="288"/>
      <c r="U35164" s="287"/>
      <c r="X35164" s="289"/>
    </row>
    <row r="35165" spans="20:24">
      <c r="T35165" s="288"/>
      <c r="U35165" s="287"/>
      <c r="X35165" s="289"/>
    </row>
    <row r="35166" spans="20:24">
      <c r="T35166" s="288"/>
      <c r="U35166" s="287"/>
      <c r="X35166" s="289"/>
    </row>
    <row r="35167" spans="20:24">
      <c r="T35167" s="288"/>
      <c r="U35167" s="287"/>
      <c r="X35167" s="289"/>
    </row>
    <row r="35168" spans="20:24">
      <c r="T35168" s="288"/>
      <c r="U35168" s="287"/>
      <c r="X35168" s="289"/>
    </row>
    <row r="35169" spans="20:24">
      <c r="T35169" s="288"/>
      <c r="U35169" s="287"/>
      <c r="X35169" s="289"/>
    </row>
    <row r="35170" spans="20:24">
      <c r="T35170" s="288"/>
      <c r="U35170" s="287"/>
      <c r="X35170" s="289"/>
    </row>
    <row r="35171" spans="20:24">
      <c r="T35171" s="288"/>
      <c r="U35171" s="287"/>
      <c r="X35171" s="289"/>
    </row>
    <row r="35172" spans="20:24">
      <c r="T35172" s="288"/>
      <c r="U35172" s="287"/>
      <c r="X35172" s="289"/>
    </row>
    <row r="35173" spans="20:24">
      <c r="T35173" s="288"/>
      <c r="U35173" s="287"/>
      <c r="X35173" s="289"/>
    </row>
    <row r="35174" spans="20:24">
      <c r="T35174" s="288"/>
      <c r="U35174" s="287"/>
      <c r="X35174" s="289"/>
    </row>
    <row r="35175" spans="20:24">
      <c r="T35175" s="288"/>
      <c r="U35175" s="287"/>
      <c r="X35175" s="289"/>
    </row>
    <row r="35176" spans="20:24">
      <c r="T35176" s="288"/>
      <c r="U35176" s="287"/>
      <c r="X35176" s="289"/>
    </row>
    <row r="35177" spans="20:24">
      <c r="T35177" s="288"/>
      <c r="U35177" s="287"/>
      <c r="X35177" s="289"/>
    </row>
    <row r="35178" spans="20:24">
      <c r="T35178" s="288"/>
      <c r="U35178" s="287"/>
      <c r="X35178" s="289"/>
    </row>
    <row r="35179" spans="20:24">
      <c r="T35179" s="288"/>
      <c r="U35179" s="287"/>
      <c r="X35179" s="289"/>
    </row>
    <row r="35180" spans="20:24">
      <c r="T35180" s="288"/>
      <c r="U35180" s="287"/>
      <c r="X35180" s="289"/>
    </row>
    <row r="35181" spans="20:24">
      <c r="T35181" s="288"/>
      <c r="U35181" s="287"/>
      <c r="X35181" s="289"/>
    </row>
    <row r="35182" spans="20:24">
      <c r="T35182" s="288"/>
      <c r="U35182" s="287"/>
      <c r="X35182" s="289"/>
    </row>
    <row r="35183" spans="20:24">
      <c r="T35183" s="288"/>
      <c r="U35183" s="287"/>
      <c r="X35183" s="289"/>
    </row>
    <row r="35184" spans="20:24">
      <c r="T35184" s="288"/>
      <c r="U35184" s="287"/>
      <c r="X35184" s="289"/>
    </row>
    <row r="35185" spans="20:24">
      <c r="T35185" s="288"/>
      <c r="U35185" s="287"/>
      <c r="X35185" s="289"/>
    </row>
    <row r="35186" spans="20:24">
      <c r="T35186" s="288"/>
      <c r="U35186" s="287"/>
      <c r="X35186" s="289"/>
    </row>
    <row r="35187" spans="20:24">
      <c r="T35187" s="288"/>
      <c r="U35187" s="287"/>
      <c r="X35187" s="289"/>
    </row>
    <row r="35188" spans="20:24">
      <c r="T35188" s="288"/>
      <c r="U35188" s="287"/>
      <c r="X35188" s="289"/>
    </row>
    <row r="35189" spans="20:24">
      <c r="T35189" s="288"/>
      <c r="U35189" s="287"/>
      <c r="X35189" s="289"/>
    </row>
    <row r="35190" spans="20:24">
      <c r="T35190" s="288"/>
      <c r="U35190" s="287"/>
      <c r="X35190" s="289"/>
    </row>
    <row r="35191" spans="20:24">
      <c r="T35191" s="288"/>
      <c r="U35191" s="287"/>
      <c r="X35191" s="289"/>
    </row>
    <row r="35192" spans="20:24">
      <c r="T35192" s="288"/>
      <c r="U35192" s="287"/>
      <c r="X35192" s="289"/>
    </row>
    <row r="35193" spans="20:24">
      <c r="T35193" s="288"/>
      <c r="U35193" s="287"/>
      <c r="X35193" s="289"/>
    </row>
    <row r="35194" spans="20:24">
      <c r="T35194" s="288"/>
      <c r="U35194" s="287"/>
      <c r="X35194" s="289"/>
    </row>
    <row r="35195" spans="20:24">
      <c r="T35195" s="288"/>
      <c r="U35195" s="287"/>
      <c r="X35195" s="289"/>
    </row>
    <row r="35196" spans="20:24">
      <c r="T35196" s="288"/>
      <c r="U35196" s="287"/>
      <c r="X35196" s="289"/>
    </row>
    <row r="35197" spans="20:24">
      <c r="T35197" s="288"/>
      <c r="U35197" s="287"/>
      <c r="X35197" s="289"/>
    </row>
    <row r="35198" spans="20:24">
      <c r="T35198" s="288"/>
      <c r="U35198" s="287"/>
      <c r="X35198" s="289"/>
    </row>
    <row r="35199" spans="20:24">
      <c r="T35199" s="288"/>
      <c r="U35199" s="287"/>
      <c r="X35199" s="289"/>
    </row>
    <row r="35200" spans="20:24">
      <c r="T35200" s="288"/>
      <c r="U35200" s="287"/>
      <c r="X35200" s="289"/>
    </row>
    <row r="35201" spans="20:24">
      <c r="T35201" s="288"/>
      <c r="U35201" s="287"/>
      <c r="X35201" s="289"/>
    </row>
    <row r="35202" spans="20:24">
      <c r="T35202" s="288"/>
      <c r="U35202" s="287"/>
      <c r="X35202" s="289"/>
    </row>
    <row r="35203" spans="20:24">
      <c r="T35203" s="288"/>
      <c r="U35203" s="287"/>
      <c r="X35203" s="289"/>
    </row>
    <row r="35204" spans="20:24">
      <c r="T35204" s="288"/>
      <c r="U35204" s="287"/>
      <c r="X35204" s="289"/>
    </row>
    <row r="35205" spans="20:24">
      <c r="T35205" s="288"/>
      <c r="U35205" s="287"/>
      <c r="X35205" s="289"/>
    </row>
    <row r="35206" spans="20:24">
      <c r="T35206" s="288"/>
      <c r="U35206" s="287"/>
      <c r="X35206" s="289"/>
    </row>
    <row r="35207" spans="20:24">
      <c r="T35207" s="288"/>
      <c r="U35207" s="287"/>
      <c r="X35207" s="289"/>
    </row>
    <row r="35208" spans="20:24">
      <c r="T35208" s="288"/>
      <c r="U35208" s="287"/>
      <c r="X35208" s="289"/>
    </row>
    <row r="35209" spans="20:24">
      <c r="T35209" s="288"/>
      <c r="U35209" s="287"/>
      <c r="X35209" s="289"/>
    </row>
    <row r="35210" spans="20:24">
      <c r="T35210" s="288"/>
      <c r="U35210" s="287"/>
      <c r="X35210" s="289"/>
    </row>
    <row r="35211" spans="20:24">
      <c r="T35211" s="288"/>
      <c r="U35211" s="287"/>
      <c r="X35211" s="289"/>
    </row>
    <row r="35212" spans="20:24">
      <c r="T35212" s="288"/>
      <c r="U35212" s="287"/>
      <c r="X35212" s="289"/>
    </row>
    <row r="35213" spans="20:24">
      <c r="T35213" s="288"/>
      <c r="U35213" s="287"/>
      <c r="X35213" s="289"/>
    </row>
    <row r="35214" spans="20:24">
      <c r="T35214" s="288"/>
      <c r="U35214" s="287"/>
      <c r="X35214" s="289"/>
    </row>
    <row r="35215" spans="20:24">
      <c r="T35215" s="288"/>
      <c r="U35215" s="287"/>
      <c r="X35215" s="289"/>
    </row>
    <row r="35216" spans="20:24">
      <c r="T35216" s="288"/>
      <c r="U35216" s="287"/>
      <c r="X35216" s="289"/>
    </row>
    <row r="35217" spans="20:24">
      <c r="T35217" s="288"/>
      <c r="U35217" s="287"/>
      <c r="X35217" s="289"/>
    </row>
    <row r="35218" spans="20:24">
      <c r="T35218" s="288"/>
      <c r="U35218" s="287"/>
      <c r="X35218" s="289"/>
    </row>
    <row r="35219" spans="20:24">
      <c r="T35219" s="288"/>
      <c r="U35219" s="287"/>
      <c r="X35219" s="289"/>
    </row>
    <row r="35220" spans="20:24">
      <c r="T35220" s="288"/>
      <c r="U35220" s="287"/>
      <c r="X35220" s="289"/>
    </row>
    <row r="35221" spans="20:24">
      <c r="T35221" s="288"/>
      <c r="U35221" s="287"/>
      <c r="X35221" s="289"/>
    </row>
    <row r="35222" spans="20:24">
      <c r="T35222" s="288"/>
      <c r="U35222" s="287"/>
      <c r="X35222" s="289"/>
    </row>
    <row r="35223" spans="20:24">
      <c r="T35223" s="288"/>
      <c r="U35223" s="287"/>
      <c r="X35223" s="289"/>
    </row>
    <row r="35224" spans="20:24">
      <c r="T35224" s="288"/>
      <c r="U35224" s="287"/>
      <c r="X35224" s="289"/>
    </row>
    <row r="35225" spans="20:24">
      <c r="T35225" s="288"/>
      <c r="U35225" s="287"/>
      <c r="X35225" s="289"/>
    </row>
    <row r="35226" spans="20:24">
      <c r="T35226" s="288"/>
      <c r="U35226" s="287"/>
      <c r="X35226" s="289"/>
    </row>
    <row r="35227" spans="20:24">
      <c r="T35227" s="288"/>
      <c r="U35227" s="287"/>
      <c r="X35227" s="289"/>
    </row>
    <row r="35228" spans="20:24">
      <c r="T35228" s="288"/>
      <c r="U35228" s="287"/>
      <c r="X35228" s="289"/>
    </row>
    <row r="35229" spans="20:24">
      <c r="T35229" s="288"/>
      <c r="U35229" s="287"/>
      <c r="X35229" s="289"/>
    </row>
    <row r="35230" spans="20:24">
      <c r="T35230" s="288"/>
      <c r="U35230" s="287"/>
      <c r="X35230" s="289"/>
    </row>
    <row r="35231" spans="20:24">
      <c r="T35231" s="288"/>
      <c r="U35231" s="287"/>
      <c r="X35231" s="289"/>
    </row>
    <row r="35232" spans="20:24">
      <c r="T35232" s="288"/>
      <c r="U35232" s="287"/>
      <c r="X35232" s="289"/>
    </row>
    <row r="35233" spans="20:24">
      <c r="T35233" s="288"/>
      <c r="U35233" s="287"/>
      <c r="X35233" s="289"/>
    </row>
    <row r="35234" spans="20:24">
      <c r="T35234" s="288"/>
      <c r="U35234" s="287"/>
      <c r="X35234" s="289"/>
    </row>
    <row r="35235" spans="20:24">
      <c r="T35235" s="288"/>
      <c r="U35235" s="287"/>
      <c r="X35235" s="289"/>
    </row>
    <row r="35236" spans="20:24">
      <c r="T35236" s="288"/>
      <c r="U35236" s="287"/>
      <c r="X35236" s="289"/>
    </row>
    <row r="35237" spans="20:24">
      <c r="T35237" s="288"/>
      <c r="U35237" s="287"/>
      <c r="X35237" s="289"/>
    </row>
    <row r="35238" spans="20:24">
      <c r="T35238" s="288"/>
      <c r="U35238" s="287"/>
      <c r="X35238" s="289"/>
    </row>
    <row r="35239" spans="20:24">
      <c r="T35239" s="288"/>
      <c r="U35239" s="287"/>
      <c r="X35239" s="289"/>
    </row>
    <row r="35240" spans="20:24">
      <c r="T35240" s="288"/>
      <c r="U35240" s="287"/>
      <c r="X35240" s="289"/>
    </row>
    <row r="35241" spans="20:24">
      <c r="T35241" s="288"/>
      <c r="U35241" s="287"/>
      <c r="X35241" s="289"/>
    </row>
    <row r="35242" spans="20:24">
      <c r="T35242" s="288"/>
      <c r="U35242" s="287"/>
      <c r="X35242" s="289"/>
    </row>
    <row r="35243" spans="20:24">
      <c r="T35243" s="288"/>
      <c r="U35243" s="287"/>
      <c r="X35243" s="289"/>
    </row>
    <row r="35244" spans="20:24">
      <c r="T35244" s="288"/>
      <c r="U35244" s="287"/>
      <c r="X35244" s="289"/>
    </row>
    <row r="35245" spans="20:24">
      <c r="T35245" s="288"/>
      <c r="U35245" s="287"/>
      <c r="X35245" s="289"/>
    </row>
    <row r="35246" spans="20:24">
      <c r="T35246" s="288"/>
      <c r="U35246" s="287"/>
      <c r="X35246" s="289"/>
    </row>
    <row r="35247" spans="20:24">
      <c r="T35247" s="288"/>
      <c r="U35247" s="287"/>
      <c r="X35247" s="289"/>
    </row>
    <row r="35248" spans="20:24">
      <c r="T35248" s="288"/>
      <c r="U35248" s="287"/>
      <c r="X35248" s="289"/>
    </row>
    <row r="35249" spans="20:24">
      <c r="T35249" s="288"/>
      <c r="U35249" s="287"/>
      <c r="X35249" s="289"/>
    </row>
    <row r="35250" spans="20:24">
      <c r="T35250" s="288"/>
      <c r="U35250" s="287"/>
      <c r="X35250" s="289"/>
    </row>
    <row r="35251" spans="20:24">
      <c r="T35251" s="288"/>
      <c r="U35251" s="287"/>
      <c r="X35251" s="289"/>
    </row>
    <row r="35252" spans="20:24">
      <c r="T35252" s="288"/>
      <c r="U35252" s="287"/>
      <c r="X35252" s="289"/>
    </row>
    <row r="35253" spans="20:24">
      <c r="T35253" s="288"/>
      <c r="U35253" s="287"/>
      <c r="X35253" s="289"/>
    </row>
    <row r="35254" spans="20:24">
      <c r="T35254" s="288"/>
      <c r="U35254" s="287"/>
      <c r="X35254" s="289"/>
    </row>
    <row r="35255" spans="20:24">
      <c r="T35255" s="288"/>
      <c r="U35255" s="287"/>
      <c r="X35255" s="289"/>
    </row>
    <row r="35256" spans="20:24">
      <c r="T35256" s="288"/>
      <c r="U35256" s="287"/>
      <c r="X35256" s="289"/>
    </row>
    <row r="35257" spans="20:24">
      <c r="T35257" s="288"/>
      <c r="U35257" s="287"/>
      <c r="X35257" s="289"/>
    </row>
    <row r="35258" spans="20:24">
      <c r="T35258" s="288"/>
      <c r="U35258" s="287"/>
      <c r="X35258" s="289"/>
    </row>
    <row r="35259" spans="20:24">
      <c r="T35259" s="288"/>
      <c r="U35259" s="287"/>
      <c r="X35259" s="289"/>
    </row>
    <row r="35260" spans="20:24">
      <c r="T35260" s="288"/>
      <c r="U35260" s="287"/>
      <c r="X35260" s="289"/>
    </row>
    <row r="35261" spans="20:24">
      <c r="T35261" s="288"/>
      <c r="U35261" s="287"/>
      <c r="X35261" s="289"/>
    </row>
    <row r="35262" spans="20:24">
      <c r="T35262" s="288"/>
      <c r="U35262" s="287"/>
      <c r="X35262" s="289"/>
    </row>
    <row r="35263" spans="20:24">
      <c r="T35263" s="288"/>
      <c r="U35263" s="287"/>
      <c r="X35263" s="289"/>
    </row>
    <row r="35264" spans="20:24">
      <c r="T35264" s="288"/>
      <c r="U35264" s="287"/>
      <c r="X35264" s="289"/>
    </row>
    <row r="35265" spans="20:24">
      <c r="T35265" s="288"/>
      <c r="U35265" s="287"/>
      <c r="X35265" s="289"/>
    </row>
    <row r="35266" spans="20:24">
      <c r="T35266" s="288"/>
      <c r="U35266" s="287"/>
      <c r="X35266" s="289"/>
    </row>
    <row r="35267" spans="20:24">
      <c r="T35267" s="288"/>
      <c r="U35267" s="287"/>
      <c r="X35267" s="289"/>
    </row>
    <row r="35268" spans="20:24">
      <c r="T35268" s="288"/>
      <c r="U35268" s="287"/>
      <c r="X35268" s="289"/>
    </row>
    <row r="35269" spans="20:24">
      <c r="T35269" s="288"/>
      <c r="U35269" s="287"/>
      <c r="X35269" s="289"/>
    </row>
    <row r="35270" spans="20:24">
      <c r="T35270" s="288"/>
      <c r="U35270" s="287"/>
      <c r="X35270" s="289"/>
    </row>
    <row r="35271" spans="20:24">
      <c r="T35271" s="288"/>
      <c r="U35271" s="287"/>
      <c r="X35271" s="289"/>
    </row>
    <row r="35272" spans="20:24">
      <c r="T35272" s="288"/>
      <c r="U35272" s="287"/>
      <c r="X35272" s="289"/>
    </row>
    <row r="35273" spans="20:24">
      <c r="T35273" s="288"/>
      <c r="U35273" s="287"/>
      <c r="X35273" s="289"/>
    </row>
    <row r="35274" spans="20:24">
      <c r="T35274" s="288"/>
      <c r="U35274" s="287"/>
      <c r="X35274" s="289"/>
    </row>
    <row r="35275" spans="20:24">
      <c r="T35275" s="288"/>
      <c r="U35275" s="287"/>
      <c r="X35275" s="289"/>
    </row>
    <row r="35276" spans="20:24">
      <c r="T35276" s="288"/>
      <c r="U35276" s="287"/>
      <c r="X35276" s="289"/>
    </row>
    <row r="35277" spans="20:24">
      <c r="T35277" s="288"/>
      <c r="U35277" s="287"/>
      <c r="X35277" s="289"/>
    </row>
    <row r="35278" spans="20:24">
      <c r="T35278" s="288"/>
      <c r="U35278" s="287"/>
      <c r="X35278" s="289"/>
    </row>
    <row r="35279" spans="20:24">
      <c r="T35279" s="288"/>
      <c r="U35279" s="287"/>
      <c r="X35279" s="289"/>
    </row>
    <row r="35280" spans="20:24">
      <c r="T35280" s="288"/>
      <c r="U35280" s="287"/>
      <c r="X35280" s="289"/>
    </row>
    <row r="35281" spans="20:24">
      <c r="T35281" s="288"/>
      <c r="U35281" s="287"/>
      <c r="X35281" s="289"/>
    </row>
    <row r="35282" spans="20:24">
      <c r="T35282" s="288"/>
      <c r="U35282" s="287"/>
      <c r="X35282" s="289"/>
    </row>
    <row r="35283" spans="20:24">
      <c r="T35283" s="288"/>
      <c r="U35283" s="287"/>
      <c r="X35283" s="289"/>
    </row>
    <row r="35284" spans="20:24">
      <c r="T35284" s="288"/>
      <c r="U35284" s="287"/>
      <c r="X35284" s="289"/>
    </row>
    <row r="35285" spans="20:24">
      <c r="T35285" s="288"/>
      <c r="U35285" s="287"/>
      <c r="X35285" s="289"/>
    </row>
    <row r="35286" spans="20:24">
      <c r="T35286" s="288"/>
      <c r="U35286" s="287"/>
      <c r="X35286" s="289"/>
    </row>
    <row r="35287" spans="20:24">
      <c r="T35287" s="288"/>
      <c r="U35287" s="287"/>
      <c r="X35287" s="289"/>
    </row>
    <row r="35288" spans="20:24">
      <c r="T35288" s="288"/>
      <c r="U35288" s="287"/>
      <c r="X35288" s="289"/>
    </row>
    <row r="35289" spans="20:24">
      <c r="T35289" s="288"/>
      <c r="U35289" s="287"/>
      <c r="X35289" s="289"/>
    </row>
    <row r="35290" spans="20:24">
      <c r="T35290" s="288"/>
      <c r="U35290" s="287"/>
      <c r="X35290" s="289"/>
    </row>
    <row r="35291" spans="20:24">
      <c r="T35291" s="288"/>
      <c r="U35291" s="287"/>
      <c r="X35291" s="289"/>
    </row>
    <row r="35292" spans="20:24">
      <c r="T35292" s="288"/>
      <c r="U35292" s="287"/>
      <c r="X35292" s="289"/>
    </row>
    <row r="35293" spans="20:24">
      <c r="T35293" s="288"/>
      <c r="U35293" s="287"/>
      <c r="X35293" s="289"/>
    </row>
    <row r="35294" spans="20:24">
      <c r="T35294" s="288"/>
      <c r="U35294" s="287"/>
      <c r="X35294" s="289"/>
    </row>
    <row r="35295" spans="20:24">
      <c r="T35295" s="288"/>
      <c r="U35295" s="287"/>
      <c r="X35295" s="289"/>
    </row>
    <row r="35296" spans="20:24">
      <c r="T35296" s="288"/>
      <c r="U35296" s="287"/>
      <c r="X35296" s="289"/>
    </row>
    <row r="35297" spans="20:24">
      <c r="T35297" s="288"/>
      <c r="U35297" s="287"/>
      <c r="X35297" s="289"/>
    </row>
    <row r="35298" spans="20:24">
      <c r="T35298" s="288"/>
      <c r="U35298" s="287"/>
      <c r="X35298" s="289"/>
    </row>
    <row r="35299" spans="20:24">
      <c r="T35299" s="288"/>
      <c r="U35299" s="287"/>
      <c r="X35299" s="289"/>
    </row>
    <row r="35300" spans="20:24">
      <c r="T35300" s="288"/>
      <c r="U35300" s="287"/>
      <c r="X35300" s="289"/>
    </row>
    <row r="35301" spans="20:24">
      <c r="T35301" s="288"/>
      <c r="U35301" s="287"/>
      <c r="X35301" s="289"/>
    </row>
    <row r="35302" spans="20:24">
      <c r="T35302" s="288"/>
      <c r="U35302" s="287"/>
      <c r="X35302" s="289"/>
    </row>
    <row r="35303" spans="20:24">
      <c r="T35303" s="288"/>
      <c r="U35303" s="287"/>
      <c r="X35303" s="289"/>
    </row>
    <row r="35304" spans="20:24">
      <c r="T35304" s="288"/>
      <c r="U35304" s="287"/>
      <c r="X35304" s="289"/>
    </row>
    <row r="35305" spans="20:24">
      <c r="T35305" s="288"/>
      <c r="U35305" s="287"/>
      <c r="X35305" s="289"/>
    </row>
    <row r="35306" spans="20:24">
      <c r="T35306" s="288"/>
      <c r="U35306" s="287"/>
      <c r="X35306" s="289"/>
    </row>
    <row r="35307" spans="20:24">
      <c r="T35307" s="288"/>
      <c r="U35307" s="287"/>
      <c r="X35307" s="289"/>
    </row>
    <row r="35308" spans="20:24">
      <c r="T35308" s="288"/>
      <c r="U35308" s="287"/>
      <c r="X35308" s="289"/>
    </row>
    <row r="35309" spans="20:24">
      <c r="T35309" s="288"/>
      <c r="U35309" s="287"/>
      <c r="X35309" s="289"/>
    </row>
    <row r="35310" spans="20:24">
      <c r="T35310" s="288"/>
      <c r="U35310" s="287"/>
      <c r="X35310" s="289"/>
    </row>
    <row r="35311" spans="20:24">
      <c r="T35311" s="288"/>
      <c r="U35311" s="287"/>
      <c r="X35311" s="289"/>
    </row>
    <row r="35312" spans="20:24">
      <c r="T35312" s="288"/>
      <c r="U35312" s="287"/>
      <c r="X35312" s="289"/>
    </row>
    <row r="35313" spans="20:24">
      <c r="T35313" s="288"/>
      <c r="U35313" s="287"/>
      <c r="X35313" s="289"/>
    </row>
    <row r="35314" spans="20:24">
      <c r="T35314" s="288"/>
      <c r="U35314" s="287"/>
      <c r="X35314" s="289"/>
    </row>
    <row r="35315" spans="20:24">
      <c r="T35315" s="288"/>
      <c r="U35315" s="287"/>
      <c r="X35315" s="289"/>
    </row>
    <row r="35316" spans="20:24">
      <c r="T35316" s="288"/>
      <c r="U35316" s="287"/>
      <c r="X35316" s="289"/>
    </row>
    <row r="35317" spans="20:24">
      <c r="T35317" s="288"/>
      <c r="U35317" s="287"/>
      <c r="X35317" s="289"/>
    </row>
    <row r="35318" spans="20:24">
      <c r="T35318" s="288"/>
      <c r="U35318" s="287"/>
      <c r="X35318" s="289"/>
    </row>
    <row r="35319" spans="20:24">
      <c r="T35319" s="288"/>
      <c r="U35319" s="287"/>
      <c r="X35319" s="289"/>
    </row>
    <row r="35320" spans="20:24">
      <c r="T35320" s="288"/>
      <c r="U35320" s="287"/>
      <c r="X35320" s="289"/>
    </row>
    <row r="35321" spans="20:24">
      <c r="T35321" s="288"/>
      <c r="U35321" s="287"/>
      <c r="X35321" s="289"/>
    </row>
    <row r="35322" spans="20:24">
      <c r="T35322" s="288"/>
      <c r="U35322" s="287"/>
      <c r="X35322" s="289"/>
    </row>
    <row r="35323" spans="20:24">
      <c r="T35323" s="288"/>
      <c r="U35323" s="287"/>
      <c r="X35323" s="289"/>
    </row>
    <row r="35324" spans="20:24">
      <c r="T35324" s="288"/>
      <c r="U35324" s="287"/>
      <c r="X35324" s="289"/>
    </row>
    <row r="35325" spans="20:24">
      <c r="T35325" s="288"/>
      <c r="U35325" s="287"/>
      <c r="X35325" s="289"/>
    </row>
    <row r="35326" spans="20:24">
      <c r="T35326" s="288"/>
      <c r="U35326" s="287"/>
      <c r="X35326" s="289"/>
    </row>
    <row r="35327" spans="20:24">
      <c r="T35327" s="288"/>
      <c r="U35327" s="287"/>
      <c r="X35327" s="289"/>
    </row>
    <row r="35328" spans="20:24">
      <c r="T35328" s="288"/>
      <c r="U35328" s="287"/>
      <c r="X35328" s="289"/>
    </row>
    <row r="35329" spans="20:24">
      <c r="T35329" s="288"/>
      <c r="U35329" s="287"/>
      <c r="X35329" s="289"/>
    </row>
    <row r="35330" spans="20:24">
      <c r="T35330" s="288"/>
      <c r="U35330" s="287"/>
      <c r="X35330" s="289"/>
    </row>
    <row r="35331" spans="20:24">
      <c r="T35331" s="288"/>
      <c r="U35331" s="287"/>
      <c r="X35331" s="289"/>
    </row>
    <row r="35332" spans="20:24">
      <c r="T35332" s="288"/>
      <c r="U35332" s="287"/>
      <c r="X35332" s="289"/>
    </row>
    <row r="35333" spans="20:24">
      <c r="T35333" s="288"/>
      <c r="U35333" s="287"/>
      <c r="X35333" s="289"/>
    </row>
    <row r="35334" spans="20:24">
      <c r="T35334" s="288"/>
      <c r="U35334" s="287"/>
      <c r="X35334" s="289"/>
    </row>
    <row r="35335" spans="20:24">
      <c r="T35335" s="288"/>
      <c r="U35335" s="287"/>
      <c r="X35335" s="289"/>
    </row>
    <row r="35336" spans="20:24">
      <c r="T35336" s="288"/>
      <c r="U35336" s="287"/>
      <c r="X35336" s="289"/>
    </row>
    <row r="35337" spans="20:24">
      <c r="T35337" s="288"/>
      <c r="U35337" s="287"/>
      <c r="X35337" s="289"/>
    </row>
    <row r="35338" spans="20:24">
      <c r="T35338" s="288"/>
      <c r="U35338" s="287"/>
      <c r="X35338" s="289"/>
    </row>
    <row r="35339" spans="20:24">
      <c r="T35339" s="288"/>
      <c r="U35339" s="287"/>
      <c r="X35339" s="289"/>
    </row>
    <row r="35340" spans="20:24">
      <c r="T35340" s="288"/>
      <c r="U35340" s="287"/>
      <c r="X35340" s="289"/>
    </row>
    <row r="35341" spans="20:24">
      <c r="T35341" s="288"/>
      <c r="U35341" s="287"/>
      <c r="X35341" s="289"/>
    </row>
    <row r="35342" spans="20:24">
      <c r="T35342" s="288"/>
      <c r="U35342" s="287"/>
      <c r="X35342" s="289"/>
    </row>
    <row r="35343" spans="20:24">
      <c r="T35343" s="288"/>
      <c r="U35343" s="287"/>
      <c r="X35343" s="289"/>
    </row>
    <row r="35344" spans="20:24">
      <c r="T35344" s="288"/>
      <c r="U35344" s="287"/>
      <c r="X35344" s="289"/>
    </row>
    <row r="35345" spans="20:24">
      <c r="T35345" s="288"/>
      <c r="U35345" s="287"/>
      <c r="X35345" s="289"/>
    </row>
    <row r="35346" spans="20:24">
      <c r="T35346" s="288"/>
      <c r="U35346" s="287"/>
      <c r="X35346" s="289"/>
    </row>
    <row r="35347" spans="20:24">
      <c r="T35347" s="288"/>
      <c r="U35347" s="287"/>
      <c r="X35347" s="289"/>
    </row>
    <row r="35348" spans="20:24">
      <c r="T35348" s="288"/>
      <c r="U35348" s="287"/>
      <c r="X35348" s="289"/>
    </row>
    <row r="35349" spans="20:24">
      <c r="T35349" s="288"/>
      <c r="U35349" s="287"/>
      <c r="X35349" s="289"/>
    </row>
    <row r="35350" spans="20:24">
      <c r="T35350" s="288"/>
      <c r="U35350" s="287"/>
      <c r="X35350" s="289"/>
    </row>
    <row r="35351" spans="20:24">
      <c r="T35351" s="288"/>
      <c r="U35351" s="287"/>
      <c r="X35351" s="289"/>
    </row>
    <row r="35352" spans="20:24">
      <c r="T35352" s="288"/>
      <c r="U35352" s="287"/>
      <c r="X35352" s="289"/>
    </row>
    <row r="35353" spans="20:24">
      <c r="T35353" s="288"/>
      <c r="U35353" s="287"/>
      <c r="X35353" s="289"/>
    </row>
    <row r="35354" spans="20:24">
      <c r="T35354" s="288"/>
      <c r="U35354" s="287"/>
      <c r="X35354" s="289"/>
    </row>
    <row r="35355" spans="20:24">
      <c r="T35355" s="288"/>
      <c r="U35355" s="287"/>
      <c r="X35355" s="289"/>
    </row>
    <row r="35356" spans="20:24">
      <c r="T35356" s="288"/>
      <c r="U35356" s="287"/>
      <c r="X35356" s="289"/>
    </row>
    <row r="35357" spans="20:24">
      <c r="T35357" s="288"/>
      <c r="U35357" s="287"/>
      <c r="X35357" s="289"/>
    </row>
    <row r="35358" spans="20:24">
      <c r="T35358" s="288"/>
      <c r="U35358" s="287"/>
      <c r="X35358" s="289"/>
    </row>
    <row r="35359" spans="20:24">
      <c r="T35359" s="288"/>
      <c r="U35359" s="287"/>
      <c r="X35359" s="289"/>
    </row>
    <row r="35360" spans="20:24">
      <c r="T35360" s="288"/>
      <c r="U35360" s="287"/>
      <c r="X35360" s="289"/>
    </row>
    <row r="35361" spans="20:24">
      <c r="T35361" s="288"/>
      <c r="U35361" s="287"/>
      <c r="X35361" s="289"/>
    </row>
    <row r="35362" spans="20:24">
      <c r="T35362" s="288"/>
      <c r="U35362" s="287"/>
      <c r="X35362" s="289"/>
    </row>
    <row r="35363" spans="20:24">
      <c r="T35363" s="288"/>
      <c r="U35363" s="287"/>
      <c r="X35363" s="289"/>
    </row>
    <row r="35364" spans="20:24">
      <c r="T35364" s="288"/>
      <c r="U35364" s="287"/>
      <c r="X35364" s="289"/>
    </row>
    <row r="35365" spans="20:24">
      <c r="T35365" s="288"/>
      <c r="U35365" s="287"/>
      <c r="X35365" s="289"/>
    </row>
    <row r="35366" spans="20:24">
      <c r="T35366" s="288"/>
      <c r="U35366" s="287"/>
      <c r="X35366" s="289"/>
    </row>
    <row r="35367" spans="20:24">
      <c r="T35367" s="288"/>
      <c r="U35367" s="287"/>
      <c r="X35367" s="289"/>
    </row>
    <row r="35368" spans="20:24">
      <c r="T35368" s="288"/>
      <c r="U35368" s="287"/>
      <c r="X35368" s="289"/>
    </row>
    <row r="35369" spans="20:24">
      <c r="T35369" s="288"/>
      <c r="U35369" s="287"/>
      <c r="X35369" s="289"/>
    </row>
    <row r="35370" spans="20:24">
      <c r="T35370" s="288"/>
      <c r="U35370" s="287"/>
      <c r="X35370" s="289"/>
    </row>
    <row r="35371" spans="20:24">
      <c r="T35371" s="288"/>
      <c r="U35371" s="287"/>
      <c r="X35371" s="289"/>
    </row>
    <row r="35372" spans="20:24">
      <c r="T35372" s="288"/>
      <c r="U35372" s="287"/>
      <c r="X35372" s="289"/>
    </row>
    <row r="35373" spans="20:24">
      <c r="T35373" s="288"/>
      <c r="U35373" s="287"/>
      <c r="X35373" s="289"/>
    </row>
    <row r="35374" spans="20:24">
      <c r="T35374" s="288"/>
      <c r="U35374" s="287"/>
      <c r="X35374" s="289"/>
    </row>
    <row r="35375" spans="20:24">
      <c r="T35375" s="288"/>
      <c r="U35375" s="287"/>
      <c r="X35375" s="289"/>
    </row>
    <row r="35376" spans="20:24">
      <c r="T35376" s="288"/>
      <c r="U35376" s="287"/>
      <c r="X35376" s="289"/>
    </row>
    <row r="35377" spans="20:24">
      <c r="T35377" s="288"/>
      <c r="U35377" s="287"/>
      <c r="X35377" s="289"/>
    </row>
    <row r="35378" spans="20:24">
      <c r="T35378" s="288"/>
      <c r="U35378" s="287"/>
      <c r="X35378" s="289"/>
    </row>
    <row r="35379" spans="20:24">
      <c r="T35379" s="288"/>
      <c r="U35379" s="287"/>
      <c r="X35379" s="289"/>
    </row>
    <row r="35380" spans="20:24">
      <c r="T35380" s="288"/>
      <c r="U35380" s="287"/>
      <c r="X35380" s="289"/>
    </row>
    <row r="35381" spans="20:24">
      <c r="T35381" s="288"/>
      <c r="U35381" s="287"/>
      <c r="X35381" s="289"/>
    </row>
    <row r="35382" spans="20:24">
      <c r="T35382" s="288"/>
      <c r="U35382" s="287"/>
      <c r="X35382" s="289"/>
    </row>
    <row r="35383" spans="20:24">
      <c r="T35383" s="288"/>
      <c r="U35383" s="287"/>
      <c r="X35383" s="289"/>
    </row>
    <row r="35384" spans="20:24">
      <c r="T35384" s="288"/>
      <c r="U35384" s="287"/>
      <c r="X35384" s="289"/>
    </row>
    <row r="35385" spans="20:24">
      <c r="T35385" s="288"/>
      <c r="U35385" s="287"/>
      <c r="X35385" s="289"/>
    </row>
    <row r="35386" spans="20:24">
      <c r="T35386" s="288"/>
      <c r="U35386" s="287"/>
      <c r="X35386" s="289"/>
    </row>
    <row r="35387" spans="20:24">
      <c r="T35387" s="288"/>
      <c r="U35387" s="287"/>
      <c r="X35387" s="289"/>
    </row>
    <row r="35388" spans="20:24">
      <c r="T35388" s="288"/>
      <c r="U35388" s="287"/>
      <c r="X35388" s="289"/>
    </row>
    <row r="35389" spans="20:24">
      <c r="T35389" s="288"/>
      <c r="U35389" s="287"/>
      <c r="X35389" s="289"/>
    </row>
    <row r="35390" spans="20:24">
      <c r="T35390" s="288"/>
      <c r="U35390" s="287"/>
      <c r="X35390" s="289"/>
    </row>
    <row r="35391" spans="20:24">
      <c r="T35391" s="288"/>
      <c r="U35391" s="287"/>
      <c r="X35391" s="289"/>
    </row>
    <row r="35392" spans="20:24">
      <c r="T35392" s="288"/>
      <c r="U35392" s="287"/>
      <c r="X35392" s="289"/>
    </row>
    <row r="35393" spans="20:24">
      <c r="T35393" s="288"/>
      <c r="U35393" s="287"/>
      <c r="X35393" s="289"/>
    </row>
    <row r="35394" spans="20:24">
      <c r="T35394" s="288"/>
      <c r="U35394" s="287"/>
      <c r="X35394" s="289"/>
    </row>
    <row r="35395" spans="20:24">
      <c r="T35395" s="288"/>
      <c r="U35395" s="287"/>
      <c r="X35395" s="289"/>
    </row>
    <row r="35396" spans="20:24">
      <c r="T35396" s="288"/>
      <c r="U35396" s="287"/>
      <c r="X35396" s="289"/>
    </row>
    <row r="35397" spans="20:24">
      <c r="T35397" s="288"/>
      <c r="U35397" s="287"/>
      <c r="X35397" s="289"/>
    </row>
    <row r="35398" spans="20:24">
      <c r="T35398" s="288"/>
      <c r="U35398" s="287"/>
      <c r="X35398" s="289"/>
    </row>
    <row r="35399" spans="20:24">
      <c r="T35399" s="288"/>
      <c r="U35399" s="287"/>
      <c r="X35399" s="289"/>
    </row>
    <row r="35400" spans="20:24">
      <c r="T35400" s="288"/>
      <c r="U35400" s="287"/>
      <c r="X35400" s="289"/>
    </row>
    <row r="35401" spans="20:24">
      <c r="T35401" s="288"/>
      <c r="U35401" s="287"/>
      <c r="X35401" s="289"/>
    </row>
    <row r="35402" spans="20:24">
      <c r="T35402" s="288"/>
      <c r="U35402" s="287"/>
      <c r="X35402" s="289"/>
    </row>
    <row r="35403" spans="20:24">
      <c r="T35403" s="288"/>
      <c r="U35403" s="287"/>
      <c r="X35403" s="289"/>
    </row>
    <row r="35404" spans="20:24">
      <c r="T35404" s="288"/>
      <c r="U35404" s="287"/>
      <c r="X35404" s="289"/>
    </row>
    <row r="35405" spans="20:24">
      <c r="T35405" s="288"/>
      <c r="U35405" s="287"/>
      <c r="X35405" s="289"/>
    </row>
    <row r="35406" spans="20:24">
      <c r="T35406" s="288"/>
      <c r="U35406" s="287"/>
      <c r="X35406" s="289"/>
    </row>
    <row r="35407" spans="20:24">
      <c r="T35407" s="288"/>
      <c r="U35407" s="287"/>
      <c r="X35407" s="289"/>
    </row>
    <row r="35408" spans="20:24">
      <c r="T35408" s="288"/>
      <c r="U35408" s="287"/>
      <c r="X35408" s="289"/>
    </row>
    <row r="35409" spans="20:24">
      <c r="T35409" s="288"/>
      <c r="U35409" s="287"/>
      <c r="X35409" s="289"/>
    </row>
    <row r="35410" spans="20:24">
      <c r="T35410" s="288"/>
      <c r="U35410" s="287"/>
      <c r="X35410" s="289"/>
    </row>
    <row r="35411" spans="20:24">
      <c r="T35411" s="288"/>
      <c r="U35411" s="287"/>
      <c r="X35411" s="289"/>
    </row>
    <row r="35412" spans="20:24">
      <c r="T35412" s="288"/>
      <c r="U35412" s="287"/>
      <c r="X35412" s="289"/>
    </row>
    <row r="35413" spans="20:24">
      <c r="T35413" s="288"/>
      <c r="U35413" s="287"/>
      <c r="X35413" s="289"/>
    </row>
    <row r="35414" spans="20:24">
      <c r="T35414" s="288"/>
      <c r="U35414" s="287"/>
      <c r="X35414" s="289"/>
    </row>
    <row r="35415" spans="20:24">
      <c r="T35415" s="288"/>
      <c r="U35415" s="287"/>
      <c r="X35415" s="289"/>
    </row>
    <row r="35416" spans="20:24">
      <c r="T35416" s="288"/>
      <c r="U35416" s="287"/>
      <c r="X35416" s="289"/>
    </row>
    <row r="35417" spans="20:24">
      <c r="T35417" s="288"/>
      <c r="U35417" s="287"/>
      <c r="X35417" s="289"/>
    </row>
    <row r="35418" spans="20:24">
      <c r="T35418" s="288"/>
      <c r="U35418" s="287"/>
      <c r="X35418" s="289"/>
    </row>
    <row r="35419" spans="20:24">
      <c r="T35419" s="288"/>
      <c r="U35419" s="287"/>
      <c r="X35419" s="289"/>
    </row>
    <row r="35420" spans="20:24">
      <c r="T35420" s="288"/>
      <c r="U35420" s="287"/>
      <c r="X35420" s="289"/>
    </row>
    <row r="35421" spans="20:24">
      <c r="T35421" s="288"/>
      <c r="U35421" s="287"/>
      <c r="X35421" s="289"/>
    </row>
    <row r="35422" spans="20:24">
      <c r="T35422" s="288"/>
      <c r="U35422" s="287"/>
      <c r="X35422" s="289"/>
    </row>
    <row r="35423" spans="20:24">
      <c r="T35423" s="288"/>
      <c r="U35423" s="287"/>
      <c r="X35423" s="289"/>
    </row>
    <row r="35424" spans="20:24">
      <c r="T35424" s="288"/>
      <c r="U35424" s="287"/>
      <c r="X35424" s="289"/>
    </row>
    <row r="35425" spans="20:24">
      <c r="T35425" s="288"/>
      <c r="U35425" s="287"/>
      <c r="X35425" s="289"/>
    </row>
    <row r="35426" spans="20:24">
      <c r="T35426" s="288"/>
      <c r="U35426" s="287"/>
      <c r="X35426" s="289"/>
    </row>
    <row r="35427" spans="20:24">
      <c r="T35427" s="288"/>
      <c r="U35427" s="287"/>
      <c r="X35427" s="289"/>
    </row>
    <row r="35428" spans="20:24">
      <c r="T35428" s="288"/>
      <c r="U35428" s="287"/>
      <c r="X35428" s="289"/>
    </row>
    <row r="35429" spans="20:24">
      <c r="T35429" s="288"/>
      <c r="U35429" s="287"/>
      <c r="X35429" s="289"/>
    </row>
    <row r="35430" spans="20:24">
      <c r="T35430" s="288"/>
      <c r="U35430" s="287"/>
      <c r="X35430" s="289"/>
    </row>
    <row r="35431" spans="20:24">
      <c r="T35431" s="288"/>
      <c r="U35431" s="287"/>
      <c r="X35431" s="289"/>
    </row>
    <row r="35432" spans="20:24">
      <c r="T35432" s="288"/>
      <c r="U35432" s="287"/>
      <c r="X35432" s="289"/>
    </row>
    <row r="35433" spans="20:24">
      <c r="T35433" s="288"/>
      <c r="U35433" s="287"/>
      <c r="X35433" s="289"/>
    </row>
    <row r="35434" spans="20:24">
      <c r="T35434" s="288"/>
      <c r="U35434" s="287"/>
      <c r="X35434" s="289"/>
    </row>
    <row r="35435" spans="20:24">
      <c r="T35435" s="288"/>
      <c r="U35435" s="287"/>
      <c r="X35435" s="289"/>
    </row>
    <row r="35436" spans="20:24">
      <c r="T35436" s="288"/>
      <c r="U35436" s="287"/>
      <c r="X35436" s="289"/>
    </row>
    <row r="35437" spans="20:24">
      <c r="T35437" s="288"/>
      <c r="U35437" s="287"/>
      <c r="X35437" s="289"/>
    </row>
    <row r="35438" spans="20:24">
      <c r="T35438" s="288"/>
      <c r="U35438" s="287"/>
      <c r="X35438" s="289"/>
    </row>
    <row r="35439" spans="20:24">
      <c r="T35439" s="288"/>
      <c r="U35439" s="287"/>
      <c r="X35439" s="289"/>
    </row>
    <row r="35440" spans="20:24">
      <c r="T35440" s="288"/>
      <c r="U35440" s="287"/>
      <c r="X35440" s="289"/>
    </row>
    <row r="35441" spans="20:24">
      <c r="T35441" s="288"/>
      <c r="U35441" s="287"/>
      <c r="X35441" s="289"/>
    </row>
    <row r="35442" spans="20:24">
      <c r="T35442" s="288"/>
      <c r="U35442" s="287"/>
      <c r="X35442" s="289"/>
    </row>
    <row r="35443" spans="20:24">
      <c r="T35443" s="288"/>
      <c r="U35443" s="287"/>
      <c r="X35443" s="289"/>
    </row>
    <row r="35444" spans="20:24">
      <c r="T35444" s="288"/>
      <c r="U35444" s="287"/>
      <c r="X35444" s="289"/>
    </row>
    <row r="35445" spans="20:24">
      <c r="T35445" s="288"/>
      <c r="U35445" s="287"/>
      <c r="X35445" s="289"/>
    </row>
    <row r="35446" spans="20:24">
      <c r="T35446" s="288"/>
      <c r="U35446" s="287"/>
      <c r="X35446" s="289"/>
    </row>
    <row r="35447" spans="20:24">
      <c r="T35447" s="288"/>
      <c r="U35447" s="287"/>
      <c r="X35447" s="289"/>
    </row>
    <row r="35448" spans="20:24">
      <c r="T35448" s="288"/>
      <c r="U35448" s="287"/>
      <c r="X35448" s="289"/>
    </row>
    <row r="35449" spans="20:24">
      <c r="T35449" s="288"/>
      <c r="U35449" s="287"/>
      <c r="X35449" s="289"/>
    </row>
    <row r="35450" spans="20:24">
      <c r="T35450" s="288"/>
      <c r="U35450" s="287"/>
      <c r="X35450" s="289"/>
    </row>
    <row r="35451" spans="20:24">
      <c r="T35451" s="288"/>
      <c r="U35451" s="287"/>
      <c r="X35451" s="289"/>
    </row>
    <row r="35452" spans="20:24">
      <c r="T35452" s="288"/>
      <c r="U35452" s="287"/>
      <c r="X35452" s="289"/>
    </row>
    <row r="35453" spans="20:24">
      <c r="T35453" s="288"/>
      <c r="U35453" s="287"/>
      <c r="X35453" s="289"/>
    </row>
    <row r="35454" spans="20:24">
      <c r="T35454" s="288"/>
      <c r="U35454" s="287"/>
      <c r="X35454" s="289"/>
    </row>
    <row r="35455" spans="20:24">
      <c r="T35455" s="288"/>
      <c r="U35455" s="287"/>
      <c r="X35455" s="289"/>
    </row>
    <row r="35456" spans="20:24">
      <c r="T35456" s="288"/>
      <c r="U35456" s="287"/>
      <c r="X35456" s="289"/>
    </row>
    <row r="35457" spans="20:24">
      <c r="T35457" s="288"/>
      <c r="U35457" s="287"/>
      <c r="X35457" s="289"/>
    </row>
    <row r="35458" spans="20:24">
      <c r="T35458" s="288"/>
      <c r="U35458" s="287"/>
      <c r="X35458" s="289"/>
    </row>
    <row r="35459" spans="20:24">
      <c r="T35459" s="288"/>
      <c r="U35459" s="287"/>
      <c r="X35459" s="289"/>
    </row>
    <row r="35460" spans="20:24">
      <c r="T35460" s="288"/>
      <c r="U35460" s="287"/>
      <c r="X35460" s="289"/>
    </row>
    <row r="35461" spans="20:24">
      <c r="T35461" s="288"/>
      <c r="U35461" s="287"/>
      <c r="X35461" s="289"/>
    </row>
    <row r="35462" spans="20:24">
      <c r="T35462" s="288"/>
      <c r="U35462" s="287"/>
      <c r="X35462" s="289"/>
    </row>
    <row r="35463" spans="20:24">
      <c r="T35463" s="288"/>
      <c r="U35463" s="287"/>
      <c r="X35463" s="289"/>
    </row>
    <row r="35464" spans="20:24">
      <c r="T35464" s="288"/>
      <c r="U35464" s="287"/>
      <c r="X35464" s="289"/>
    </row>
    <row r="35465" spans="20:24">
      <c r="T35465" s="288"/>
      <c r="U35465" s="287"/>
      <c r="X35465" s="289"/>
    </row>
    <row r="35466" spans="20:24">
      <c r="T35466" s="288"/>
      <c r="U35466" s="287"/>
      <c r="X35466" s="289"/>
    </row>
    <row r="35467" spans="20:24">
      <c r="T35467" s="288"/>
      <c r="U35467" s="287"/>
      <c r="X35467" s="289"/>
    </row>
    <row r="35468" spans="20:24">
      <c r="T35468" s="288"/>
      <c r="U35468" s="287"/>
      <c r="X35468" s="289"/>
    </row>
    <row r="35469" spans="20:24">
      <c r="T35469" s="288"/>
      <c r="U35469" s="287"/>
      <c r="X35469" s="289"/>
    </row>
    <row r="35470" spans="20:24">
      <c r="T35470" s="288"/>
      <c r="U35470" s="287"/>
      <c r="X35470" s="289"/>
    </row>
    <row r="35471" spans="20:24">
      <c r="T35471" s="288"/>
      <c r="U35471" s="287"/>
      <c r="X35471" s="289"/>
    </row>
    <row r="35472" spans="20:24">
      <c r="T35472" s="288"/>
      <c r="U35472" s="287"/>
      <c r="X35472" s="289"/>
    </row>
    <row r="35473" spans="20:24">
      <c r="T35473" s="288"/>
      <c r="U35473" s="287"/>
      <c r="X35473" s="289"/>
    </row>
    <row r="35474" spans="20:24">
      <c r="T35474" s="288"/>
      <c r="U35474" s="287"/>
      <c r="X35474" s="289"/>
    </row>
    <row r="35475" spans="20:24">
      <c r="T35475" s="288"/>
      <c r="U35475" s="287"/>
      <c r="X35475" s="289"/>
    </row>
    <row r="35476" spans="20:24">
      <c r="T35476" s="288"/>
      <c r="U35476" s="287"/>
      <c r="X35476" s="289"/>
    </row>
    <row r="35477" spans="20:24">
      <c r="T35477" s="288"/>
      <c r="U35477" s="287"/>
      <c r="X35477" s="289"/>
    </row>
    <row r="35478" spans="20:24">
      <c r="T35478" s="288"/>
      <c r="U35478" s="287"/>
      <c r="X35478" s="289"/>
    </row>
    <row r="35479" spans="20:24">
      <c r="T35479" s="288"/>
      <c r="U35479" s="287"/>
      <c r="X35479" s="289"/>
    </row>
    <row r="35480" spans="20:24">
      <c r="T35480" s="288"/>
      <c r="U35480" s="287"/>
      <c r="X35480" s="289"/>
    </row>
    <row r="35481" spans="20:24">
      <c r="T35481" s="288"/>
      <c r="U35481" s="287"/>
      <c r="X35481" s="289"/>
    </row>
    <row r="35482" spans="20:24">
      <c r="T35482" s="288"/>
      <c r="U35482" s="287"/>
      <c r="X35482" s="289"/>
    </row>
    <row r="35483" spans="20:24">
      <c r="T35483" s="288"/>
      <c r="U35483" s="287"/>
      <c r="X35483" s="289"/>
    </row>
    <row r="35484" spans="20:24">
      <c r="T35484" s="288"/>
      <c r="U35484" s="287"/>
      <c r="X35484" s="289"/>
    </row>
    <row r="35485" spans="20:24">
      <c r="T35485" s="288"/>
      <c r="U35485" s="287"/>
      <c r="X35485" s="289"/>
    </row>
    <row r="35486" spans="20:24">
      <c r="T35486" s="288"/>
      <c r="U35486" s="287"/>
      <c r="X35486" s="289"/>
    </row>
    <row r="35487" spans="20:24">
      <c r="T35487" s="288"/>
      <c r="U35487" s="287"/>
      <c r="X35487" s="289"/>
    </row>
    <row r="35488" spans="20:24">
      <c r="T35488" s="288"/>
      <c r="U35488" s="287"/>
      <c r="X35488" s="289"/>
    </row>
    <row r="35489" spans="20:24">
      <c r="T35489" s="288"/>
      <c r="U35489" s="287"/>
      <c r="X35489" s="289"/>
    </row>
    <row r="35490" spans="20:24">
      <c r="T35490" s="288"/>
      <c r="U35490" s="287"/>
      <c r="X35490" s="289"/>
    </row>
    <row r="35491" spans="20:24">
      <c r="T35491" s="288"/>
      <c r="U35491" s="287"/>
      <c r="X35491" s="289"/>
    </row>
    <row r="35492" spans="20:24">
      <c r="T35492" s="288"/>
      <c r="U35492" s="287"/>
      <c r="X35492" s="289"/>
    </row>
    <row r="35493" spans="20:24">
      <c r="T35493" s="288"/>
      <c r="U35493" s="287"/>
      <c r="X35493" s="289"/>
    </row>
    <row r="35494" spans="20:24">
      <c r="T35494" s="288"/>
      <c r="U35494" s="287"/>
      <c r="X35494" s="289"/>
    </row>
    <row r="35495" spans="20:24">
      <c r="T35495" s="288"/>
      <c r="U35495" s="287"/>
      <c r="X35495" s="289"/>
    </row>
    <row r="35496" spans="20:24">
      <c r="T35496" s="288"/>
      <c r="U35496" s="287"/>
      <c r="X35496" s="289"/>
    </row>
    <row r="35497" spans="20:24">
      <c r="T35497" s="288"/>
      <c r="U35497" s="287"/>
      <c r="X35497" s="289"/>
    </row>
    <row r="35498" spans="20:24">
      <c r="T35498" s="288"/>
      <c r="U35498" s="287"/>
      <c r="X35498" s="289"/>
    </row>
    <row r="35499" spans="20:24">
      <c r="T35499" s="288"/>
      <c r="U35499" s="287"/>
      <c r="X35499" s="289"/>
    </row>
    <row r="35500" spans="20:24">
      <c r="T35500" s="288"/>
      <c r="U35500" s="287"/>
      <c r="X35500" s="289"/>
    </row>
    <row r="35501" spans="20:24">
      <c r="T35501" s="288"/>
      <c r="U35501" s="287"/>
      <c r="X35501" s="289"/>
    </row>
    <row r="35502" spans="20:24">
      <c r="T35502" s="288"/>
      <c r="U35502" s="287"/>
      <c r="X35502" s="289"/>
    </row>
    <row r="35503" spans="20:24">
      <c r="T35503" s="288"/>
      <c r="U35503" s="287"/>
      <c r="X35503" s="289"/>
    </row>
    <row r="35504" spans="20:24">
      <c r="T35504" s="288"/>
      <c r="U35504" s="287"/>
      <c r="X35504" s="289"/>
    </row>
    <row r="35505" spans="20:24">
      <c r="T35505" s="288"/>
      <c r="U35505" s="287"/>
      <c r="X35505" s="289"/>
    </row>
    <row r="35506" spans="20:24">
      <c r="T35506" s="288"/>
      <c r="U35506" s="287"/>
      <c r="X35506" s="289"/>
    </row>
    <row r="35507" spans="20:24">
      <c r="T35507" s="288"/>
      <c r="U35507" s="287"/>
      <c r="X35507" s="289"/>
    </row>
    <row r="35508" spans="20:24">
      <c r="T35508" s="288"/>
      <c r="U35508" s="287"/>
      <c r="X35508" s="289"/>
    </row>
    <row r="35509" spans="20:24">
      <c r="T35509" s="288"/>
      <c r="U35509" s="287"/>
      <c r="X35509" s="289"/>
    </row>
    <row r="35510" spans="20:24">
      <c r="T35510" s="288"/>
      <c r="U35510" s="287"/>
      <c r="X35510" s="289"/>
    </row>
    <row r="35511" spans="20:24">
      <c r="T35511" s="288"/>
      <c r="U35511" s="287"/>
      <c r="X35511" s="289"/>
    </row>
    <row r="35512" spans="20:24">
      <c r="T35512" s="288"/>
      <c r="U35512" s="287"/>
      <c r="X35512" s="289"/>
    </row>
    <row r="35513" spans="20:24">
      <c r="T35513" s="288"/>
      <c r="U35513" s="287"/>
      <c r="X35513" s="289"/>
    </row>
    <row r="35514" spans="20:24">
      <c r="T35514" s="288"/>
      <c r="U35514" s="287"/>
      <c r="X35514" s="289"/>
    </row>
    <row r="35515" spans="20:24">
      <c r="T35515" s="288"/>
      <c r="U35515" s="287"/>
      <c r="X35515" s="289"/>
    </row>
    <row r="35516" spans="20:24">
      <c r="T35516" s="288"/>
      <c r="U35516" s="287"/>
      <c r="X35516" s="289"/>
    </row>
    <row r="35517" spans="20:24">
      <c r="T35517" s="288"/>
      <c r="U35517" s="287"/>
      <c r="X35517" s="289"/>
    </row>
    <row r="35518" spans="20:24">
      <c r="T35518" s="288"/>
      <c r="U35518" s="287"/>
      <c r="X35518" s="289"/>
    </row>
    <row r="35519" spans="20:24">
      <c r="T35519" s="288"/>
      <c r="U35519" s="287"/>
      <c r="X35519" s="289"/>
    </row>
    <row r="35520" spans="20:24">
      <c r="T35520" s="288"/>
      <c r="U35520" s="287"/>
      <c r="X35520" s="289"/>
    </row>
    <row r="35521" spans="20:24">
      <c r="T35521" s="288"/>
      <c r="U35521" s="287"/>
      <c r="X35521" s="289"/>
    </row>
    <row r="35522" spans="20:24">
      <c r="T35522" s="288"/>
      <c r="U35522" s="287"/>
      <c r="X35522" s="289"/>
    </row>
    <row r="35523" spans="20:24">
      <c r="T35523" s="288"/>
      <c r="U35523" s="287"/>
      <c r="X35523" s="289"/>
    </row>
    <row r="35524" spans="20:24">
      <c r="T35524" s="288"/>
      <c r="U35524" s="287"/>
      <c r="X35524" s="289"/>
    </row>
    <row r="35525" spans="20:24">
      <c r="T35525" s="288"/>
      <c r="U35525" s="287"/>
      <c r="X35525" s="289"/>
    </row>
    <row r="35526" spans="20:24">
      <c r="T35526" s="288"/>
      <c r="U35526" s="287"/>
      <c r="X35526" s="289"/>
    </row>
    <row r="35527" spans="20:24">
      <c r="T35527" s="288"/>
      <c r="U35527" s="287"/>
      <c r="X35527" s="289"/>
    </row>
    <row r="35528" spans="20:24">
      <c r="T35528" s="288"/>
      <c r="U35528" s="287"/>
      <c r="X35528" s="289"/>
    </row>
    <row r="35529" spans="20:24">
      <c r="T35529" s="288"/>
      <c r="U35529" s="287"/>
      <c r="X35529" s="289"/>
    </row>
    <row r="35530" spans="20:24">
      <c r="T35530" s="288"/>
      <c r="U35530" s="287"/>
      <c r="X35530" s="289"/>
    </row>
    <row r="35531" spans="20:24">
      <c r="T35531" s="288"/>
      <c r="U35531" s="287"/>
      <c r="X35531" s="289"/>
    </row>
    <row r="35532" spans="20:24">
      <c r="T35532" s="288"/>
      <c r="U35532" s="287"/>
      <c r="X35532" s="289"/>
    </row>
    <row r="35533" spans="20:24">
      <c r="T35533" s="288"/>
      <c r="U35533" s="287"/>
      <c r="X35533" s="289"/>
    </row>
    <row r="35534" spans="20:24">
      <c r="T35534" s="288"/>
      <c r="U35534" s="287"/>
      <c r="X35534" s="289"/>
    </row>
    <row r="35535" spans="20:24">
      <c r="T35535" s="288"/>
      <c r="U35535" s="287"/>
      <c r="X35535" s="289"/>
    </row>
    <row r="35536" spans="20:24">
      <c r="T35536" s="288"/>
      <c r="U35536" s="287"/>
      <c r="X35536" s="289"/>
    </row>
    <row r="35537" spans="20:24">
      <c r="T35537" s="288"/>
      <c r="U35537" s="287"/>
      <c r="X35537" s="289"/>
    </row>
    <row r="35538" spans="20:24">
      <c r="T35538" s="288"/>
      <c r="U35538" s="287"/>
      <c r="X35538" s="289"/>
    </row>
    <row r="35539" spans="20:24">
      <c r="T35539" s="288"/>
      <c r="U35539" s="287"/>
      <c r="X35539" s="289"/>
    </row>
    <row r="35540" spans="20:24">
      <c r="T35540" s="288"/>
      <c r="U35540" s="287"/>
      <c r="X35540" s="289"/>
    </row>
    <row r="35541" spans="20:24">
      <c r="T35541" s="288"/>
      <c r="U35541" s="287"/>
      <c r="X35541" s="289"/>
    </row>
    <row r="35542" spans="20:24">
      <c r="T35542" s="288"/>
      <c r="U35542" s="287"/>
      <c r="X35542" s="289"/>
    </row>
    <row r="35543" spans="20:24">
      <c r="T35543" s="288"/>
      <c r="U35543" s="287"/>
      <c r="X35543" s="289"/>
    </row>
    <row r="35544" spans="20:24">
      <c r="T35544" s="288"/>
      <c r="U35544" s="287"/>
      <c r="X35544" s="289"/>
    </row>
    <row r="35545" spans="20:24">
      <c r="T35545" s="288"/>
      <c r="U35545" s="287"/>
      <c r="X35545" s="289"/>
    </row>
    <row r="35546" spans="20:24">
      <c r="T35546" s="288"/>
      <c r="U35546" s="287"/>
      <c r="X35546" s="289"/>
    </row>
    <row r="35547" spans="20:24">
      <c r="T35547" s="288"/>
      <c r="U35547" s="287"/>
      <c r="X35547" s="289"/>
    </row>
    <row r="35548" spans="20:24">
      <c r="T35548" s="288"/>
      <c r="U35548" s="287"/>
      <c r="X35548" s="289"/>
    </row>
    <row r="35549" spans="20:24">
      <c r="T35549" s="288"/>
      <c r="U35549" s="287"/>
      <c r="X35549" s="289"/>
    </row>
    <row r="35550" spans="20:24">
      <c r="T35550" s="288"/>
      <c r="U35550" s="287"/>
      <c r="X35550" s="289"/>
    </row>
    <row r="35551" spans="20:24">
      <c r="T35551" s="288"/>
      <c r="U35551" s="287"/>
      <c r="X35551" s="289"/>
    </row>
    <row r="35552" spans="20:24">
      <c r="T35552" s="288"/>
      <c r="U35552" s="287"/>
      <c r="X35552" s="289"/>
    </row>
    <row r="35553" spans="20:24">
      <c r="T35553" s="288"/>
      <c r="U35553" s="287"/>
      <c r="X35553" s="289"/>
    </row>
    <row r="35554" spans="20:24">
      <c r="T35554" s="288"/>
      <c r="U35554" s="287"/>
      <c r="X35554" s="289"/>
    </row>
    <row r="35555" spans="20:24">
      <c r="T35555" s="288"/>
      <c r="U35555" s="287"/>
      <c r="X35555" s="289"/>
    </row>
    <row r="35556" spans="20:24">
      <c r="T35556" s="288"/>
      <c r="U35556" s="287"/>
      <c r="X35556" s="289"/>
    </row>
    <row r="35557" spans="20:24">
      <c r="T35557" s="288"/>
      <c r="U35557" s="287"/>
      <c r="X35557" s="289"/>
    </row>
    <row r="35558" spans="20:24">
      <c r="T35558" s="288"/>
      <c r="U35558" s="287"/>
      <c r="X35558" s="289"/>
    </row>
    <row r="35559" spans="20:24">
      <c r="T35559" s="288"/>
      <c r="U35559" s="287"/>
      <c r="X35559" s="289"/>
    </row>
    <row r="35560" spans="20:24">
      <c r="T35560" s="288"/>
      <c r="U35560" s="287"/>
      <c r="X35560" s="289"/>
    </row>
    <row r="35561" spans="20:24">
      <c r="T35561" s="288"/>
      <c r="U35561" s="287"/>
      <c r="X35561" s="289"/>
    </row>
    <row r="35562" spans="20:24">
      <c r="T35562" s="288"/>
      <c r="U35562" s="287"/>
      <c r="X35562" s="289"/>
    </row>
    <row r="35563" spans="20:24">
      <c r="T35563" s="288"/>
      <c r="U35563" s="287"/>
      <c r="X35563" s="289"/>
    </row>
    <row r="35564" spans="20:24">
      <c r="T35564" s="288"/>
      <c r="U35564" s="287"/>
      <c r="X35564" s="289"/>
    </row>
    <row r="35565" spans="20:24">
      <c r="T35565" s="288"/>
      <c r="U35565" s="287"/>
      <c r="X35565" s="289"/>
    </row>
    <row r="35566" spans="20:24">
      <c r="T35566" s="288"/>
      <c r="U35566" s="287"/>
      <c r="X35566" s="289"/>
    </row>
    <row r="35567" spans="20:24">
      <c r="T35567" s="288"/>
      <c r="U35567" s="287"/>
      <c r="X35567" s="289"/>
    </row>
    <row r="35568" spans="20:24">
      <c r="T35568" s="288"/>
      <c r="U35568" s="287"/>
      <c r="X35568" s="289"/>
    </row>
    <row r="35569" spans="20:24">
      <c r="T35569" s="288"/>
      <c r="U35569" s="287"/>
      <c r="X35569" s="289"/>
    </row>
    <row r="35570" spans="20:24">
      <c r="T35570" s="288"/>
      <c r="U35570" s="287"/>
      <c r="X35570" s="289"/>
    </row>
    <row r="35571" spans="20:24">
      <c r="T35571" s="288"/>
      <c r="U35571" s="287"/>
      <c r="X35571" s="289"/>
    </row>
    <row r="35572" spans="20:24">
      <c r="T35572" s="288"/>
      <c r="U35572" s="287"/>
      <c r="X35572" s="289"/>
    </row>
    <row r="35573" spans="20:24">
      <c r="T35573" s="288"/>
      <c r="U35573" s="287"/>
      <c r="X35573" s="289"/>
    </row>
    <row r="35574" spans="20:24">
      <c r="T35574" s="288"/>
      <c r="U35574" s="287"/>
      <c r="X35574" s="289"/>
    </row>
    <row r="35575" spans="20:24">
      <c r="T35575" s="288"/>
      <c r="U35575" s="287"/>
      <c r="X35575" s="289"/>
    </row>
    <row r="35576" spans="20:24">
      <c r="T35576" s="288"/>
      <c r="U35576" s="287"/>
      <c r="X35576" s="289"/>
    </row>
    <row r="35577" spans="20:24">
      <c r="T35577" s="288"/>
      <c r="U35577" s="287"/>
      <c r="X35577" s="289"/>
    </row>
    <row r="35578" spans="20:24">
      <c r="T35578" s="288"/>
      <c r="U35578" s="287"/>
      <c r="X35578" s="289"/>
    </row>
    <row r="35579" spans="20:24">
      <c r="T35579" s="288"/>
      <c r="U35579" s="287"/>
      <c r="X35579" s="289"/>
    </row>
    <row r="35580" spans="20:24">
      <c r="T35580" s="288"/>
      <c r="U35580" s="287"/>
      <c r="X35580" s="289"/>
    </row>
    <row r="35581" spans="20:24">
      <c r="T35581" s="288"/>
      <c r="U35581" s="287"/>
      <c r="X35581" s="289"/>
    </row>
    <row r="35582" spans="20:24">
      <c r="T35582" s="288"/>
      <c r="U35582" s="287"/>
      <c r="X35582" s="289"/>
    </row>
    <row r="35583" spans="20:24">
      <c r="T35583" s="288"/>
      <c r="U35583" s="287"/>
      <c r="X35583" s="289"/>
    </row>
    <row r="35584" spans="20:24">
      <c r="T35584" s="288"/>
      <c r="U35584" s="287"/>
      <c r="X35584" s="289"/>
    </row>
    <row r="35585" spans="20:24">
      <c r="T35585" s="288"/>
      <c r="U35585" s="287"/>
      <c r="X35585" s="289"/>
    </row>
    <row r="35586" spans="20:24">
      <c r="T35586" s="288"/>
      <c r="U35586" s="287"/>
      <c r="X35586" s="289"/>
    </row>
    <row r="35587" spans="20:24">
      <c r="T35587" s="288"/>
      <c r="U35587" s="287"/>
      <c r="X35587" s="289"/>
    </row>
    <row r="35588" spans="20:24">
      <c r="T35588" s="288"/>
      <c r="U35588" s="287"/>
      <c r="X35588" s="289"/>
    </row>
    <row r="35589" spans="20:24">
      <c r="T35589" s="288"/>
      <c r="U35589" s="287"/>
      <c r="X35589" s="289"/>
    </row>
    <row r="35590" spans="20:24">
      <c r="T35590" s="288"/>
      <c r="U35590" s="287"/>
      <c r="X35590" s="289"/>
    </row>
    <row r="35591" spans="20:24">
      <c r="T35591" s="288"/>
      <c r="U35591" s="287"/>
      <c r="X35591" s="289"/>
    </row>
    <row r="35592" spans="20:24">
      <c r="T35592" s="288"/>
      <c r="U35592" s="287"/>
      <c r="X35592" s="289"/>
    </row>
    <row r="35593" spans="20:24">
      <c r="T35593" s="288"/>
      <c r="U35593" s="287"/>
      <c r="X35593" s="289"/>
    </row>
    <row r="35594" spans="20:24">
      <c r="T35594" s="288"/>
      <c r="U35594" s="287"/>
      <c r="X35594" s="289"/>
    </row>
    <row r="35595" spans="20:24">
      <c r="T35595" s="288"/>
      <c r="U35595" s="287"/>
      <c r="X35595" s="289"/>
    </row>
    <row r="35596" spans="20:24">
      <c r="T35596" s="288"/>
      <c r="U35596" s="287"/>
      <c r="X35596" s="289"/>
    </row>
    <row r="35597" spans="20:24">
      <c r="T35597" s="288"/>
      <c r="U35597" s="287"/>
      <c r="X35597" s="289"/>
    </row>
    <row r="35598" spans="20:24">
      <c r="T35598" s="288"/>
      <c r="U35598" s="287"/>
      <c r="X35598" s="289"/>
    </row>
    <row r="35599" spans="20:24">
      <c r="T35599" s="288"/>
      <c r="U35599" s="287"/>
      <c r="X35599" s="289"/>
    </row>
    <row r="35600" spans="20:24">
      <c r="T35600" s="288"/>
      <c r="U35600" s="287"/>
      <c r="X35600" s="289"/>
    </row>
    <row r="35601" spans="20:24">
      <c r="T35601" s="288"/>
      <c r="U35601" s="287"/>
      <c r="X35601" s="289"/>
    </row>
    <row r="35602" spans="20:24">
      <c r="T35602" s="288"/>
      <c r="U35602" s="287"/>
      <c r="X35602" s="289"/>
    </row>
    <row r="35603" spans="20:24">
      <c r="T35603" s="288"/>
      <c r="U35603" s="287"/>
      <c r="X35603" s="289"/>
    </row>
    <row r="35604" spans="20:24">
      <c r="T35604" s="288"/>
      <c r="U35604" s="287"/>
      <c r="X35604" s="289"/>
    </row>
    <row r="35605" spans="20:24">
      <c r="T35605" s="288"/>
      <c r="U35605" s="287"/>
      <c r="X35605" s="289"/>
    </row>
    <row r="35606" spans="20:24">
      <c r="T35606" s="288"/>
      <c r="U35606" s="287"/>
      <c r="X35606" s="289"/>
    </row>
    <row r="35607" spans="20:24">
      <c r="T35607" s="288"/>
      <c r="U35607" s="287"/>
      <c r="X35607" s="289"/>
    </row>
    <row r="35608" spans="20:24">
      <c r="T35608" s="288"/>
      <c r="U35608" s="287"/>
      <c r="X35608" s="289"/>
    </row>
    <row r="35609" spans="20:24">
      <c r="T35609" s="288"/>
      <c r="U35609" s="287"/>
      <c r="X35609" s="289"/>
    </row>
    <row r="35610" spans="20:24">
      <c r="T35610" s="288"/>
      <c r="U35610" s="287"/>
      <c r="X35610" s="289"/>
    </row>
    <row r="35611" spans="20:24">
      <c r="T35611" s="288"/>
      <c r="U35611" s="287"/>
      <c r="X35611" s="289"/>
    </row>
    <row r="35612" spans="20:24">
      <c r="T35612" s="288"/>
      <c r="U35612" s="287"/>
      <c r="X35612" s="289"/>
    </row>
    <row r="35613" spans="20:24">
      <c r="T35613" s="288"/>
      <c r="U35613" s="287"/>
      <c r="X35613" s="289"/>
    </row>
    <row r="35614" spans="20:24">
      <c r="T35614" s="288"/>
      <c r="U35614" s="287"/>
      <c r="X35614" s="289"/>
    </row>
    <row r="35615" spans="20:24">
      <c r="T35615" s="288"/>
      <c r="U35615" s="287"/>
      <c r="X35615" s="289"/>
    </row>
    <row r="35616" spans="20:24">
      <c r="T35616" s="288"/>
      <c r="U35616" s="287"/>
      <c r="X35616" s="289"/>
    </row>
    <row r="35617" spans="20:24">
      <c r="T35617" s="288"/>
      <c r="U35617" s="287"/>
      <c r="X35617" s="289"/>
    </row>
    <row r="35618" spans="20:24">
      <c r="T35618" s="288"/>
      <c r="U35618" s="287"/>
      <c r="X35618" s="289"/>
    </row>
    <row r="35619" spans="20:24">
      <c r="T35619" s="288"/>
      <c r="U35619" s="287"/>
      <c r="X35619" s="289"/>
    </row>
    <row r="35620" spans="20:24">
      <c r="T35620" s="288"/>
      <c r="U35620" s="287"/>
      <c r="X35620" s="289"/>
    </row>
    <row r="35621" spans="20:24">
      <c r="T35621" s="288"/>
      <c r="U35621" s="287"/>
      <c r="X35621" s="289"/>
    </row>
    <row r="35622" spans="20:24">
      <c r="T35622" s="288"/>
      <c r="U35622" s="287"/>
      <c r="X35622" s="289"/>
    </row>
    <row r="35623" spans="20:24">
      <c r="T35623" s="288"/>
      <c r="U35623" s="287"/>
      <c r="X35623" s="289"/>
    </row>
    <row r="35624" spans="20:24">
      <c r="T35624" s="288"/>
      <c r="U35624" s="287"/>
      <c r="X35624" s="289"/>
    </row>
    <row r="35625" spans="20:24">
      <c r="T35625" s="288"/>
      <c r="U35625" s="287"/>
      <c r="X35625" s="289"/>
    </row>
    <row r="35626" spans="20:24">
      <c r="T35626" s="288"/>
      <c r="U35626" s="287"/>
      <c r="X35626" s="289"/>
    </row>
    <row r="35627" spans="20:24">
      <c r="T35627" s="288"/>
      <c r="U35627" s="287"/>
      <c r="X35627" s="289"/>
    </row>
    <row r="35628" spans="20:24">
      <c r="T35628" s="288"/>
      <c r="U35628" s="287"/>
      <c r="X35628" s="289"/>
    </row>
    <row r="35629" spans="20:24">
      <c r="T35629" s="288"/>
      <c r="U35629" s="287"/>
      <c r="X35629" s="289"/>
    </row>
    <row r="35630" spans="20:24">
      <c r="T35630" s="288"/>
      <c r="U35630" s="287"/>
      <c r="X35630" s="289"/>
    </row>
    <row r="35631" spans="20:24">
      <c r="T35631" s="288"/>
      <c r="U35631" s="287"/>
      <c r="X35631" s="289"/>
    </row>
    <row r="35632" spans="20:24">
      <c r="T35632" s="288"/>
      <c r="U35632" s="287"/>
      <c r="X35632" s="289"/>
    </row>
    <row r="35633" spans="20:24">
      <c r="T35633" s="288"/>
      <c r="U35633" s="287"/>
      <c r="X35633" s="289"/>
    </row>
    <row r="35634" spans="20:24">
      <c r="T35634" s="288"/>
      <c r="U35634" s="287"/>
      <c r="X35634" s="289"/>
    </row>
    <row r="35635" spans="20:24">
      <c r="T35635" s="288"/>
      <c r="U35635" s="287"/>
      <c r="X35635" s="289"/>
    </row>
    <row r="35636" spans="20:24">
      <c r="T35636" s="288"/>
      <c r="U35636" s="287"/>
      <c r="X35636" s="289"/>
    </row>
    <row r="35637" spans="20:24">
      <c r="T35637" s="288"/>
      <c r="U35637" s="287"/>
      <c r="X35637" s="289"/>
    </row>
    <row r="35638" spans="20:24">
      <c r="T35638" s="288"/>
      <c r="U35638" s="287"/>
      <c r="X35638" s="289"/>
    </row>
    <row r="35639" spans="20:24">
      <c r="T35639" s="288"/>
      <c r="U35639" s="287"/>
      <c r="X35639" s="289"/>
    </row>
    <row r="35640" spans="20:24">
      <c r="T35640" s="288"/>
      <c r="U35640" s="287"/>
      <c r="X35640" s="289"/>
    </row>
    <row r="35641" spans="20:24">
      <c r="T35641" s="288"/>
      <c r="U35641" s="287"/>
      <c r="X35641" s="289"/>
    </row>
    <row r="35642" spans="20:24">
      <c r="T35642" s="288"/>
      <c r="U35642" s="287"/>
      <c r="X35642" s="289"/>
    </row>
    <row r="35643" spans="20:24">
      <c r="T35643" s="288"/>
      <c r="U35643" s="287"/>
      <c r="X35643" s="289"/>
    </row>
    <row r="35644" spans="20:24">
      <c r="T35644" s="288"/>
      <c r="U35644" s="287"/>
      <c r="X35644" s="289"/>
    </row>
    <row r="35645" spans="20:24">
      <c r="T35645" s="288"/>
      <c r="U35645" s="287"/>
      <c r="X35645" s="289"/>
    </row>
    <row r="35646" spans="20:24">
      <c r="T35646" s="288"/>
      <c r="U35646" s="287"/>
      <c r="X35646" s="289"/>
    </row>
    <row r="35647" spans="20:24">
      <c r="T35647" s="288"/>
      <c r="U35647" s="287"/>
      <c r="X35647" s="289"/>
    </row>
    <row r="35648" spans="20:24">
      <c r="T35648" s="288"/>
      <c r="U35648" s="287"/>
      <c r="X35648" s="289"/>
    </row>
    <row r="35649" spans="20:24">
      <c r="T35649" s="288"/>
      <c r="U35649" s="287"/>
      <c r="X35649" s="289"/>
    </row>
    <row r="35650" spans="20:24">
      <c r="T35650" s="288"/>
      <c r="U35650" s="287"/>
      <c r="X35650" s="289"/>
    </row>
    <row r="35651" spans="20:24">
      <c r="T35651" s="288"/>
      <c r="U35651" s="287"/>
      <c r="X35651" s="289"/>
    </row>
    <row r="35652" spans="20:24">
      <c r="T35652" s="288"/>
      <c r="U35652" s="287"/>
      <c r="X35652" s="289"/>
    </row>
    <row r="35653" spans="20:24">
      <c r="T35653" s="288"/>
      <c r="U35653" s="287"/>
      <c r="X35653" s="289"/>
    </row>
    <row r="35654" spans="20:24">
      <c r="T35654" s="288"/>
      <c r="U35654" s="287"/>
      <c r="X35654" s="289"/>
    </row>
    <row r="35655" spans="20:24">
      <c r="T35655" s="288"/>
      <c r="U35655" s="287"/>
      <c r="X35655" s="289"/>
    </row>
    <row r="35656" spans="20:24">
      <c r="T35656" s="288"/>
      <c r="U35656" s="287"/>
      <c r="X35656" s="289"/>
    </row>
    <row r="35657" spans="20:24">
      <c r="T35657" s="288"/>
      <c r="U35657" s="287"/>
      <c r="X35657" s="289"/>
    </row>
    <row r="35658" spans="20:24">
      <c r="T35658" s="288"/>
      <c r="U35658" s="287"/>
      <c r="X35658" s="289"/>
    </row>
    <row r="35659" spans="20:24">
      <c r="T35659" s="288"/>
      <c r="U35659" s="287"/>
      <c r="X35659" s="289"/>
    </row>
    <row r="35660" spans="20:24">
      <c r="T35660" s="288"/>
      <c r="U35660" s="287"/>
      <c r="X35660" s="289"/>
    </row>
    <row r="35661" spans="20:24">
      <c r="T35661" s="288"/>
      <c r="U35661" s="287"/>
      <c r="X35661" s="289"/>
    </row>
    <row r="35662" spans="20:24">
      <c r="T35662" s="288"/>
      <c r="U35662" s="287"/>
      <c r="X35662" s="289"/>
    </row>
    <row r="35663" spans="20:24">
      <c r="T35663" s="288"/>
      <c r="U35663" s="287"/>
      <c r="X35663" s="289"/>
    </row>
    <row r="35664" spans="20:24">
      <c r="T35664" s="288"/>
      <c r="U35664" s="287"/>
      <c r="X35664" s="289"/>
    </row>
    <row r="35665" spans="20:24">
      <c r="T35665" s="288"/>
      <c r="U35665" s="287"/>
      <c r="X35665" s="289"/>
    </row>
    <row r="35666" spans="20:24">
      <c r="T35666" s="288"/>
      <c r="U35666" s="287"/>
      <c r="X35666" s="289"/>
    </row>
    <row r="35667" spans="20:24">
      <c r="T35667" s="288"/>
      <c r="U35667" s="287"/>
      <c r="X35667" s="289"/>
    </row>
    <row r="35668" spans="20:24">
      <c r="T35668" s="288"/>
      <c r="U35668" s="287"/>
      <c r="X35668" s="289"/>
    </row>
    <row r="35669" spans="20:24">
      <c r="T35669" s="288"/>
      <c r="U35669" s="287"/>
      <c r="X35669" s="289"/>
    </row>
    <row r="35670" spans="20:24">
      <c r="T35670" s="288"/>
      <c r="U35670" s="287"/>
      <c r="X35670" s="289"/>
    </row>
    <row r="35671" spans="20:24">
      <c r="T35671" s="288"/>
      <c r="U35671" s="287"/>
      <c r="X35671" s="289"/>
    </row>
    <row r="35672" spans="20:24">
      <c r="T35672" s="288"/>
      <c r="U35672" s="287"/>
      <c r="X35672" s="289"/>
    </row>
    <row r="35673" spans="20:24">
      <c r="T35673" s="288"/>
      <c r="U35673" s="287"/>
      <c r="X35673" s="289"/>
    </row>
    <row r="35674" spans="20:24">
      <c r="T35674" s="288"/>
      <c r="U35674" s="287"/>
      <c r="X35674" s="289"/>
    </row>
    <row r="35675" spans="20:24">
      <c r="T35675" s="288"/>
      <c r="U35675" s="287"/>
      <c r="X35675" s="289"/>
    </row>
    <row r="35676" spans="20:24">
      <c r="T35676" s="288"/>
      <c r="U35676" s="287"/>
      <c r="X35676" s="289"/>
    </row>
    <row r="35677" spans="20:24">
      <c r="T35677" s="288"/>
      <c r="U35677" s="287"/>
      <c r="X35677" s="289"/>
    </row>
    <row r="35678" spans="20:24">
      <c r="T35678" s="288"/>
      <c r="U35678" s="287"/>
      <c r="X35678" s="289"/>
    </row>
    <row r="35679" spans="20:24">
      <c r="T35679" s="288"/>
      <c r="U35679" s="287"/>
      <c r="X35679" s="289"/>
    </row>
    <row r="35680" spans="20:24">
      <c r="T35680" s="288"/>
      <c r="U35680" s="287"/>
      <c r="X35680" s="289"/>
    </row>
    <row r="35681" spans="20:24">
      <c r="T35681" s="288"/>
      <c r="U35681" s="287"/>
      <c r="X35681" s="289"/>
    </row>
    <row r="35682" spans="20:24">
      <c r="T35682" s="288"/>
      <c r="U35682" s="287"/>
      <c r="X35682" s="289"/>
    </row>
    <row r="35683" spans="20:24">
      <c r="T35683" s="288"/>
      <c r="U35683" s="287"/>
      <c r="X35683" s="289"/>
    </row>
    <row r="35684" spans="20:24">
      <c r="T35684" s="288"/>
      <c r="U35684" s="287"/>
      <c r="X35684" s="289"/>
    </row>
    <row r="35685" spans="20:24">
      <c r="T35685" s="288"/>
      <c r="U35685" s="287"/>
      <c r="X35685" s="289"/>
    </row>
    <row r="35686" spans="20:24">
      <c r="T35686" s="288"/>
      <c r="U35686" s="287"/>
      <c r="X35686" s="289"/>
    </row>
    <row r="35687" spans="20:24">
      <c r="T35687" s="288"/>
      <c r="U35687" s="287"/>
      <c r="X35687" s="289"/>
    </row>
    <row r="35688" spans="20:24">
      <c r="T35688" s="288"/>
      <c r="U35688" s="287"/>
      <c r="X35688" s="289"/>
    </row>
    <row r="35689" spans="20:24">
      <c r="T35689" s="288"/>
      <c r="U35689" s="287"/>
      <c r="X35689" s="289"/>
    </row>
    <row r="35690" spans="20:24">
      <c r="T35690" s="288"/>
      <c r="U35690" s="287"/>
      <c r="X35690" s="289"/>
    </row>
    <row r="35691" spans="20:24">
      <c r="T35691" s="288"/>
      <c r="U35691" s="287"/>
      <c r="X35691" s="289"/>
    </row>
    <row r="35692" spans="20:24">
      <c r="T35692" s="288"/>
      <c r="U35692" s="287"/>
      <c r="X35692" s="289"/>
    </row>
    <row r="35693" spans="20:24">
      <c r="T35693" s="288"/>
      <c r="U35693" s="287"/>
      <c r="X35693" s="289"/>
    </row>
    <row r="35694" spans="20:24">
      <c r="T35694" s="288"/>
      <c r="U35694" s="287"/>
      <c r="X35694" s="289"/>
    </row>
    <row r="35695" spans="20:24">
      <c r="T35695" s="288"/>
      <c r="U35695" s="287"/>
      <c r="X35695" s="289"/>
    </row>
    <row r="35696" spans="20:24">
      <c r="T35696" s="288"/>
      <c r="U35696" s="287"/>
      <c r="X35696" s="289"/>
    </row>
    <row r="35697" spans="20:24">
      <c r="T35697" s="288"/>
      <c r="U35697" s="287"/>
      <c r="X35697" s="289"/>
    </row>
    <row r="35698" spans="20:24">
      <c r="T35698" s="288"/>
      <c r="U35698" s="287"/>
      <c r="X35698" s="289"/>
    </row>
    <row r="35699" spans="20:24">
      <c r="T35699" s="288"/>
      <c r="U35699" s="287"/>
      <c r="X35699" s="289"/>
    </row>
    <row r="35700" spans="20:24">
      <c r="T35700" s="288"/>
      <c r="U35700" s="287"/>
      <c r="X35700" s="289"/>
    </row>
    <row r="35701" spans="20:24">
      <c r="T35701" s="288"/>
      <c r="U35701" s="287"/>
      <c r="X35701" s="289"/>
    </row>
    <row r="35702" spans="20:24">
      <c r="T35702" s="288"/>
      <c r="U35702" s="287"/>
      <c r="X35702" s="289"/>
    </row>
    <row r="35703" spans="20:24">
      <c r="T35703" s="288"/>
      <c r="U35703" s="287"/>
      <c r="X35703" s="289"/>
    </row>
    <row r="35704" spans="20:24">
      <c r="T35704" s="288"/>
      <c r="U35704" s="287"/>
      <c r="X35704" s="289"/>
    </row>
    <row r="35705" spans="20:24">
      <c r="T35705" s="288"/>
      <c r="U35705" s="287"/>
      <c r="X35705" s="289"/>
    </row>
    <row r="35706" spans="20:24">
      <c r="T35706" s="288"/>
      <c r="U35706" s="287"/>
      <c r="X35706" s="289"/>
    </row>
    <row r="35707" spans="20:24">
      <c r="T35707" s="288"/>
      <c r="U35707" s="287"/>
      <c r="X35707" s="289"/>
    </row>
    <row r="35708" spans="20:24">
      <c r="T35708" s="288"/>
      <c r="U35708" s="287"/>
      <c r="X35708" s="289"/>
    </row>
    <row r="35709" spans="20:24">
      <c r="T35709" s="288"/>
      <c r="U35709" s="287"/>
      <c r="X35709" s="289"/>
    </row>
    <row r="35710" spans="20:24">
      <c r="T35710" s="288"/>
      <c r="U35710" s="287"/>
      <c r="X35710" s="289"/>
    </row>
    <row r="35711" spans="20:24">
      <c r="T35711" s="288"/>
      <c r="U35711" s="287"/>
      <c r="X35711" s="289"/>
    </row>
    <row r="35712" spans="20:24">
      <c r="T35712" s="288"/>
      <c r="U35712" s="287"/>
      <c r="X35712" s="289"/>
    </row>
    <row r="35713" spans="20:24">
      <c r="T35713" s="288"/>
      <c r="U35713" s="287"/>
      <c r="X35713" s="289"/>
    </row>
    <row r="35714" spans="20:24">
      <c r="T35714" s="288"/>
      <c r="U35714" s="287"/>
      <c r="X35714" s="289"/>
    </row>
    <row r="35715" spans="20:24">
      <c r="T35715" s="288"/>
      <c r="U35715" s="287"/>
      <c r="X35715" s="289"/>
    </row>
    <row r="35716" spans="20:24">
      <c r="T35716" s="288"/>
      <c r="U35716" s="287"/>
      <c r="X35716" s="289"/>
    </row>
    <row r="35717" spans="20:24">
      <c r="T35717" s="288"/>
      <c r="U35717" s="287"/>
      <c r="X35717" s="289"/>
    </row>
    <row r="35718" spans="20:24">
      <c r="T35718" s="288"/>
      <c r="U35718" s="287"/>
      <c r="X35718" s="289"/>
    </row>
    <row r="35719" spans="20:24">
      <c r="T35719" s="288"/>
      <c r="U35719" s="287"/>
      <c r="X35719" s="289"/>
    </row>
    <row r="35720" spans="20:24">
      <c r="T35720" s="288"/>
      <c r="U35720" s="287"/>
      <c r="X35720" s="289"/>
    </row>
    <row r="35721" spans="20:24">
      <c r="T35721" s="288"/>
      <c r="U35721" s="287"/>
      <c r="X35721" s="289"/>
    </row>
    <row r="35722" spans="20:24">
      <c r="T35722" s="288"/>
      <c r="U35722" s="287"/>
      <c r="X35722" s="289"/>
    </row>
    <row r="35723" spans="20:24">
      <c r="T35723" s="288"/>
      <c r="U35723" s="287"/>
      <c r="X35723" s="289"/>
    </row>
    <row r="35724" spans="20:24">
      <c r="T35724" s="288"/>
      <c r="U35724" s="287"/>
      <c r="X35724" s="289"/>
    </row>
    <row r="35725" spans="20:24">
      <c r="T35725" s="288"/>
      <c r="U35725" s="287"/>
      <c r="X35725" s="289"/>
    </row>
    <row r="35726" spans="20:24">
      <c r="T35726" s="288"/>
      <c r="U35726" s="287"/>
      <c r="X35726" s="289"/>
    </row>
    <row r="35727" spans="20:24">
      <c r="T35727" s="288"/>
      <c r="U35727" s="287"/>
      <c r="X35727" s="289"/>
    </row>
    <row r="35728" spans="20:24">
      <c r="T35728" s="288"/>
      <c r="U35728" s="287"/>
      <c r="X35728" s="289"/>
    </row>
    <row r="35729" spans="20:24">
      <c r="T35729" s="288"/>
      <c r="U35729" s="287"/>
      <c r="X35729" s="289"/>
    </row>
    <row r="35730" spans="20:24">
      <c r="T35730" s="288"/>
      <c r="U35730" s="287"/>
      <c r="X35730" s="289"/>
    </row>
    <row r="35731" spans="20:24">
      <c r="T35731" s="288"/>
      <c r="U35731" s="287"/>
      <c r="X35731" s="289"/>
    </row>
    <row r="35732" spans="20:24">
      <c r="T35732" s="288"/>
      <c r="U35732" s="287"/>
      <c r="X35732" s="289"/>
    </row>
    <row r="35733" spans="20:24">
      <c r="T35733" s="288"/>
      <c r="U35733" s="287"/>
      <c r="X35733" s="289"/>
    </row>
    <row r="35734" spans="20:24">
      <c r="T35734" s="288"/>
      <c r="U35734" s="287"/>
      <c r="X35734" s="289"/>
    </row>
    <row r="35735" spans="20:24">
      <c r="T35735" s="288"/>
      <c r="U35735" s="287"/>
      <c r="X35735" s="289"/>
    </row>
    <row r="35736" spans="20:24">
      <c r="T35736" s="288"/>
      <c r="U35736" s="287"/>
      <c r="X35736" s="289"/>
    </row>
    <row r="35737" spans="20:24">
      <c r="T35737" s="288"/>
      <c r="U35737" s="287"/>
      <c r="X35737" s="289"/>
    </row>
    <row r="35738" spans="20:24">
      <c r="T35738" s="288"/>
      <c r="U35738" s="287"/>
      <c r="X35738" s="289"/>
    </row>
    <row r="35739" spans="20:24">
      <c r="T35739" s="288"/>
      <c r="U35739" s="287"/>
      <c r="X35739" s="289"/>
    </row>
    <row r="35740" spans="20:24">
      <c r="T35740" s="288"/>
      <c r="U35740" s="287"/>
      <c r="X35740" s="289"/>
    </row>
    <row r="35741" spans="20:24">
      <c r="T35741" s="288"/>
      <c r="U35741" s="287"/>
      <c r="X35741" s="289"/>
    </row>
    <row r="35742" spans="20:24">
      <c r="T35742" s="288"/>
      <c r="U35742" s="287"/>
      <c r="X35742" s="289"/>
    </row>
    <row r="35743" spans="20:24">
      <c r="T35743" s="288"/>
      <c r="U35743" s="287"/>
      <c r="X35743" s="289"/>
    </row>
    <row r="35744" spans="20:24">
      <c r="T35744" s="288"/>
      <c r="U35744" s="287"/>
      <c r="X35744" s="289"/>
    </row>
    <row r="35745" spans="20:24">
      <c r="T35745" s="288"/>
      <c r="U35745" s="287"/>
      <c r="X35745" s="289"/>
    </row>
    <row r="35746" spans="20:24">
      <c r="T35746" s="288"/>
      <c r="U35746" s="287"/>
      <c r="X35746" s="289"/>
    </row>
    <row r="35747" spans="20:24">
      <c r="T35747" s="288"/>
      <c r="U35747" s="287"/>
      <c r="X35747" s="289"/>
    </row>
    <row r="35748" spans="20:24">
      <c r="T35748" s="288"/>
      <c r="U35748" s="287"/>
      <c r="X35748" s="289"/>
    </row>
    <row r="35749" spans="20:24">
      <c r="T35749" s="288"/>
      <c r="U35749" s="287"/>
      <c r="X35749" s="289"/>
    </row>
    <row r="35750" spans="20:24">
      <c r="T35750" s="288"/>
      <c r="U35750" s="287"/>
      <c r="X35750" s="289"/>
    </row>
    <row r="35751" spans="20:24">
      <c r="T35751" s="288"/>
      <c r="U35751" s="287"/>
      <c r="X35751" s="289"/>
    </row>
    <row r="35752" spans="20:24">
      <c r="T35752" s="288"/>
      <c r="U35752" s="287"/>
      <c r="X35752" s="289"/>
    </row>
    <row r="35753" spans="20:24">
      <c r="T35753" s="288"/>
      <c r="U35753" s="287"/>
      <c r="X35753" s="289"/>
    </row>
    <row r="35754" spans="20:24">
      <c r="T35754" s="288"/>
      <c r="U35754" s="287"/>
      <c r="X35754" s="289"/>
    </row>
    <row r="35755" spans="20:24">
      <c r="T35755" s="288"/>
      <c r="U35755" s="287"/>
      <c r="X35755" s="289"/>
    </row>
    <row r="35756" spans="20:24">
      <c r="T35756" s="288"/>
      <c r="U35756" s="287"/>
      <c r="X35756" s="289"/>
    </row>
    <row r="35757" spans="20:24">
      <c r="T35757" s="288"/>
      <c r="U35757" s="287"/>
      <c r="X35757" s="289"/>
    </row>
    <row r="35758" spans="20:24">
      <c r="T35758" s="288"/>
      <c r="U35758" s="287"/>
      <c r="X35758" s="289"/>
    </row>
    <row r="35759" spans="20:24">
      <c r="T35759" s="288"/>
      <c r="U35759" s="287"/>
      <c r="X35759" s="289"/>
    </row>
    <row r="35760" spans="20:24">
      <c r="T35760" s="288"/>
      <c r="U35760" s="287"/>
      <c r="X35760" s="289"/>
    </row>
    <row r="35761" spans="20:24">
      <c r="T35761" s="288"/>
      <c r="U35761" s="287"/>
      <c r="X35761" s="289"/>
    </row>
    <row r="35762" spans="20:24">
      <c r="T35762" s="288"/>
      <c r="U35762" s="287"/>
      <c r="X35762" s="289"/>
    </row>
    <row r="35763" spans="20:24">
      <c r="T35763" s="288"/>
      <c r="U35763" s="287"/>
      <c r="X35763" s="289"/>
    </row>
    <row r="35764" spans="20:24">
      <c r="T35764" s="288"/>
      <c r="U35764" s="287"/>
      <c r="X35764" s="289"/>
    </row>
    <row r="35765" spans="20:24">
      <c r="T35765" s="288"/>
      <c r="U35765" s="287"/>
      <c r="X35765" s="289"/>
    </row>
    <row r="35766" spans="20:24">
      <c r="T35766" s="288"/>
      <c r="U35766" s="287"/>
      <c r="X35766" s="289"/>
    </row>
    <row r="35767" spans="20:24">
      <c r="T35767" s="288"/>
      <c r="U35767" s="287"/>
      <c r="X35767" s="289"/>
    </row>
    <row r="35768" spans="20:24">
      <c r="T35768" s="288"/>
      <c r="U35768" s="287"/>
      <c r="X35768" s="289"/>
    </row>
    <row r="35769" spans="20:24">
      <c r="T35769" s="288"/>
      <c r="U35769" s="287"/>
      <c r="X35769" s="289"/>
    </row>
    <row r="35770" spans="20:24">
      <c r="T35770" s="288"/>
      <c r="U35770" s="287"/>
      <c r="X35770" s="289"/>
    </row>
    <row r="35771" spans="20:24">
      <c r="T35771" s="288"/>
      <c r="U35771" s="287"/>
      <c r="X35771" s="289"/>
    </row>
    <row r="35772" spans="20:24">
      <c r="T35772" s="288"/>
      <c r="U35772" s="287"/>
      <c r="X35772" s="289"/>
    </row>
    <row r="35773" spans="20:24">
      <c r="T35773" s="288"/>
      <c r="U35773" s="287"/>
      <c r="X35773" s="289"/>
    </row>
    <row r="35774" spans="20:24">
      <c r="T35774" s="288"/>
      <c r="U35774" s="287"/>
      <c r="X35774" s="289"/>
    </row>
    <row r="35775" spans="20:24">
      <c r="T35775" s="288"/>
      <c r="U35775" s="287"/>
      <c r="X35775" s="289"/>
    </row>
    <row r="35776" spans="20:24">
      <c r="T35776" s="288"/>
      <c r="U35776" s="287"/>
      <c r="X35776" s="289"/>
    </row>
    <row r="35777" spans="20:24">
      <c r="T35777" s="288"/>
      <c r="U35777" s="287"/>
      <c r="X35777" s="289"/>
    </row>
    <row r="35778" spans="20:24">
      <c r="T35778" s="288"/>
      <c r="U35778" s="287"/>
      <c r="X35778" s="289"/>
    </row>
    <row r="35779" spans="20:24">
      <c r="T35779" s="288"/>
      <c r="U35779" s="287"/>
      <c r="X35779" s="289"/>
    </row>
    <row r="35780" spans="20:24">
      <c r="T35780" s="288"/>
      <c r="U35780" s="287"/>
      <c r="X35780" s="289"/>
    </row>
    <row r="35781" spans="20:24">
      <c r="T35781" s="288"/>
      <c r="U35781" s="287"/>
      <c r="X35781" s="289"/>
    </row>
    <row r="35782" spans="20:24">
      <c r="T35782" s="288"/>
      <c r="U35782" s="287"/>
      <c r="X35782" s="289"/>
    </row>
    <row r="35783" spans="20:24">
      <c r="T35783" s="288"/>
      <c r="U35783" s="287"/>
      <c r="X35783" s="289"/>
    </row>
    <row r="35784" spans="20:24">
      <c r="T35784" s="288"/>
      <c r="U35784" s="287"/>
      <c r="X35784" s="289"/>
    </row>
    <row r="35785" spans="20:24">
      <c r="T35785" s="288"/>
      <c r="U35785" s="287"/>
      <c r="X35785" s="289"/>
    </row>
    <row r="35786" spans="20:24">
      <c r="T35786" s="288"/>
      <c r="U35786" s="287"/>
      <c r="X35786" s="289"/>
    </row>
    <row r="35787" spans="20:24">
      <c r="T35787" s="288"/>
      <c r="U35787" s="287"/>
      <c r="X35787" s="289"/>
    </row>
    <row r="35788" spans="20:24">
      <c r="T35788" s="288"/>
      <c r="U35788" s="287"/>
      <c r="X35788" s="289"/>
    </row>
    <row r="35789" spans="20:24">
      <c r="T35789" s="288"/>
      <c r="U35789" s="287"/>
      <c r="X35789" s="289"/>
    </row>
    <row r="35790" spans="20:24">
      <c r="T35790" s="288"/>
      <c r="U35790" s="287"/>
      <c r="X35790" s="289"/>
    </row>
    <row r="35791" spans="20:24">
      <c r="T35791" s="288"/>
      <c r="U35791" s="287"/>
      <c r="X35791" s="289"/>
    </row>
    <row r="35792" spans="20:24">
      <c r="T35792" s="288"/>
      <c r="U35792" s="287"/>
      <c r="X35792" s="289"/>
    </row>
    <row r="35793" spans="20:24">
      <c r="T35793" s="288"/>
      <c r="U35793" s="287"/>
      <c r="X35793" s="289"/>
    </row>
    <row r="35794" spans="20:24">
      <c r="T35794" s="288"/>
      <c r="U35794" s="287"/>
      <c r="X35794" s="289"/>
    </row>
    <row r="35795" spans="20:24">
      <c r="T35795" s="288"/>
      <c r="U35795" s="287"/>
      <c r="X35795" s="289"/>
    </row>
    <row r="35796" spans="20:24">
      <c r="T35796" s="288"/>
      <c r="U35796" s="287"/>
      <c r="X35796" s="289"/>
    </row>
    <row r="35797" spans="20:24">
      <c r="T35797" s="288"/>
      <c r="U35797" s="287"/>
      <c r="X35797" s="289"/>
    </row>
    <row r="35798" spans="20:24">
      <c r="T35798" s="288"/>
      <c r="U35798" s="287"/>
      <c r="X35798" s="289"/>
    </row>
    <row r="35799" spans="20:24">
      <c r="T35799" s="288"/>
      <c r="U35799" s="287"/>
      <c r="X35799" s="289"/>
    </row>
    <row r="35800" spans="20:24">
      <c r="T35800" s="288"/>
      <c r="U35800" s="287"/>
      <c r="X35800" s="289"/>
    </row>
    <row r="35801" spans="20:24">
      <c r="T35801" s="288"/>
      <c r="U35801" s="287"/>
      <c r="X35801" s="289"/>
    </row>
    <row r="35802" spans="20:24">
      <c r="T35802" s="288"/>
      <c r="U35802" s="287"/>
      <c r="X35802" s="289"/>
    </row>
    <row r="35803" spans="20:24">
      <c r="T35803" s="288"/>
      <c r="U35803" s="287"/>
      <c r="X35803" s="289"/>
    </row>
    <row r="35804" spans="20:24">
      <c r="T35804" s="288"/>
      <c r="U35804" s="287"/>
      <c r="X35804" s="289"/>
    </row>
    <row r="35805" spans="20:24">
      <c r="T35805" s="288"/>
      <c r="U35805" s="287"/>
      <c r="X35805" s="289"/>
    </row>
    <row r="35806" spans="20:24">
      <c r="T35806" s="288"/>
      <c r="U35806" s="287"/>
      <c r="X35806" s="289"/>
    </row>
    <row r="35807" spans="20:24">
      <c r="T35807" s="288"/>
      <c r="U35807" s="287"/>
      <c r="X35807" s="289"/>
    </row>
    <row r="35808" spans="20:24">
      <c r="T35808" s="288"/>
      <c r="U35808" s="287"/>
      <c r="X35808" s="289"/>
    </row>
    <row r="35809" spans="20:24">
      <c r="T35809" s="288"/>
      <c r="U35809" s="287"/>
      <c r="X35809" s="289"/>
    </row>
    <row r="35810" spans="20:24">
      <c r="T35810" s="288"/>
      <c r="U35810" s="287"/>
      <c r="X35810" s="289"/>
    </row>
    <row r="35811" spans="20:24">
      <c r="T35811" s="288"/>
      <c r="U35811" s="287"/>
      <c r="X35811" s="289"/>
    </row>
    <row r="35812" spans="20:24">
      <c r="T35812" s="288"/>
      <c r="U35812" s="287"/>
      <c r="X35812" s="289"/>
    </row>
    <row r="35813" spans="20:24">
      <c r="T35813" s="288"/>
      <c r="U35813" s="287"/>
      <c r="X35813" s="289"/>
    </row>
    <row r="35814" spans="20:24">
      <c r="T35814" s="288"/>
      <c r="U35814" s="287"/>
      <c r="X35814" s="289"/>
    </row>
    <row r="35815" spans="20:24">
      <c r="T35815" s="288"/>
      <c r="U35815" s="287"/>
      <c r="X35815" s="289"/>
    </row>
    <row r="35816" spans="20:24">
      <c r="T35816" s="288"/>
      <c r="U35816" s="287"/>
      <c r="X35816" s="289"/>
    </row>
    <row r="35817" spans="20:24">
      <c r="T35817" s="288"/>
      <c r="U35817" s="287"/>
      <c r="X35817" s="289"/>
    </row>
    <row r="35818" spans="20:24">
      <c r="T35818" s="288"/>
      <c r="U35818" s="287"/>
      <c r="X35818" s="289"/>
    </row>
    <row r="35819" spans="20:24">
      <c r="T35819" s="288"/>
      <c r="U35819" s="287"/>
      <c r="X35819" s="289"/>
    </row>
    <row r="35820" spans="20:24">
      <c r="T35820" s="288"/>
      <c r="U35820" s="287"/>
      <c r="X35820" s="289"/>
    </row>
    <row r="35821" spans="20:24">
      <c r="T35821" s="288"/>
      <c r="U35821" s="287"/>
      <c r="X35821" s="289"/>
    </row>
    <row r="35822" spans="20:24">
      <c r="T35822" s="288"/>
      <c r="U35822" s="287"/>
      <c r="X35822" s="289"/>
    </row>
    <row r="35823" spans="20:24">
      <c r="T35823" s="288"/>
      <c r="U35823" s="287"/>
      <c r="X35823" s="289"/>
    </row>
    <row r="35824" spans="20:24">
      <c r="T35824" s="288"/>
      <c r="U35824" s="287"/>
      <c r="X35824" s="289"/>
    </row>
    <row r="35825" spans="20:24">
      <c r="T35825" s="288"/>
      <c r="U35825" s="287"/>
      <c r="X35825" s="289"/>
    </row>
    <row r="35826" spans="20:24">
      <c r="T35826" s="288"/>
      <c r="U35826" s="287"/>
      <c r="X35826" s="289"/>
    </row>
    <row r="35827" spans="20:24">
      <c r="T35827" s="288"/>
      <c r="U35827" s="287"/>
      <c r="X35827" s="289"/>
    </row>
    <row r="35828" spans="20:24">
      <c r="T35828" s="288"/>
      <c r="U35828" s="287"/>
      <c r="X35828" s="289"/>
    </row>
    <row r="35829" spans="20:24">
      <c r="T35829" s="288"/>
      <c r="U35829" s="287"/>
      <c r="X35829" s="289"/>
    </row>
    <row r="35830" spans="20:24">
      <c r="T35830" s="288"/>
      <c r="U35830" s="287"/>
      <c r="X35830" s="289"/>
    </row>
    <row r="35831" spans="20:24">
      <c r="T35831" s="288"/>
      <c r="U35831" s="287"/>
      <c r="X35831" s="289"/>
    </row>
    <row r="35832" spans="20:24">
      <c r="T35832" s="288"/>
      <c r="U35832" s="287"/>
      <c r="X35832" s="289"/>
    </row>
    <row r="35833" spans="20:24">
      <c r="T35833" s="288"/>
      <c r="U35833" s="287"/>
      <c r="X35833" s="289"/>
    </row>
    <row r="35834" spans="20:24">
      <c r="T35834" s="288"/>
      <c r="U35834" s="287"/>
      <c r="X35834" s="289"/>
    </row>
    <row r="35835" spans="20:24">
      <c r="T35835" s="288"/>
      <c r="U35835" s="287"/>
      <c r="X35835" s="289"/>
    </row>
    <row r="35836" spans="20:24">
      <c r="T35836" s="288"/>
      <c r="U35836" s="287"/>
      <c r="X35836" s="289"/>
    </row>
    <row r="35837" spans="20:24">
      <c r="T35837" s="288"/>
      <c r="U35837" s="287"/>
      <c r="X35837" s="289"/>
    </row>
    <row r="35838" spans="20:24">
      <c r="T35838" s="288"/>
      <c r="U35838" s="287"/>
      <c r="X35838" s="289"/>
    </row>
    <row r="35839" spans="20:24">
      <c r="T35839" s="288"/>
      <c r="U35839" s="287"/>
      <c r="X35839" s="289"/>
    </row>
    <row r="35840" spans="20:24">
      <c r="T35840" s="288"/>
      <c r="U35840" s="287"/>
      <c r="X35840" s="289"/>
    </row>
    <row r="35841" spans="20:24">
      <c r="T35841" s="288"/>
      <c r="U35841" s="287"/>
      <c r="X35841" s="289"/>
    </row>
    <row r="35842" spans="20:24">
      <c r="T35842" s="288"/>
      <c r="U35842" s="287"/>
      <c r="X35842" s="289"/>
    </row>
    <row r="35843" spans="20:24">
      <c r="T35843" s="288"/>
      <c r="U35843" s="287"/>
      <c r="X35843" s="289"/>
    </row>
    <row r="35844" spans="20:24">
      <c r="T35844" s="288"/>
      <c r="U35844" s="287"/>
      <c r="X35844" s="289"/>
    </row>
    <row r="35845" spans="20:24">
      <c r="T35845" s="288"/>
      <c r="U35845" s="287"/>
      <c r="X35845" s="289"/>
    </row>
    <row r="35846" spans="20:24">
      <c r="T35846" s="288"/>
      <c r="U35846" s="287"/>
      <c r="X35846" s="289"/>
    </row>
    <row r="35847" spans="20:24">
      <c r="T35847" s="288"/>
      <c r="U35847" s="287"/>
      <c r="X35847" s="289"/>
    </row>
    <row r="35848" spans="20:24">
      <c r="T35848" s="288"/>
      <c r="U35848" s="287"/>
      <c r="X35848" s="289"/>
    </row>
    <row r="35849" spans="20:24">
      <c r="T35849" s="288"/>
      <c r="U35849" s="287"/>
      <c r="X35849" s="289"/>
    </row>
    <row r="35850" spans="20:24">
      <c r="T35850" s="288"/>
      <c r="U35850" s="287"/>
      <c r="X35850" s="289"/>
    </row>
    <row r="35851" spans="20:24">
      <c r="T35851" s="288"/>
      <c r="U35851" s="287"/>
      <c r="X35851" s="289"/>
    </row>
    <row r="35852" spans="20:24">
      <c r="T35852" s="288"/>
      <c r="U35852" s="287"/>
      <c r="X35852" s="289"/>
    </row>
    <row r="35853" spans="20:24">
      <c r="T35853" s="288"/>
      <c r="U35853" s="287"/>
      <c r="X35853" s="289"/>
    </row>
    <row r="35854" spans="20:24">
      <c r="T35854" s="288"/>
      <c r="U35854" s="287"/>
      <c r="X35854" s="289"/>
    </row>
    <row r="35855" spans="20:24">
      <c r="T35855" s="288"/>
      <c r="U35855" s="287"/>
      <c r="X35855" s="289"/>
    </row>
    <row r="35856" spans="20:24">
      <c r="T35856" s="288"/>
      <c r="U35856" s="287"/>
      <c r="X35856" s="289"/>
    </row>
    <row r="35857" spans="20:24">
      <c r="T35857" s="288"/>
      <c r="U35857" s="287"/>
      <c r="X35857" s="289"/>
    </row>
    <row r="35858" spans="20:24">
      <c r="T35858" s="288"/>
      <c r="U35858" s="287"/>
      <c r="X35858" s="289"/>
    </row>
    <row r="35859" spans="20:24">
      <c r="T35859" s="288"/>
      <c r="U35859" s="287"/>
      <c r="X35859" s="289"/>
    </row>
    <row r="35860" spans="20:24">
      <c r="T35860" s="288"/>
      <c r="U35860" s="287"/>
      <c r="X35860" s="289"/>
    </row>
    <row r="35861" spans="20:24">
      <c r="T35861" s="288"/>
      <c r="U35861" s="287"/>
      <c r="X35861" s="289"/>
    </row>
    <row r="35862" spans="20:24">
      <c r="T35862" s="288"/>
      <c r="U35862" s="287"/>
      <c r="X35862" s="289"/>
    </row>
    <row r="35863" spans="20:24">
      <c r="T35863" s="288"/>
      <c r="U35863" s="287"/>
      <c r="X35863" s="289"/>
    </row>
    <row r="35864" spans="20:24">
      <c r="T35864" s="288"/>
      <c r="U35864" s="287"/>
      <c r="X35864" s="289"/>
    </row>
    <row r="35865" spans="20:24">
      <c r="T35865" s="288"/>
      <c r="U35865" s="287"/>
      <c r="X35865" s="289"/>
    </row>
    <row r="35866" spans="20:24">
      <c r="T35866" s="288"/>
      <c r="U35866" s="287"/>
      <c r="X35866" s="289"/>
    </row>
    <row r="35867" spans="20:24">
      <c r="T35867" s="288"/>
      <c r="U35867" s="287"/>
      <c r="X35867" s="289"/>
    </row>
    <row r="35868" spans="20:24">
      <c r="T35868" s="288"/>
      <c r="U35868" s="287"/>
      <c r="X35868" s="289"/>
    </row>
    <row r="35869" spans="20:24">
      <c r="T35869" s="288"/>
      <c r="U35869" s="287"/>
      <c r="X35869" s="289"/>
    </row>
    <row r="35870" spans="20:24">
      <c r="T35870" s="288"/>
      <c r="U35870" s="287"/>
      <c r="X35870" s="289"/>
    </row>
    <row r="35871" spans="20:24">
      <c r="T35871" s="288"/>
      <c r="U35871" s="287"/>
      <c r="X35871" s="289"/>
    </row>
    <row r="35872" spans="20:24">
      <c r="T35872" s="288"/>
      <c r="U35872" s="287"/>
      <c r="X35872" s="289"/>
    </row>
    <row r="35873" spans="20:24">
      <c r="T35873" s="288"/>
      <c r="U35873" s="287"/>
      <c r="X35873" s="289"/>
    </row>
    <row r="35874" spans="20:24">
      <c r="T35874" s="288"/>
      <c r="U35874" s="287"/>
      <c r="X35874" s="289"/>
    </row>
    <row r="35875" spans="20:24">
      <c r="T35875" s="288"/>
      <c r="U35875" s="287"/>
      <c r="X35875" s="289"/>
    </row>
    <row r="35876" spans="20:24">
      <c r="T35876" s="288"/>
      <c r="U35876" s="287"/>
      <c r="X35876" s="289"/>
    </row>
    <row r="35877" spans="20:24">
      <c r="T35877" s="288"/>
      <c r="U35877" s="287"/>
      <c r="X35877" s="289"/>
    </row>
    <row r="35878" spans="20:24">
      <c r="T35878" s="288"/>
      <c r="U35878" s="287"/>
      <c r="X35878" s="289"/>
    </row>
    <row r="35879" spans="20:24">
      <c r="T35879" s="288"/>
      <c r="U35879" s="287"/>
      <c r="X35879" s="289"/>
    </row>
    <row r="35880" spans="20:24">
      <c r="T35880" s="288"/>
      <c r="U35880" s="287"/>
      <c r="X35880" s="289"/>
    </row>
    <row r="35881" spans="20:24">
      <c r="T35881" s="288"/>
      <c r="U35881" s="287"/>
      <c r="X35881" s="289"/>
    </row>
    <row r="35882" spans="20:24">
      <c r="T35882" s="288"/>
      <c r="U35882" s="287"/>
      <c r="X35882" s="289"/>
    </row>
    <row r="35883" spans="20:24">
      <c r="T35883" s="288"/>
      <c r="U35883" s="287"/>
      <c r="X35883" s="289"/>
    </row>
    <row r="35884" spans="20:24">
      <c r="T35884" s="288"/>
      <c r="U35884" s="287"/>
      <c r="X35884" s="289"/>
    </row>
    <row r="35885" spans="20:24">
      <c r="T35885" s="288"/>
      <c r="U35885" s="287"/>
      <c r="X35885" s="289"/>
    </row>
    <row r="35886" spans="20:24">
      <c r="T35886" s="288"/>
      <c r="U35886" s="287"/>
      <c r="X35886" s="289"/>
    </row>
    <row r="35887" spans="20:24">
      <c r="T35887" s="288"/>
      <c r="U35887" s="287"/>
      <c r="X35887" s="289"/>
    </row>
    <row r="35888" spans="20:24">
      <c r="T35888" s="288"/>
      <c r="U35888" s="287"/>
      <c r="X35888" s="289"/>
    </row>
    <row r="35889" spans="20:24">
      <c r="T35889" s="288"/>
      <c r="U35889" s="287"/>
      <c r="X35889" s="289"/>
    </row>
    <row r="35890" spans="20:24">
      <c r="T35890" s="288"/>
      <c r="U35890" s="287"/>
      <c r="X35890" s="289"/>
    </row>
    <row r="35891" spans="20:24">
      <c r="T35891" s="288"/>
      <c r="U35891" s="287"/>
      <c r="X35891" s="289"/>
    </row>
    <row r="35892" spans="20:24">
      <c r="T35892" s="288"/>
      <c r="U35892" s="287"/>
      <c r="X35892" s="289"/>
    </row>
    <row r="35893" spans="20:24">
      <c r="T35893" s="288"/>
      <c r="U35893" s="287"/>
      <c r="X35893" s="289"/>
    </row>
    <row r="35894" spans="20:24">
      <c r="T35894" s="288"/>
      <c r="U35894" s="287"/>
      <c r="X35894" s="289"/>
    </row>
    <row r="35895" spans="20:24">
      <c r="T35895" s="288"/>
      <c r="U35895" s="287"/>
      <c r="X35895" s="289"/>
    </row>
    <row r="35896" spans="20:24">
      <c r="T35896" s="288"/>
      <c r="U35896" s="287"/>
      <c r="X35896" s="289"/>
    </row>
    <row r="35897" spans="20:24">
      <c r="T35897" s="288"/>
      <c r="U35897" s="287"/>
      <c r="X35897" s="289"/>
    </row>
    <row r="35898" spans="20:24">
      <c r="T35898" s="288"/>
      <c r="U35898" s="287"/>
      <c r="X35898" s="289"/>
    </row>
    <row r="35899" spans="20:24">
      <c r="T35899" s="288"/>
      <c r="U35899" s="287"/>
      <c r="X35899" s="289"/>
    </row>
    <row r="35900" spans="20:24">
      <c r="T35900" s="288"/>
      <c r="U35900" s="287"/>
      <c r="X35900" s="289"/>
    </row>
    <row r="35901" spans="20:24">
      <c r="T35901" s="288"/>
      <c r="U35901" s="287"/>
      <c r="X35901" s="289"/>
    </row>
    <row r="35902" spans="20:24">
      <c r="T35902" s="288"/>
      <c r="U35902" s="287"/>
      <c r="X35902" s="289"/>
    </row>
    <row r="35903" spans="20:24">
      <c r="T35903" s="288"/>
      <c r="U35903" s="287"/>
      <c r="X35903" s="289"/>
    </row>
    <row r="35904" spans="20:24">
      <c r="T35904" s="288"/>
      <c r="U35904" s="287"/>
      <c r="X35904" s="289"/>
    </row>
    <row r="35905" spans="20:24">
      <c r="T35905" s="288"/>
      <c r="U35905" s="287"/>
      <c r="X35905" s="289"/>
    </row>
    <row r="35906" spans="20:24">
      <c r="T35906" s="288"/>
      <c r="U35906" s="287"/>
      <c r="X35906" s="289"/>
    </row>
    <row r="35907" spans="20:24">
      <c r="T35907" s="288"/>
      <c r="U35907" s="287"/>
      <c r="X35907" s="289"/>
    </row>
    <row r="35908" spans="20:24">
      <c r="T35908" s="288"/>
      <c r="U35908" s="287"/>
      <c r="X35908" s="289"/>
    </row>
    <row r="35909" spans="20:24">
      <c r="T35909" s="288"/>
      <c r="U35909" s="287"/>
      <c r="X35909" s="289"/>
    </row>
    <row r="35910" spans="20:24">
      <c r="T35910" s="288"/>
      <c r="U35910" s="287"/>
      <c r="X35910" s="289"/>
    </row>
    <row r="35911" spans="20:24">
      <c r="T35911" s="288"/>
      <c r="U35911" s="287"/>
      <c r="X35911" s="289"/>
    </row>
    <row r="35912" spans="20:24">
      <c r="T35912" s="288"/>
      <c r="U35912" s="287"/>
      <c r="X35912" s="289"/>
    </row>
    <row r="35913" spans="20:24">
      <c r="T35913" s="288"/>
      <c r="U35913" s="287"/>
      <c r="X35913" s="289"/>
    </row>
    <row r="35914" spans="20:24">
      <c r="T35914" s="288"/>
      <c r="U35914" s="287"/>
      <c r="X35914" s="289"/>
    </row>
    <row r="35915" spans="20:24">
      <c r="T35915" s="288"/>
      <c r="U35915" s="287"/>
      <c r="X35915" s="289"/>
    </row>
    <row r="35916" spans="20:24">
      <c r="T35916" s="288"/>
      <c r="U35916" s="287"/>
      <c r="X35916" s="289"/>
    </row>
    <row r="35917" spans="20:24">
      <c r="T35917" s="288"/>
      <c r="U35917" s="287"/>
      <c r="X35917" s="289"/>
    </row>
    <row r="35918" spans="20:24">
      <c r="T35918" s="288"/>
      <c r="U35918" s="287"/>
      <c r="X35918" s="289"/>
    </row>
    <row r="35919" spans="20:24">
      <c r="T35919" s="288"/>
      <c r="U35919" s="287"/>
      <c r="X35919" s="289"/>
    </row>
    <row r="35920" spans="20:24">
      <c r="T35920" s="288"/>
      <c r="U35920" s="287"/>
      <c r="X35920" s="289"/>
    </row>
    <row r="35921" spans="20:24">
      <c r="T35921" s="288"/>
      <c r="U35921" s="287"/>
      <c r="X35921" s="289"/>
    </row>
    <row r="35922" spans="20:24">
      <c r="T35922" s="288"/>
      <c r="U35922" s="287"/>
      <c r="X35922" s="289"/>
    </row>
    <row r="35923" spans="20:24">
      <c r="T35923" s="288"/>
      <c r="U35923" s="287"/>
      <c r="X35923" s="289"/>
    </row>
    <row r="35924" spans="20:24">
      <c r="T35924" s="288"/>
      <c r="U35924" s="287"/>
      <c r="X35924" s="289"/>
    </row>
    <row r="35925" spans="20:24">
      <c r="T35925" s="288"/>
      <c r="U35925" s="287"/>
      <c r="X35925" s="289"/>
    </row>
    <row r="35926" spans="20:24">
      <c r="T35926" s="288"/>
      <c r="U35926" s="287"/>
      <c r="X35926" s="289"/>
    </row>
    <row r="35927" spans="20:24">
      <c r="T35927" s="288"/>
      <c r="U35927" s="287"/>
      <c r="X35927" s="289"/>
    </row>
    <row r="35928" spans="20:24">
      <c r="T35928" s="288"/>
      <c r="U35928" s="287"/>
      <c r="X35928" s="289"/>
    </row>
    <row r="35929" spans="20:24">
      <c r="T35929" s="288"/>
      <c r="U35929" s="287"/>
      <c r="X35929" s="289"/>
    </row>
    <row r="35930" spans="20:24">
      <c r="T35930" s="288"/>
      <c r="U35930" s="287"/>
      <c r="X35930" s="289"/>
    </row>
    <row r="35931" spans="20:24">
      <c r="T35931" s="288"/>
      <c r="U35931" s="287"/>
      <c r="X35931" s="289"/>
    </row>
    <row r="35932" spans="20:24">
      <c r="T35932" s="288"/>
      <c r="U35932" s="287"/>
      <c r="X35932" s="289"/>
    </row>
    <row r="35933" spans="20:24">
      <c r="T35933" s="288"/>
      <c r="U35933" s="287"/>
      <c r="X35933" s="289"/>
    </row>
    <row r="35934" spans="20:24">
      <c r="T35934" s="288"/>
      <c r="U35934" s="287"/>
      <c r="X35934" s="289"/>
    </row>
    <row r="35935" spans="20:24">
      <c r="T35935" s="288"/>
      <c r="U35935" s="287"/>
      <c r="X35935" s="289"/>
    </row>
    <row r="35936" spans="20:24">
      <c r="T35936" s="288"/>
      <c r="U35936" s="287"/>
      <c r="X35936" s="289"/>
    </row>
    <row r="35937" spans="20:24">
      <c r="T35937" s="288"/>
      <c r="U35937" s="287"/>
      <c r="X35937" s="289"/>
    </row>
    <row r="35938" spans="20:24">
      <c r="T35938" s="288"/>
      <c r="U35938" s="287"/>
      <c r="X35938" s="289"/>
    </row>
    <row r="35939" spans="20:24">
      <c r="T35939" s="288"/>
      <c r="U35939" s="287"/>
      <c r="X35939" s="289"/>
    </row>
    <row r="35940" spans="20:24">
      <c r="T35940" s="288"/>
      <c r="U35940" s="287"/>
      <c r="X35940" s="289"/>
    </row>
    <row r="35941" spans="20:24">
      <c r="T35941" s="288"/>
      <c r="U35941" s="287"/>
      <c r="X35941" s="289"/>
    </row>
    <row r="35942" spans="20:24">
      <c r="T35942" s="288"/>
      <c r="U35942" s="287"/>
      <c r="X35942" s="289"/>
    </row>
    <row r="35943" spans="20:24">
      <c r="T35943" s="288"/>
      <c r="U35943" s="287"/>
      <c r="X35943" s="289"/>
    </row>
    <row r="35944" spans="20:24">
      <c r="T35944" s="288"/>
      <c r="U35944" s="287"/>
      <c r="X35944" s="289"/>
    </row>
    <row r="35945" spans="20:24">
      <c r="T35945" s="288"/>
      <c r="U35945" s="287"/>
      <c r="X35945" s="289"/>
    </row>
    <row r="35946" spans="20:24">
      <c r="T35946" s="288"/>
      <c r="U35946" s="287"/>
      <c r="X35946" s="289"/>
    </row>
    <row r="35947" spans="20:24">
      <c r="T35947" s="288"/>
      <c r="U35947" s="287"/>
      <c r="X35947" s="289"/>
    </row>
    <row r="35948" spans="20:24">
      <c r="T35948" s="288"/>
      <c r="U35948" s="287"/>
      <c r="X35948" s="289"/>
    </row>
    <row r="35949" spans="20:24">
      <c r="T35949" s="288"/>
      <c r="U35949" s="287"/>
      <c r="X35949" s="289"/>
    </row>
    <row r="35950" spans="20:24">
      <c r="T35950" s="288"/>
      <c r="U35950" s="287"/>
      <c r="X35950" s="289"/>
    </row>
    <row r="35951" spans="20:24">
      <c r="T35951" s="288"/>
      <c r="U35951" s="287"/>
      <c r="X35951" s="289"/>
    </row>
    <row r="35952" spans="20:24">
      <c r="T35952" s="288"/>
      <c r="U35952" s="287"/>
      <c r="X35952" s="289"/>
    </row>
    <row r="35953" spans="20:24">
      <c r="T35953" s="288"/>
      <c r="U35953" s="287"/>
      <c r="X35953" s="289"/>
    </row>
    <row r="35954" spans="20:24">
      <c r="T35954" s="288"/>
      <c r="U35954" s="287"/>
      <c r="X35954" s="289"/>
    </row>
    <row r="35955" spans="20:24">
      <c r="T35955" s="288"/>
      <c r="U35955" s="287"/>
      <c r="X35955" s="289"/>
    </row>
    <row r="35956" spans="20:24">
      <c r="T35956" s="288"/>
      <c r="U35956" s="287"/>
      <c r="X35956" s="289"/>
    </row>
    <row r="35957" spans="20:24">
      <c r="T35957" s="288"/>
      <c r="U35957" s="287"/>
      <c r="X35957" s="289"/>
    </row>
    <row r="35958" spans="20:24">
      <c r="T35958" s="288"/>
      <c r="U35958" s="287"/>
      <c r="X35958" s="289"/>
    </row>
    <row r="35959" spans="20:24">
      <c r="T35959" s="288"/>
      <c r="U35959" s="287"/>
      <c r="X35959" s="289"/>
    </row>
    <row r="35960" spans="20:24">
      <c r="T35960" s="288"/>
      <c r="U35960" s="287"/>
      <c r="X35960" s="289"/>
    </row>
    <row r="35961" spans="20:24">
      <c r="T35961" s="288"/>
      <c r="U35961" s="287"/>
      <c r="X35961" s="289"/>
    </row>
    <row r="35962" spans="20:24">
      <c r="T35962" s="288"/>
      <c r="U35962" s="287"/>
      <c r="X35962" s="289"/>
    </row>
    <row r="35963" spans="20:24">
      <c r="T35963" s="288"/>
      <c r="U35963" s="287"/>
      <c r="X35963" s="289"/>
    </row>
    <row r="35964" spans="20:24">
      <c r="T35964" s="288"/>
      <c r="U35964" s="287"/>
      <c r="X35964" s="289"/>
    </row>
    <row r="35965" spans="20:24">
      <c r="T35965" s="288"/>
      <c r="U35965" s="287"/>
      <c r="X35965" s="289"/>
    </row>
    <row r="35966" spans="20:24">
      <c r="T35966" s="288"/>
      <c r="U35966" s="287"/>
      <c r="X35966" s="289"/>
    </row>
    <row r="35967" spans="20:24">
      <c r="T35967" s="288"/>
      <c r="U35967" s="287"/>
      <c r="X35967" s="289"/>
    </row>
    <row r="35968" spans="20:24">
      <c r="T35968" s="288"/>
      <c r="U35968" s="287"/>
      <c r="X35968" s="289"/>
    </row>
    <row r="35969" spans="20:24">
      <c r="T35969" s="288"/>
      <c r="U35969" s="287"/>
      <c r="X35969" s="289"/>
    </row>
    <row r="35970" spans="20:24">
      <c r="T35970" s="288"/>
      <c r="U35970" s="287"/>
      <c r="X35970" s="289"/>
    </row>
    <row r="35971" spans="20:24">
      <c r="T35971" s="288"/>
      <c r="U35971" s="287"/>
      <c r="X35971" s="289"/>
    </row>
    <row r="35972" spans="20:24">
      <c r="T35972" s="288"/>
      <c r="U35972" s="287"/>
      <c r="X35972" s="289"/>
    </row>
    <row r="35973" spans="20:24">
      <c r="T35973" s="288"/>
      <c r="U35973" s="287"/>
      <c r="X35973" s="289"/>
    </row>
    <row r="35974" spans="20:24">
      <c r="T35974" s="288"/>
      <c r="U35974" s="287"/>
      <c r="X35974" s="289"/>
    </row>
    <row r="35975" spans="20:24">
      <c r="T35975" s="288"/>
      <c r="U35975" s="287"/>
      <c r="X35975" s="289"/>
    </row>
    <row r="35976" spans="20:24">
      <c r="T35976" s="288"/>
      <c r="U35976" s="287"/>
      <c r="X35976" s="289"/>
    </row>
    <row r="35977" spans="20:24">
      <c r="T35977" s="288"/>
      <c r="U35977" s="287"/>
      <c r="X35977" s="289"/>
    </row>
    <row r="35978" spans="20:24">
      <c r="T35978" s="288"/>
      <c r="U35978" s="287"/>
      <c r="X35978" s="289"/>
    </row>
    <row r="35979" spans="20:24">
      <c r="T35979" s="288"/>
      <c r="U35979" s="287"/>
      <c r="X35979" s="289"/>
    </row>
    <row r="35980" spans="20:24">
      <c r="T35980" s="288"/>
      <c r="U35980" s="287"/>
      <c r="X35980" s="289"/>
    </row>
    <row r="35981" spans="20:24">
      <c r="T35981" s="288"/>
      <c r="U35981" s="287"/>
      <c r="X35981" s="289"/>
    </row>
    <row r="35982" spans="20:24">
      <c r="T35982" s="288"/>
      <c r="U35982" s="287"/>
      <c r="X35982" s="289"/>
    </row>
    <row r="35983" spans="20:24">
      <c r="T35983" s="288"/>
      <c r="U35983" s="287"/>
      <c r="X35983" s="289"/>
    </row>
    <row r="35984" spans="20:24">
      <c r="T35984" s="288"/>
      <c r="U35984" s="287"/>
      <c r="X35984" s="289"/>
    </row>
    <row r="35985" spans="20:24">
      <c r="T35985" s="288"/>
      <c r="U35985" s="287"/>
      <c r="X35985" s="289"/>
    </row>
    <row r="35986" spans="20:24">
      <c r="T35986" s="288"/>
      <c r="U35986" s="287"/>
      <c r="X35986" s="289"/>
    </row>
    <row r="35987" spans="20:24">
      <c r="T35987" s="288"/>
      <c r="U35987" s="287"/>
      <c r="X35987" s="289"/>
    </row>
    <row r="35988" spans="20:24">
      <c r="T35988" s="288"/>
      <c r="U35988" s="287"/>
      <c r="X35988" s="289"/>
    </row>
    <row r="35989" spans="20:24">
      <c r="T35989" s="288"/>
      <c r="U35989" s="287"/>
      <c r="X35989" s="289"/>
    </row>
    <row r="35990" spans="20:24">
      <c r="T35990" s="288"/>
      <c r="U35990" s="287"/>
      <c r="X35990" s="289"/>
    </row>
    <row r="35991" spans="20:24">
      <c r="T35991" s="288"/>
      <c r="U35991" s="287"/>
      <c r="X35991" s="289"/>
    </row>
    <row r="35992" spans="20:24">
      <c r="T35992" s="288"/>
      <c r="U35992" s="287"/>
      <c r="X35992" s="289"/>
    </row>
    <row r="35993" spans="20:24">
      <c r="T35993" s="288"/>
      <c r="U35993" s="287"/>
      <c r="X35993" s="289"/>
    </row>
    <row r="35994" spans="20:24">
      <c r="T35994" s="288"/>
      <c r="U35994" s="287"/>
      <c r="X35994" s="289"/>
    </row>
    <row r="35995" spans="20:24">
      <c r="T35995" s="288"/>
      <c r="U35995" s="287"/>
      <c r="X35995" s="289"/>
    </row>
    <row r="35996" spans="20:24">
      <c r="T35996" s="288"/>
      <c r="U35996" s="287"/>
      <c r="X35996" s="289"/>
    </row>
    <row r="35997" spans="20:24">
      <c r="T35997" s="288"/>
      <c r="U35997" s="287"/>
      <c r="X35997" s="289"/>
    </row>
    <row r="35998" spans="20:24">
      <c r="T35998" s="288"/>
      <c r="U35998" s="287"/>
      <c r="X35998" s="289"/>
    </row>
    <row r="35999" spans="20:24">
      <c r="T35999" s="288"/>
      <c r="U35999" s="287"/>
      <c r="X35999" s="289"/>
    </row>
    <row r="36000" spans="20:24">
      <c r="T36000" s="288"/>
      <c r="U36000" s="287"/>
      <c r="X36000" s="289"/>
    </row>
    <row r="36001" spans="20:24">
      <c r="T36001" s="288"/>
      <c r="U36001" s="287"/>
      <c r="X36001" s="289"/>
    </row>
    <row r="36002" spans="20:24">
      <c r="T36002" s="288"/>
      <c r="U36002" s="287"/>
      <c r="X36002" s="289"/>
    </row>
    <row r="36003" spans="20:24">
      <c r="T36003" s="288"/>
      <c r="U36003" s="287"/>
      <c r="X36003" s="289"/>
    </row>
    <row r="36004" spans="20:24">
      <c r="T36004" s="288"/>
      <c r="U36004" s="287"/>
      <c r="X36004" s="289"/>
    </row>
    <row r="36005" spans="20:24">
      <c r="T36005" s="288"/>
      <c r="U36005" s="287"/>
      <c r="X36005" s="289"/>
    </row>
    <row r="36006" spans="20:24">
      <c r="T36006" s="288"/>
      <c r="U36006" s="287"/>
      <c r="X36006" s="289"/>
    </row>
    <row r="36007" spans="20:24">
      <c r="T36007" s="288"/>
      <c r="U36007" s="287"/>
      <c r="X36007" s="289"/>
    </row>
    <row r="36008" spans="20:24">
      <c r="T36008" s="288"/>
      <c r="U36008" s="287"/>
      <c r="X36008" s="289"/>
    </row>
    <row r="36009" spans="20:24">
      <c r="T36009" s="288"/>
      <c r="U36009" s="287"/>
      <c r="X36009" s="289"/>
    </row>
    <row r="36010" spans="20:24">
      <c r="T36010" s="288"/>
      <c r="U36010" s="287"/>
      <c r="X36010" s="289"/>
    </row>
    <row r="36011" spans="20:24">
      <c r="T36011" s="288"/>
      <c r="U36011" s="287"/>
      <c r="X36011" s="289"/>
    </row>
    <row r="36012" spans="20:24">
      <c r="T36012" s="288"/>
      <c r="U36012" s="287"/>
      <c r="X36012" s="289"/>
    </row>
    <row r="36013" spans="20:24">
      <c r="T36013" s="288"/>
      <c r="U36013" s="287"/>
      <c r="X36013" s="289"/>
    </row>
    <row r="36014" spans="20:24">
      <c r="T36014" s="288"/>
      <c r="U36014" s="287"/>
      <c r="X36014" s="289"/>
    </row>
    <row r="36015" spans="20:24">
      <c r="T36015" s="288"/>
      <c r="U36015" s="287"/>
      <c r="X36015" s="289"/>
    </row>
    <row r="36016" spans="20:24">
      <c r="T36016" s="288"/>
      <c r="U36016" s="287"/>
      <c r="X36016" s="289"/>
    </row>
    <row r="36017" spans="20:24">
      <c r="T36017" s="288"/>
      <c r="U36017" s="287"/>
      <c r="X36017" s="289"/>
    </row>
    <row r="36018" spans="20:24">
      <c r="T36018" s="288"/>
      <c r="U36018" s="287"/>
      <c r="X36018" s="289"/>
    </row>
    <row r="36019" spans="20:24">
      <c r="T36019" s="288"/>
      <c r="U36019" s="287"/>
      <c r="X36019" s="289"/>
    </row>
    <row r="36020" spans="20:24">
      <c r="T36020" s="288"/>
      <c r="U36020" s="287"/>
      <c r="X36020" s="289"/>
    </row>
    <row r="36021" spans="20:24">
      <c r="T36021" s="288"/>
      <c r="U36021" s="287"/>
      <c r="X36021" s="289"/>
    </row>
    <row r="36022" spans="20:24">
      <c r="T36022" s="288"/>
      <c r="U36022" s="287"/>
      <c r="X36022" s="289"/>
    </row>
    <row r="36023" spans="20:24">
      <c r="T36023" s="288"/>
      <c r="U36023" s="287"/>
      <c r="X36023" s="289"/>
    </row>
    <row r="36024" spans="20:24">
      <c r="T36024" s="288"/>
      <c r="U36024" s="287"/>
      <c r="X36024" s="289"/>
    </row>
    <row r="36025" spans="20:24">
      <c r="T36025" s="288"/>
      <c r="U36025" s="287"/>
      <c r="X36025" s="289"/>
    </row>
    <row r="36026" spans="20:24">
      <c r="T36026" s="288"/>
      <c r="U36026" s="287"/>
      <c r="X36026" s="289"/>
    </row>
    <row r="36027" spans="20:24">
      <c r="T36027" s="288"/>
      <c r="U36027" s="287"/>
      <c r="X36027" s="289"/>
    </row>
    <row r="36028" spans="20:24">
      <c r="T36028" s="288"/>
      <c r="U36028" s="287"/>
      <c r="X36028" s="289"/>
    </row>
    <row r="36029" spans="20:24">
      <c r="T36029" s="288"/>
      <c r="U36029" s="287"/>
      <c r="X36029" s="289"/>
    </row>
    <row r="36030" spans="20:24">
      <c r="T36030" s="288"/>
      <c r="U36030" s="287"/>
      <c r="X36030" s="289"/>
    </row>
    <row r="36031" spans="20:24">
      <c r="T36031" s="288"/>
      <c r="U36031" s="287"/>
      <c r="X36031" s="289"/>
    </row>
    <row r="36032" spans="20:24">
      <c r="T36032" s="288"/>
      <c r="U36032" s="287"/>
      <c r="X36032" s="289"/>
    </row>
    <row r="36033" spans="20:24">
      <c r="T36033" s="288"/>
      <c r="U36033" s="287"/>
      <c r="X36033" s="289"/>
    </row>
    <row r="36034" spans="20:24">
      <c r="T36034" s="288"/>
      <c r="U36034" s="287"/>
      <c r="X36034" s="289"/>
    </row>
    <row r="36035" spans="20:24">
      <c r="T36035" s="288"/>
      <c r="U36035" s="287"/>
      <c r="X36035" s="289"/>
    </row>
    <row r="36036" spans="20:24">
      <c r="T36036" s="288"/>
      <c r="U36036" s="287"/>
      <c r="X36036" s="289"/>
    </row>
    <row r="36037" spans="20:24">
      <c r="T36037" s="288"/>
      <c r="U36037" s="287"/>
      <c r="X36037" s="289"/>
    </row>
    <row r="36038" spans="20:24">
      <c r="T36038" s="288"/>
      <c r="U36038" s="287"/>
      <c r="X36038" s="289"/>
    </row>
    <row r="36039" spans="20:24">
      <c r="T36039" s="288"/>
      <c r="U36039" s="287"/>
      <c r="X36039" s="289"/>
    </row>
    <row r="36040" spans="20:24">
      <c r="T36040" s="288"/>
      <c r="U36040" s="287"/>
      <c r="X36040" s="289"/>
    </row>
    <row r="36041" spans="20:24">
      <c r="T36041" s="288"/>
      <c r="U36041" s="287"/>
      <c r="X36041" s="289"/>
    </row>
    <row r="36042" spans="20:24">
      <c r="T36042" s="288"/>
      <c r="U36042" s="287"/>
      <c r="X36042" s="289"/>
    </row>
    <row r="36043" spans="20:24">
      <c r="T36043" s="288"/>
      <c r="U36043" s="287"/>
      <c r="X36043" s="289"/>
    </row>
    <row r="36044" spans="20:24">
      <c r="T36044" s="288"/>
      <c r="U36044" s="287"/>
      <c r="X36044" s="289"/>
    </row>
    <row r="36045" spans="20:24">
      <c r="T36045" s="288"/>
      <c r="U36045" s="287"/>
      <c r="X36045" s="289"/>
    </row>
    <row r="36046" spans="20:24">
      <c r="T36046" s="288"/>
      <c r="U36046" s="287"/>
      <c r="X36046" s="289"/>
    </row>
    <row r="36047" spans="20:24">
      <c r="T36047" s="288"/>
      <c r="U36047" s="287"/>
      <c r="X36047" s="289"/>
    </row>
    <row r="36048" spans="20:24">
      <c r="T36048" s="288"/>
      <c r="U36048" s="287"/>
      <c r="X36048" s="289"/>
    </row>
    <row r="36049" spans="20:24">
      <c r="T36049" s="288"/>
      <c r="U36049" s="287"/>
      <c r="X36049" s="289"/>
    </row>
    <row r="36050" spans="20:24">
      <c r="T36050" s="288"/>
      <c r="U36050" s="287"/>
      <c r="X36050" s="289"/>
    </row>
    <row r="36051" spans="20:24">
      <c r="T36051" s="288"/>
      <c r="U36051" s="287"/>
      <c r="X36051" s="289"/>
    </row>
    <row r="36052" spans="20:24">
      <c r="T36052" s="288"/>
      <c r="U36052" s="287"/>
      <c r="X36052" s="289"/>
    </row>
    <row r="36053" spans="20:24">
      <c r="T36053" s="288"/>
      <c r="U36053" s="287"/>
      <c r="X36053" s="289"/>
    </row>
    <row r="36054" spans="20:24">
      <c r="T36054" s="288"/>
      <c r="U36054" s="287"/>
      <c r="X36054" s="289"/>
    </row>
    <row r="36055" spans="20:24">
      <c r="T36055" s="288"/>
      <c r="U36055" s="287"/>
      <c r="X36055" s="289"/>
    </row>
    <row r="36056" spans="20:24">
      <c r="T36056" s="288"/>
      <c r="U36056" s="287"/>
      <c r="X36056" s="289"/>
    </row>
    <row r="36057" spans="20:24">
      <c r="T36057" s="288"/>
      <c r="U36057" s="287"/>
      <c r="X36057" s="289"/>
    </row>
    <row r="36058" spans="20:24">
      <c r="T36058" s="288"/>
      <c r="U36058" s="287"/>
      <c r="X36058" s="289"/>
    </row>
    <row r="36059" spans="20:24">
      <c r="T36059" s="288"/>
      <c r="U36059" s="287"/>
      <c r="X36059" s="289"/>
    </row>
    <row r="36060" spans="20:24">
      <c r="T36060" s="288"/>
      <c r="U36060" s="287"/>
      <c r="X36060" s="289"/>
    </row>
    <row r="36061" spans="20:24">
      <c r="T36061" s="288"/>
      <c r="U36061" s="287"/>
      <c r="X36061" s="289"/>
    </row>
    <row r="36062" spans="20:24">
      <c r="T36062" s="288"/>
      <c r="U36062" s="287"/>
      <c r="X36062" s="289"/>
    </row>
    <row r="36063" spans="20:24">
      <c r="T36063" s="288"/>
      <c r="U36063" s="287"/>
      <c r="X36063" s="289"/>
    </row>
    <row r="36064" spans="20:24">
      <c r="T36064" s="288"/>
      <c r="U36064" s="287"/>
      <c r="X36064" s="289"/>
    </row>
    <row r="36065" spans="20:24">
      <c r="T36065" s="288"/>
      <c r="U36065" s="287"/>
      <c r="X36065" s="289"/>
    </row>
    <row r="36066" spans="20:24">
      <c r="T36066" s="288"/>
      <c r="U36066" s="287"/>
      <c r="X36066" s="289"/>
    </row>
    <row r="36067" spans="20:24">
      <c r="T36067" s="288"/>
      <c r="U36067" s="287"/>
      <c r="X36067" s="289"/>
    </row>
    <row r="36068" spans="20:24">
      <c r="T36068" s="288"/>
      <c r="U36068" s="287"/>
      <c r="X36068" s="289"/>
    </row>
    <row r="36069" spans="20:24">
      <c r="T36069" s="288"/>
      <c r="U36069" s="287"/>
      <c r="X36069" s="289"/>
    </row>
    <row r="36070" spans="20:24">
      <c r="T36070" s="288"/>
      <c r="U36070" s="287"/>
      <c r="X36070" s="289"/>
    </row>
    <row r="36071" spans="20:24">
      <c r="T36071" s="288"/>
      <c r="U36071" s="287"/>
      <c r="X36071" s="289"/>
    </row>
    <row r="36072" spans="20:24">
      <c r="T36072" s="288"/>
      <c r="U36072" s="287"/>
      <c r="X36072" s="289"/>
    </row>
    <row r="36073" spans="20:24">
      <c r="T36073" s="288"/>
      <c r="U36073" s="287"/>
      <c r="X36073" s="289"/>
    </row>
    <row r="36074" spans="20:24">
      <c r="T36074" s="288"/>
      <c r="U36074" s="287"/>
      <c r="X36074" s="289"/>
    </row>
    <row r="36075" spans="20:24">
      <c r="T36075" s="288"/>
      <c r="U36075" s="287"/>
      <c r="X36075" s="289"/>
    </row>
    <row r="36076" spans="20:24">
      <c r="T36076" s="288"/>
      <c r="U36076" s="287"/>
      <c r="X36076" s="289"/>
    </row>
    <row r="36077" spans="20:24">
      <c r="T36077" s="288"/>
      <c r="U36077" s="287"/>
      <c r="X36077" s="289"/>
    </row>
    <row r="36078" spans="20:24">
      <c r="T36078" s="288"/>
      <c r="U36078" s="287"/>
      <c r="X36078" s="289"/>
    </row>
    <row r="36079" spans="20:24">
      <c r="T36079" s="288"/>
      <c r="U36079" s="287"/>
      <c r="X36079" s="289"/>
    </row>
    <row r="36080" spans="20:24">
      <c r="T36080" s="288"/>
      <c r="U36080" s="287"/>
      <c r="X36080" s="289"/>
    </row>
    <row r="36081" spans="20:24">
      <c r="T36081" s="288"/>
      <c r="U36081" s="287"/>
      <c r="X36081" s="289"/>
    </row>
    <row r="36082" spans="20:24">
      <c r="T36082" s="288"/>
      <c r="U36082" s="287"/>
      <c r="X36082" s="289"/>
    </row>
    <row r="36083" spans="20:24">
      <c r="T36083" s="288"/>
      <c r="U36083" s="287"/>
      <c r="X36083" s="289"/>
    </row>
    <row r="36084" spans="20:24">
      <c r="T36084" s="288"/>
      <c r="U36084" s="287"/>
      <c r="X36084" s="289"/>
    </row>
    <row r="36085" spans="20:24">
      <c r="T36085" s="288"/>
      <c r="U36085" s="287"/>
      <c r="X36085" s="289"/>
    </row>
    <row r="36086" spans="20:24">
      <c r="T36086" s="288"/>
      <c r="U36086" s="287"/>
      <c r="X36086" s="289"/>
    </row>
    <row r="36087" spans="20:24">
      <c r="T36087" s="288"/>
      <c r="U36087" s="287"/>
      <c r="X36087" s="289"/>
    </row>
    <row r="36088" spans="20:24">
      <c r="T36088" s="288"/>
      <c r="U36088" s="287"/>
      <c r="X36088" s="289"/>
    </row>
    <row r="36089" spans="20:24">
      <c r="T36089" s="288"/>
      <c r="U36089" s="287"/>
      <c r="X36089" s="289"/>
    </row>
    <row r="36090" spans="20:24">
      <c r="T36090" s="288"/>
      <c r="U36090" s="287"/>
      <c r="X36090" s="289"/>
    </row>
    <row r="36091" spans="20:24">
      <c r="T36091" s="288"/>
      <c r="U36091" s="287"/>
      <c r="X36091" s="289"/>
    </row>
    <row r="36092" spans="20:24">
      <c r="T36092" s="288"/>
      <c r="U36092" s="287"/>
      <c r="X36092" s="289"/>
    </row>
    <row r="36093" spans="20:24">
      <c r="T36093" s="288"/>
      <c r="U36093" s="287"/>
      <c r="X36093" s="289"/>
    </row>
    <row r="36094" spans="20:24">
      <c r="T36094" s="288"/>
      <c r="U36094" s="287"/>
      <c r="X36094" s="289"/>
    </row>
    <row r="36095" spans="20:24">
      <c r="T36095" s="288"/>
      <c r="U36095" s="287"/>
      <c r="X36095" s="289"/>
    </row>
    <row r="36096" spans="20:24">
      <c r="T36096" s="288"/>
      <c r="U36096" s="287"/>
      <c r="X36096" s="289"/>
    </row>
    <row r="36097" spans="20:24">
      <c r="T36097" s="288"/>
      <c r="U36097" s="287"/>
      <c r="X36097" s="289"/>
    </row>
    <row r="36098" spans="20:24">
      <c r="T36098" s="288"/>
      <c r="U36098" s="287"/>
      <c r="X36098" s="289"/>
    </row>
    <row r="36099" spans="20:24">
      <c r="T36099" s="288"/>
      <c r="U36099" s="287"/>
      <c r="X36099" s="289"/>
    </row>
    <row r="36100" spans="20:24">
      <c r="T36100" s="288"/>
      <c r="U36100" s="287"/>
      <c r="X36100" s="289"/>
    </row>
    <row r="36101" spans="20:24">
      <c r="T36101" s="288"/>
      <c r="U36101" s="287"/>
      <c r="X36101" s="289"/>
    </row>
    <row r="36102" spans="20:24">
      <c r="T36102" s="288"/>
      <c r="U36102" s="287"/>
      <c r="X36102" s="289"/>
    </row>
    <row r="36103" spans="20:24">
      <c r="T36103" s="288"/>
      <c r="U36103" s="287"/>
      <c r="X36103" s="289"/>
    </row>
    <row r="36104" spans="20:24">
      <c r="T36104" s="288"/>
      <c r="U36104" s="287"/>
      <c r="X36104" s="289"/>
    </row>
    <row r="36105" spans="20:24">
      <c r="T36105" s="288"/>
      <c r="U36105" s="287"/>
      <c r="X36105" s="289"/>
    </row>
    <row r="36106" spans="20:24">
      <c r="T36106" s="288"/>
      <c r="U36106" s="287"/>
      <c r="X36106" s="289"/>
    </row>
    <row r="36107" spans="20:24">
      <c r="T36107" s="288"/>
      <c r="U36107" s="287"/>
      <c r="X36107" s="289"/>
    </row>
    <row r="36108" spans="20:24">
      <c r="T36108" s="288"/>
      <c r="U36108" s="287"/>
      <c r="X36108" s="289"/>
    </row>
    <row r="36109" spans="20:24">
      <c r="T36109" s="288"/>
      <c r="U36109" s="287"/>
      <c r="X36109" s="289"/>
    </row>
    <row r="36110" spans="20:24">
      <c r="T36110" s="288"/>
      <c r="U36110" s="287"/>
      <c r="X36110" s="289"/>
    </row>
    <row r="36111" spans="20:24">
      <c r="T36111" s="288"/>
      <c r="U36111" s="287"/>
      <c r="X36111" s="289"/>
    </row>
    <row r="36112" spans="20:24">
      <c r="T36112" s="288"/>
      <c r="U36112" s="287"/>
      <c r="X36112" s="289"/>
    </row>
    <row r="36113" spans="20:24">
      <c r="T36113" s="288"/>
      <c r="U36113" s="287"/>
      <c r="X36113" s="289"/>
    </row>
    <row r="36114" spans="20:24">
      <c r="T36114" s="288"/>
      <c r="U36114" s="287"/>
      <c r="X36114" s="289"/>
    </row>
    <row r="36115" spans="20:24">
      <c r="T36115" s="288"/>
      <c r="U36115" s="287"/>
      <c r="X36115" s="289"/>
    </row>
    <row r="36116" spans="20:24">
      <c r="T36116" s="288"/>
      <c r="U36116" s="287"/>
      <c r="X36116" s="289"/>
    </row>
    <row r="36117" spans="20:24">
      <c r="T36117" s="288"/>
      <c r="U36117" s="287"/>
      <c r="X36117" s="289"/>
    </row>
    <row r="36118" spans="20:24">
      <c r="T36118" s="288"/>
      <c r="U36118" s="287"/>
      <c r="X36118" s="289"/>
    </row>
    <row r="36119" spans="20:24">
      <c r="T36119" s="288"/>
      <c r="U36119" s="287"/>
      <c r="X36119" s="289"/>
    </row>
    <row r="36120" spans="20:24">
      <c r="T36120" s="288"/>
      <c r="U36120" s="287"/>
      <c r="X36120" s="289"/>
    </row>
    <row r="36121" spans="20:24">
      <c r="T36121" s="288"/>
      <c r="U36121" s="287"/>
      <c r="X36121" s="289"/>
    </row>
    <row r="36122" spans="20:24">
      <c r="T36122" s="288"/>
      <c r="U36122" s="287"/>
      <c r="X36122" s="289"/>
    </row>
    <row r="36123" spans="20:24">
      <c r="T36123" s="288"/>
      <c r="U36123" s="287"/>
      <c r="X36123" s="289"/>
    </row>
    <row r="36124" spans="20:24">
      <c r="T36124" s="288"/>
      <c r="U36124" s="287"/>
      <c r="X36124" s="289"/>
    </row>
    <row r="36125" spans="20:24">
      <c r="T36125" s="288"/>
      <c r="U36125" s="287"/>
      <c r="X36125" s="289"/>
    </row>
    <row r="36126" spans="20:24">
      <c r="T36126" s="288"/>
      <c r="U36126" s="287"/>
      <c r="X36126" s="289"/>
    </row>
    <row r="36127" spans="20:24">
      <c r="T36127" s="288"/>
      <c r="U36127" s="287"/>
      <c r="X36127" s="289"/>
    </row>
    <row r="36128" spans="20:24">
      <c r="T36128" s="288"/>
      <c r="U36128" s="287"/>
      <c r="X36128" s="289"/>
    </row>
    <row r="36129" spans="20:24">
      <c r="T36129" s="288"/>
      <c r="U36129" s="287"/>
      <c r="X36129" s="289"/>
    </row>
    <row r="36130" spans="20:24">
      <c r="T36130" s="288"/>
      <c r="U36130" s="287"/>
      <c r="X36130" s="289"/>
    </row>
    <row r="36131" spans="20:24">
      <c r="T36131" s="288"/>
      <c r="U36131" s="287"/>
      <c r="X36131" s="289"/>
    </row>
    <row r="36132" spans="20:24">
      <c r="T36132" s="288"/>
      <c r="U36132" s="287"/>
      <c r="X36132" s="289"/>
    </row>
    <row r="36133" spans="20:24">
      <c r="T36133" s="288"/>
      <c r="U36133" s="287"/>
      <c r="X36133" s="289"/>
    </row>
    <row r="36134" spans="20:24">
      <c r="T36134" s="288"/>
      <c r="U36134" s="287"/>
      <c r="X36134" s="289"/>
    </row>
    <row r="36135" spans="20:24">
      <c r="T36135" s="288"/>
      <c r="U36135" s="287"/>
      <c r="X36135" s="289"/>
    </row>
    <row r="36136" spans="20:24">
      <c r="T36136" s="288"/>
      <c r="U36136" s="287"/>
      <c r="X36136" s="289"/>
    </row>
    <row r="36137" spans="20:24">
      <c r="T36137" s="288"/>
      <c r="U36137" s="287"/>
      <c r="X36137" s="289"/>
    </row>
    <row r="36138" spans="20:24">
      <c r="T36138" s="288"/>
      <c r="U36138" s="287"/>
      <c r="X36138" s="289"/>
    </row>
    <row r="36139" spans="20:24">
      <c r="T36139" s="288"/>
      <c r="U36139" s="287"/>
      <c r="X36139" s="289"/>
    </row>
    <row r="36140" spans="20:24">
      <c r="T36140" s="288"/>
      <c r="U36140" s="287"/>
      <c r="X36140" s="289"/>
    </row>
    <row r="36141" spans="20:24">
      <c r="T36141" s="288"/>
      <c r="U36141" s="287"/>
      <c r="X36141" s="289"/>
    </row>
    <row r="36142" spans="20:24">
      <c r="T36142" s="288"/>
      <c r="U36142" s="287"/>
      <c r="X36142" s="289"/>
    </row>
    <row r="36143" spans="20:24">
      <c r="T36143" s="288"/>
      <c r="U36143" s="287"/>
      <c r="X36143" s="289"/>
    </row>
    <row r="36144" spans="20:24">
      <c r="T36144" s="288"/>
      <c r="U36144" s="287"/>
      <c r="X36144" s="289"/>
    </row>
    <row r="36145" spans="20:24">
      <c r="T36145" s="288"/>
      <c r="U36145" s="287"/>
      <c r="X36145" s="289"/>
    </row>
    <row r="36146" spans="20:24">
      <c r="T36146" s="288"/>
      <c r="U36146" s="287"/>
      <c r="X36146" s="289"/>
    </row>
    <row r="36147" spans="20:24">
      <c r="T36147" s="288"/>
      <c r="U36147" s="287"/>
      <c r="X36147" s="289"/>
    </row>
    <row r="36148" spans="20:24">
      <c r="T36148" s="288"/>
      <c r="U36148" s="287"/>
      <c r="X36148" s="289"/>
    </row>
    <row r="36149" spans="20:24">
      <c r="T36149" s="288"/>
      <c r="U36149" s="287"/>
      <c r="X36149" s="289"/>
    </row>
    <row r="36150" spans="20:24">
      <c r="T36150" s="288"/>
      <c r="U36150" s="287"/>
      <c r="X36150" s="289"/>
    </row>
    <row r="36151" spans="20:24">
      <c r="T36151" s="288"/>
      <c r="U36151" s="287"/>
      <c r="X36151" s="289"/>
    </row>
    <row r="36152" spans="20:24">
      <c r="T36152" s="288"/>
      <c r="U36152" s="287"/>
      <c r="X36152" s="289"/>
    </row>
    <row r="36153" spans="20:24">
      <c r="T36153" s="288"/>
      <c r="U36153" s="287"/>
      <c r="X36153" s="289"/>
    </row>
    <row r="36154" spans="20:24">
      <c r="T36154" s="288"/>
      <c r="U36154" s="287"/>
      <c r="X36154" s="289"/>
    </row>
    <row r="36155" spans="20:24">
      <c r="T36155" s="288"/>
      <c r="U36155" s="287"/>
      <c r="X36155" s="289"/>
    </row>
    <row r="36156" spans="20:24">
      <c r="T36156" s="288"/>
      <c r="U36156" s="287"/>
      <c r="X36156" s="289"/>
    </row>
    <row r="36157" spans="20:24">
      <c r="T36157" s="288"/>
      <c r="U36157" s="287"/>
      <c r="X36157" s="289"/>
    </row>
    <row r="36158" spans="20:24">
      <c r="T36158" s="288"/>
      <c r="U36158" s="287"/>
      <c r="X36158" s="289"/>
    </row>
    <row r="36159" spans="20:24">
      <c r="T36159" s="288"/>
      <c r="U36159" s="287"/>
      <c r="X36159" s="289"/>
    </row>
    <row r="36160" spans="20:24">
      <c r="T36160" s="288"/>
      <c r="U36160" s="287"/>
      <c r="X36160" s="289"/>
    </row>
    <row r="36161" spans="20:24">
      <c r="T36161" s="288"/>
      <c r="U36161" s="287"/>
      <c r="X36161" s="289"/>
    </row>
    <row r="36162" spans="20:24">
      <c r="T36162" s="288"/>
      <c r="U36162" s="287"/>
      <c r="X36162" s="289"/>
    </row>
    <row r="36163" spans="20:24">
      <c r="T36163" s="288"/>
      <c r="U36163" s="287"/>
      <c r="X36163" s="289"/>
    </row>
    <row r="36164" spans="20:24">
      <c r="T36164" s="288"/>
      <c r="U36164" s="287"/>
      <c r="X36164" s="289"/>
    </row>
    <row r="36165" spans="20:24">
      <c r="T36165" s="288"/>
      <c r="U36165" s="287"/>
      <c r="X36165" s="289"/>
    </row>
    <row r="36166" spans="20:24">
      <c r="T36166" s="288"/>
      <c r="U36166" s="287"/>
      <c r="X36166" s="289"/>
    </row>
    <row r="36167" spans="20:24">
      <c r="T36167" s="288"/>
      <c r="U36167" s="287"/>
      <c r="X36167" s="289"/>
    </row>
    <row r="36168" spans="20:24">
      <c r="T36168" s="288"/>
      <c r="U36168" s="287"/>
      <c r="X36168" s="289"/>
    </row>
    <row r="36169" spans="20:24">
      <c r="T36169" s="288"/>
      <c r="U36169" s="287"/>
      <c r="X36169" s="289"/>
    </row>
    <row r="36170" spans="20:24">
      <c r="T36170" s="288"/>
      <c r="U36170" s="287"/>
      <c r="X36170" s="289"/>
    </row>
    <row r="36171" spans="20:24">
      <c r="T36171" s="288"/>
      <c r="U36171" s="287"/>
      <c r="X36171" s="289"/>
    </row>
    <row r="36172" spans="20:24">
      <c r="T36172" s="288"/>
      <c r="U36172" s="287"/>
      <c r="X36172" s="289"/>
    </row>
    <row r="36173" spans="20:24">
      <c r="T36173" s="288"/>
      <c r="U36173" s="287"/>
      <c r="X36173" s="289"/>
    </row>
    <row r="36174" spans="20:24">
      <c r="T36174" s="288"/>
      <c r="U36174" s="287"/>
      <c r="X36174" s="289"/>
    </row>
    <row r="36175" spans="20:24">
      <c r="T36175" s="288"/>
      <c r="U36175" s="287"/>
      <c r="X36175" s="289"/>
    </row>
    <row r="36176" spans="20:24">
      <c r="T36176" s="288"/>
      <c r="U36176" s="287"/>
      <c r="X36176" s="289"/>
    </row>
    <row r="36177" spans="20:24">
      <c r="T36177" s="288"/>
      <c r="U36177" s="287"/>
      <c r="X36177" s="289"/>
    </row>
    <row r="36178" spans="20:24">
      <c r="T36178" s="288"/>
      <c r="U36178" s="287"/>
      <c r="X36178" s="289"/>
    </row>
    <row r="36179" spans="20:24">
      <c r="T36179" s="288"/>
      <c r="U36179" s="287"/>
      <c r="X36179" s="289"/>
    </row>
    <row r="36180" spans="20:24">
      <c r="T36180" s="288"/>
      <c r="U36180" s="287"/>
      <c r="X36180" s="289"/>
    </row>
    <row r="36181" spans="20:24">
      <c r="T36181" s="288"/>
      <c r="U36181" s="287"/>
      <c r="X36181" s="289"/>
    </row>
    <row r="36182" spans="20:24">
      <c r="T36182" s="288"/>
      <c r="U36182" s="287"/>
      <c r="X36182" s="289"/>
    </row>
    <row r="36183" spans="20:24">
      <c r="T36183" s="288"/>
      <c r="U36183" s="287"/>
      <c r="X36183" s="289"/>
    </row>
    <row r="36184" spans="20:24">
      <c r="T36184" s="288"/>
      <c r="U36184" s="287"/>
      <c r="X36184" s="289"/>
    </row>
    <row r="36185" spans="20:24">
      <c r="T36185" s="288"/>
      <c r="U36185" s="287"/>
      <c r="X36185" s="289"/>
    </row>
    <row r="36186" spans="20:24">
      <c r="T36186" s="288"/>
      <c r="U36186" s="287"/>
      <c r="X36186" s="289"/>
    </row>
    <row r="36187" spans="20:24">
      <c r="T36187" s="288"/>
      <c r="U36187" s="287"/>
      <c r="X36187" s="289"/>
    </row>
    <row r="36188" spans="20:24">
      <c r="T36188" s="288"/>
      <c r="U36188" s="287"/>
      <c r="X36188" s="289"/>
    </row>
    <row r="36189" spans="20:24">
      <c r="T36189" s="288"/>
      <c r="U36189" s="287"/>
      <c r="X36189" s="289"/>
    </row>
    <row r="36190" spans="20:24">
      <c r="T36190" s="288"/>
      <c r="U36190" s="287"/>
      <c r="X36190" s="289"/>
    </row>
    <row r="36191" spans="20:24">
      <c r="T36191" s="288"/>
      <c r="U36191" s="287"/>
      <c r="X36191" s="289"/>
    </row>
    <row r="36192" spans="20:24">
      <c r="T36192" s="288"/>
      <c r="U36192" s="287"/>
      <c r="X36192" s="289"/>
    </row>
    <row r="36193" spans="20:24">
      <c r="T36193" s="288"/>
      <c r="U36193" s="287"/>
      <c r="X36193" s="289"/>
    </row>
    <row r="36194" spans="20:24">
      <c r="T36194" s="288"/>
      <c r="U36194" s="287"/>
      <c r="X36194" s="289"/>
    </row>
    <row r="36195" spans="20:24">
      <c r="T36195" s="288"/>
      <c r="U36195" s="287"/>
      <c r="X36195" s="289"/>
    </row>
    <row r="36196" spans="20:24">
      <c r="T36196" s="288"/>
      <c r="U36196" s="287"/>
      <c r="X36196" s="289"/>
    </row>
    <row r="36197" spans="20:24">
      <c r="T36197" s="288"/>
      <c r="U36197" s="287"/>
      <c r="X36197" s="289"/>
    </row>
    <row r="36198" spans="20:24">
      <c r="T36198" s="288"/>
      <c r="U36198" s="287"/>
      <c r="X36198" s="289"/>
    </row>
    <row r="36199" spans="20:24">
      <c r="T36199" s="288"/>
      <c r="U36199" s="287"/>
      <c r="X36199" s="289"/>
    </row>
    <row r="36200" spans="20:24">
      <c r="T36200" s="288"/>
      <c r="U36200" s="287"/>
      <c r="X36200" s="289"/>
    </row>
    <row r="36201" spans="20:24">
      <c r="T36201" s="288"/>
      <c r="U36201" s="287"/>
      <c r="X36201" s="289"/>
    </row>
    <row r="36202" spans="20:24">
      <c r="T36202" s="288"/>
      <c r="U36202" s="287"/>
      <c r="X36202" s="289"/>
    </row>
    <row r="36203" spans="20:24">
      <c r="T36203" s="288"/>
      <c r="U36203" s="287"/>
      <c r="X36203" s="289"/>
    </row>
    <row r="36204" spans="20:24">
      <c r="T36204" s="288"/>
      <c r="U36204" s="287"/>
      <c r="X36204" s="289"/>
    </row>
    <row r="36205" spans="20:24">
      <c r="T36205" s="288"/>
      <c r="U36205" s="287"/>
      <c r="X36205" s="289"/>
    </row>
    <row r="36206" spans="20:24">
      <c r="T36206" s="288"/>
      <c r="U36206" s="287"/>
      <c r="X36206" s="289"/>
    </row>
    <row r="36207" spans="20:24">
      <c r="T36207" s="288"/>
      <c r="U36207" s="287"/>
      <c r="X36207" s="289"/>
    </row>
    <row r="36208" spans="20:24">
      <c r="T36208" s="288"/>
      <c r="U36208" s="287"/>
      <c r="X36208" s="289"/>
    </row>
    <row r="36209" spans="20:24">
      <c r="T36209" s="288"/>
      <c r="U36209" s="287"/>
      <c r="X36209" s="289"/>
    </row>
    <row r="36210" spans="20:24">
      <c r="T36210" s="288"/>
      <c r="U36210" s="287"/>
      <c r="X36210" s="289"/>
    </row>
    <row r="36211" spans="20:24">
      <c r="T36211" s="288"/>
      <c r="U36211" s="287"/>
      <c r="X36211" s="289"/>
    </row>
    <row r="36212" spans="20:24">
      <c r="T36212" s="288"/>
      <c r="U36212" s="287"/>
      <c r="X36212" s="289"/>
    </row>
    <row r="36213" spans="20:24">
      <c r="T36213" s="288"/>
      <c r="U36213" s="287"/>
      <c r="X36213" s="289"/>
    </row>
    <row r="36214" spans="20:24">
      <c r="T36214" s="288"/>
      <c r="U36214" s="287"/>
      <c r="X36214" s="289"/>
    </row>
    <row r="36215" spans="20:24">
      <c r="T36215" s="288"/>
      <c r="U36215" s="287"/>
      <c r="X36215" s="289"/>
    </row>
    <row r="36216" spans="20:24">
      <c r="T36216" s="288"/>
      <c r="U36216" s="287"/>
      <c r="X36216" s="289"/>
    </row>
    <row r="36217" spans="20:24">
      <c r="T36217" s="288"/>
      <c r="U36217" s="287"/>
      <c r="X36217" s="289"/>
    </row>
    <row r="36218" spans="20:24">
      <c r="T36218" s="288"/>
      <c r="U36218" s="287"/>
      <c r="X36218" s="289"/>
    </row>
    <row r="36219" spans="20:24">
      <c r="T36219" s="288"/>
      <c r="U36219" s="287"/>
      <c r="X36219" s="289"/>
    </row>
    <row r="36220" spans="20:24">
      <c r="T36220" s="288"/>
      <c r="U36220" s="287"/>
      <c r="X36220" s="289"/>
    </row>
    <row r="36221" spans="20:24">
      <c r="T36221" s="288"/>
      <c r="U36221" s="287"/>
      <c r="X36221" s="289"/>
    </row>
    <row r="36222" spans="20:24">
      <c r="T36222" s="288"/>
      <c r="U36222" s="287"/>
      <c r="X36222" s="289"/>
    </row>
    <row r="36223" spans="20:24">
      <c r="T36223" s="288"/>
      <c r="U36223" s="287"/>
      <c r="X36223" s="289"/>
    </row>
    <row r="36224" spans="20:24">
      <c r="T36224" s="288"/>
      <c r="U36224" s="287"/>
      <c r="X36224" s="289"/>
    </row>
    <row r="36225" spans="20:24">
      <c r="T36225" s="288"/>
      <c r="U36225" s="287"/>
      <c r="X36225" s="289"/>
    </row>
    <row r="36226" spans="20:24">
      <c r="T36226" s="288"/>
      <c r="U36226" s="287"/>
      <c r="X36226" s="289"/>
    </row>
    <row r="36227" spans="20:24">
      <c r="T36227" s="288"/>
      <c r="U36227" s="287"/>
      <c r="X36227" s="289"/>
    </row>
    <row r="36228" spans="20:24">
      <c r="T36228" s="288"/>
      <c r="U36228" s="287"/>
      <c r="X36228" s="289"/>
    </row>
    <row r="36229" spans="20:24">
      <c r="T36229" s="288"/>
      <c r="U36229" s="287"/>
      <c r="X36229" s="289"/>
    </row>
    <row r="36230" spans="20:24">
      <c r="T36230" s="288"/>
      <c r="U36230" s="287"/>
      <c r="X36230" s="289"/>
    </row>
    <row r="36231" spans="20:24">
      <c r="T36231" s="288"/>
      <c r="U36231" s="287"/>
      <c r="X36231" s="289"/>
    </row>
    <row r="36232" spans="20:24">
      <c r="T36232" s="288"/>
      <c r="U36232" s="287"/>
      <c r="X36232" s="289"/>
    </row>
    <row r="36233" spans="20:24">
      <c r="T36233" s="288"/>
      <c r="U36233" s="287"/>
      <c r="X36233" s="289"/>
    </row>
    <row r="36234" spans="20:24">
      <c r="T36234" s="288"/>
      <c r="U36234" s="287"/>
      <c r="X36234" s="289"/>
    </row>
    <row r="36235" spans="20:24">
      <c r="T36235" s="288"/>
      <c r="U36235" s="287"/>
      <c r="X36235" s="289"/>
    </row>
    <row r="36236" spans="20:24">
      <c r="T36236" s="288"/>
      <c r="U36236" s="287"/>
      <c r="X36236" s="289"/>
    </row>
    <row r="36237" spans="20:24">
      <c r="T36237" s="288"/>
      <c r="U36237" s="287"/>
      <c r="X36237" s="289"/>
    </row>
    <row r="36238" spans="20:24">
      <c r="T36238" s="288"/>
      <c r="U36238" s="287"/>
      <c r="X36238" s="289"/>
    </row>
    <row r="36239" spans="20:24">
      <c r="T36239" s="288"/>
      <c r="U36239" s="287"/>
      <c r="X36239" s="289"/>
    </row>
    <row r="36240" spans="20:24">
      <c r="T36240" s="288"/>
      <c r="U36240" s="287"/>
      <c r="X36240" s="289"/>
    </row>
    <row r="36241" spans="20:24">
      <c r="T36241" s="288"/>
      <c r="U36241" s="287"/>
      <c r="X36241" s="289"/>
    </row>
    <row r="36242" spans="20:24">
      <c r="T36242" s="288"/>
      <c r="U36242" s="287"/>
      <c r="X36242" s="289"/>
    </row>
    <row r="36243" spans="20:24">
      <c r="T36243" s="288"/>
      <c r="U36243" s="287"/>
      <c r="X36243" s="289"/>
    </row>
    <row r="36244" spans="20:24">
      <c r="T36244" s="288"/>
      <c r="U36244" s="287"/>
      <c r="X36244" s="289"/>
    </row>
    <row r="36245" spans="20:24">
      <c r="T36245" s="288"/>
      <c r="U36245" s="287"/>
      <c r="X36245" s="289"/>
    </row>
    <row r="36246" spans="20:24">
      <c r="T36246" s="288"/>
      <c r="U36246" s="287"/>
      <c r="X36246" s="289"/>
    </row>
    <row r="36247" spans="20:24">
      <c r="T36247" s="288"/>
      <c r="U36247" s="287"/>
      <c r="X36247" s="289"/>
    </row>
    <row r="36248" spans="20:24">
      <c r="T36248" s="288"/>
      <c r="U36248" s="287"/>
      <c r="X36248" s="289"/>
    </row>
    <row r="36249" spans="20:24">
      <c r="T36249" s="288"/>
      <c r="U36249" s="287"/>
      <c r="X36249" s="289"/>
    </row>
    <row r="36250" spans="20:24">
      <c r="T36250" s="288"/>
      <c r="U36250" s="287"/>
      <c r="X36250" s="289"/>
    </row>
    <row r="36251" spans="20:24">
      <c r="T36251" s="288"/>
      <c r="U36251" s="287"/>
      <c r="X36251" s="289"/>
    </row>
    <row r="36252" spans="20:24">
      <c r="T36252" s="288"/>
      <c r="U36252" s="287"/>
      <c r="X36252" s="289"/>
    </row>
    <row r="36253" spans="20:24">
      <c r="T36253" s="288"/>
      <c r="U36253" s="287"/>
      <c r="X36253" s="289"/>
    </row>
    <row r="36254" spans="20:24">
      <c r="T36254" s="288"/>
      <c r="U36254" s="287"/>
      <c r="X36254" s="289"/>
    </row>
    <row r="36255" spans="20:24">
      <c r="T36255" s="288"/>
      <c r="U36255" s="287"/>
      <c r="X36255" s="289"/>
    </row>
    <row r="36256" spans="20:24">
      <c r="T36256" s="288"/>
      <c r="U36256" s="287"/>
      <c r="X36256" s="289"/>
    </row>
    <row r="36257" spans="20:24">
      <c r="T36257" s="288"/>
      <c r="U36257" s="287"/>
      <c r="X36257" s="289"/>
    </row>
    <row r="36258" spans="20:24">
      <c r="T36258" s="288"/>
      <c r="U36258" s="287"/>
      <c r="X36258" s="289"/>
    </row>
    <row r="36259" spans="20:24">
      <c r="T36259" s="288"/>
      <c r="U36259" s="287"/>
      <c r="X36259" s="289"/>
    </row>
    <row r="36260" spans="20:24">
      <c r="T36260" s="288"/>
      <c r="U36260" s="287"/>
      <c r="X36260" s="289"/>
    </row>
    <row r="36261" spans="20:24">
      <c r="T36261" s="288"/>
      <c r="U36261" s="287"/>
      <c r="X36261" s="289"/>
    </row>
    <row r="36262" spans="20:24">
      <c r="T36262" s="288"/>
      <c r="U36262" s="287"/>
      <c r="X36262" s="289"/>
    </row>
    <row r="36263" spans="20:24">
      <c r="T36263" s="288"/>
      <c r="U36263" s="287"/>
      <c r="X36263" s="289"/>
    </row>
    <row r="36264" spans="20:24">
      <c r="T36264" s="288"/>
      <c r="U36264" s="287"/>
      <c r="X36264" s="289"/>
    </row>
    <row r="36265" spans="20:24">
      <c r="T36265" s="288"/>
      <c r="U36265" s="287"/>
      <c r="X36265" s="289"/>
    </row>
    <row r="36266" spans="20:24">
      <c r="T36266" s="288"/>
      <c r="U36266" s="287"/>
      <c r="X36266" s="289"/>
    </row>
    <row r="36267" spans="20:24">
      <c r="T36267" s="288"/>
      <c r="U36267" s="287"/>
      <c r="X36267" s="289"/>
    </row>
    <row r="36268" spans="20:24">
      <c r="T36268" s="288"/>
      <c r="U36268" s="287"/>
      <c r="X36268" s="289"/>
    </row>
    <row r="36269" spans="20:24">
      <c r="T36269" s="288"/>
      <c r="U36269" s="287"/>
      <c r="X36269" s="289"/>
    </row>
    <row r="36270" spans="20:24">
      <c r="T36270" s="288"/>
      <c r="U36270" s="287"/>
      <c r="X36270" s="289"/>
    </row>
    <row r="36271" spans="20:24">
      <c r="T36271" s="288"/>
      <c r="U36271" s="287"/>
      <c r="X36271" s="289"/>
    </row>
    <row r="36272" spans="20:24">
      <c r="T36272" s="288"/>
      <c r="U36272" s="287"/>
      <c r="X36272" s="289"/>
    </row>
    <row r="36273" spans="20:24">
      <c r="T36273" s="288"/>
      <c r="U36273" s="287"/>
      <c r="X36273" s="289"/>
    </row>
    <row r="36274" spans="20:24">
      <c r="T36274" s="288"/>
      <c r="U36274" s="287"/>
      <c r="X36274" s="289"/>
    </row>
    <row r="36275" spans="20:24">
      <c r="T36275" s="288"/>
      <c r="U36275" s="287"/>
      <c r="X36275" s="289"/>
    </row>
    <row r="36276" spans="20:24">
      <c r="T36276" s="288"/>
      <c r="U36276" s="287"/>
      <c r="X36276" s="289"/>
    </row>
    <row r="36277" spans="20:24">
      <c r="T36277" s="288"/>
      <c r="U36277" s="287"/>
      <c r="X36277" s="289"/>
    </row>
    <row r="36278" spans="20:24">
      <c r="T36278" s="288"/>
      <c r="U36278" s="287"/>
      <c r="X36278" s="289"/>
    </row>
    <row r="36279" spans="20:24">
      <c r="T36279" s="288"/>
      <c r="U36279" s="287"/>
      <c r="X36279" s="289"/>
    </row>
    <row r="36280" spans="20:24">
      <c r="T36280" s="288"/>
      <c r="U36280" s="287"/>
      <c r="X36280" s="289"/>
    </row>
    <row r="36281" spans="20:24">
      <c r="T36281" s="288"/>
      <c r="U36281" s="287"/>
      <c r="X36281" s="289"/>
    </row>
    <row r="36282" spans="20:24">
      <c r="T36282" s="288"/>
      <c r="U36282" s="287"/>
      <c r="X36282" s="289"/>
    </row>
    <row r="36283" spans="20:24">
      <c r="T36283" s="288"/>
      <c r="U36283" s="287"/>
      <c r="X36283" s="289"/>
    </row>
    <row r="36284" spans="20:24">
      <c r="T36284" s="288"/>
      <c r="U36284" s="287"/>
      <c r="X36284" s="289"/>
    </row>
    <row r="36285" spans="20:24">
      <c r="T36285" s="288"/>
      <c r="U36285" s="287"/>
      <c r="X36285" s="289"/>
    </row>
    <row r="36286" spans="20:24">
      <c r="T36286" s="288"/>
      <c r="U36286" s="287"/>
      <c r="X36286" s="289"/>
    </row>
    <row r="36287" spans="20:24">
      <c r="T36287" s="288"/>
      <c r="U36287" s="287"/>
      <c r="X36287" s="289"/>
    </row>
    <row r="36288" spans="20:24">
      <c r="T36288" s="288"/>
      <c r="U36288" s="287"/>
      <c r="X36288" s="289"/>
    </row>
    <row r="36289" spans="20:24">
      <c r="T36289" s="288"/>
      <c r="U36289" s="287"/>
      <c r="X36289" s="289"/>
    </row>
    <row r="36290" spans="20:24">
      <c r="T36290" s="288"/>
      <c r="U36290" s="287"/>
      <c r="X36290" s="289"/>
    </row>
    <row r="36291" spans="20:24">
      <c r="T36291" s="288"/>
      <c r="U36291" s="287"/>
      <c r="X36291" s="289"/>
    </row>
    <row r="36292" spans="20:24">
      <c r="T36292" s="288"/>
      <c r="U36292" s="287"/>
      <c r="X36292" s="289"/>
    </row>
    <row r="36293" spans="20:24">
      <c r="T36293" s="288"/>
      <c r="U36293" s="287"/>
      <c r="X36293" s="289"/>
    </row>
    <row r="36294" spans="20:24">
      <c r="T36294" s="288"/>
      <c r="U36294" s="287"/>
      <c r="X36294" s="289"/>
    </row>
    <row r="36295" spans="20:24">
      <c r="T36295" s="288"/>
      <c r="U36295" s="287"/>
      <c r="X36295" s="289"/>
    </row>
    <row r="36296" spans="20:24">
      <c r="T36296" s="288"/>
      <c r="U36296" s="287"/>
      <c r="X36296" s="289"/>
    </row>
    <row r="36297" spans="20:24">
      <c r="T36297" s="288"/>
      <c r="U36297" s="287"/>
      <c r="X36297" s="289"/>
    </row>
    <row r="36298" spans="20:24">
      <c r="T36298" s="288"/>
      <c r="U36298" s="287"/>
      <c r="X36298" s="289"/>
    </row>
    <row r="36299" spans="20:24">
      <c r="T36299" s="288"/>
      <c r="U36299" s="287"/>
      <c r="X36299" s="289"/>
    </row>
    <row r="36300" spans="20:24">
      <c r="T36300" s="288"/>
      <c r="U36300" s="287"/>
      <c r="X36300" s="289"/>
    </row>
    <row r="36301" spans="20:24">
      <c r="T36301" s="288"/>
      <c r="U36301" s="287"/>
      <c r="X36301" s="289"/>
    </row>
    <row r="36302" spans="20:24">
      <c r="T36302" s="288"/>
      <c r="U36302" s="287"/>
      <c r="X36302" s="289"/>
    </row>
    <row r="36303" spans="20:24">
      <c r="T36303" s="288"/>
      <c r="U36303" s="287"/>
      <c r="X36303" s="289"/>
    </row>
    <row r="36304" spans="20:24">
      <c r="T36304" s="288"/>
      <c r="U36304" s="287"/>
      <c r="X36304" s="289"/>
    </row>
    <row r="36305" spans="20:24">
      <c r="T36305" s="288"/>
      <c r="U36305" s="287"/>
      <c r="X36305" s="289"/>
    </row>
    <row r="36306" spans="20:24">
      <c r="T36306" s="288"/>
      <c r="U36306" s="287"/>
      <c r="X36306" s="289"/>
    </row>
    <row r="36307" spans="20:24">
      <c r="T36307" s="288"/>
      <c r="U36307" s="287"/>
      <c r="X36307" s="289"/>
    </row>
    <row r="36308" spans="20:24">
      <c r="T36308" s="288"/>
      <c r="U36308" s="287"/>
      <c r="X36308" s="289"/>
    </row>
    <row r="36309" spans="20:24">
      <c r="T36309" s="288"/>
      <c r="U36309" s="287"/>
      <c r="X36309" s="289"/>
    </row>
    <row r="36310" spans="20:24">
      <c r="T36310" s="288"/>
      <c r="U36310" s="287"/>
      <c r="X36310" s="289"/>
    </row>
    <row r="36311" spans="20:24">
      <c r="T36311" s="288"/>
      <c r="U36311" s="287"/>
      <c r="X36311" s="289"/>
    </row>
    <row r="36312" spans="20:24">
      <c r="T36312" s="288"/>
      <c r="U36312" s="287"/>
      <c r="X36312" s="289"/>
    </row>
    <row r="36313" spans="20:24">
      <c r="T36313" s="288"/>
      <c r="U36313" s="287"/>
      <c r="X36313" s="289"/>
    </row>
    <row r="36314" spans="20:24">
      <c r="T36314" s="288"/>
      <c r="U36314" s="287"/>
      <c r="X36314" s="289"/>
    </row>
    <row r="36315" spans="20:24">
      <c r="T36315" s="288"/>
      <c r="U36315" s="287"/>
      <c r="X36315" s="289"/>
    </row>
    <row r="36316" spans="20:24">
      <c r="T36316" s="288"/>
      <c r="U36316" s="287"/>
      <c r="X36316" s="289"/>
    </row>
    <row r="36317" spans="20:24">
      <c r="T36317" s="288"/>
      <c r="U36317" s="287"/>
      <c r="X36317" s="289"/>
    </row>
    <row r="36318" spans="20:24">
      <c r="T36318" s="288"/>
      <c r="U36318" s="287"/>
      <c r="X36318" s="289"/>
    </row>
    <row r="36319" spans="20:24">
      <c r="T36319" s="288"/>
      <c r="U36319" s="287"/>
      <c r="X36319" s="289"/>
    </row>
    <row r="36320" spans="20:24">
      <c r="T36320" s="288"/>
      <c r="U36320" s="287"/>
      <c r="X36320" s="289"/>
    </row>
    <row r="36321" spans="20:24">
      <c r="T36321" s="288"/>
      <c r="U36321" s="287"/>
      <c r="X36321" s="289"/>
    </row>
    <row r="36322" spans="20:24">
      <c r="T36322" s="288"/>
      <c r="U36322" s="287"/>
      <c r="X36322" s="289"/>
    </row>
    <row r="36323" spans="20:24">
      <c r="T36323" s="288"/>
      <c r="U36323" s="287"/>
      <c r="X36323" s="289"/>
    </row>
    <row r="36324" spans="20:24">
      <c r="T36324" s="288"/>
      <c r="U36324" s="287"/>
      <c r="X36324" s="289"/>
    </row>
    <row r="36325" spans="20:24">
      <c r="T36325" s="288"/>
      <c r="U36325" s="287"/>
      <c r="X36325" s="289"/>
    </row>
    <row r="36326" spans="20:24">
      <c r="T36326" s="288"/>
      <c r="U36326" s="287"/>
      <c r="X36326" s="289"/>
    </row>
    <row r="36327" spans="20:24">
      <c r="T36327" s="288"/>
      <c r="U36327" s="287"/>
      <c r="X36327" s="289"/>
    </row>
    <row r="36328" spans="20:24">
      <c r="T36328" s="288"/>
      <c r="U36328" s="287"/>
      <c r="X36328" s="289"/>
    </row>
    <row r="36329" spans="20:24">
      <c r="T36329" s="288"/>
      <c r="U36329" s="287"/>
      <c r="X36329" s="289"/>
    </row>
    <row r="36330" spans="20:24">
      <c r="T36330" s="288"/>
      <c r="U36330" s="287"/>
      <c r="X36330" s="289"/>
    </row>
    <row r="36331" spans="20:24">
      <c r="T36331" s="288"/>
      <c r="U36331" s="287"/>
      <c r="X36331" s="289"/>
    </row>
    <row r="36332" spans="20:24">
      <c r="T36332" s="288"/>
      <c r="U36332" s="287"/>
      <c r="X36332" s="289"/>
    </row>
    <row r="36333" spans="20:24">
      <c r="T36333" s="288"/>
      <c r="U36333" s="287"/>
      <c r="X36333" s="289"/>
    </row>
    <row r="36334" spans="20:24">
      <c r="T36334" s="288"/>
      <c r="U36334" s="287"/>
      <c r="X36334" s="289"/>
    </row>
    <row r="36335" spans="20:24">
      <c r="T36335" s="288"/>
      <c r="U36335" s="287"/>
      <c r="X36335" s="289"/>
    </row>
    <row r="36336" spans="20:24">
      <c r="T36336" s="288"/>
      <c r="U36336" s="287"/>
      <c r="X36336" s="289"/>
    </row>
    <row r="36337" spans="20:24">
      <c r="T36337" s="288"/>
      <c r="U36337" s="287"/>
      <c r="X36337" s="289"/>
    </row>
    <row r="36338" spans="20:24">
      <c r="T36338" s="288"/>
      <c r="U36338" s="287"/>
      <c r="X36338" s="289"/>
    </row>
    <row r="36339" spans="20:24">
      <c r="T36339" s="288"/>
      <c r="U36339" s="287"/>
      <c r="X36339" s="289"/>
    </row>
    <row r="36340" spans="20:24">
      <c r="T36340" s="288"/>
      <c r="U36340" s="287"/>
      <c r="X36340" s="289"/>
    </row>
    <row r="36341" spans="20:24">
      <c r="T36341" s="288"/>
      <c r="U36341" s="287"/>
      <c r="X36341" s="289"/>
    </row>
    <row r="36342" spans="20:24">
      <c r="T36342" s="288"/>
      <c r="U36342" s="287"/>
      <c r="X36342" s="289"/>
    </row>
    <row r="36343" spans="20:24">
      <c r="T36343" s="288"/>
      <c r="U36343" s="287"/>
      <c r="X36343" s="289"/>
    </row>
    <row r="36344" spans="20:24">
      <c r="T36344" s="288"/>
      <c r="U36344" s="287"/>
      <c r="X36344" s="289"/>
    </row>
    <row r="36345" spans="20:24">
      <c r="T36345" s="288"/>
      <c r="U36345" s="287"/>
      <c r="X36345" s="289"/>
    </row>
    <row r="36346" spans="20:24">
      <c r="T36346" s="288"/>
      <c r="U36346" s="287"/>
      <c r="X36346" s="289"/>
    </row>
    <row r="36347" spans="20:24">
      <c r="T36347" s="288"/>
      <c r="U36347" s="287"/>
      <c r="X36347" s="289"/>
    </row>
    <row r="36348" spans="20:24">
      <c r="T36348" s="288"/>
      <c r="U36348" s="287"/>
      <c r="X36348" s="289"/>
    </row>
    <row r="36349" spans="20:24">
      <c r="T36349" s="288"/>
      <c r="U36349" s="287"/>
      <c r="X36349" s="289"/>
    </row>
    <row r="36350" spans="20:24">
      <c r="T36350" s="288"/>
      <c r="U36350" s="287"/>
      <c r="X36350" s="289"/>
    </row>
    <row r="36351" spans="20:24">
      <c r="T36351" s="288"/>
      <c r="U36351" s="287"/>
      <c r="X36351" s="289"/>
    </row>
    <row r="36352" spans="20:24">
      <c r="T36352" s="288"/>
      <c r="U36352" s="287"/>
      <c r="X36352" s="289"/>
    </row>
    <row r="36353" spans="20:24">
      <c r="T36353" s="288"/>
      <c r="U36353" s="287"/>
      <c r="X36353" s="289"/>
    </row>
    <row r="36354" spans="20:24">
      <c r="T36354" s="288"/>
      <c r="U36354" s="287"/>
      <c r="X36354" s="289"/>
    </row>
    <row r="36355" spans="20:24">
      <c r="T36355" s="288"/>
      <c r="U36355" s="287"/>
      <c r="X36355" s="289"/>
    </row>
    <row r="36356" spans="20:24">
      <c r="T36356" s="288"/>
      <c r="U36356" s="287"/>
      <c r="X36356" s="289"/>
    </row>
    <row r="36357" spans="20:24">
      <c r="T36357" s="288"/>
      <c r="U36357" s="287"/>
      <c r="X36357" s="289"/>
    </row>
    <row r="36358" spans="20:24">
      <c r="T36358" s="288"/>
      <c r="U36358" s="287"/>
      <c r="X36358" s="289"/>
    </row>
    <row r="36359" spans="20:24">
      <c r="T36359" s="288"/>
      <c r="U36359" s="287"/>
      <c r="X36359" s="289"/>
    </row>
    <row r="36360" spans="20:24">
      <c r="T36360" s="288"/>
      <c r="U36360" s="287"/>
      <c r="X36360" s="289"/>
    </row>
    <row r="36361" spans="20:24">
      <c r="T36361" s="288"/>
      <c r="U36361" s="287"/>
      <c r="X36361" s="289"/>
    </row>
    <row r="36362" spans="20:24">
      <c r="T36362" s="288"/>
      <c r="U36362" s="287"/>
      <c r="X36362" s="289"/>
    </row>
    <row r="36363" spans="20:24">
      <c r="T36363" s="288"/>
      <c r="U36363" s="287"/>
      <c r="X36363" s="289"/>
    </row>
    <row r="36364" spans="20:24">
      <c r="T36364" s="288"/>
      <c r="U36364" s="287"/>
      <c r="X36364" s="289"/>
    </row>
    <row r="36365" spans="20:24">
      <c r="T36365" s="288"/>
      <c r="U36365" s="287"/>
      <c r="X36365" s="289"/>
    </row>
    <row r="36366" spans="20:24">
      <c r="T36366" s="288"/>
      <c r="U36366" s="287"/>
      <c r="X36366" s="289"/>
    </row>
    <row r="36367" spans="20:24">
      <c r="T36367" s="288"/>
      <c r="U36367" s="287"/>
      <c r="X36367" s="289"/>
    </row>
    <row r="36368" spans="20:24">
      <c r="T36368" s="288"/>
      <c r="U36368" s="287"/>
      <c r="X36368" s="289"/>
    </row>
    <row r="36369" spans="20:24">
      <c r="T36369" s="288"/>
      <c r="U36369" s="287"/>
      <c r="X36369" s="289"/>
    </row>
    <row r="36370" spans="20:24">
      <c r="T36370" s="288"/>
      <c r="U36370" s="287"/>
      <c r="X36370" s="289"/>
    </row>
    <row r="36371" spans="20:24">
      <c r="T36371" s="288"/>
      <c r="U36371" s="287"/>
      <c r="X36371" s="289"/>
    </row>
    <row r="36372" spans="20:24">
      <c r="T36372" s="288"/>
      <c r="U36372" s="287"/>
      <c r="X36372" s="289"/>
    </row>
    <row r="36373" spans="20:24">
      <c r="T36373" s="288"/>
      <c r="U36373" s="287"/>
      <c r="X36373" s="289"/>
    </row>
    <row r="36374" spans="20:24">
      <c r="T36374" s="288"/>
      <c r="U36374" s="287"/>
      <c r="X36374" s="289"/>
    </row>
    <row r="36375" spans="20:24">
      <c r="T36375" s="288"/>
      <c r="U36375" s="287"/>
      <c r="X36375" s="289"/>
    </row>
    <row r="36376" spans="20:24">
      <c r="T36376" s="288"/>
      <c r="U36376" s="287"/>
      <c r="X36376" s="289"/>
    </row>
    <row r="36377" spans="20:24">
      <c r="T36377" s="288"/>
      <c r="U36377" s="287"/>
      <c r="X36377" s="289"/>
    </row>
    <row r="36378" spans="20:24">
      <c r="T36378" s="288"/>
      <c r="U36378" s="287"/>
      <c r="X36378" s="289"/>
    </row>
    <row r="36379" spans="20:24">
      <c r="T36379" s="288"/>
      <c r="U36379" s="287"/>
      <c r="X36379" s="289"/>
    </row>
    <row r="36380" spans="20:24">
      <c r="T36380" s="288"/>
      <c r="U36380" s="287"/>
      <c r="X36380" s="289"/>
    </row>
    <row r="36381" spans="20:24">
      <c r="T36381" s="288"/>
      <c r="U36381" s="287"/>
      <c r="X36381" s="289"/>
    </row>
    <row r="36382" spans="20:24">
      <c r="T36382" s="288"/>
      <c r="U36382" s="287"/>
      <c r="X36382" s="289"/>
    </row>
    <row r="36383" spans="20:24">
      <c r="T36383" s="288"/>
      <c r="U36383" s="287"/>
      <c r="X36383" s="289"/>
    </row>
    <row r="36384" spans="20:24">
      <c r="T36384" s="288"/>
      <c r="U36384" s="287"/>
      <c r="X36384" s="289"/>
    </row>
    <row r="36385" spans="20:24">
      <c r="T36385" s="288"/>
      <c r="U36385" s="287"/>
      <c r="X36385" s="289"/>
    </row>
    <row r="36386" spans="20:24">
      <c r="T36386" s="288"/>
      <c r="U36386" s="287"/>
      <c r="X36386" s="289"/>
    </row>
    <row r="36387" spans="20:24">
      <c r="T36387" s="288"/>
      <c r="U36387" s="287"/>
      <c r="X36387" s="289"/>
    </row>
    <row r="36388" spans="20:24">
      <c r="T36388" s="288"/>
      <c r="U36388" s="287"/>
      <c r="X36388" s="289"/>
    </row>
    <row r="36389" spans="20:24">
      <c r="T36389" s="288"/>
      <c r="U36389" s="287"/>
      <c r="X36389" s="289"/>
    </row>
    <row r="36390" spans="20:24">
      <c r="T36390" s="288"/>
      <c r="U36390" s="287"/>
      <c r="X36390" s="289"/>
    </row>
    <row r="36391" spans="20:24">
      <c r="T36391" s="288"/>
      <c r="U36391" s="287"/>
      <c r="X36391" s="289"/>
    </row>
    <row r="36392" spans="20:24">
      <c r="T36392" s="288"/>
      <c r="U36392" s="287"/>
      <c r="X36392" s="289"/>
    </row>
    <row r="36393" spans="20:24">
      <c r="T36393" s="288"/>
      <c r="U36393" s="287"/>
      <c r="X36393" s="289"/>
    </row>
    <row r="36394" spans="20:24">
      <c r="T36394" s="288"/>
      <c r="U36394" s="287"/>
      <c r="X36394" s="289"/>
    </row>
    <row r="36395" spans="20:24">
      <c r="T36395" s="288"/>
      <c r="U36395" s="287"/>
      <c r="X36395" s="289"/>
    </row>
    <row r="36396" spans="20:24">
      <c r="T36396" s="288"/>
      <c r="U36396" s="287"/>
      <c r="X36396" s="289"/>
    </row>
    <row r="36397" spans="20:24">
      <c r="T36397" s="288"/>
      <c r="U36397" s="287"/>
      <c r="X36397" s="289"/>
    </row>
    <row r="36398" spans="20:24">
      <c r="T36398" s="288"/>
      <c r="U36398" s="287"/>
      <c r="X36398" s="289"/>
    </row>
    <row r="36399" spans="20:24">
      <c r="T36399" s="288"/>
      <c r="U36399" s="287"/>
      <c r="X36399" s="289"/>
    </row>
    <row r="36400" spans="20:24">
      <c r="T36400" s="288"/>
      <c r="U36400" s="287"/>
      <c r="X36400" s="289"/>
    </row>
    <row r="36401" spans="20:24">
      <c r="T36401" s="288"/>
      <c r="U36401" s="287"/>
      <c r="X36401" s="289"/>
    </row>
    <row r="36402" spans="20:24">
      <c r="T36402" s="288"/>
      <c r="U36402" s="287"/>
      <c r="X36402" s="289"/>
    </row>
    <row r="36403" spans="20:24">
      <c r="T36403" s="288"/>
      <c r="U36403" s="287"/>
      <c r="X36403" s="289"/>
    </row>
    <row r="36404" spans="20:24">
      <c r="T36404" s="288"/>
      <c r="U36404" s="287"/>
      <c r="X36404" s="289"/>
    </row>
    <row r="36405" spans="20:24">
      <c r="T36405" s="288"/>
      <c r="U36405" s="287"/>
      <c r="X36405" s="289"/>
    </row>
    <row r="36406" spans="20:24">
      <c r="T36406" s="288"/>
      <c r="U36406" s="287"/>
      <c r="X36406" s="289"/>
    </row>
    <row r="36407" spans="20:24">
      <c r="T36407" s="288"/>
      <c r="U36407" s="287"/>
      <c r="X36407" s="289"/>
    </row>
    <row r="36408" spans="20:24">
      <c r="T36408" s="288"/>
      <c r="U36408" s="287"/>
      <c r="X36408" s="289"/>
    </row>
    <row r="36409" spans="20:24">
      <c r="T36409" s="288"/>
      <c r="U36409" s="287"/>
      <c r="X36409" s="289"/>
    </row>
    <row r="36410" spans="20:24">
      <c r="T36410" s="288"/>
      <c r="U36410" s="287"/>
      <c r="X36410" s="289"/>
    </row>
    <row r="36411" spans="20:24">
      <c r="T36411" s="288"/>
      <c r="U36411" s="287"/>
      <c r="X36411" s="289"/>
    </row>
    <row r="36412" spans="20:24">
      <c r="T36412" s="288"/>
      <c r="U36412" s="287"/>
      <c r="X36412" s="289"/>
    </row>
    <row r="36413" spans="20:24">
      <c r="T36413" s="288"/>
      <c r="U36413" s="287"/>
      <c r="X36413" s="289"/>
    </row>
    <row r="36414" spans="20:24">
      <c r="T36414" s="288"/>
      <c r="U36414" s="287"/>
      <c r="X36414" s="289"/>
    </row>
    <row r="36415" spans="20:24">
      <c r="T36415" s="288"/>
      <c r="U36415" s="287"/>
      <c r="X36415" s="289"/>
    </row>
    <row r="36416" spans="20:24">
      <c r="T36416" s="288"/>
      <c r="U36416" s="287"/>
      <c r="X36416" s="289"/>
    </row>
    <row r="36417" spans="20:24">
      <c r="T36417" s="288"/>
      <c r="U36417" s="287"/>
      <c r="X36417" s="289"/>
    </row>
    <row r="36418" spans="20:24">
      <c r="T36418" s="288"/>
      <c r="U36418" s="287"/>
      <c r="X36418" s="289"/>
    </row>
    <row r="36419" spans="20:24">
      <c r="T36419" s="288"/>
      <c r="U36419" s="287"/>
      <c r="X36419" s="289"/>
    </row>
    <row r="36420" spans="20:24">
      <c r="T36420" s="288"/>
      <c r="U36420" s="287"/>
      <c r="X36420" s="289"/>
    </row>
    <row r="36421" spans="20:24">
      <c r="T36421" s="288"/>
      <c r="U36421" s="287"/>
      <c r="X36421" s="289"/>
    </row>
    <row r="36422" spans="20:24">
      <c r="T36422" s="288"/>
      <c r="U36422" s="287"/>
      <c r="X36422" s="289"/>
    </row>
    <row r="36423" spans="20:24">
      <c r="T36423" s="288"/>
      <c r="U36423" s="287"/>
      <c r="X36423" s="289"/>
    </row>
    <row r="36424" spans="20:24">
      <c r="T36424" s="288"/>
      <c r="U36424" s="287"/>
      <c r="X36424" s="289"/>
    </row>
    <row r="36425" spans="20:24">
      <c r="T36425" s="288"/>
      <c r="U36425" s="287"/>
      <c r="X36425" s="289"/>
    </row>
    <row r="36426" spans="20:24">
      <c r="T36426" s="288"/>
      <c r="U36426" s="287"/>
      <c r="X36426" s="289"/>
    </row>
    <row r="36427" spans="20:24">
      <c r="T36427" s="288"/>
      <c r="U36427" s="287"/>
      <c r="X36427" s="289"/>
    </row>
    <row r="36428" spans="20:24">
      <c r="T36428" s="288"/>
      <c r="U36428" s="287"/>
      <c r="X36428" s="289"/>
    </row>
    <row r="36429" spans="20:24">
      <c r="T36429" s="288"/>
      <c r="U36429" s="287"/>
      <c r="X36429" s="289"/>
    </row>
    <row r="36430" spans="20:24">
      <c r="T36430" s="288"/>
      <c r="U36430" s="287"/>
      <c r="X36430" s="289"/>
    </row>
    <row r="36431" spans="20:24">
      <c r="T36431" s="288"/>
      <c r="U36431" s="287"/>
      <c r="X36431" s="289"/>
    </row>
    <row r="36432" spans="20:24">
      <c r="T36432" s="288"/>
      <c r="U36432" s="287"/>
      <c r="X36432" s="289"/>
    </row>
    <row r="36433" spans="20:24">
      <c r="T36433" s="288"/>
      <c r="U36433" s="287"/>
      <c r="X36433" s="289"/>
    </row>
    <row r="36434" spans="20:24">
      <c r="T36434" s="288"/>
      <c r="U36434" s="287"/>
      <c r="X36434" s="289"/>
    </row>
    <row r="36435" spans="20:24">
      <c r="T36435" s="288"/>
      <c r="U36435" s="287"/>
      <c r="X36435" s="289"/>
    </row>
    <row r="36436" spans="20:24">
      <c r="T36436" s="288"/>
      <c r="U36436" s="287"/>
      <c r="X36436" s="289"/>
    </row>
    <row r="36437" spans="20:24">
      <c r="T36437" s="288"/>
      <c r="U36437" s="287"/>
      <c r="X36437" s="289"/>
    </row>
    <row r="36438" spans="20:24">
      <c r="T36438" s="288"/>
      <c r="U36438" s="287"/>
      <c r="X36438" s="289"/>
    </row>
    <row r="36439" spans="20:24">
      <c r="T36439" s="288"/>
      <c r="U36439" s="287"/>
      <c r="X36439" s="289"/>
    </row>
    <row r="36440" spans="20:24">
      <c r="T36440" s="288"/>
      <c r="U36440" s="287"/>
      <c r="X36440" s="289"/>
    </row>
    <row r="36441" spans="20:24">
      <c r="T36441" s="288"/>
      <c r="U36441" s="287"/>
      <c r="X36441" s="289"/>
    </row>
    <row r="36442" spans="20:24">
      <c r="T36442" s="288"/>
      <c r="U36442" s="287"/>
      <c r="X36442" s="289"/>
    </row>
    <row r="36443" spans="20:24">
      <c r="T36443" s="288"/>
      <c r="U36443" s="287"/>
      <c r="X36443" s="289"/>
    </row>
    <row r="36444" spans="20:24">
      <c r="T36444" s="288"/>
      <c r="U36444" s="287"/>
      <c r="X36444" s="289"/>
    </row>
    <row r="36445" spans="20:24">
      <c r="T36445" s="288"/>
      <c r="U36445" s="287"/>
      <c r="X36445" s="289"/>
    </row>
    <row r="36446" spans="20:24">
      <c r="T36446" s="288"/>
      <c r="U36446" s="287"/>
      <c r="X36446" s="289"/>
    </row>
    <row r="36447" spans="20:24">
      <c r="T36447" s="288"/>
      <c r="U36447" s="287"/>
      <c r="X36447" s="289"/>
    </row>
    <row r="36448" spans="20:24">
      <c r="T36448" s="288"/>
      <c r="U36448" s="287"/>
      <c r="X36448" s="289"/>
    </row>
    <row r="36449" spans="20:24">
      <c r="T36449" s="288"/>
      <c r="U36449" s="287"/>
      <c r="X36449" s="289"/>
    </row>
    <row r="36450" spans="20:24">
      <c r="T36450" s="288"/>
      <c r="U36450" s="287"/>
      <c r="X36450" s="289"/>
    </row>
    <row r="36451" spans="20:24">
      <c r="T36451" s="288"/>
      <c r="U36451" s="287"/>
      <c r="X36451" s="289"/>
    </row>
    <row r="36452" spans="20:24">
      <c r="T36452" s="288"/>
      <c r="U36452" s="287"/>
      <c r="X36452" s="289"/>
    </row>
    <row r="36453" spans="20:24">
      <c r="T36453" s="288"/>
      <c r="U36453" s="287"/>
      <c r="X36453" s="289"/>
    </row>
    <row r="36454" spans="20:24">
      <c r="T36454" s="288"/>
      <c r="U36454" s="287"/>
      <c r="X36454" s="289"/>
    </row>
    <row r="36455" spans="20:24">
      <c r="T36455" s="288"/>
      <c r="U36455" s="287"/>
      <c r="X36455" s="289"/>
    </row>
    <row r="36456" spans="20:24">
      <c r="T36456" s="288"/>
      <c r="U36456" s="287"/>
      <c r="X36456" s="289"/>
    </row>
    <row r="36457" spans="20:24">
      <c r="T36457" s="288"/>
      <c r="U36457" s="287"/>
      <c r="X36457" s="289"/>
    </row>
    <row r="36458" spans="20:24">
      <c r="T36458" s="288"/>
      <c r="U36458" s="287"/>
      <c r="X36458" s="289"/>
    </row>
    <row r="36459" spans="20:24">
      <c r="T36459" s="288"/>
      <c r="U36459" s="287"/>
      <c r="X36459" s="289"/>
    </row>
    <row r="36460" spans="20:24">
      <c r="T36460" s="288"/>
      <c r="U36460" s="287"/>
      <c r="X36460" s="289"/>
    </row>
    <row r="36461" spans="20:24">
      <c r="T36461" s="288"/>
      <c r="U36461" s="287"/>
      <c r="X36461" s="289"/>
    </row>
    <row r="36462" spans="20:24">
      <c r="T36462" s="288"/>
      <c r="U36462" s="287"/>
      <c r="X36462" s="289"/>
    </row>
    <row r="36463" spans="20:24">
      <c r="T36463" s="288"/>
      <c r="U36463" s="287"/>
      <c r="X36463" s="289"/>
    </row>
    <row r="36464" spans="20:24">
      <c r="T36464" s="288"/>
      <c r="U36464" s="287"/>
      <c r="X36464" s="289"/>
    </row>
    <row r="36465" spans="20:24">
      <c r="T36465" s="288"/>
      <c r="U36465" s="287"/>
      <c r="X36465" s="289"/>
    </row>
    <row r="36466" spans="20:24">
      <c r="T36466" s="288"/>
      <c r="U36466" s="287"/>
      <c r="X36466" s="289"/>
    </row>
    <row r="36467" spans="20:24">
      <c r="T36467" s="288"/>
      <c r="U36467" s="287"/>
      <c r="X36467" s="289"/>
    </row>
    <row r="36468" spans="20:24">
      <c r="T36468" s="288"/>
      <c r="U36468" s="287"/>
      <c r="X36468" s="289"/>
    </row>
    <row r="36469" spans="20:24">
      <c r="T36469" s="288"/>
      <c r="U36469" s="287"/>
      <c r="X36469" s="289"/>
    </row>
    <row r="36470" spans="20:24">
      <c r="T36470" s="288"/>
      <c r="U36470" s="287"/>
      <c r="X36470" s="289"/>
    </row>
    <row r="36471" spans="20:24">
      <c r="T36471" s="288"/>
      <c r="U36471" s="287"/>
      <c r="X36471" s="289"/>
    </row>
    <row r="36472" spans="20:24">
      <c r="T36472" s="288"/>
      <c r="U36472" s="287"/>
      <c r="X36472" s="289"/>
    </row>
    <row r="36473" spans="20:24">
      <c r="T36473" s="288"/>
      <c r="U36473" s="287"/>
      <c r="X36473" s="289"/>
    </row>
    <row r="36474" spans="20:24">
      <c r="T36474" s="288"/>
      <c r="U36474" s="287"/>
      <c r="X36474" s="289"/>
    </row>
    <row r="36475" spans="20:24">
      <c r="T36475" s="288"/>
      <c r="U36475" s="287"/>
      <c r="X36475" s="289"/>
    </row>
    <row r="36476" spans="20:24">
      <c r="T36476" s="288"/>
      <c r="U36476" s="287"/>
      <c r="X36476" s="289"/>
    </row>
    <row r="36477" spans="20:24">
      <c r="T36477" s="288"/>
      <c r="U36477" s="287"/>
      <c r="X36477" s="289"/>
    </row>
    <row r="36478" spans="20:24">
      <c r="T36478" s="288"/>
      <c r="U36478" s="287"/>
      <c r="X36478" s="289"/>
    </row>
    <row r="36479" spans="20:24">
      <c r="T36479" s="288"/>
      <c r="U36479" s="287"/>
      <c r="X36479" s="289"/>
    </row>
    <row r="36480" spans="20:24">
      <c r="T36480" s="288"/>
      <c r="U36480" s="287"/>
      <c r="X36480" s="289"/>
    </row>
    <row r="36481" spans="20:24">
      <c r="T36481" s="288"/>
      <c r="U36481" s="287"/>
      <c r="X36481" s="289"/>
    </row>
    <row r="36482" spans="20:24">
      <c r="T36482" s="288"/>
      <c r="U36482" s="287"/>
      <c r="X36482" s="289"/>
    </row>
    <row r="36483" spans="20:24">
      <c r="T36483" s="288"/>
      <c r="U36483" s="287"/>
      <c r="X36483" s="289"/>
    </row>
    <row r="36484" spans="20:24">
      <c r="T36484" s="288"/>
      <c r="U36484" s="287"/>
      <c r="X36484" s="289"/>
    </row>
    <row r="36485" spans="20:24">
      <c r="T36485" s="288"/>
      <c r="U36485" s="287"/>
      <c r="X36485" s="289"/>
    </row>
    <row r="36486" spans="20:24">
      <c r="T36486" s="288"/>
      <c r="U36486" s="287"/>
      <c r="X36486" s="289"/>
    </row>
    <row r="36487" spans="20:24">
      <c r="T36487" s="288"/>
      <c r="U36487" s="287"/>
      <c r="X36487" s="289"/>
    </row>
    <row r="36488" spans="20:24">
      <c r="T36488" s="288"/>
      <c r="U36488" s="287"/>
      <c r="X36488" s="289"/>
    </row>
    <row r="36489" spans="20:24">
      <c r="T36489" s="288"/>
      <c r="U36489" s="287"/>
      <c r="X36489" s="289"/>
    </row>
    <row r="36490" spans="20:24">
      <c r="T36490" s="288"/>
      <c r="U36490" s="287"/>
      <c r="X36490" s="289"/>
    </row>
    <row r="36491" spans="20:24">
      <c r="T36491" s="288"/>
      <c r="U36491" s="287"/>
      <c r="X36491" s="289"/>
    </row>
    <row r="36492" spans="20:24">
      <c r="T36492" s="288"/>
      <c r="U36492" s="287"/>
      <c r="X36492" s="289"/>
    </row>
    <row r="36493" spans="20:24">
      <c r="T36493" s="288"/>
      <c r="U36493" s="287"/>
      <c r="X36493" s="289"/>
    </row>
    <row r="36494" spans="20:24">
      <c r="T36494" s="288"/>
      <c r="U36494" s="287"/>
      <c r="X36494" s="289"/>
    </row>
    <row r="36495" spans="20:24">
      <c r="T36495" s="288"/>
      <c r="U36495" s="287"/>
      <c r="X36495" s="289"/>
    </row>
    <row r="36496" spans="20:24">
      <c r="T36496" s="288"/>
      <c r="U36496" s="287"/>
      <c r="X36496" s="289"/>
    </row>
    <row r="36497" spans="20:24">
      <c r="T36497" s="288"/>
      <c r="U36497" s="287"/>
      <c r="X36497" s="289"/>
    </row>
    <row r="36498" spans="20:24">
      <c r="T36498" s="288"/>
      <c r="U36498" s="287"/>
      <c r="X36498" s="289"/>
    </row>
    <row r="36499" spans="20:24">
      <c r="T36499" s="288"/>
      <c r="U36499" s="287"/>
      <c r="X36499" s="289"/>
    </row>
    <row r="36500" spans="20:24">
      <c r="T36500" s="288"/>
      <c r="U36500" s="287"/>
      <c r="X36500" s="289"/>
    </row>
    <row r="36501" spans="20:24">
      <c r="T36501" s="288"/>
      <c r="U36501" s="287"/>
      <c r="X36501" s="289"/>
    </row>
    <row r="36502" spans="20:24">
      <c r="T36502" s="288"/>
      <c r="U36502" s="287"/>
      <c r="X36502" s="289"/>
    </row>
    <row r="36503" spans="20:24">
      <c r="T36503" s="288"/>
      <c r="U36503" s="287"/>
      <c r="X36503" s="289"/>
    </row>
    <row r="36504" spans="20:24">
      <c r="T36504" s="288"/>
      <c r="U36504" s="287"/>
      <c r="X36504" s="289"/>
    </row>
    <row r="36505" spans="20:24">
      <c r="T36505" s="288"/>
      <c r="U36505" s="287"/>
      <c r="X36505" s="289"/>
    </row>
    <row r="36506" spans="20:24">
      <c r="T36506" s="288"/>
      <c r="U36506" s="287"/>
      <c r="X36506" s="289"/>
    </row>
    <row r="36507" spans="20:24">
      <c r="T36507" s="288"/>
      <c r="U36507" s="287"/>
      <c r="X36507" s="289"/>
    </row>
    <row r="36508" spans="20:24">
      <c r="T36508" s="288"/>
      <c r="U36508" s="287"/>
      <c r="X36508" s="289"/>
    </row>
    <row r="36509" spans="20:24">
      <c r="T36509" s="288"/>
      <c r="U36509" s="287"/>
      <c r="X36509" s="289"/>
    </row>
    <row r="36510" spans="20:24">
      <c r="T36510" s="288"/>
      <c r="U36510" s="287"/>
      <c r="X36510" s="289"/>
    </row>
    <row r="36511" spans="20:24">
      <c r="T36511" s="288"/>
      <c r="U36511" s="287"/>
      <c r="X36511" s="289"/>
    </row>
    <row r="36512" spans="20:24">
      <c r="T36512" s="288"/>
      <c r="U36512" s="287"/>
      <c r="X36512" s="289"/>
    </row>
    <row r="36513" spans="20:24">
      <c r="T36513" s="288"/>
      <c r="U36513" s="287"/>
      <c r="X36513" s="289"/>
    </row>
    <row r="36514" spans="20:24">
      <c r="T36514" s="288"/>
      <c r="U36514" s="287"/>
      <c r="X36514" s="289"/>
    </row>
    <row r="36515" spans="20:24">
      <c r="T36515" s="288"/>
      <c r="U36515" s="287"/>
      <c r="X36515" s="289"/>
    </row>
    <row r="36516" spans="20:24">
      <c r="T36516" s="288"/>
      <c r="U36516" s="287"/>
      <c r="X36516" s="289"/>
    </row>
    <row r="36517" spans="20:24">
      <c r="T36517" s="288"/>
      <c r="U36517" s="287"/>
      <c r="X36517" s="289"/>
    </row>
    <row r="36518" spans="20:24">
      <c r="T36518" s="288"/>
      <c r="U36518" s="287"/>
      <c r="X36518" s="289"/>
    </row>
    <row r="36519" spans="20:24">
      <c r="T36519" s="288"/>
      <c r="U36519" s="287"/>
      <c r="X36519" s="289"/>
    </row>
    <row r="36520" spans="20:24">
      <c r="T36520" s="288"/>
      <c r="U36520" s="287"/>
      <c r="X36520" s="289"/>
    </row>
    <row r="36521" spans="20:24">
      <c r="T36521" s="288"/>
      <c r="U36521" s="287"/>
      <c r="X36521" s="289"/>
    </row>
    <row r="36522" spans="20:24">
      <c r="T36522" s="288"/>
      <c r="U36522" s="287"/>
      <c r="X36522" s="289"/>
    </row>
    <row r="36523" spans="20:24">
      <c r="T36523" s="288"/>
      <c r="U36523" s="287"/>
      <c r="X36523" s="289"/>
    </row>
    <row r="36524" spans="20:24">
      <c r="T36524" s="288"/>
      <c r="U36524" s="287"/>
      <c r="X36524" s="289"/>
    </row>
    <row r="36525" spans="20:24">
      <c r="T36525" s="288"/>
      <c r="U36525" s="287"/>
      <c r="X36525" s="289"/>
    </row>
    <row r="36526" spans="20:24">
      <c r="T36526" s="288"/>
      <c r="U36526" s="287"/>
      <c r="X36526" s="289"/>
    </row>
    <row r="36527" spans="20:24">
      <c r="T36527" s="288"/>
      <c r="U36527" s="287"/>
      <c r="X36527" s="289"/>
    </row>
    <row r="36528" spans="20:24">
      <c r="T36528" s="288"/>
      <c r="U36528" s="287"/>
      <c r="X36528" s="289"/>
    </row>
    <row r="36529" spans="20:24">
      <c r="T36529" s="288"/>
      <c r="U36529" s="287"/>
      <c r="X36529" s="289"/>
    </row>
    <row r="36530" spans="20:24">
      <c r="T36530" s="288"/>
      <c r="U36530" s="287"/>
      <c r="X36530" s="289"/>
    </row>
    <row r="36531" spans="20:24">
      <c r="T36531" s="288"/>
      <c r="U36531" s="287"/>
      <c r="X36531" s="289"/>
    </row>
    <row r="36532" spans="20:24">
      <c r="T36532" s="288"/>
      <c r="U36532" s="287"/>
      <c r="X36532" s="289"/>
    </row>
    <row r="36533" spans="20:24">
      <c r="T36533" s="288"/>
      <c r="U36533" s="287"/>
      <c r="X36533" s="289"/>
    </row>
    <row r="36534" spans="20:24">
      <c r="T36534" s="288"/>
      <c r="U36534" s="287"/>
      <c r="X36534" s="289"/>
    </row>
    <row r="36535" spans="20:24">
      <c r="T36535" s="288"/>
      <c r="U36535" s="287"/>
      <c r="X36535" s="289"/>
    </row>
    <row r="36536" spans="20:24">
      <c r="T36536" s="288"/>
      <c r="U36536" s="287"/>
      <c r="X36536" s="289"/>
    </row>
    <row r="36537" spans="20:24">
      <c r="T36537" s="288"/>
      <c r="U36537" s="287"/>
      <c r="X36537" s="289"/>
    </row>
    <row r="36538" spans="20:24">
      <c r="T36538" s="288"/>
      <c r="U36538" s="287"/>
      <c r="X36538" s="289"/>
    </row>
    <row r="36539" spans="20:24">
      <c r="T36539" s="288"/>
      <c r="U36539" s="287"/>
      <c r="X36539" s="289"/>
    </row>
    <row r="36540" spans="20:24">
      <c r="T36540" s="288"/>
      <c r="U36540" s="287"/>
      <c r="X36540" s="289"/>
    </row>
    <row r="36541" spans="20:24">
      <c r="T36541" s="288"/>
      <c r="U36541" s="287"/>
      <c r="X36541" s="289"/>
    </row>
    <row r="36542" spans="20:24">
      <c r="T36542" s="288"/>
      <c r="U36542" s="287"/>
      <c r="X36542" s="289"/>
    </row>
    <row r="36543" spans="20:24">
      <c r="T36543" s="288"/>
      <c r="U36543" s="287"/>
      <c r="X36543" s="289"/>
    </row>
    <row r="36544" spans="20:24">
      <c r="T36544" s="288"/>
      <c r="U36544" s="287"/>
      <c r="X36544" s="289"/>
    </row>
    <row r="36545" spans="20:24">
      <c r="T36545" s="288"/>
      <c r="U36545" s="287"/>
      <c r="X36545" s="289"/>
    </row>
    <row r="36546" spans="20:24">
      <c r="T36546" s="288"/>
      <c r="U36546" s="287"/>
      <c r="X36546" s="289"/>
    </row>
    <row r="36547" spans="20:24">
      <c r="T36547" s="288"/>
      <c r="U36547" s="287"/>
      <c r="X36547" s="289"/>
    </row>
    <row r="36548" spans="20:24">
      <c r="T36548" s="288"/>
      <c r="U36548" s="287"/>
      <c r="X36548" s="289"/>
    </row>
    <row r="36549" spans="20:24">
      <c r="T36549" s="288"/>
      <c r="U36549" s="287"/>
      <c r="X36549" s="289"/>
    </row>
    <row r="36550" spans="20:24">
      <c r="T36550" s="288"/>
      <c r="U36550" s="287"/>
      <c r="X36550" s="289"/>
    </row>
    <row r="36551" spans="20:24">
      <c r="T36551" s="288"/>
      <c r="U36551" s="287"/>
      <c r="X36551" s="289"/>
    </row>
    <row r="36552" spans="20:24">
      <c r="T36552" s="288"/>
      <c r="U36552" s="287"/>
      <c r="X36552" s="289"/>
    </row>
    <row r="36553" spans="20:24">
      <c r="T36553" s="288"/>
      <c r="U36553" s="287"/>
      <c r="X36553" s="289"/>
    </row>
    <row r="36554" spans="20:24">
      <c r="T36554" s="288"/>
      <c r="U36554" s="287"/>
      <c r="X36554" s="289"/>
    </row>
    <row r="36555" spans="20:24">
      <c r="T36555" s="288"/>
      <c r="U36555" s="287"/>
      <c r="X36555" s="289"/>
    </row>
    <row r="36556" spans="20:24">
      <c r="T36556" s="288"/>
      <c r="U36556" s="287"/>
      <c r="X36556" s="289"/>
    </row>
    <row r="36557" spans="20:24">
      <c r="T36557" s="288"/>
      <c r="U36557" s="287"/>
      <c r="X36557" s="289"/>
    </row>
    <row r="36558" spans="20:24">
      <c r="T36558" s="288"/>
      <c r="U36558" s="287"/>
      <c r="X36558" s="289"/>
    </row>
    <row r="36559" spans="20:24">
      <c r="T36559" s="288"/>
      <c r="U36559" s="287"/>
      <c r="X36559" s="289"/>
    </row>
    <row r="36560" spans="20:24">
      <c r="T36560" s="288"/>
      <c r="U36560" s="287"/>
      <c r="X36560" s="289"/>
    </row>
    <row r="36561" spans="20:24">
      <c r="T36561" s="288"/>
      <c r="U36561" s="287"/>
      <c r="X36561" s="289"/>
    </row>
    <row r="36562" spans="20:24">
      <c r="T36562" s="288"/>
      <c r="U36562" s="287"/>
      <c r="X36562" s="289"/>
    </row>
    <row r="36563" spans="20:24">
      <c r="T36563" s="288"/>
      <c r="U36563" s="287"/>
      <c r="X36563" s="289"/>
    </row>
    <row r="36564" spans="20:24">
      <c r="T36564" s="288"/>
      <c r="U36564" s="287"/>
      <c r="X36564" s="289"/>
    </row>
    <row r="36565" spans="20:24">
      <c r="T36565" s="288"/>
      <c r="U36565" s="287"/>
      <c r="X36565" s="289"/>
    </row>
    <row r="36566" spans="20:24">
      <c r="T36566" s="288"/>
      <c r="U36566" s="287"/>
      <c r="X36566" s="289"/>
    </row>
    <row r="36567" spans="20:24">
      <c r="T36567" s="288"/>
      <c r="U36567" s="287"/>
      <c r="X36567" s="289"/>
    </row>
    <row r="36568" spans="20:24">
      <c r="T36568" s="288"/>
      <c r="U36568" s="287"/>
      <c r="X36568" s="289"/>
    </row>
    <row r="36569" spans="20:24">
      <c r="T36569" s="288"/>
      <c r="U36569" s="287"/>
      <c r="X36569" s="289"/>
    </row>
    <row r="36570" spans="20:24">
      <c r="T36570" s="288"/>
      <c r="U36570" s="287"/>
      <c r="X36570" s="289"/>
    </row>
    <row r="36571" spans="20:24">
      <c r="T36571" s="288"/>
      <c r="U36571" s="287"/>
      <c r="X36571" s="289"/>
    </row>
    <row r="36572" spans="20:24">
      <c r="T36572" s="288"/>
      <c r="U36572" s="287"/>
      <c r="X36572" s="289"/>
    </row>
    <row r="36573" spans="20:24">
      <c r="T36573" s="288"/>
      <c r="U36573" s="287"/>
      <c r="X36573" s="289"/>
    </row>
    <row r="36574" spans="20:24">
      <c r="T36574" s="288"/>
      <c r="U36574" s="287"/>
      <c r="X36574" s="289"/>
    </row>
    <row r="36575" spans="20:24">
      <c r="T36575" s="288"/>
      <c r="U36575" s="287"/>
      <c r="X36575" s="289"/>
    </row>
    <row r="36576" spans="20:24">
      <c r="T36576" s="288"/>
      <c r="U36576" s="287"/>
      <c r="X36576" s="289"/>
    </row>
    <row r="36577" spans="20:24">
      <c r="T36577" s="288"/>
      <c r="U36577" s="287"/>
      <c r="X36577" s="289"/>
    </row>
    <row r="36578" spans="20:24">
      <c r="T36578" s="288"/>
      <c r="U36578" s="287"/>
      <c r="X36578" s="289"/>
    </row>
    <row r="36579" spans="20:24">
      <c r="T36579" s="288"/>
      <c r="U36579" s="287"/>
      <c r="X36579" s="289"/>
    </row>
    <row r="36580" spans="20:24">
      <c r="T36580" s="288"/>
      <c r="U36580" s="287"/>
      <c r="X36580" s="289"/>
    </row>
    <row r="36581" spans="20:24">
      <c r="T36581" s="288"/>
      <c r="U36581" s="287"/>
      <c r="X36581" s="289"/>
    </row>
    <row r="36582" spans="20:24">
      <c r="T36582" s="288"/>
      <c r="U36582" s="287"/>
      <c r="X36582" s="289"/>
    </row>
    <row r="36583" spans="20:24">
      <c r="T36583" s="288"/>
      <c r="U36583" s="287"/>
      <c r="X36583" s="289"/>
    </row>
    <row r="36584" spans="20:24">
      <c r="T36584" s="288"/>
      <c r="U36584" s="287"/>
      <c r="X36584" s="289"/>
    </row>
    <row r="36585" spans="20:24">
      <c r="T36585" s="288"/>
      <c r="U36585" s="287"/>
      <c r="X36585" s="289"/>
    </row>
    <row r="36586" spans="20:24">
      <c r="T36586" s="288"/>
      <c r="U36586" s="287"/>
      <c r="X36586" s="289"/>
    </row>
    <row r="36587" spans="20:24">
      <c r="T36587" s="288"/>
      <c r="U36587" s="287"/>
      <c r="X36587" s="289"/>
    </row>
    <row r="36588" spans="20:24">
      <c r="T36588" s="288"/>
      <c r="U36588" s="287"/>
      <c r="X36588" s="289"/>
    </row>
    <row r="36589" spans="20:24">
      <c r="T36589" s="288"/>
      <c r="U36589" s="287"/>
      <c r="X36589" s="289"/>
    </row>
    <row r="36590" spans="20:24">
      <c r="T36590" s="288"/>
      <c r="U36590" s="287"/>
      <c r="X36590" s="289"/>
    </row>
    <row r="36591" spans="20:24">
      <c r="T36591" s="288"/>
      <c r="U36591" s="287"/>
      <c r="X36591" s="289"/>
    </row>
    <row r="36592" spans="20:24">
      <c r="T36592" s="288"/>
      <c r="U36592" s="287"/>
      <c r="X36592" s="289"/>
    </row>
    <row r="36593" spans="20:24">
      <c r="T36593" s="288"/>
      <c r="U36593" s="287"/>
      <c r="X36593" s="289"/>
    </row>
    <row r="36594" spans="20:24">
      <c r="T36594" s="288"/>
      <c r="U36594" s="287"/>
      <c r="X36594" s="289"/>
    </row>
    <row r="36595" spans="20:24">
      <c r="T36595" s="288"/>
      <c r="U36595" s="287"/>
      <c r="X36595" s="289"/>
    </row>
    <row r="36596" spans="20:24">
      <c r="T36596" s="288"/>
      <c r="U36596" s="287"/>
      <c r="X36596" s="289"/>
    </row>
    <row r="36597" spans="20:24">
      <c r="T36597" s="288"/>
      <c r="U36597" s="287"/>
      <c r="X36597" s="289"/>
    </row>
    <row r="36598" spans="20:24">
      <c r="T36598" s="288"/>
      <c r="U36598" s="287"/>
      <c r="X36598" s="289"/>
    </row>
    <row r="36599" spans="20:24">
      <c r="T36599" s="288"/>
      <c r="U36599" s="287"/>
      <c r="X36599" s="289"/>
    </row>
    <row r="36600" spans="20:24">
      <c r="T36600" s="288"/>
      <c r="U36600" s="287"/>
      <c r="X36600" s="289"/>
    </row>
    <row r="36601" spans="20:24">
      <c r="T36601" s="288"/>
      <c r="U36601" s="287"/>
      <c r="X36601" s="289"/>
    </row>
    <row r="36602" spans="20:24">
      <c r="T36602" s="288"/>
      <c r="U36602" s="287"/>
      <c r="X36602" s="289"/>
    </row>
    <row r="36603" spans="20:24">
      <c r="T36603" s="288"/>
      <c r="U36603" s="287"/>
      <c r="X36603" s="289"/>
    </row>
    <row r="36604" spans="20:24">
      <c r="T36604" s="288"/>
      <c r="U36604" s="287"/>
      <c r="X36604" s="289"/>
    </row>
    <row r="36605" spans="20:24">
      <c r="T36605" s="288"/>
      <c r="U36605" s="287"/>
      <c r="X36605" s="289"/>
    </row>
    <row r="36606" spans="20:24">
      <c r="T36606" s="288"/>
      <c r="U36606" s="287"/>
      <c r="X36606" s="289"/>
    </row>
    <row r="36607" spans="20:24">
      <c r="T36607" s="288"/>
      <c r="U36607" s="287"/>
      <c r="X36607" s="289"/>
    </row>
    <row r="36608" spans="20:24">
      <c r="T36608" s="288"/>
      <c r="U36608" s="287"/>
      <c r="X36608" s="289"/>
    </row>
    <row r="36609" spans="20:24">
      <c r="T36609" s="288"/>
      <c r="U36609" s="287"/>
      <c r="X36609" s="289"/>
    </row>
    <row r="36610" spans="20:24">
      <c r="T36610" s="288"/>
      <c r="U36610" s="287"/>
      <c r="X36610" s="289"/>
    </row>
    <row r="36611" spans="20:24">
      <c r="T36611" s="288"/>
      <c r="U36611" s="287"/>
      <c r="X36611" s="289"/>
    </row>
    <row r="36612" spans="20:24">
      <c r="T36612" s="288"/>
      <c r="U36612" s="287"/>
      <c r="X36612" s="289"/>
    </row>
    <row r="36613" spans="20:24">
      <c r="T36613" s="288"/>
      <c r="U36613" s="287"/>
      <c r="X36613" s="289"/>
    </row>
    <row r="36614" spans="20:24">
      <c r="T36614" s="288"/>
      <c r="U36614" s="287"/>
      <c r="X36614" s="289"/>
    </row>
    <row r="36615" spans="20:24">
      <c r="T36615" s="288"/>
      <c r="U36615" s="287"/>
      <c r="X36615" s="289"/>
    </row>
    <row r="36616" spans="20:24">
      <c r="T36616" s="288"/>
      <c r="U36616" s="287"/>
      <c r="X36616" s="289"/>
    </row>
    <row r="36617" spans="20:24">
      <c r="T36617" s="288"/>
      <c r="U36617" s="287"/>
      <c r="X36617" s="289"/>
    </row>
    <row r="36618" spans="20:24">
      <c r="T36618" s="288"/>
      <c r="U36618" s="287"/>
      <c r="X36618" s="289"/>
    </row>
    <row r="36619" spans="20:24">
      <c r="T36619" s="288"/>
      <c r="U36619" s="287"/>
      <c r="X36619" s="289"/>
    </row>
    <row r="36620" spans="20:24">
      <c r="T36620" s="288"/>
      <c r="U36620" s="287"/>
      <c r="X36620" s="289"/>
    </row>
    <row r="36621" spans="20:24">
      <c r="T36621" s="288"/>
      <c r="U36621" s="287"/>
      <c r="X36621" s="289"/>
    </row>
    <row r="36622" spans="20:24">
      <c r="T36622" s="288"/>
      <c r="U36622" s="287"/>
      <c r="X36622" s="289"/>
    </row>
    <row r="36623" spans="20:24">
      <c r="T36623" s="288"/>
      <c r="U36623" s="287"/>
      <c r="X36623" s="289"/>
    </row>
    <row r="36624" spans="20:24">
      <c r="T36624" s="288"/>
      <c r="U36624" s="287"/>
      <c r="X36624" s="289"/>
    </row>
    <row r="36625" spans="20:24">
      <c r="T36625" s="288"/>
      <c r="U36625" s="287"/>
      <c r="X36625" s="289"/>
    </row>
    <row r="36626" spans="20:24">
      <c r="T36626" s="288"/>
      <c r="U36626" s="287"/>
      <c r="X36626" s="289"/>
    </row>
    <row r="36627" spans="20:24">
      <c r="T36627" s="288"/>
      <c r="U36627" s="287"/>
      <c r="X36627" s="289"/>
    </row>
    <row r="36628" spans="20:24">
      <c r="T36628" s="288"/>
      <c r="U36628" s="287"/>
      <c r="X36628" s="289"/>
    </row>
    <row r="36629" spans="20:24">
      <c r="T36629" s="288"/>
      <c r="U36629" s="287"/>
      <c r="X36629" s="289"/>
    </row>
    <row r="36630" spans="20:24">
      <c r="T36630" s="288"/>
      <c r="U36630" s="287"/>
      <c r="X36630" s="289"/>
    </row>
    <row r="36631" spans="20:24">
      <c r="T36631" s="288"/>
      <c r="U36631" s="287"/>
      <c r="X36631" s="289"/>
    </row>
    <row r="36632" spans="20:24">
      <c r="T36632" s="288"/>
      <c r="U36632" s="287"/>
      <c r="X36632" s="289"/>
    </row>
    <row r="36633" spans="20:24">
      <c r="T36633" s="288"/>
      <c r="U36633" s="287"/>
      <c r="X36633" s="289"/>
    </row>
    <row r="36634" spans="20:24">
      <c r="T36634" s="288"/>
      <c r="U36634" s="287"/>
      <c r="X36634" s="289"/>
    </row>
    <row r="36635" spans="20:24">
      <c r="T36635" s="288"/>
      <c r="U36635" s="287"/>
      <c r="X36635" s="289"/>
    </row>
    <row r="36636" spans="20:24">
      <c r="T36636" s="288"/>
      <c r="U36636" s="287"/>
      <c r="X36636" s="289"/>
    </row>
    <row r="36637" spans="20:24">
      <c r="T36637" s="288"/>
      <c r="U36637" s="287"/>
      <c r="X36637" s="289"/>
    </row>
    <row r="36638" spans="20:24">
      <c r="T36638" s="288"/>
      <c r="U36638" s="287"/>
      <c r="X36638" s="289"/>
    </row>
    <row r="36639" spans="20:24">
      <c r="T36639" s="288"/>
      <c r="U36639" s="287"/>
      <c r="X36639" s="289"/>
    </row>
    <row r="36640" spans="20:24">
      <c r="T36640" s="288"/>
      <c r="U36640" s="287"/>
      <c r="X36640" s="289"/>
    </row>
    <row r="36641" spans="20:24">
      <c r="T36641" s="288"/>
      <c r="U36641" s="287"/>
      <c r="X36641" s="289"/>
    </row>
    <row r="36642" spans="20:24">
      <c r="T36642" s="288"/>
      <c r="U36642" s="287"/>
      <c r="X36642" s="289"/>
    </row>
    <row r="36643" spans="20:24">
      <c r="T36643" s="288"/>
      <c r="U36643" s="287"/>
      <c r="X36643" s="289"/>
    </row>
    <row r="36644" spans="20:24">
      <c r="T36644" s="288"/>
      <c r="U36644" s="287"/>
      <c r="X36644" s="289"/>
    </row>
    <row r="36645" spans="20:24">
      <c r="T36645" s="288"/>
      <c r="U36645" s="287"/>
      <c r="X36645" s="289"/>
    </row>
    <row r="36646" spans="20:24">
      <c r="T36646" s="288"/>
      <c r="U36646" s="287"/>
      <c r="X36646" s="289"/>
    </row>
    <row r="36647" spans="20:24">
      <c r="T36647" s="288"/>
      <c r="U36647" s="287"/>
      <c r="X36647" s="289"/>
    </row>
    <row r="36648" spans="20:24">
      <c r="T36648" s="288"/>
      <c r="U36648" s="287"/>
      <c r="X36648" s="289"/>
    </row>
    <row r="36649" spans="20:24">
      <c r="T36649" s="288"/>
      <c r="U36649" s="287"/>
      <c r="X36649" s="289"/>
    </row>
    <row r="36650" spans="20:24">
      <c r="T36650" s="288"/>
      <c r="U36650" s="287"/>
      <c r="X36650" s="289"/>
    </row>
    <row r="36651" spans="20:24">
      <c r="T36651" s="288"/>
      <c r="U36651" s="287"/>
      <c r="X36651" s="289"/>
    </row>
    <row r="36652" spans="20:24">
      <c r="T36652" s="288"/>
      <c r="U36652" s="287"/>
      <c r="X36652" s="289"/>
    </row>
    <row r="36653" spans="20:24">
      <c r="T36653" s="288"/>
      <c r="U36653" s="287"/>
      <c r="X36653" s="289"/>
    </row>
    <row r="36654" spans="20:24">
      <c r="T36654" s="288"/>
      <c r="U36654" s="287"/>
      <c r="X36654" s="289"/>
    </row>
    <row r="36655" spans="20:24">
      <c r="T36655" s="288"/>
      <c r="U36655" s="287"/>
      <c r="X36655" s="289"/>
    </row>
    <row r="36656" spans="20:24">
      <c r="T36656" s="288"/>
      <c r="U36656" s="287"/>
      <c r="X36656" s="289"/>
    </row>
    <row r="36657" spans="20:24">
      <c r="T36657" s="288"/>
      <c r="U36657" s="287"/>
      <c r="X36657" s="289"/>
    </row>
    <row r="36658" spans="20:24">
      <c r="T36658" s="288"/>
      <c r="U36658" s="287"/>
      <c r="X36658" s="289"/>
    </row>
    <row r="36659" spans="20:24">
      <c r="T36659" s="288"/>
      <c r="U36659" s="287"/>
      <c r="X36659" s="289"/>
    </row>
    <row r="36660" spans="20:24">
      <c r="T36660" s="288"/>
      <c r="U36660" s="287"/>
      <c r="X36660" s="289"/>
    </row>
    <row r="36661" spans="20:24">
      <c r="T36661" s="288"/>
      <c r="U36661" s="287"/>
      <c r="X36661" s="289"/>
    </row>
    <row r="36662" spans="20:24">
      <c r="T36662" s="288"/>
      <c r="U36662" s="287"/>
      <c r="X36662" s="289"/>
    </row>
    <row r="36663" spans="20:24">
      <c r="T36663" s="288"/>
      <c r="U36663" s="287"/>
      <c r="X36663" s="289"/>
    </row>
    <row r="36664" spans="20:24">
      <c r="T36664" s="288"/>
      <c r="U36664" s="287"/>
      <c r="X36664" s="289"/>
    </row>
    <row r="36665" spans="20:24">
      <c r="T36665" s="288"/>
      <c r="U36665" s="287"/>
      <c r="X36665" s="289"/>
    </row>
    <row r="36666" spans="20:24">
      <c r="T36666" s="288"/>
      <c r="U36666" s="287"/>
      <c r="X36666" s="289"/>
    </row>
    <row r="36667" spans="20:24">
      <c r="T36667" s="288"/>
      <c r="U36667" s="287"/>
      <c r="X36667" s="289"/>
    </row>
    <row r="36668" spans="20:24">
      <c r="T36668" s="288"/>
      <c r="U36668" s="287"/>
      <c r="X36668" s="289"/>
    </row>
    <row r="36669" spans="20:24">
      <c r="T36669" s="288"/>
      <c r="U36669" s="287"/>
      <c r="X36669" s="289"/>
    </row>
    <row r="36670" spans="20:24">
      <c r="T36670" s="288"/>
      <c r="U36670" s="287"/>
      <c r="X36670" s="289"/>
    </row>
    <row r="36671" spans="20:24">
      <c r="T36671" s="288"/>
      <c r="U36671" s="287"/>
      <c r="X36671" s="289"/>
    </row>
    <row r="36672" spans="20:24">
      <c r="T36672" s="288"/>
      <c r="U36672" s="287"/>
      <c r="X36672" s="289"/>
    </row>
    <row r="36673" spans="20:24">
      <c r="T36673" s="288"/>
      <c r="U36673" s="287"/>
      <c r="X36673" s="289"/>
    </row>
    <row r="36674" spans="20:24">
      <c r="T36674" s="288"/>
      <c r="U36674" s="287"/>
      <c r="X36674" s="289"/>
    </row>
    <row r="36675" spans="20:24">
      <c r="T36675" s="288"/>
      <c r="U36675" s="287"/>
      <c r="X36675" s="289"/>
    </row>
    <row r="36676" spans="20:24">
      <c r="T36676" s="288"/>
      <c r="U36676" s="287"/>
      <c r="X36676" s="289"/>
    </row>
    <row r="36677" spans="20:24">
      <c r="T36677" s="288"/>
      <c r="U36677" s="287"/>
      <c r="X36677" s="289"/>
    </row>
    <row r="36678" spans="20:24">
      <c r="T36678" s="288"/>
      <c r="U36678" s="287"/>
      <c r="X36678" s="289"/>
    </row>
    <row r="36679" spans="20:24">
      <c r="T36679" s="288"/>
      <c r="U36679" s="287"/>
      <c r="X36679" s="289"/>
    </row>
    <row r="36680" spans="20:24">
      <c r="T36680" s="288"/>
      <c r="U36680" s="287"/>
      <c r="X36680" s="289"/>
    </row>
    <row r="36681" spans="20:24">
      <c r="T36681" s="288"/>
      <c r="U36681" s="287"/>
      <c r="X36681" s="289"/>
    </row>
    <row r="36682" spans="20:24">
      <c r="T36682" s="288"/>
      <c r="U36682" s="287"/>
      <c r="X36682" s="289"/>
    </row>
    <row r="36683" spans="20:24">
      <c r="T36683" s="288"/>
      <c r="U36683" s="287"/>
      <c r="X36683" s="289"/>
    </row>
    <row r="36684" spans="20:24">
      <c r="T36684" s="288"/>
      <c r="U36684" s="287"/>
      <c r="X36684" s="289"/>
    </row>
    <row r="36685" spans="20:24">
      <c r="T36685" s="288"/>
      <c r="U36685" s="287"/>
      <c r="X36685" s="289"/>
    </row>
    <row r="36686" spans="20:24">
      <c r="T36686" s="288"/>
      <c r="U36686" s="287"/>
      <c r="X36686" s="289"/>
    </row>
    <row r="36687" spans="20:24">
      <c r="T36687" s="288"/>
      <c r="U36687" s="287"/>
      <c r="X36687" s="289"/>
    </row>
    <row r="36688" spans="20:24">
      <c r="T36688" s="288"/>
      <c r="U36688" s="287"/>
      <c r="X36688" s="289"/>
    </row>
    <row r="36689" spans="20:24">
      <c r="T36689" s="288"/>
      <c r="U36689" s="287"/>
      <c r="X36689" s="289"/>
    </row>
    <row r="36690" spans="20:24">
      <c r="T36690" s="288"/>
      <c r="U36690" s="287"/>
      <c r="X36690" s="289"/>
    </row>
    <row r="36691" spans="20:24">
      <c r="T36691" s="288"/>
      <c r="U36691" s="287"/>
      <c r="X36691" s="289"/>
    </row>
    <row r="36692" spans="20:24">
      <c r="T36692" s="288"/>
      <c r="U36692" s="287"/>
      <c r="X36692" s="289"/>
    </row>
    <row r="36693" spans="20:24">
      <c r="T36693" s="288"/>
      <c r="U36693" s="287"/>
      <c r="X36693" s="289"/>
    </row>
    <row r="36694" spans="20:24">
      <c r="T36694" s="288"/>
      <c r="U36694" s="287"/>
      <c r="X36694" s="289"/>
    </row>
    <row r="36695" spans="20:24">
      <c r="T36695" s="288"/>
      <c r="U36695" s="287"/>
      <c r="X36695" s="289"/>
    </row>
    <row r="36696" spans="20:24">
      <c r="T36696" s="288"/>
      <c r="U36696" s="287"/>
      <c r="X36696" s="289"/>
    </row>
    <row r="36697" spans="20:24">
      <c r="T36697" s="288"/>
      <c r="U36697" s="287"/>
      <c r="X36697" s="289"/>
    </row>
    <row r="36698" spans="20:24">
      <c r="T36698" s="288"/>
      <c r="U36698" s="287"/>
      <c r="X36698" s="289"/>
    </row>
    <row r="36699" spans="20:24">
      <c r="T36699" s="288"/>
      <c r="U36699" s="287"/>
      <c r="X36699" s="289"/>
    </row>
    <row r="36700" spans="20:24">
      <c r="T36700" s="288"/>
      <c r="U36700" s="287"/>
      <c r="X36700" s="289"/>
    </row>
    <row r="36701" spans="20:24">
      <c r="T36701" s="288"/>
      <c r="U36701" s="287"/>
      <c r="X36701" s="289"/>
    </row>
    <row r="36702" spans="20:24">
      <c r="T36702" s="288"/>
      <c r="U36702" s="287"/>
      <c r="X36702" s="289"/>
    </row>
    <row r="36703" spans="20:24">
      <c r="T36703" s="288"/>
      <c r="U36703" s="287"/>
      <c r="X36703" s="289"/>
    </row>
    <row r="36704" spans="20:24">
      <c r="T36704" s="288"/>
      <c r="U36704" s="287"/>
      <c r="X36704" s="289"/>
    </row>
    <row r="36705" spans="20:24">
      <c r="T36705" s="288"/>
      <c r="U36705" s="287"/>
      <c r="X36705" s="289"/>
    </row>
    <row r="36706" spans="20:24">
      <c r="T36706" s="288"/>
      <c r="U36706" s="287"/>
      <c r="X36706" s="289"/>
    </row>
    <row r="36707" spans="20:24">
      <c r="T36707" s="288"/>
      <c r="U36707" s="287"/>
      <c r="X36707" s="289"/>
    </row>
    <row r="36708" spans="20:24">
      <c r="T36708" s="288"/>
      <c r="U36708" s="287"/>
      <c r="X36708" s="289"/>
    </row>
    <row r="36709" spans="20:24">
      <c r="T36709" s="288"/>
      <c r="U36709" s="287"/>
      <c r="X36709" s="289"/>
    </row>
    <row r="36710" spans="20:24">
      <c r="T36710" s="288"/>
      <c r="U36710" s="287"/>
      <c r="X36710" s="289"/>
    </row>
    <row r="36711" spans="20:24">
      <c r="T36711" s="288"/>
      <c r="U36711" s="287"/>
      <c r="X36711" s="289"/>
    </row>
    <row r="36712" spans="20:24">
      <c r="T36712" s="288"/>
      <c r="U36712" s="287"/>
      <c r="X36712" s="289"/>
    </row>
    <row r="36713" spans="20:24">
      <c r="T36713" s="288"/>
      <c r="U36713" s="287"/>
      <c r="X36713" s="289"/>
    </row>
    <row r="36714" spans="20:24">
      <c r="T36714" s="288"/>
      <c r="U36714" s="287"/>
      <c r="X36714" s="289"/>
    </row>
    <row r="36715" spans="20:24">
      <c r="T36715" s="288"/>
      <c r="U36715" s="287"/>
      <c r="X36715" s="289"/>
    </row>
    <row r="36716" spans="20:24">
      <c r="T36716" s="288"/>
      <c r="U36716" s="287"/>
      <c r="X36716" s="289"/>
    </row>
    <row r="36717" spans="20:24">
      <c r="T36717" s="288"/>
      <c r="U36717" s="287"/>
      <c r="X36717" s="289"/>
    </row>
    <row r="36718" spans="20:24">
      <c r="T36718" s="288"/>
      <c r="U36718" s="287"/>
      <c r="X36718" s="289"/>
    </row>
    <row r="36719" spans="20:24">
      <c r="T36719" s="288"/>
      <c r="U36719" s="287"/>
      <c r="X36719" s="289"/>
    </row>
    <row r="36720" spans="20:24">
      <c r="T36720" s="288"/>
      <c r="U36720" s="287"/>
      <c r="X36720" s="289"/>
    </row>
    <row r="36721" spans="20:24">
      <c r="T36721" s="288"/>
      <c r="U36721" s="287"/>
      <c r="X36721" s="289"/>
    </row>
    <row r="36722" spans="20:24">
      <c r="T36722" s="288"/>
      <c r="U36722" s="287"/>
      <c r="X36722" s="289"/>
    </row>
    <row r="36723" spans="20:24">
      <c r="T36723" s="288"/>
      <c r="U36723" s="287"/>
      <c r="X36723" s="289"/>
    </row>
    <row r="36724" spans="20:24">
      <c r="T36724" s="288"/>
      <c r="U36724" s="287"/>
      <c r="X36724" s="289"/>
    </row>
    <row r="36725" spans="20:24">
      <c r="T36725" s="288"/>
      <c r="U36725" s="287"/>
      <c r="X36725" s="289"/>
    </row>
    <row r="36726" spans="20:24">
      <c r="T36726" s="288"/>
      <c r="U36726" s="287"/>
      <c r="X36726" s="289"/>
    </row>
    <row r="36727" spans="20:24">
      <c r="T36727" s="288"/>
      <c r="U36727" s="287"/>
      <c r="X36727" s="289"/>
    </row>
    <row r="36728" spans="20:24">
      <c r="T36728" s="288"/>
      <c r="U36728" s="287"/>
      <c r="X36728" s="289"/>
    </row>
    <row r="36729" spans="20:24">
      <c r="T36729" s="288"/>
      <c r="U36729" s="287"/>
      <c r="X36729" s="289"/>
    </row>
    <row r="36730" spans="20:24">
      <c r="T36730" s="288"/>
      <c r="U36730" s="287"/>
      <c r="X36730" s="289"/>
    </row>
    <row r="36731" spans="20:24">
      <c r="T36731" s="288"/>
      <c r="U36731" s="287"/>
      <c r="X36731" s="289"/>
    </row>
    <row r="36732" spans="20:24">
      <c r="T36732" s="288"/>
      <c r="U36732" s="287"/>
      <c r="X36732" s="289"/>
    </row>
    <row r="36733" spans="20:24">
      <c r="T36733" s="288"/>
      <c r="U36733" s="287"/>
      <c r="X36733" s="289"/>
    </row>
    <row r="36734" spans="20:24">
      <c r="T36734" s="288"/>
      <c r="U36734" s="287"/>
      <c r="X36734" s="289"/>
    </row>
    <row r="36735" spans="20:24">
      <c r="T36735" s="288"/>
      <c r="U36735" s="287"/>
      <c r="X36735" s="289"/>
    </row>
    <row r="36736" spans="20:24">
      <c r="T36736" s="288"/>
      <c r="U36736" s="287"/>
      <c r="X36736" s="289"/>
    </row>
    <row r="36737" spans="20:24">
      <c r="T36737" s="288"/>
      <c r="U36737" s="287"/>
      <c r="X36737" s="289"/>
    </row>
    <row r="36738" spans="20:24">
      <c r="T36738" s="288"/>
      <c r="U36738" s="287"/>
      <c r="X36738" s="289"/>
    </row>
    <row r="36739" spans="20:24">
      <c r="T36739" s="288"/>
      <c r="U36739" s="287"/>
      <c r="X36739" s="289"/>
    </row>
    <row r="36740" spans="20:24">
      <c r="T36740" s="288"/>
      <c r="U36740" s="287"/>
      <c r="X36740" s="289"/>
    </row>
    <row r="36741" spans="20:24">
      <c r="T36741" s="288"/>
      <c r="U36741" s="287"/>
      <c r="X36741" s="289"/>
    </row>
    <row r="36742" spans="20:24">
      <c r="T36742" s="288"/>
      <c r="U36742" s="287"/>
      <c r="X36742" s="289"/>
    </row>
    <row r="36743" spans="20:24">
      <c r="T36743" s="288"/>
      <c r="U36743" s="287"/>
      <c r="X36743" s="289"/>
    </row>
    <row r="36744" spans="20:24">
      <c r="T36744" s="288"/>
      <c r="U36744" s="287"/>
      <c r="X36744" s="289"/>
    </row>
    <row r="36745" spans="20:24">
      <c r="T36745" s="288"/>
      <c r="U36745" s="287"/>
      <c r="X36745" s="289"/>
    </row>
    <row r="36746" spans="20:24">
      <c r="T36746" s="288"/>
      <c r="U36746" s="287"/>
      <c r="X36746" s="289"/>
    </row>
    <row r="36747" spans="20:24">
      <c r="T36747" s="288"/>
      <c r="U36747" s="287"/>
      <c r="X36747" s="289"/>
    </row>
    <row r="36748" spans="20:24">
      <c r="T36748" s="288"/>
      <c r="U36748" s="287"/>
      <c r="X36748" s="289"/>
    </row>
    <row r="36749" spans="20:24">
      <c r="T36749" s="288"/>
      <c r="U36749" s="287"/>
      <c r="X36749" s="289"/>
    </row>
    <row r="36750" spans="20:24">
      <c r="T36750" s="288"/>
      <c r="U36750" s="287"/>
      <c r="X36750" s="289"/>
    </row>
    <row r="36751" spans="20:24">
      <c r="T36751" s="288"/>
      <c r="U36751" s="287"/>
      <c r="X36751" s="289"/>
    </row>
    <row r="36752" spans="20:24">
      <c r="T36752" s="288"/>
      <c r="U36752" s="287"/>
      <c r="X36752" s="289"/>
    </row>
    <row r="36753" spans="20:24">
      <c r="T36753" s="288"/>
      <c r="U36753" s="287"/>
      <c r="X36753" s="289"/>
    </row>
    <row r="36754" spans="20:24">
      <c r="T36754" s="288"/>
      <c r="U36754" s="287"/>
      <c r="X36754" s="289"/>
    </row>
    <row r="36755" spans="20:24">
      <c r="T36755" s="288"/>
      <c r="U36755" s="287"/>
      <c r="X36755" s="289"/>
    </row>
    <row r="36756" spans="20:24">
      <c r="T36756" s="288"/>
      <c r="U36756" s="287"/>
      <c r="X36756" s="289"/>
    </row>
    <row r="36757" spans="20:24">
      <c r="T36757" s="288"/>
      <c r="U36757" s="287"/>
      <c r="X36757" s="289"/>
    </row>
    <row r="36758" spans="20:24">
      <c r="T36758" s="288"/>
      <c r="U36758" s="287"/>
      <c r="X36758" s="289"/>
    </row>
    <row r="36759" spans="20:24">
      <c r="T36759" s="288"/>
      <c r="U36759" s="287"/>
      <c r="X36759" s="289"/>
    </row>
    <row r="36760" spans="20:24">
      <c r="T36760" s="288"/>
      <c r="U36760" s="287"/>
      <c r="X36760" s="289"/>
    </row>
    <row r="36761" spans="20:24">
      <c r="T36761" s="288"/>
      <c r="U36761" s="287"/>
      <c r="X36761" s="289"/>
    </row>
    <row r="36762" spans="20:24">
      <c r="T36762" s="288"/>
      <c r="U36762" s="287"/>
      <c r="X36762" s="289"/>
    </row>
    <row r="36763" spans="20:24">
      <c r="T36763" s="288"/>
      <c r="U36763" s="287"/>
      <c r="X36763" s="289"/>
    </row>
    <row r="36764" spans="20:24">
      <c r="T36764" s="288"/>
      <c r="U36764" s="287"/>
      <c r="X36764" s="289"/>
    </row>
    <row r="36765" spans="20:24">
      <c r="T36765" s="288"/>
      <c r="U36765" s="287"/>
      <c r="X36765" s="289"/>
    </row>
    <row r="36766" spans="20:24">
      <c r="T36766" s="288"/>
      <c r="U36766" s="287"/>
      <c r="X36766" s="289"/>
    </row>
    <row r="36767" spans="20:24">
      <c r="T36767" s="288"/>
      <c r="U36767" s="287"/>
      <c r="X36767" s="289"/>
    </row>
    <row r="36768" spans="20:24">
      <c r="T36768" s="288"/>
      <c r="U36768" s="287"/>
      <c r="X36768" s="289"/>
    </row>
    <row r="36769" spans="20:24">
      <c r="T36769" s="288"/>
      <c r="U36769" s="287"/>
      <c r="X36769" s="289"/>
    </row>
    <row r="36770" spans="20:24">
      <c r="T36770" s="288"/>
      <c r="U36770" s="287"/>
      <c r="X36770" s="289"/>
    </row>
    <row r="36771" spans="20:24">
      <c r="T36771" s="288"/>
      <c r="U36771" s="287"/>
      <c r="X36771" s="289"/>
    </row>
    <row r="36772" spans="20:24">
      <c r="T36772" s="288"/>
      <c r="U36772" s="287"/>
      <c r="X36772" s="289"/>
    </row>
    <row r="36773" spans="20:24">
      <c r="T36773" s="288"/>
      <c r="U36773" s="287"/>
      <c r="X36773" s="289"/>
    </row>
    <row r="36774" spans="20:24">
      <c r="T36774" s="288"/>
      <c r="U36774" s="287"/>
      <c r="X36774" s="289"/>
    </row>
    <row r="36775" spans="20:24">
      <c r="T36775" s="288"/>
      <c r="U36775" s="287"/>
      <c r="X36775" s="289"/>
    </row>
    <row r="36776" spans="20:24">
      <c r="T36776" s="288"/>
      <c r="U36776" s="287"/>
      <c r="X36776" s="289"/>
    </row>
    <row r="36777" spans="20:24">
      <c r="T36777" s="288"/>
      <c r="U36777" s="287"/>
      <c r="X36777" s="289"/>
    </row>
    <row r="36778" spans="20:24">
      <c r="T36778" s="288"/>
      <c r="U36778" s="287"/>
      <c r="X36778" s="289"/>
    </row>
    <row r="36779" spans="20:24">
      <c r="T36779" s="288"/>
      <c r="U36779" s="287"/>
      <c r="X36779" s="289"/>
    </row>
    <row r="36780" spans="20:24">
      <c r="T36780" s="288"/>
      <c r="U36780" s="287"/>
      <c r="X36780" s="289"/>
    </row>
    <row r="36781" spans="20:24">
      <c r="T36781" s="288"/>
      <c r="U36781" s="287"/>
      <c r="X36781" s="289"/>
    </row>
    <row r="36782" spans="20:24">
      <c r="T36782" s="288"/>
      <c r="U36782" s="287"/>
      <c r="X36782" s="289"/>
    </row>
    <row r="36783" spans="20:24">
      <c r="T36783" s="288"/>
      <c r="U36783" s="287"/>
      <c r="X36783" s="289"/>
    </row>
    <row r="36784" spans="20:24">
      <c r="T36784" s="288"/>
      <c r="U36784" s="287"/>
      <c r="X36784" s="289"/>
    </row>
    <row r="36785" spans="20:24">
      <c r="T36785" s="288"/>
      <c r="U36785" s="287"/>
      <c r="X36785" s="289"/>
    </row>
    <row r="36786" spans="20:24">
      <c r="T36786" s="288"/>
      <c r="U36786" s="287"/>
      <c r="X36786" s="289"/>
    </row>
    <row r="36787" spans="20:24">
      <c r="T36787" s="288"/>
      <c r="U36787" s="287"/>
      <c r="X36787" s="289"/>
    </row>
    <row r="36788" spans="20:24">
      <c r="T36788" s="288"/>
      <c r="U36788" s="287"/>
      <c r="X36788" s="289"/>
    </row>
    <row r="36789" spans="20:24">
      <c r="T36789" s="288"/>
      <c r="U36789" s="287"/>
      <c r="X36789" s="289"/>
    </row>
    <row r="36790" spans="20:24">
      <c r="T36790" s="288"/>
      <c r="U36790" s="287"/>
      <c r="X36790" s="289"/>
    </row>
    <row r="36791" spans="20:24">
      <c r="T36791" s="288"/>
      <c r="U36791" s="287"/>
      <c r="X36791" s="289"/>
    </row>
    <row r="36792" spans="20:24">
      <c r="T36792" s="288"/>
      <c r="U36792" s="287"/>
      <c r="X36792" s="289"/>
    </row>
    <row r="36793" spans="20:24">
      <c r="T36793" s="288"/>
      <c r="U36793" s="287"/>
      <c r="X36793" s="289"/>
    </row>
    <row r="36794" spans="20:24">
      <c r="T36794" s="288"/>
      <c r="U36794" s="287"/>
      <c r="X36794" s="289"/>
    </row>
    <row r="36795" spans="20:24">
      <c r="T36795" s="288"/>
      <c r="U36795" s="287"/>
      <c r="X36795" s="289"/>
    </row>
    <row r="36796" spans="20:24">
      <c r="T36796" s="288"/>
      <c r="U36796" s="287"/>
      <c r="X36796" s="289"/>
    </row>
    <row r="36797" spans="20:24">
      <c r="T36797" s="288"/>
      <c r="U36797" s="287"/>
      <c r="X36797" s="289"/>
    </row>
    <row r="36798" spans="20:24">
      <c r="T36798" s="288"/>
      <c r="U36798" s="287"/>
      <c r="X36798" s="289"/>
    </row>
    <row r="36799" spans="20:24">
      <c r="T36799" s="288"/>
      <c r="U36799" s="287"/>
      <c r="X36799" s="289"/>
    </row>
    <row r="36800" spans="20:24">
      <c r="T36800" s="288"/>
      <c r="U36800" s="287"/>
      <c r="X36800" s="289"/>
    </row>
    <row r="36801" spans="20:24">
      <c r="T36801" s="288"/>
      <c r="U36801" s="287"/>
      <c r="X36801" s="289"/>
    </row>
    <row r="36802" spans="20:24">
      <c r="T36802" s="288"/>
      <c r="U36802" s="287"/>
      <c r="X36802" s="289"/>
    </row>
    <row r="36803" spans="20:24">
      <c r="T36803" s="288"/>
      <c r="U36803" s="287"/>
      <c r="X36803" s="289"/>
    </row>
    <row r="36804" spans="20:24">
      <c r="T36804" s="288"/>
      <c r="U36804" s="287"/>
      <c r="X36804" s="289"/>
    </row>
    <row r="36805" spans="20:24">
      <c r="T36805" s="288"/>
      <c r="U36805" s="287"/>
      <c r="X36805" s="289"/>
    </row>
    <row r="36806" spans="20:24">
      <c r="T36806" s="288"/>
      <c r="U36806" s="287"/>
      <c r="X36806" s="289"/>
    </row>
    <row r="36807" spans="20:24">
      <c r="T36807" s="288"/>
      <c r="U36807" s="287"/>
      <c r="X36807" s="289"/>
    </row>
    <row r="36808" spans="20:24">
      <c r="T36808" s="288"/>
      <c r="U36808" s="287"/>
      <c r="X36808" s="289"/>
    </row>
    <row r="36809" spans="20:24">
      <c r="T36809" s="288"/>
      <c r="U36809" s="287"/>
      <c r="X36809" s="289"/>
    </row>
    <row r="36810" spans="20:24">
      <c r="T36810" s="288"/>
      <c r="U36810" s="287"/>
      <c r="X36810" s="289"/>
    </row>
    <row r="36811" spans="20:24">
      <c r="T36811" s="288"/>
      <c r="U36811" s="287"/>
      <c r="X36811" s="289"/>
    </row>
    <row r="36812" spans="20:24">
      <c r="T36812" s="288"/>
      <c r="U36812" s="287"/>
      <c r="X36812" s="289"/>
    </row>
    <row r="36813" spans="20:24">
      <c r="T36813" s="288"/>
      <c r="U36813" s="287"/>
      <c r="X36813" s="289"/>
    </row>
    <row r="36814" spans="20:24">
      <c r="T36814" s="288"/>
      <c r="U36814" s="287"/>
      <c r="X36814" s="289"/>
    </row>
    <row r="36815" spans="20:24">
      <c r="T36815" s="288"/>
      <c r="U36815" s="287"/>
      <c r="X36815" s="289"/>
    </row>
    <row r="36816" spans="20:24">
      <c r="T36816" s="288"/>
      <c r="U36816" s="287"/>
      <c r="X36816" s="289"/>
    </row>
    <row r="36817" spans="20:24">
      <c r="T36817" s="288"/>
      <c r="U36817" s="287"/>
      <c r="X36817" s="289"/>
    </row>
    <row r="36818" spans="20:24">
      <c r="T36818" s="288"/>
      <c r="U36818" s="287"/>
      <c r="X36818" s="289"/>
    </row>
    <row r="36819" spans="20:24">
      <c r="T36819" s="288"/>
      <c r="U36819" s="287"/>
      <c r="X36819" s="289"/>
    </row>
    <row r="36820" spans="20:24">
      <c r="T36820" s="288"/>
      <c r="U36820" s="287"/>
      <c r="X36820" s="289"/>
    </row>
    <row r="36821" spans="20:24">
      <c r="T36821" s="288"/>
      <c r="U36821" s="287"/>
      <c r="X36821" s="289"/>
    </row>
    <row r="36822" spans="20:24">
      <c r="T36822" s="288"/>
      <c r="U36822" s="287"/>
      <c r="X36822" s="289"/>
    </row>
    <row r="36823" spans="20:24">
      <c r="T36823" s="288"/>
      <c r="U36823" s="287"/>
      <c r="X36823" s="289"/>
    </row>
    <row r="36824" spans="20:24">
      <c r="T36824" s="288"/>
      <c r="U36824" s="287"/>
      <c r="X36824" s="289"/>
    </row>
    <row r="36825" spans="20:24">
      <c r="T36825" s="288"/>
      <c r="U36825" s="287"/>
      <c r="X36825" s="289"/>
    </row>
    <row r="36826" spans="20:24">
      <c r="T36826" s="288"/>
      <c r="U36826" s="287"/>
      <c r="X36826" s="289"/>
    </row>
    <row r="36827" spans="20:24">
      <c r="T36827" s="288"/>
      <c r="U36827" s="287"/>
      <c r="X36827" s="289"/>
    </row>
    <row r="36828" spans="20:24">
      <c r="T36828" s="288"/>
      <c r="U36828" s="287"/>
      <c r="X36828" s="289"/>
    </row>
    <row r="36829" spans="20:24">
      <c r="T36829" s="288"/>
      <c r="U36829" s="287"/>
      <c r="X36829" s="289"/>
    </row>
    <row r="36830" spans="20:24">
      <c r="T36830" s="288"/>
      <c r="U36830" s="287"/>
      <c r="X36830" s="289"/>
    </row>
    <row r="36831" spans="20:24">
      <c r="T36831" s="288"/>
      <c r="U36831" s="287"/>
      <c r="X36831" s="289"/>
    </row>
    <row r="36832" spans="20:24">
      <c r="T36832" s="288"/>
      <c r="U36832" s="287"/>
      <c r="X36832" s="289"/>
    </row>
    <row r="36833" spans="20:24">
      <c r="T36833" s="288"/>
      <c r="U36833" s="287"/>
      <c r="X36833" s="289"/>
    </row>
    <row r="36834" spans="20:24">
      <c r="T36834" s="288"/>
      <c r="U36834" s="287"/>
      <c r="X36834" s="289"/>
    </row>
    <row r="36835" spans="20:24">
      <c r="T36835" s="288"/>
      <c r="U36835" s="287"/>
      <c r="X36835" s="289"/>
    </row>
    <row r="36836" spans="20:24">
      <c r="T36836" s="288"/>
      <c r="U36836" s="287"/>
      <c r="X36836" s="289"/>
    </row>
    <row r="36837" spans="20:24">
      <c r="T36837" s="288"/>
      <c r="U36837" s="287"/>
      <c r="X36837" s="289"/>
    </row>
    <row r="36838" spans="20:24">
      <c r="T36838" s="288"/>
      <c r="U36838" s="287"/>
      <c r="X36838" s="289"/>
    </row>
    <row r="36839" spans="20:24">
      <c r="T36839" s="288"/>
      <c r="U36839" s="287"/>
      <c r="X36839" s="289"/>
    </row>
    <row r="36840" spans="20:24">
      <c r="T36840" s="288"/>
      <c r="U36840" s="287"/>
      <c r="X36840" s="289"/>
    </row>
    <row r="36841" spans="20:24">
      <c r="T36841" s="288"/>
      <c r="U36841" s="287"/>
      <c r="X36841" s="289"/>
    </row>
    <row r="36842" spans="20:24">
      <c r="T36842" s="288"/>
      <c r="U36842" s="287"/>
      <c r="X36842" s="289"/>
    </row>
    <row r="36843" spans="20:24">
      <c r="T36843" s="288"/>
      <c r="U36843" s="287"/>
      <c r="X36843" s="289"/>
    </row>
    <row r="36844" spans="20:24">
      <c r="T36844" s="288"/>
      <c r="U36844" s="287"/>
      <c r="X36844" s="289"/>
    </row>
    <row r="36845" spans="20:24">
      <c r="T36845" s="288"/>
      <c r="U36845" s="287"/>
      <c r="X36845" s="289"/>
    </row>
    <row r="36846" spans="20:24">
      <c r="T36846" s="288"/>
      <c r="U36846" s="287"/>
      <c r="X36846" s="289"/>
    </row>
    <row r="36847" spans="20:24">
      <c r="T36847" s="288"/>
      <c r="U36847" s="287"/>
      <c r="X36847" s="289"/>
    </row>
    <row r="36848" spans="20:24">
      <c r="T36848" s="288"/>
      <c r="U36848" s="287"/>
      <c r="X36848" s="289"/>
    </row>
    <row r="36849" spans="20:24">
      <c r="T36849" s="288"/>
      <c r="U36849" s="287"/>
      <c r="X36849" s="289"/>
    </row>
    <row r="36850" spans="20:24">
      <c r="T36850" s="288"/>
      <c r="U36850" s="287"/>
      <c r="X36850" s="289"/>
    </row>
    <row r="36851" spans="20:24">
      <c r="T36851" s="288"/>
      <c r="U36851" s="287"/>
      <c r="X36851" s="289"/>
    </row>
    <row r="36852" spans="20:24">
      <c r="T36852" s="288"/>
      <c r="U36852" s="287"/>
      <c r="X36852" s="289"/>
    </row>
    <row r="36853" spans="20:24">
      <c r="T36853" s="288"/>
      <c r="U36853" s="287"/>
      <c r="X36853" s="289"/>
    </row>
    <row r="36854" spans="20:24">
      <c r="T36854" s="288"/>
      <c r="U36854" s="287"/>
      <c r="X36854" s="289"/>
    </row>
    <row r="36855" spans="20:24">
      <c r="T36855" s="288"/>
      <c r="U36855" s="287"/>
      <c r="X36855" s="289"/>
    </row>
    <row r="36856" spans="20:24">
      <c r="T36856" s="288"/>
      <c r="U36856" s="287"/>
      <c r="X36856" s="289"/>
    </row>
    <row r="36857" spans="20:24">
      <c r="T36857" s="288"/>
      <c r="U36857" s="287"/>
      <c r="X36857" s="289"/>
    </row>
    <row r="36858" spans="20:24">
      <c r="T36858" s="288"/>
      <c r="U36858" s="287"/>
      <c r="X36858" s="289"/>
    </row>
    <row r="36859" spans="20:24">
      <c r="T36859" s="288"/>
      <c r="U36859" s="287"/>
      <c r="X36859" s="289"/>
    </row>
    <row r="36860" spans="20:24">
      <c r="T36860" s="288"/>
      <c r="U36860" s="287"/>
      <c r="X36860" s="289"/>
    </row>
    <row r="36861" spans="20:24">
      <c r="T36861" s="288"/>
      <c r="U36861" s="287"/>
      <c r="X36861" s="289"/>
    </row>
    <row r="36862" spans="20:24">
      <c r="T36862" s="288"/>
      <c r="U36862" s="287"/>
      <c r="X36862" s="289"/>
    </row>
    <row r="36863" spans="20:24">
      <c r="T36863" s="288"/>
      <c r="U36863" s="287"/>
      <c r="X36863" s="289"/>
    </row>
    <row r="36864" spans="20:24">
      <c r="T36864" s="288"/>
      <c r="U36864" s="287"/>
      <c r="X36864" s="289"/>
    </row>
    <row r="36865" spans="20:24">
      <c r="T36865" s="288"/>
      <c r="U36865" s="287"/>
      <c r="X36865" s="289"/>
    </row>
    <row r="36866" spans="20:24">
      <c r="T36866" s="288"/>
      <c r="U36866" s="287"/>
      <c r="X36866" s="289"/>
    </row>
    <row r="36867" spans="20:24">
      <c r="T36867" s="288"/>
      <c r="U36867" s="287"/>
      <c r="X36867" s="289"/>
    </row>
    <row r="36868" spans="20:24">
      <c r="T36868" s="288"/>
      <c r="U36868" s="287"/>
      <c r="X36868" s="289"/>
    </row>
    <row r="36869" spans="20:24">
      <c r="T36869" s="288"/>
      <c r="U36869" s="287"/>
      <c r="X36869" s="289"/>
    </row>
    <row r="36870" spans="20:24">
      <c r="T36870" s="288"/>
      <c r="U36870" s="287"/>
      <c r="X36870" s="289"/>
    </row>
    <row r="36871" spans="20:24">
      <c r="T36871" s="288"/>
      <c r="U36871" s="287"/>
      <c r="X36871" s="289"/>
    </row>
    <row r="36872" spans="20:24">
      <c r="T36872" s="288"/>
      <c r="U36872" s="287"/>
      <c r="X36872" s="289"/>
    </row>
    <row r="36873" spans="20:24">
      <c r="T36873" s="288"/>
      <c r="U36873" s="287"/>
      <c r="X36873" s="289"/>
    </row>
    <row r="36874" spans="20:24">
      <c r="T36874" s="288"/>
      <c r="U36874" s="287"/>
      <c r="X36874" s="289"/>
    </row>
    <row r="36875" spans="20:24">
      <c r="T36875" s="288"/>
      <c r="U36875" s="287"/>
      <c r="X36875" s="289"/>
    </row>
    <row r="36876" spans="20:24">
      <c r="T36876" s="288"/>
      <c r="U36876" s="287"/>
      <c r="X36876" s="289"/>
    </row>
    <row r="36877" spans="20:24">
      <c r="T36877" s="288"/>
      <c r="U36877" s="287"/>
      <c r="X36877" s="289"/>
    </row>
    <row r="36878" spans="20:24">
      <c r="T36878" s="288"/>
      <c r="U36878" s="287"/>
      <c r="X36878" s="289"/>
    </row>
    <row r="36879" spans="20:24">
      <c r="T36879" s="288"/>
      <c r="U36879" s="287"/>
      <c r="X36879" s="289"/>
    </row>
    <row r="36880" spans="20:24">
      <c r="T36880" s="288"/>
      <c r="U36880" s="287"/>
      <c r="X36880" s="289"/>
    </row>
    <row r="36881" spans="20:24">
      <c r="T36881" s="288"/>
      <c r="U36881" s="287"/>
      <c r="X36881" s="289"/>
    </row>
    <row r="36882" spans="20:24">
      <c r="T36882" s="288"/>
      <c r="U36882" s="287"/>
      <c r="X36882" s="289"/>
    </row>
    <row r="36883" spans="20:24">
      <c r="T36883" s="288"/>
      <c r="U36883" s="287"/>
      <c r="X36883" s="289"/>
    </row>
    <row r="36884" spans="20:24">
      <c r="T36884" s="288"/>
      <c r="U36884" s="287"/>
      <c r="X36884" s="289"/>
    </row>
    <row r="36885" spans="20:24">
      <c r="T36885" s="288"/>
      <c r="U36885" s="287"/>
      <c r="X36885" s="289"/>
    </row>
    <row r="36886" spans="20:24">
      <c r="T36886" s="288"/>
      <c r="U36886" s="287"/>
      <c r="X36886" s="289"/>
    </row>
    <row r="36887" spans="20:24">
      <c r="T36887" s="288"/>
      <c r="U36887" s="287"/>
      <c r="X36887" s="289"/>
    </row>
    <row r="36888" spans="20:24">
      <c r="T36888" s="288"/>
      <c r="U36888" s="287"/>
      <c r="X36888" s="289"/>
    </row>
    <row r="36889" spans="20:24">
      <c r="T36889" s="288"/>
      <c r="U36889" s="287"/>
      <c r="X36889" s="289"/>
    </row>
    <row r="36890" spans="20:24">
      <c r="T36890" s="288"/>
      <c r="U36890" s="287"/>
      <c r="X36890" s="289"/>
    </row>
    <row r="36891" spans="20:24">
      <c r="T36891" s="288"/>
      <c r="U36891" s="287"/>
      <c r="X36891" s="289"/>
    </row>
    <row r="36892" spans="20:24">
      <c r="T36892" s="288"/>
      <c r="U36892" s="287"/>
      <c r="X36892" s="289"/>
    </row>
    <row r="36893" spans="20:24">
      <c r="T36893" s="288"/>
      <c r="U36893" s="287"/>
      <c r="X36893" s="289"/>
    </row>
    <row r="36894" spans="20:24">
      <c r="T36894" s="288"/>
      <c r="U36894" s="287"/>
      <c r="X36894" s="289"/>
    </row>
    <row r="36895" spans="20:24">
      <c r="T36895" s="288"/>
      <c r="U36895" s="287"/>
      <c r="X36895" s="289"/>
    </row>
    <row r="36896" spans="20:24">
      <c r="T36896" s="288"/>
      <c r="U36896" s="287"/>
      <c r="X36896" s="289"/>
    </row>
    <row r="36897" spans="20:24">
      <c r="T36897" s="288"/>
      <c r="U36897" s="287"/>
      <c r="X36897" s="289"/>
    </row>
    <row r="36898" spans="20:24">
      <c r="T36898" s="288"/>
      <c r="U36898" s="287"/>
      <c r="X36898" s="289"/>
    </row>
    <row r="36899" spans="20:24">
      <c r="T36899" s="288"/>
      <c r="U36899" s="287"/>
      <c r="X36899" s="289"/>
    </row>
    <row r="36900" spans="20:24">
      <c r="T36900" s="288"/>
      <c r="U36900" s="287"/>
      <c r="X36900" s="289"/>
    </row>
    <row r="36901" spans="20:24">
      <c r="T36901" s="288"/>
      <c r="U36901" s="287"/>
      <c r="X36901" s="289"/>
    </row>
    <row r="36902" spans="20:24">
      <c r="T36902" s="288"/>
      <c r="U36902" s="287"/>
      <c r="X36902" s="289"/>
    </row>
    <row r="36903" spans="20:24">
      <c r="T36903" s="288"/>
      <c r="U36903" s="287"/>
      <c r="X36903" s="289"/>
    </row>
    <row r="36904" spans="20:24">
      <c r="T36904" s="288"/>
      <c r="U36904" s="287"/>
      <c r="X36904" s="289"/>
    </row>
    <row r="36905" spans="20:24">
      <c r="T36905" s="288"/>
      <c r="U36905" s="287"/>
      <c r="X36905" s="289"/>
    </row>
    <row r="36906" spans="20:24">
      <c r="T36906" s="288"/>
      <c r="U36906" s="287"/>
      <c r="X36906" s="289"/>
    </row>
    <row r="36907" spans="20:24">
      <c r="T36907" s="288"/>
      <c r="U36907" s="287"/>
      <c r="X36907" s="289"/>
    </row>
    <row r="36908" spans="20:24">
      <c r="T36908" s="288"/>
      <c r="U36908" s="287"/>
      <c r="X36908" s="289"/>
    </row>
    <row r="36909" spans="20:24">
      <c r="T36909" s="288"/>
      <c r="U36909" s="287"/>
      <c r="X36909" s="289"/>
    </row>
    <row r="36910" spans="20:24">
      <c r="T36910" s="288"/>
      <c r="U36910" s="287"/>
      <c r="X36910" s="289"/>
    </row>
    <row r="36911" spans="20:24">
      <c r="T36911" s="288"/>
      <c r="U36911" s="287"/>
      <c r="X36911" s="289"/>
    </row>
    <row r="36912" spans="20:24">
      <c r="T36912" s="288"/>
      <c r="U36912" s="287"/>
      <c r="X36912" s="289"/>
    </row>
    <row r="36913" spans="20:24">
      <c r="T36913" s="288"/>
      <c r="U36913" s="287"/>
      <c r="X36913" s="289"/>
    </row>
    <row r="36914" spans="20:24">
      <c r="T36914" s="288"/>
      <c r="U36914" s="287"/>
      <c r="X36914" s="289"/>
    </row>
    <row r="36915" spans="20:24">
      <c r="T36915" s="288"/>
      <c r="U36915" s="287"/>
      <c r="X36915" s="289"/>
    </row>
    <row r="36916" spans="20:24">
      <c r="T36916" s="288"/>
      <c r="U36916" s="287"/>
      <c r="X36916" s="289"/>
    </row>
    <row r="36917" spans="20:24">
      <c r="T36917" s="288"/>
      <c r="U36917" s="287"/>
      <c r="X36917" s="289"/>
    </row>
    <row r="36918" spans="20:24">
      <c r="T36918" s="288"/>
      <c r="U36918" s="287"/>
      <c r="X36918" s="289"/>
    </row>
    <row r="36919" spans="20:24">
      <c r="T36919" s="288"/>
      <c r="U36919" s="287"/>
      <c r="X36919" s="289"/>
    </row>
    <row r="36920" spans="20:24">
      <c r="T36920" s="288"/>
      <c r="U36920" s="287"/>
      <c r="X36920" s="289"/>
    </row>
    <row r="36921" spans="20:24">
      <c r="T36921" s="288"/>
      <c r="U36921" s="287"/>
      <c r="X36921" s="289"/>
    </row>
    <row r="36922" spans="20:24">
      <c r="T36922" s="288"/>
      <c r="U36922" s="287"/>
      <c r="X36922" s="289"/>
    </row>
    <row r="36923" spans="20:24">
      <c r="T36923" s="288"/>
      <c r="U36923" s="287"/>
      <c r="X36923" s="289"/>
    </row>
    <row r="36924" spans="20:24">
      <c r="T36924" s="288"/>
      <c r="U36924" s="287"/>
      <c r="X36924" s="289"/>
    </row>
    <row r="36925" spans="20:24">
      <c r="T36925" s="288"/>
      <c r="U36925" s="287"/>
      <c r="X36925" s="289"/>
    </row>
    <row r="36926" spans="20:24">
      <c r="T36926" s="288"/>
      <c r="U36926" s="287"/>
      <c r="X36926" s="289"/>
    </row>
    <row r="36927" spans="20:24">
      <c r="T36927" s="288"/>
      <c r="U36927" s="287"/>
      <c r="X36927" s="289"/>
    </row>
    <row r="36928" spans="20:24">
      <c r="T36928" s="288"/>
      <c r="U36928" s="287"/>
      <c r="X36928" s="289"/>
    </row>
    <row r="36929" spans="20:24">
      <c r="T36929" s="288"/>
      <c r="U36929" s="287"/>
      <c r="X36929" s="289"/>
    </row>
    <row r="36930" spans="20:24">
      <c r="T36930" s="288"/>
      <c r="U36930" s="287"/>
      <c r="X36930" s="289"/>
    </row>
    <row r="36931" spans="20:24">
      <c r="T36931" s="288"/>
      <c r="U36931" s="287"/>
      <c r="X36931" s="289"/>
    </row>
    <row r="36932" spans="20:24">
      <c r="T36932" s="288"/>
      <c r="U36932" s="287"/>
      <c r="X36932" s="289"/>
    </row>
    <row r="36933" spans="20:24">
      <c r="T36933" s="288"/>
      <c r="U36933" s="287"/>
      <c r="X36933" s="289"/>
    </row>
    <row r="36934" spans="20:24">
      <c r="T36934" s="288"/>
      <c r="U36934" s="287"/>
      <c r="X36934" s="289"/>
    </row>
    <row r="36935" spans="20:24">
      <c r="T36935" s="288"/>
      <c r="U36935" s="287"/>
      <c r="X36935" s="289"/>
    </row>
    <row r="36936" spans="20:24">
      <c r="T36936" s="288"/>
      <c r="U36936" s="287"/>
      <c r="X36936" s="289"/>
    </row>
    <row r="36937" spans="20:24">
      <c r="T36937" s="288"/>
      <c r="U36937" s="287"/>
      <c r="X36937" s="289"/>
    </row>
    <row r="36938" spans="20:24">
      <c r="T36938" s="288"/>
      <c r="U36938" s="287"/>
      <c r="X36938" s="289"/>
    </row>
    <row r="36939" spans="20:24">
      <c r="T36939" s="288"/>
      <c r="U36939" s="287"/>
      <c r="X36939" s="289"/>
    </row>
    <row r="36940" spans="20:24">
      <c r="T36940" s="288"/>
      <c r="U36940" s="287"/>
      <c r="X36940" s="289"/>
    </row>
    <row r="36941" spans="20:24">
      <c r="T36941" s="288"/>
      <c r="U36941" s="287"/>
      <c r="X36941" s="289"/>
    </row>
    <row r="36942" spans="20:24">
      <c r="T36942" s="288"/>
      <c r="U36942" s="287"/>
      <c r="X36942" s="289"/>
    </row>
    <row r="36943" spans="20:24">
      <c r="T36943" s="288"/>
      <c r="U36943" s="287"/>
      <c r="X36943" s="289"/>
    </row>
    <row r="36944" spans="20:24">
      <c r="T36944" s="288"/>
      <c r="U36944" s="287"/>
      <c r="X36944" s="289"/>
    </row>
    <row r="36945" spans="20:24">
      <c r="T36945" s="288"/>
      <c r="U36945" s="287"/>
      <c r="X36945" s="289"/>
    </row>
    <row r="36946" spans="20:24">
      <c r="T36946" s="288"/>
      <c r="U36946" s="287"/>
      <c r="X36946" s="289"/>
    </row>
    <row r="36947" spans="20:24">
      <c r="T36947" s="288"/>
      <c r="U36947" s="287"/>
      <c r="X36947" s="289"/>
    </row>
    <row r="36948" spans="20:24">
      <c r="T36948" s="288"/>
      <c r="U36948" s="287"/>
      <c r="X36948" s="289"/>
    </row>
    <row r="36949" spans="20:24">
      <c r="T36949" s="288"/>
      <c r="U36949" s="287"/>
      <c r="X36949" s="289"/>
    </row>
    <row r="36950" spans="20:24">
      <c r="T36950" s="288"/>
      <c r="U36950" s="287"/>
      <c r="X36950" s="289"/>
    </row>
    <row r="36951" spans="20:24">
      <c r="T36951" s="288"/>
      <c r="U36951" s="287"/>
      <c r="X36951" s="289"/>
    </row>
    <row r="36952" spans="20:24">
      <c r="T36952" s="288"/>
      <c r="U36952" s="287"/>
      <c r="X36952" s="289"/>
    </row>
    <row r="36953" spans="20:24">
      <c r="T36953" s="288"/>
      <c r="U36953" s="287"/>
      <c r="X36953" s="289"/>
    </row>
    <row r="36954" spans="20:24">
      <c r="T36954" s="288"/>
      <c r="U36954" s="287"/>
      <c r="X36954" s="289"/>
    </row>
    <row r="36955" spans="20:24">
      <c r="T36955" s="288"/>
      <c r="U36955" s="287"/>
      <c r="X36955" s="289"/>
    </row>
    <row r="36956" spans="20:24">
      <c r="T36956" s="288"/>
      <c r="U36956" s="287"/>
      <c r="X36956" s="289"/>
    </row>
    <row r="36957" spans="20:24">
      <c r="T36957" s="288"/>
      <c r="U36957" s="287"/>
      <c r="X36957" s="289"/>
    </row>
    <row r="36958" spans="20:24">
      <c r="T36958" s="288"/>
      <c r="U36958" s="287"/>
      <c r="X36958" s="289"/>
    </row>
    <row r="36959" spans="20:24">
      <c r="T36959" s="288"/>
      <c r="U36959" s="287"/>
      <c r="X36959" s="289"/>
    </row>
    <row r="36960" spans="20:24">
      <c r="T36960" s="288"/>
      <c r="U36960" s="287"/>
      <c r="X36960" s="289"/>
    </row>
    <row r="36961" spans="20:24">
      <c r="T36961" s="288"/>
      <c r="U36961" s="287"/>
      <c r="X36961" s="289"/>
    </row>
    <row r="36962" spans="20:24">
      <c r="T36962" s="288"/>
      <c r="U36962" s="287"/>
      <c r="X36962" s="289"/>
    </row>
    <row r="36963" spans="20:24">
      <c r="T36963" s="288"/>
      <c r="U36963" s="287"/>
      <c r="X36963" s="289"/>
    </row>
    <row r="36964" spans="20:24">
      <c r="T36964" s="288"/>
      <c r="U36964" s="287"/>
      <c r="X36964" s="289"/>
    </row>
    <row r="36965" spans="20:24">
      <c r="T36965" s="288"/>
      <c r="U36965" s="287"/>
      <c r="X36965" s="289"/>
    </row>
    <row r="36966" spans="20:24">
      <c r="T36966" s="288"/>
      <c r="U36966" s="287"/>
      <c r="X36966" s="289"/>
    </row>
    <row r="36967" spans="20:24">
      <c r="T36967" s="288"/>
      <c r="U36967" s="287"/>
      <c r="X36967" s="289"/>
    </row>
    <row r="36968" spans="20:24">
      <c r="T36968" s="288"/>
      <c r="U36968" s="287"/>
      <c r="X36968" s="289"/>
    </row>
    <row r="36969" spans="20:24">
      <c r="T36969" s="288"/>
      <c r="U36969" s="287"/>
      <c r="X36969" s="289"/>
    </row>
    <row r="36970" spans="20:24">
      <c r="T36970" s="288"/>
      <c r="U36970" s="287"/>
      <c r="X36970" s="289"/>
    </row>
    <row r="36971" spans="20:24">
      <c r="T36971" s="288"/>
      <c r="U36971" s="287"/>
      <c r="X36971" s="289"/>
    </row>
    <row r="36972" spans="20:24">
      <c r="T36972" s="288"/>
      <c r="U36972" s="287"/>
      <c r="X36972" s="289"/>
    </row>
    <row r="36973" spans="20:24">
      <c r="T36973" s="288"/>
      <c r="U36973" s="287"/>
      <c r="X36973" s="289"/>
    </row>
    <row r="36974" spans="20:24">
      <c r="T36974" s="288"/>
      <c r="U36974" s="287"/>
      <c r="X36974" s="289"/>
    </row>
    <row r="36975" spans="20:24">
      <c r="T36975" s="288"/>
      <c r="U36975" s="287"/>
      <c r="X36975" s="289"/>
    </row>
    <row r="36976" spans="20:24">
      <c r="T36976" s="288"/>
      <c r="U36976" s="287"/>
      <c r="X36976" s="289"/>
    </row>
    <row r="36977" spans="20:24">
      <c r="T36977" s="288"/>
      <c r="U36977" s="287"/>
      <c r="X36977" s="289"/>
    </row>
    <row r="36978" spans="20:24">
      <c r="T36978" s="288"/>
      <c r="U36978" s="287"/>
      <c r="X36978" s="289"/>
    </row>
    <row r="36979" spans="20:24">
      <c r="T36979" s="288"/>
      <c r="U36979" s="287"/>
      <c r="X36979" s="289"/>
    </row>
    <row r="36980" spans="20:24">
      <c r="T36980" s="288"/>
      <c r="U36980" s="287"/>
      <c r="X36980" s="289"/>
    </row>
    <row r="36981" spans="20:24">
      <c r="T36981" s="288"/>
      <c r="U36981" s="287"/>
      <c r="X36981" s="289"/>
    </row>
    <row r="36982" spans="20:24">
      <c r="T36982" s="288"/>
      <c r="U36982" s="287"/>
      <c r="X36982" s="289"/>
    </row>
    <row r="36983" spans="20:24">
      <c r="T36983" s="288"/>
      <c r="U36983" s="287"/>
      <c r="X36983" s="289"/>
    </row>
    <row r="36984" spans="20:24">
      <c r="T36984" s="288"/>
      <c r="U36984" s="287"/>
      <c r="X36984" s="289"/>
    </row>
    <row r="36985" spans="20:24">
      <c r="T36985" s="288"/>
      <c r="U36985" s="287"/>
      <c r="X36985" s="289"/>
    </row>
    <row r="36986" spans="20:24">
      <c r="T36986" s="288"/>
      <c r="U36986" s="287"/>
      <c r="X36986" s="289"/>
    </row>
    <row r="36987" spans="20:24">
      <c r="T36987" s="288"/>
      <c r="U36987" s="287"/>
      <c r="X36987" s="289"/>
    </row>
    <row r="36988" spans="20:24">
      <c r="T36988" s="288"/>
      <c r="U36988" s="287"/>
      <c r="X36988" s="289"/>
    </row>
    <row r="36989" spans="20:24">
      <c r="T36989" s="288"/>
      <c r="U36989" s="287"/>
      <c r="X36989" s="289"/>
    </row>
    <row r="36990" spans="20:24">
      <c r="T36990" s="288"/>
      <c r="U36990" s="287"/>
      <c r="X36990" s="289"/>
    </row>
    <row r="36991" spans="20:24">
      <c r="T36991" s="288"/>
      <c r="U36991" s="287"/>
      <c r="X36991" s="289"/>
    </row>
    <row r="36992" spans="20:24">
      <c r="T36992" s="288"/>
      <c r="U36992" s="287"/>
      <c r="X36992" s="289"/>
    </row>
    <row r="36993" spans="20:24">
      <c r="T36993" s="288"/>
      <c r="U36993" s="287"/>
      <c r="X36993" s="289"/>
    </row>
    <row r="36994" spans="20:24">
      <c r="T36994" s="288"/>
      <c r="U36994" s="287"/>
      <c r="X36994" s="289"/>
    </row>
    <row r="36995" spans="20:24">
      <c r="T36995" s="288"/>
      <c r="U36995" s="287"/>
      <c r="X36995" s="289"/>
    </row>
    <row r="36996" spans="20:24">
      <c r="T36996" s="288"/>
      <c r="U36996" s="287"/>
      <c r="X36996" s="289"/>
    </row>
    <row r="36997" spans="20:24">
      <c r="T36997" s="288"/>
      <c r="U36997" s="287"/>
      <c r="X36997" s="289"/>
    </row>
    <row r="36998" spans="20:24">
      <c r="T36998" s="288"/>
      <c r="U36998" s="287"/>
      <c r="X36998" s="289"/>
    </row>
    <row r="36999" spans="20:24">
      <c r="T36999" s="288"/>
      <c r="U36999" s="287"/>
      <c r="X36999" s="289"/>
    </row>
    <row r="37000" spans="20:24">
      <c r="T37000" s="288"/>
      <c r="U37000" s="287"/>
      <c r="X37000" s="289"/>
    </row>
    <row r="37001" spans="20:24">
      <c r="T37001" s="288"/>
      <c r="U37001" s="287"/>
      <c r="X37001" s="289"/>
    </row>
    <row r="37002" spans="20:24">
      <c r="T37002" s="288"/>
      <c r="U37002" s="287"/>
      <c r="X37002" s="289"/>
    </row>
    <row r="37003" spans="20:24">
      <c r="T37003" s="288"/>
      <c r="U37003" s="287"/>
      <c r="X37003" s="289"/>
    </row>
    <row r="37004" spans="20:24">
      <c r="T37004" s="288"/>
      <c r="U37004" s="287"/>
      <c r="X37004" s="289"/>
    </row>
    <row r="37005" spans="20:24">
      <c r="T37005" s="288"/>
      <c r="U37005" s="287"/>
      <c r="X37005" s="289"/>
    </row>
    <row r="37006" spans="20:24">
      <c r="T37006" s="288"/>
      <c r="U37006" s="287"/>
      <c r="X37006" s="289"/>
    </row>
    <row r="37007" spans="20:24">
      <c r="T37007" s="288"/>
      <c r="U37007" s="287"/>
      <c r="X37007" s="289"/>
    </row>
    <row r="37008" spans="20:24">
      <c r="T37008" s="288"/>
      <c r="U37008" s="287"/>
      <c r="X37008" s="289"/>
    </row>
    <row r="37009" spans="20:24">
      <c r="T37009" s="288"/>
      <c r="U37009" s="287"/>
      <c r="X37009" s="289"/>
    </row>
    <row r="37010" spans="20:24">
      <c r="T37010" s="288"/>
      <c r="U37010" s="287"/>
      <c r="X37010" s="289"/>
    </row>
    <row r="37011" spans="20:24">
      <c r="T37011" s="288"/>
      <c r="U37011" s="287"/>
      <c r="X37011" s="289"/>
    </row>
    <row r="37012" spans="20:24">
      <c r="T37012" s="288"/>
      <c r="U37012" s="287"/>
      <c r="X37012" s="289"/>
    </row>
    <row r="37013" spans="20:24">
      <c r="T37013" s="288"/>
      <c r="U37013" s="287"/>
      <c r="X37013" s="289"/>
    </row>
    <row r="37014" spans="20:24">
      <c r="T37014" s="288"/>
      <c r="U37014" s="287"/>
      <c r="X37014" s="289"/>
    </row>
    <row r="37015" spans="20:24">
      <c r="T37015" s="288"/>
      <c r="U37015" s="287"/>
      <c r="X37015" s="289"/>
    </row>
    <row r="37016" spans="20:24">
      <c r="T37016" s="288"/>
      <c r="U37016" s="287"/>
      <c r="X37016" s="289"/>
    </row>
    <row r="37017" spans="20:24">
      <c r="T37017" s="288"/>
      <c r="U37017" s="287"/>
      <c r="X37017" s="289"/>
    </row>
    <row r="37018" spans="20:24">
      <c r="T37018" s="288"/>
      <c r="U37018" s="287"/>
      <c r="X37018" s="289"/>
    </row>
    <row r="37019" spans="20:24">
      <c r="T37019" s="288"/>
      <c r="U37019" s="287"/>
      <c r="X37019" s="289"/>
    </row>
    <row r="37020" spans="20:24">
      <c r="T37020" s="288"/>
      <c r="U37020" s="287"/>
      <c r="X37020" s="289"/>
    </row>
    <row r="37021" spans="20:24">
      <c r="T37021" s="288"/>
      <c r="U37021" s="287"/>
      <c r="X37021" s="289"/>
    </row>
    <row r="37022" spans="20:24">
      <c r="T37022" s="288"/>
      <c r="U37022" s="287"/>
      <c r="X37022" s="289"/>
    </row>
    <row r="37023" spans="20:24">
      <c r="T37023" s="288"/>
      <c r="U37023" s="287"/>
      <c r="X37023" s="289"/>
    </row>
    <row r="37024" spans="20:24">
      <c r="T37024" s="288"/>
      <c r="U37024" s="287"/>
      <c r="X37024" s="289"/>
    </row>
    <row r="37025" spans="20:24">
      <c r="T37025" s="288"/>
      <c r="U37025" s="287"/>
      <c r="X37025" s="289"/>
    </row>
    <row r="37026" spans="20:24">
      <c r="T37026" s="288"/>
      <c r="U37026" s="287"/>
      <c r="X37026" s="289"/>
    </row>
    <row r="37027" spans="20:24">
      <c r="T37027" s="288"/>
      <c r="U37027" s="287"/>
      <c r="X37027" s="289"/>
    </row>
    <row r="37028" spans="20:24">
      <c r="T37028" s="288"/>
      <c r="U37028" s="287"/>
      <c r="X37028" s="289"/>
    </row>
    <row r="37029" spans="20:24">
      <c r="T37029" s="288"/>
      <c r="U37029" s="287"/>
      <c r="X37029" s="289"/>
    </row>
    <row r="37030" spans="20:24">
      <c r="T37030" s="288"/>
      <c r="U37030" s="287"/>
      <c r="X37030" s="289"/>
    </row>
    <row r="37031" spans="20:24">
      <c r="T37031" s="288"/>
      <c r="U37031" s="287"/>
      <c r="X37031" s="289"/>
    </row>
    <row r="37032" spans="20:24">
      <c r="T37032" s="288"/>
      <c r="U37032" s="287"/>
      <c r="X37032" s="289"/>
    </row>
    <row r="37033" spans="20:24">
      <c r="T37033" s="288"/>
      <c r="U37033" s="287"/>
      <c r="X37033" s="289"/>
    </row>
    <row r="37034" spans="20:24">
      <c r="T37034" s="288"/>
      <c r="U37034" s="287"/>
      <c r="X37034" s="289"/>
    </row>
    <row r="37035" spans="20:24">
      <c r="T37035" s="288"/>
      <c r="U37035" s="287"/>
      <c r="X37035" s="289"/>
    </row>
    <row r="37036" spans="20:24">
      <c r="T37036" s="288"/>
      <c r="U37036" s="287"/>
      <c r="X37036" s="289"/>
    </row>
    <row r="37037" spans="20:24">
      <c r="T37037" s="288"/>
      <c r="U37037" s="287"/>
      <c r="X37037" s="289"/>
    </row>
    <row r="37038" spans="20:24">
      <c r="T37038" s="288"/>
      <c r="U37038" s="287"/>
      <c r="X37038" s="289"/>
    </row>
    <row r="37039" spans="20:24">
      <c r="T37039" s="288"/>
      <c r="U37039" s="287"/>
      <c r="X37039" s="289"/>
    </row>
    <row r="37040" spans="20:24">
      <c r="T37040" s="288"/>
      <c r="U37040" s="287"/>
      <c r="X37040" s="289"/>
    </row>
    <row r="37041" spans="20:24">
      <c r="T37041" s="288"/>
      <c r="U37041" s="287"/>
      <c r="X37041" s="289"/>
    </row>
    <row r="37042" spans="20:24">
      <c r="T37042" s="288"/>
      <c r="U37042" s="287"/>
      <c r="X37042" s="289"/>
    </row>
    <row r="37043" spans="20:24">
      <c r="T37043" s="288"/>
      <c r="U37043" s="287"/>
      <c r="X37043" s="289"/>
    </row>
    <row r="37044" spans="20:24">
      <c r="T37044" s="288"/>
      <c r="U37044" s="287"/>
      <c r="X37044" s="289"/>
    </row>
    <row r="37045" spans="20:24">
      <c r="T37045" s="288"/>
      <c r="U37045" s="287"/>
      <c r="X37045" s="289"/>
    </row>
    <row r="37046" spans="20:24">
      <c r="T37046" s="288"/>
      <c r="U37046" s="287"/>
      <c r="X37046" s="289"/>
    </row>
    <row r="37047" spans="20:24">
      <c r="T37047" s="288"/>
      <c r="U37047" s="287"/>
      <c r="X37047" s="289"/>
    </row>
    <row r="37048" spans="20:24">
      <c r="T37048" s="288"/>
      <c r="U37048" s="287"/>
      <c r="X37048" s="289"/>
    </row>
    <row r="37049" spans="20:24">
      <c r="T37049" s="288"/>
      <c r="U37049" s="287"/>
      <c r="X37049" s="289"/>
    </row>
    <row r="37050" spans="20:24">
      <c r="T37050" s="288"/>
      <c r="U37050" s="287"/>
      <c r="X37050" s="289"/>
    </row>
    <row r="37051" spans="20:24">
      <c r="T37051" s="288"/>
      <c r="U37051" s="287"/>
      <c r="X37051" s="289"/>
    </row>
    <row r="37052" spans="20:24">
      <c r="T37052" s="288"/>
      <c r="U37052" s="287"/>
      <c r="X37052" s="289"/>
    </row>
    <row r="37053" spans="20:24">
      <c r="T37053" s="288"/>
      <c r="U37053" s="287"/>
      <c r="X37053" s="289"/>
    </row>
    <row r="37054" spans="20:24">
      <c r="T37054" s="288"/>
      <c r="U37054" s="287"/>
      <c r="X37054" s="289"/>
    </row>
    <row r="37055" spans="20:24">
      <c r="T37055" s="288"/>
      <c r="U37055" s="287"/>
      <c r="X37055" s="289"/>
    </row>
    <row r="37056" spans="20:24">
      <c r="T37056" s="288"/>
      <c r="U37056" s="287"/>
      <c r="X37056" s="289"/>
    </row>
    <row r="37057" spans="20:24">
      <c r="T37057" s="288"/>
      <c r="U37057" s="287"/>
      <c r="X37057" s="289"/>
    </row>
    <row r="37058" spans="20:24">
      <c r="T37058" s="288"/>
      <c r="U37058" s="287"/>
      <c r="X37058" s="289"/>
    </row>
    <row r="37059" spans="20:24">
      <c r="T37059" s="288"/>
      <c r="U37059" s="287"/>
      <c r="X37059" s="289"/>
    </row>
    <row r="37060" spans="20:24">
      <c r="T37060" s="288"/>
      <c r="U37060" s="287"/>
      <c r="X37060" s="289"/>
    </row>
    <row r="37061" spans="20:24">
      <c r="T37061" s="288"/>
      <c r="U37061" s="287"/>
      <c r="X37061" s="289"/>
    </row>
    <row r="37062" spans="20:24">
      <c r="T37062" s="288"/>
      <c r="U37062" s="287"/>
      <c r="X37062" s="289"/>
    </row>
    <row r="37063" spans="20:24">
      <c r="T37063" s="288"/>
      <c r="U37063" s="287"/>
      <c r="X37063" s="289"/>
    </row>
    <row r="37064" spans="20:24">
      <c r="T37064" s="288"/>
      <c r="U37064" s="287"/>
      <c r="X37064" s="289"/>
    </row>
    <row r="37065" spans="20:24">
      <c r="T37065" s="288"/>
      <c r="U37065" s="287"/>
      <c r="X37065" s="289"/>
    </row>
    <row r="37066" spans="20:24">
      <c r="T37066" s="288"/>
      <c r="U37066" s="287"/>
      <c r="X37066" s="289"/>
    </row>
    <row r="37067" spans="20:24">
      <c r="T37067" s="288"/>
      <c r="U37067" s="287"/>
      <c r="X37067" s="289"/>
    </row>
    <row r="37068" spans="20:24">
      <c r="T37068" s="288"/>
      <c r="U37068" s="287"/>
      <c r="X37068" s="289"/>
    </row>
    <row r="37069" spans="20:24">
      <c r="T37069" s="288"/>
      <c r="U37069" s="287"/>
      <c r="X37069" s="289"/>
    </row>
    <row r="37070" spans="20:24">
      <c r="T37070" s="288"/>
      <c r="U37070" s="287"/>
      <c r="X37070" s="289"/>
    </row>
    <row r="37071" spans="20:24">
      <c r="T37071" s="288"/>
      <c r="U37071" s="287"/>
      <c r="X37071" s="289"/>
    </row>
    <row r="37072" spans="20:24">
      <c r="T37072" s="288"/>
      <c r="U37072" s="287"/>
      <c r="X37072" s="289"/>
    </row>
    <row r="37073" spans="20:24">
      <c r="T37073" s="288"/>
      <c r="U37073" s="287"/>
      <c r="X37073" s="289"/>
    </row>
    <row r="37074" spans="20:24">
      <c r="T37074" s="288"/>
      <c r="U37074" s="287"/>
      <c r="X37074" s="289"/>
    </row>
    <row r="37075" spans="20:24">
      <c r="T37075" s="288"/>
      <c r="U37075" s="287"/>
      <c r="X37075" s="289"/>
    </row>
    <row r="37076" spans="20:24">
      <c r="T37076" s="288"/>
      <c r="U37076" s="287"/>
      <c r="X37076" s="289"/>
    </row>
    <row r="37077" spans="20:24">
      <c r="T37077" s="288"/>
      <c r="U37077" s="287"/>
      <c r="X37077" s="289"/>
    </row>
    <row r="37078" spans="20:24">
      <c r="T37078" s="288"/>
      <c r="U37078" s="287"/>
      <c r="X37078" s="289"/>
    </row>
    <row r="37079" spans="20:24">
      <c r="T37079" s="288"/>
      <c r="U37079" s="287"/>
      <c r="X37079" s="289"/>
    </row>
    <row r="37080" spans="20:24">
      <c r="T37080" s="288"/>
      <c r="U37080" s="287"/>
      <c r="X37080" s="289"/>
    </row>
    <row r="37081" spans="20:24">
      <c r="T37081" s="288"/>
      <c r="U37081" s="287"/>
      <c r="X37081" s="289"/>
    </row>
    <row r="37082" spans="20:24">
      <c r="T37082" s="288"/>
      <c r="U37082" s="287"/>
      <c r="X37082" s="289"/>
    </row>
    <row r="37083" spans="20:24">
      <c r="T37083" s="288"/>
      <c r="U37083" s="287"/>
      <c r="X37083" s="289"/>
    </row>
    <row r="37084" spans="20:24">
      <c r="T37084" s="288"/>
      <c r="U37084" s="287"/>
      <c r="X37084" s="289"/>
    </row>
    <row r="37085" spans="20:24">
      <c r="T37085" s="288"/>
      <c r="U37085" s="287"/>
      <c r="X37085" s="289"/>
    </row>
    <row r="37086" spans="20:24">
      <c r="T37086" s="288"/>
      <c r="U37086" s="287"/>
      <c r="X37086" s="289"/>
    </row>
    <row r="37087" spans="20:24">
      <c r="T37087" s="288"/>
      <c r="U37087" s="287"/>
      <c r="X37087" s="289"/>
    </row>
    <row r="37088" spans="20:24">
      <c r="T37088" s="288"/>
      <c r="U37088" s="287"/>
      <c r="X37088" s="289"/>
    </row>
    <row r="37089" spans="20:24">
      <c r="T37089" s="288"/>
      <c r="U37089" s="287"/>
      <c r="X37089" s="289"/>
    </row>
    <row r="37090" spans="20:24">
      <c r="T37090" s="288"/>
      <c r="U37090" s="287"/>
      <c r="X37090" s="289"/>
    </row>
    <row r="37091" spans="20:24">
      <c r="T37091" s="288"/>
      <c r="U37091" s="287"/>
      <c r="X37091" s="289"/>
    </row>
    <row r="37092" spans="20:24">
      <c r="T37092" s="288"/>
      <c r="U37092" s="287"/>
      <c r="X37092" s="289"/>
    </row>
    <row r="37093" spans="20:24">
      <c r="T37093" s="288"/>
      <c r="U37093" s="287"/>
      <c r="X37093" s="289"/>
    </row>
    <row r="37094" spans="20:24">
      <c r="T37094" s="288"/>
      <c r="U37094" s="287"/>
      <c r="X37094" s="289"/>
    </row>
    <row r="37095" spans="20:24">
      <c r="T37095" s="288"/>
      <c r="U37095" s="287"/>
      <c r="X37095" s="289"/>
    </row>
    <row r="37096" spans="20:24">
      <c r="T37096" s="288"/>
      <c r="U37096" s="287"/>
      <c r="X37096" s="289"/>
    </row>
    <row r="37097" spans="20:24">
      <c r="T37097" s="288"/>
      <c r="U37097" s="287"/>
      <c r="X37097" s="289"/>
    </row>
    <row r="37098" spans="20:24">
      <c r="T37098" s="288"/>
      <c r="U37098" s="287"/>
      <c r="X37098" s="289"/>
    </row>
    <row r="37099" spans="20:24">
      <c r="T37099" s="288"/>
      <c r="U37099" s="287"/>
      <c r="X37099" s="289"/>
    </row>
    <row r="37100" spans="20:24">
      <c r="T37100" s="288"/>
      <c r="U37100" s="287"/>
      <c r="X37100" s="289"/>
    </row>
    <row r="37101" spans="20:24">
      <c r="T37101" s="288"/>
      <c r="U37101" s="287"/>
      <c r="X37101" s="289"/>
    </row>
    <row r="37102" spans="20:24">
      <c r="T37102" s="288"/>
      <c r="U37102" s="287"/>
      <c r="X37102" s="289"/>
    </row>
    <row r="37103" spans="20:24">
      <c r="T37103" s="288"/>
      <c r="U37103" s="287"/>
      <c r="X37103" s="289"/>
    </row>
    <row r="37104" spans="20:24">
      <c r="T37104" s="288"/>
      <c r="U37104" s="287"/>
      <c r="X37104" s="289"/>
    </row>
    <row r="37105" spans="20:24">
      <c r="T37105" s="288"/>
      <c r="U37105" s="287"/>
      <c r="X37105" s="289"/>
    </row>
    <row r="37106" spans="20:24">
      <c r="T37106" s="288"/>
      <c r="U37106" s="287"/>
      <c r="X37106" s="289"/>
    </row>
    <row r="37107" spans="20:24">
      <c r="T37107" s="288"/>
      <c r="U37107" s="287"/>
      <c r="X37107" s="289"/>
    </row>
    <row r="37108" spans="20:24">
      <c r="T37108" s="288"/>
      <c r="U37108" s="287"/>
      <c r="X37108" s="289"/>
    </row>
    <row r="37109" spans="20:24">
      <c r="T37109" s="288"/>
      <c r="U37109" s="287"/>
      <c r="X37109" s="289"/>
    </row>
    <row r="37110" spans="20:24">
      <c r="T37110" s="288"/>
      <c r="U37110" s="287"/>
      <c r="X37110" s="289"/>
    </row>
    <row r="37111" spans="20:24">
      <c r="T37111" s="288"/>
      <c r="U37111" s="287"/>
      <c r="X37111" s="289"/>
    </row>
    <row r="37112" spans="20:24">
      <c r="T37112" s="288"/>
      <c r="U37112" s="287"/>
      <c r="X37112" s="289"/>
    </row>
    <row r="37113" spans="20:24">
      <c r="T37113" s="288"/>
      <c r="U37113" s="287"/>
      <c r="X37113" s="289"/>
    </row>
    <row r="37114" spans="20:24">
      <c r="T37114" s="288"/>
      <c r="U37114" s="287"/>
      <c r="X37114" s="289"/>
    </row>
    <row r="37115" spans="20:24">
      <c r="T37115" s="288"/>
      <c r="U37115" s="287"/>
      <c r="X37115" s="289"/>
    </row>
    <row r="37116" spans="20:24">
      <c r="T37116" s="288"/>
      <c r="U37116" s="287"/>
      <c r="X37116" s="289"/>
    </row>
    <row r="37117" spans="20:24">
      <c r="T37117" s="288"/>
      <c r="U37117" s="287"/>
      <c r="X37117" s="289"/>
    </row>
    <row r="37118" spans="20:24">
      <c r="T37118" s="288"/>
      <c r="U37118" s="287"/>
      <c r="X37118" s="289"/>
    </row>
    <row r="37119" spans="20:24">
      <c r="T37119" s="288"/>
      <c r="U37119" s="287"/>
      <c r="X37119" s="289"/>
    </row>
    <row r="37120" spans="20:24">
      <c r="T37120" s="288"/>
      <c r="U37120" s="287"/>
      <c r="X37120" s="289"/>
    </row>
    <row r="37121" spans="20:24">
      <c r="T37121" s="288"/>
      <c r="U37121" s="287"/>
      <c r="X37121" s="289"/>
    </row>
    <row r="37122" spans="20:24">
      <c r="T37122" s="288"/>
      <c r="U37122" s="287"/>
      <c r="X37122" s="289"/>
    </row>
    <row r="37123" spans="20:24">
      <c r="T37123" s="288"/>
      <c r="U37123" s="287"/>
      <c r="X37123" s="289"/>
    </row>
    <row r="37124" spans="20:24">
      <c r="T37124" s="288"/>
      <c r="U37124" s="287"/>
      <c r="X37124" s="289"/>
    </row>
    <row r="37125" spans="20:24">
      <c r="T37125" s="288"/>
      <c r="U37125" s="287"/>
      <c r="X37125" s="289"/>
    </row>
    <row r="37126" spans="20:24">
      <c r="T37126" s="288"/>
      <c r="U37126" s="287"/>
      <c r="X37126" s="289"/>
    </row>
    <row r="37127" spans="20:24">
      <c r="T37127" s="288"/>
      <c r="U37127" s="287"/>
      <c r="X37127" s="289"/>
    </row>
    <row r="37128" spans="20:24">
      <c r="T37128" s="288"/>
      <c r="U37128" s="287"/>
      <c r="X37128" s="289"/>
    </row>
    <row r="37129" spans="20:24">
      <c r="T37129" s="288"/>
      <c r="U37129" s="287"/>
      <c r="X37129" s="289"/>
    </row>
    <row r="37130" spans="20:24">
      <c r="T37130" s="288"/>
      <c r="U37130" s="287"/>
      <c r="X37130" s="289"/>
    </row>
    <row r="37131" spans="20:24">
      <c r="T37131" s="288"/>
      <c r="U37131" s="287"/>
      <c r="X37131" s="289"/>
    </row>
    <row r="37132" spans="20:24">
      <c r="T37132" s="288"/>
      <c r="U37132" s="287"/>
      <c r="X37132" s="289"/>
    </row>
    <row r="37133" spans="20:24">
      <c r="T37133" s="288"/>
      <c r="U37133" s="287"/>
      <c r="X37133" s="289"/>
    </row>
    <row r="37134" spans="20:24">
      <c r="T37134" s="288"/>
      <c r="U37134" s="287"/>
      <c r="X37134" s="289"/>
    </row>
    <row r="37135" spans="20:24">
      <c r="T37135" s="288"/>
      <c r="U37135" s="287"/>
      <c r="X37135" s="289"/>
    </row>
    <row r="37136" spans="20:24">
      <c r="T37136" s="288"/>
      <c r="U37136" s="287"/>
      <c r="X37136" s="289"/>
    </row>
    <row r="37137" spans="20:24">
      <c r="T37137" s="288"/>
      <c r="U37137" s="287"/>
      <c r="X37137" s="289"/>
    </row>
    <row r="37138" spans="20:24">
      <c r="T37138" s="288"/>
      <c r="U37138" s="287"/>
      <c r="X37138" s="289"/>
    </row>
    <row r="37139" spans="20:24">
      <c r="T37139" s="288"/>
      <c r="U37139" s="287"/>
      <c r="X37139" s="289"/>
    </row>
    <row r="37140" spans="20:24">
      <c r="T37140" s="288"/>
      <c r="U37140" s="287"/>
      <c r="X37140" s="289"/>
    </row>
    <row r="37141" spans="20:24">
      <c r="T37141" s="288"/>
      <c r="U37141" s="287"/>
      <c r="X37141" s="289"/>
    </row>
    <row r="37142" spans="20:24">
      <c r="T37142" s="288"/>
      <c r="U37142" s="287"/>
      <c r="X37142" s="289"/>
    </row>
    <row r="37143" spans="20:24">
      <c r="T37143" s="288"/>
      <c r="U37143" s="287"/>
      <c r="X37143" s="289"/>
    </row>
    <row r="37144" spans="20:24">
      <c r="T37144" s="288"/>
      <c r="U37144" s="287"/>
      <c r="X37144" s="289"/>
    </row>
    <row r="37145" spans="20:24">
      <c r="T37145" s="288"/>
      <c r="U37145" s="287"/>
      <c r="X37145" s="289"/>
    </row>
    <row r="37146" spans="20:24">
      <c r="T37146" s="288"/>
      <c r="U37146" s="287"/>
      <c r="X37146" s="289"/>
    </row>
    <row r="37147" spans="20:24">
      <c r="T37147" s="288"/>
      <c r="U37147" s="287"/>
      <c r="X37147" s="289"/>
    </row>
    <row r="37148" spans="20:24">
      <c r="T37148" s="288"/>
      <c r="U37148" s="287"/>
      <c r="X37148" s="289"/>
    </row>
    <row r="37149" spans="20:24">
      <c r="T37149" s="288"/>
      <c r="U37149" s="287"/>
      <c r="X37149" s="289"/>
    </row>
    <row r="37150" spans="20:24">
      <c r="T37150" s="288"/>
      <c r="U37150" s="287"/>
      <c r="X37150" s="289"/>
    </row>
    <row r="37151" spans="20:24">
      <c r="T37151" s="288"/>
      <c r="U37151" s="287"/>
      <c r="X37151" s="289"/>
    </row>
    <row r="37152" spans="20:24">
      <c r="T37152" s="288"/>
      <c r="U37152" s="287"/>
      <c r="X37152" s="289"/>
    </row>
    <row r="37153" spans="20:24">
      <c r="T37153" s="288"/>
      <c r="U37153" s="287"/>
      <c r="X37153" s="289"/>
    </row>
    <row r="37154" spans="20:24">
      <c r="T37154" s="288"/>
      <c r="U37154" s="287"/>
      <c r="X37154" s="289"/>
    </row>
    <row r="37155" spans="20:24">
      <c r="T37155" s="288"/>
      <c r="U37155" s="287"/>
      <c r="X37155" s="289"/>
    </row>
    <row r="37156" spans="20:24">
      <c r="T37156" s="288"/>
      <c r="U37156" s="287"/>
      <c r="X37156" s="289"/>
    </row>
    <row r="37157" spans="20:24">
      <c r="T37157" s="288"/>
      <c r="U37157" s="287"/>
      <c r="X37157" s="289"/>
    </row>
    <row r="37158" spans="20:24">
      <c r="T37158" s="288"/>
      <c r="U37158" s="287"/>
      <c r="X37158" s="289"/>
    </row>
    <row r="37159" spans="20:24">
      <c r="T37159" s="288"/>
      <c r="U37159" s="287"/>
      <c r="X37159" s="289"/>
    </row>
    <row r="37160" spans="20:24">
      <c r="T37160" s="288"/>
      <c r="U37160" s="287"/>
      <c r="X37160" s="289"/>
    </row>
    <row r="37161" spans="20:24">
      <c r="T37161" s="288"/>
      <c r="U37161" s="287"/>
      <c r="X37161" s="289"/>
    </row>
    <row r="37162" spans="20:24">
      <c r="T37162" s="288"/>
      <c r="U37162" s="287"/>
      <c r="X37162" s="289"/>
    </row>
    <row r="37163" spans="20:24">
      <c r="T37163" s="288"/>
      <c r="U37163" s="287"/>
      <c r="X37163" s="289"/>
    </row>
    <row r="37164" spans="20:24">
      <c r="T37164" s="288"/>
      <c r="U37164" s="287"/>
      <c r="X37164" s="289"/>
    </row>
    <row r="37165" spans="20:24">
      <c r="T37165" s="288"/>
      <c r="U37165" s="287"/>
      <c r="X37165" s="289"/>
    </row>
    <row r="37166" spans="20:24">
      <c r="T37166" s="288"/>
      <c r="U37166" s="287"/>
      <c r="X37166" s="289"/>
    </row>
    <row r="37167" spans="20:24">
      <c r="T37167" s="288"/>
      <c r="U37167" s="287"/>
      <c r="X37167" s="289"/>
    </row>
    <row r="37168" spans="20:24">
      <c r="T37168" s="288"/>
      <c r="U37168" s="287"/>
      <c r="X37168" s="289"/>
    </row>
    <row r="37169" spans="20:24">
      <c r="T37169" s="288"/>
      <c r="U37169" s="287"/>
      <c r="X37169" s="289"/>
    </row>
    <row r="37170" spans="20:24">
      <c r="T37170" s="288"/>
      <c r="U37170" s="287"/>
      <c r="X37170" s="289"/>
    </row>
    <row r="37171" spans="20:24">
      <c r="T37171" s="288"/>
      <c r="U37171" s="287"/>
      <c r="X37171" s="289"/>
    </row>
    <row r="37172" spans="20:24">
      <c r="T37172" s="288"/>
      <c r="U37172" s="287"/>
      <c r="X37172" s="289"/>
    </row>
    <row r="37173" spans="20:24">
      <c r="T37173" s="288"/>
      <c r="U37173" s="287"/>
      <c r="X37173" s="289"/>
    </row>
    <row r="37174" spans="20:24">
      <c r="T37174" s="288"/>
      <c r="U37174" s="287"/>
      <c r="X37174" s="289"/>
    </row>
    <row r="37175" spans="20:24">
      <c r="T37175" s="288"/>
      <c r="U37175" s="287"/>
      <c r="X37175" s="289"/>
    </row>
    <row r="37176" spans="20:24">
      <c r="T37176" s="288"/>
      <c r="U37176" s="287"/>
      <c r="X37176" s="289"/>
    </row>
    <row r="37177" spans="20:24">
      <c r="T37177" s="288"/>
      <c r="U37177" s="287"/>
      <c r="X37177" s="289"/>
    </row>
    <row r="37178" spans="20:24">
      <c r="T37178" s="288"/>
      <c r="U37178" s="287"/>
      <c r="X37178" s="289"/>
    </row>
    <row r="37179" spans="20:24">
      <c r="T37179" s="288"/>
      <c r="U37179" s="287"/>
      <c r="X37179" s="289"/>
    </row>
    <row r="37180" spans="20:24">
      <c r="T37180" s="288"/>
      <c r="U37180" s="287"/>
      <c r="X37180" s="289"/>
    </row>
    <row r="37181" spans="20:24">
      <c r="T37181" s="288"/>
      <c r="U37181" s="287"/>
      <c r="X37181" s="289"/>
    </row>
    <row r="37182" spans="20:24">
      <c r="T37182" s="288"/>
      <c r="U37182" s="287"/>
      <c r="X37182" s="289"/>
    </row>
    <row r="37183" spans="20:24">
      <c r="T37183" s="288"/>
      <c r="U37183" s="287"/>
      <c r="X37183" s="289"/>
    </row>
    <row r="37184" spans="20:24">
      <c r="T37184" s="288"/>
      <c r="U37184" s="287"/>
      <c r="X37184" s="289"/>
    </row>
    <row r="37185" spans="20:24">
      <c r="T37185" s="288"/>
      <c r="U37185" s="287"/>
      <c r="X37185" s="289"/>
    </row>
    <row r="37186" spans="20:24">
      <c r="T37186" s="288"/>
      <c r="U37186" s="287"/>
      <c r="X37186" s="289"/>
    </row>
    <row r="37187" spans="20:24">
      <c r="T37187" s="288"/>
      <c r="U37187" s="287"/>
      <c r="X37187" s="289"/>
    </row>
    <row r="37188" spans="20:24">
      <c r="T37188" s="288"/>
      <c r="U37188" s="287"/>
      <c r="X37188" s="289"/>
    </row>
    <row r="37189" spans="20:24">
      <c r="T37189" s="288"/>
      <c r="U37189" s="287"/>
      <c r="X37189" s="289"/>
    </row>
    <row r="37190" spans="20:24">
      <c r="T37190" s="288"/>
      <c r="U37190" s="287"/>
      <c r="X37190" s="289"/>
    </row>
    <row r="37191" spans="20:24">
      <c r="T37191" s="288"/>
      <c r="U37191" s="287"/>
      <c r="X37191" s="289"/>
    </row>
    <row r="37192" spans="20:24">
      <c r="T37192" s="288"/>
      <c r="U37192" s="287"/>
      <c r="X37192" s="289"/>
    </row>
    <row r="37193" spans="20:24">
      <c r="T37193" s="288"/>
      <c r="U37193" s="287"/>
      <c r="X37193" s="289"/>
    </row>
    <row r="37194" spans="20:24">
      <c r="T37194" s="288"/>
      <c r="U37194" s="287"/>
      <c r="X37194" s="289"/>
    </row>
    <row r="37195" spans="20:24">
      <c r="T37195" s="288"/>
      <c r="U37195" s="287"/>
      <c r="X37195" s="289"/>
    </row>
    <row r="37196" spans="20:24">
      <c r="T37196" s="288"/>
      <c r="U37196" s="287"/>
      <c r="X37196" s="289"/>
    </row>
    <row r="37197" spans="20:24">
      <c r="T37197" s="288"/>
      <c r="U37197" s="287"/>
      <c r="X37197" s="289"/>
    </row>
    <row r="37198" spans="20:24">
      <c r="T37198" s="288"/>
      <c r="U37198" s="287"/>
      <c r="X37198" s="289"/>
    </row>
    <row r="37199" spans="20:24">
      <c r="T37199" s="288"/>
      <c r="U37199" s="287"/>
      <c r="X37199" s="289"/>
    </row>
    <row r="37200" spans="20:24">
      <c r="T37200" s="288"/>
      <c r="U37200" s="287"/>
      <c r="X37200" s="289"/>
    </row>
    <row r="37201" spans="20:24">
      <c r="T37201" s="288"/>
      <c r="U37201" s="287"/>
      <c r="X37201" s="289"/>
    </row>
    <row r="37202" spans="20:24">
      <c r="T37202" s="288"/>
      <c r="U37202" s="287"/>
      <c r="X37202" s="289"/>
    </row>
    <row r="37203" spans="20:24">
      <c r="T37203" s="288"/>
      <c r="U37203" s="287"/>
      <c r="X37203" s="289"/>
    </row>
    <row r="37204" spans="20:24">
      <c r="T37204" s="288"/>
      <c r="U37204" s="287"/>
      <c r="X37204" s="289"/>
    </row>
    <row r="37205" spans="20:24">
      <c r="T37205" s="288"/>
      <c r="U37205" s="287"/>
      <c r="X37205" s="289"/>
    </row>
    <row r="37206" spans="20:24">
      <c r="T37206" s="288"/>
      <c r="U37206" s="287"/>
      <c r="X37206" s="289"/>
    </row>
    <row r="37207" spans="20:24">
      <c r="T37207" s="288"/>
      <c r="U37207" s="287"/>
      <c r="X37207" s="289"/>
    </row>
    <row r="37208" spans="20:24">
      <c r="T37208" s="288"/>
      <c r="U37208" s="287"/>
      <c r="X37208" s="289"/>
    </row>
    <row r="37209" spans="20:24">
      <c r="T37209" s="288"/>
      <c r="U37209" s="287"/>
      <c r="X37209" s="289"/>
    </row>
    <row r="37210" spans="20:24">
      <c r="T37210" s="288"/>
      <c r="U37210" s="287"/>
      <c r="X37210" s="289"/>
    </row>
    <row r="37211" spans="20:24">
      <c r="T37211" s="288"/>
      <c r="U37211" s="287"/>
      <c r="X37211" s="289"/>
    </row>
    <row r="37212" spans="20:24">
      <c r="T37212" s="288"/>
      <c r="U37212" s="287"/>
      <c r="X37212" s="289"/>
    </row>
    <row r="37213" spans="20:24">
      <c r="T37213" s="288"/>
      <c r="U37213" s="287"/>
      <c r="X37213" s="289"/>
    </row>
    <row r="37214" spans="20:24">
      <c r="T37214" s="288"/>
      <c r="U37214" s="287"/>
      <c r="X37214" s="289"/>
    </row>
    <row r="37215" spans="20:24">
      <c r="T37215" s="288"/>
      <c r="U37215" s="287"/>
      <c r="X37215" s="289"/>
    </row>
    <row r="37216" spans="20:24">
      <c r="T37216" s="288"/>
      <c r="U37216" s="287"/>
      <c r="X37216" s="289"/>
    </row>
    <row r="37217" spans="20:24">
      <c r="T37217" s="288"/>
      <c r="U37217" s="287"/>
      <c r="X37217" s="289"/>
    </row>
    <row r="37218" spans="20:24">
      <c r="T37218" s="288"/>
      <c r="U37218" s="287"/>
      <c r="X37218" s="289"/>
    </row>
    <row r="37219" spans="20:24">
      <c r="T37219" s="288"/>
      <c r="U37219" s="287"/>
      <c r="X37219" s="289"/>
    </row>
    <row r="37220" spans="20:24">
      <c r="T37220" s="288"/>
      <c r="U37220" s="287"/>
      <c r="X37220" s="289"/>
    </row>
    <row r="37221" spans="20:24">
      <c r="T37221" s="288"/>
      <c r="U37221" s="287"/>
      <c r="X37221" s="289"/>
    </row>
    <row r="37222" spans="20:24">
      <c r="T37222" s="288"/>
      <c r="U37222" s="287"/>
      <c r="X37222" s="289"/>
    </row>
    <row r="37223" spans="20:24">
      <c r="T37223" s="288"/>
      <c r="U37223" s="287"/>
      <c r="X37223" s="289"/>
    </row>
    <row r="37224" spans="20:24">
      <c r="T37224" s="288"/>
      <c r="U37224" s="287"/>
      <c r="X37224" s="289"/>
    </row>
    <row r="37225" spans="20:24">
      <c r="T37225" s="288"/>
      <c r="U37225" s="287"/>
      <c r="X37225" s="289"/>
    </row>
    <row r="37226" spans="20:24">
      <c r="T37226" s="288"/>
      <c r="U37226" s="287"/>
      <c r="X37226" s="289"/>
    </row>
    <row r="37227" spans="20:24">
      <c r="T37227" s="288"/>
      <c r="U37227" s="287"/>
      <c r="X37227" s="289"/>
    </row>
    <row r="37228" spans="20:24">
      <c r="T37228" s="288"/>
      <c r="U37228" s="287"/>
      <c r="X37228" s="289"/>
    </row>
    <row r="37229" spans="20:24">
      <c r="T37229" s="288"/>
      <c r="U37229" s="287"/>
      <c r="X37229" s="289"/>
    </row>
    <row r="37230" spans="20:24">
      <c r="T37230" s="288"/>
      <c r="U37230" s="287"/>
      <c r="X37230" s="289"/>
    </row>
    <row r="37231" spans="20:24">
      <c r="T37231" s="288"/>
      <c r="U37231" s="287"/>
      <c r="X37231" s="289"/>
    </row>
    <row r="37232" spans="20:24">
      <c r="T37232" s="288"/>
      <c r="U37232" s="287"/>
      <c r="X37232" s="289"/>
    </row>
    <row r="37233" spans="20:24">
      <c r="T37233" s="288"/>
      <c r="U37233" s="287"/>
      <c r="X37233" s="289"/>
    </row>
    <row r="37234" spans="20:24">
      <c r="T37234" s="288"/>
      <c r="U37234" s="287"/>
      <c r="X37234" s="289"/>
    </row>
    <row r="37235" spans="20:24">
      <c r="T37235" s="288"/>
      <c r="U37235" s="287"/>
      <c r="X37235" s="289"/>
    </row>
    <row r="37236" spans="20:24">
      <c r="T37236" s="288"/>
      <c r="U37236" s="287"/>
      <c r="X37236" s="289"/>
    </row>
    <row r="37237" spans="20:24">
      <c r="T37237" s="288"/>
      <c r="U37237" s="287"/>
      <c r="X37237" s="289"/>
    </row>
    <row r="37238" spans="20:24">
      <c r="T37238" s="288"/>
      <c r="U37238" s="287"/>
      <c r="X37238" s="289"/>
    </row>
    <row r="37239" spans="20:24">
      <c r="T37239" s="288"/>
      <c r="U37239" s="287"/>
      <c r="X37239" s="289"/>
    </row>
    <row r="37240" spans="20:24">
      <c r="T37240" s="288"/>
      <c r="U37240" s="287"/>
      <c r="X37240" s="289"/>
    </row>
    <row r="37241" spans="20:24">
      <c r="T37241" s="288"/>
      <c r="U37241" s="287"/>
      <c r="X37241" s="289"/>
    </row>
    <row r="37242" spans="20:24">
      <c r="T37242" s="288"/>
      <c r="U37242" s="287"/>
      <c r="X37242" s="289"/>
    </row>
    <row r="37243" spans="20:24">
      <c r="T37243" s="288"/>
      <c r="U37243" s="287"/>
      <c r="X37243" s="289"/>
    </row>
    <row r="37244" spans="20:24">
      <c r="T37244" s="288"/>
      <c r="U37244" s="287"/>
      <c r="X37244" s="289"/>
    </row>
    <row r="37245" spans="20:24">
      <c r="T37245" s="288"/>
      <c r="U37245" s="287"/>
      <c r="X37245" s="289"/>
    </row>
    <row r="37246" spans="20:24">
      <c r="T37246" s="288"/>
      <c r="U37246" s="287"/>
      <c r="X37246" s="289"/>
    </row>
    <row r="37247" spans="20:24">
      <c r="T37247" s="288"/>
      <c r="U37247" s="287"/>
      <c r="X37247" s="289"/>
    </row>
    <row r="37248" spans="20:24">
      <c r="T37248" s="288"/>
      <c r="U37248" s="287"/>
      <c r="X37248" s="289"/>
    </row>
    <row r="37249" spans="20:24">
      <c r="T37249" s="288"/>
      <c r="U37249" s="287"/>
      <c r="X37249" s="289"/>
    </row>
    <row r="37250" spans="20:24">
      <c r="T37250" s="288"/>
      <c r="U37250" s="287"/>
      <c r="X37250" s="289"/>
    </row>
    <row r="37251" spans="20:24">
      <c r="T37251" s="288"/>
      <c r="U37251" s="287"/>
      <c r="X37251" s="289"/>
    </row>
    <row r="37252" spans="20:24">
      <c r="T37252" s="288"/>
      <c r="U37252" s="287"/>
      <c r="X37252" s="289"/>
    </row>
    <row r="37253" spans="20:24">
      <c r="T37253" s="288"/>
      <c r="U37253" s="287"/>
      <c r="X37253" s="289"/>
    </row>
    <row r="37254" spans="20:24">
      <c r="T37254" s="288"/>
      <c r="U37254" s="287"/>
      <c r="X37254" s="289"/>
    </row>
    <row r="37255" spans="20:24">
      <c r="T37255" s="288"/>
      <c r="U37255" s="287"/>
      <c r="X37255" s="289"/>
    </row>
    <row r="37256" spans="20:24">
      <c r="T37256" s="288"/>
      <c r="U37256" s="287"/>
      <c r="X37256" s="289"/>
    </row>
    <row r="37257" spans="20:24">
      <c r="T37257" s="288"/>
      <c r="U37257" s="287"/>
      <c r="X37257" s="289"/>
    </row>
    <row r="37258" spans="20:24">
      <c r="T37258" s="288"/>
      <c r="U37258" s="287"/>
      <c r="X37258" s="289"/>
    </row>
    <row r="37259" spans="20:24">
      <c r="T37259" s="288"/>
      <c r="U37259" s="287"/>
      <c r="X37259" s="289"/>
    </row>
    <row r="37260" spans="20:24">
      <c r="T37260" s="288"/>
      <c r="U37260" s="287"/>
      <c r="X37260" s="289"/>
    </row>
    <row r="37261" spans="20:24">
      <c r="T37261" s="288"/>
      <c r="U37261" s="287"/>
      <c r="X37261" s="289"/>
    </row>
    <row r="37262" spans="20:24">
      <c r="T37262" s="288"/>
      <c r="U37262" s="287"/>
      <c r="X37262" s="289"/>
    </row>
    <row r="37263" spans="20:24">
      <c r="T37263" s="288"/>
      <c r="U37263" s="287"/>
      <c r="X37263" s="289"/>
    </row>
    <row r="37264" spans="20:24">
      <c r="T37264" s="288"/>
      <c r="U37264" s="287"/>
      <c r="X37264" s="289"/>
    </row>
    <row r="37265" spans="20:24">
      <c r="T37265" s="288"/>
      <c r="U37265" s="287"/>
      <c r="X37265" s="289"/>
    </row>
    <row r="37266" spans="20:24">
      <c r="T37266" s="288"/>
      <c r="U37266" s="287"/>
      <c r="X37266" s="289"/>
    </row>
    <row r="37267" spans="20:24">
      <c r="T37267" s="288"/>
      <c r="U37267" s="287"/>
      <c r="X37267" s="289"/>
    </row>
    <row r="37268" spans="20:24">
      <c r="T37268" s="288"/>
      <c r="U37268" s="287"/>
      <c r="X37268" s="289"/>
    </row>
    <row r="37269" spans="20:24">
      <c r="T37269" s="288"/>
      <c r="U37269" s="287"/>
      <c r="X37269" s="289"/>
    </row>
    <row r="37270" spans="20:24">
      <c r="T37270" s="288"/>
      <c r="U37270" s="287"/>
      <c r="X37270" s="289"/>
    </row>
    <row r="37271" spans="20:24">
      <c r="T37271" s="288"/>
      <c r="U37271" s="287"/>
      <c r="X37271" s="289"/>
    </row>
    <row r="37272" spans="20:24">
      <c r="T37272" s="288"/>
      <c r="U37272" s="287"/>
      <c r="X37272" s="289"/>
    </row>
    <row r="37273" spans="20:24">
      <c r="T37273" s="288"/>
      <c r="U37273" s="287"/>
      <c r="X37273" s="289"/>
    </row>
    <row r="37274" spans="20:24">
      <c r="T37274" s="288"/>
      <c r="U37274" s="287"/>
      <c r="X37274" s="289"/>
    </row>
    <row r="37275" spans="20:24">
      <c r="T37275" s="288"/>
      <c r="U37275" s="287"/>
      <c r="X37275" s="289"/>
    </row>
    <row r="37276" spans="20:24">
      <c r="T37276" s="288"/>
      <c r="U37276" s="287"/>
      <c r="X37276" s="289"/>
    </row>
    <row r="37277" spans="20:24">
      <c r="T37277" s="288"/>
      <c r="U37277" s="287"/>
      <c r="X37277" s="289"/>
    </row>
    <row r="37278" spans="20:24">
      <c r="T37278" s="288"/>
      <c r="U37278" s="287"/>
      <c r="X37278" s="289"/>
    </row>
    <row r="37279" spans="20:24">
      <c r="T37279" s="288"/>
      <c r="U37279" s="287"/>
      <c r="X37279" s="289"/>
    </row>
    <row r="37280" spans="20:24">
      <c r="T37280" s="288"/>
      <c r="U37280" s="287"/>
      <c r="X37280" s="289"/>
    </row>
    <row r="37281" spans="20:24">
      <c r="T37281" s="288"/>
      <c r="U37281" s="287"/>
      <c r="X37281" s="289"/>
    </row>
    <row r="37282" spans="20:24">
      <c r="T37282" s="288"/>
      <c r="U37282" s="287"/>
      <c r="X37282" s="289"/>
    </row>
    <row r="37283" spans="20:24">
      <c r="T37283" s="288"/>
      <c r="U37283" s="287"/>
      <c r="X37283" s="289"/>
    </row>
    <row r="37284" spans="20:24">
      <c r="T37284" s="288"/>
      <c r="U37284" s="287"/>
      <c r="X37284" s="289"/>
    </row>
    <row r="37285" spans="20:24">
      <c r="T37285" s="288"/>
      <c r="U37285" s="287"/>
      <c r="X37285" s="289"/>
    </row>
    <row r="37286" spans="20:24">
      <c r="T37286" s="288"/>
      <c r="U37286" s="287"/>
      <c r="X37286" s="289"/>
    </row>
    <row r="37287" spans="20:24">
      <c r="T37287" s="288"/>
      <c r="U37287" s="287"/>
      <c r="X37287" s="289"/>
    </row>
    <row r="37288" spans="20:24">
      <c r="T37288" s="288"/>
      <c r="U37288" s="287"/>
      <c r="X37288" s="289"/>
    </row>
    <row r="37289" spans="20:24">
      <c r="T37289" s="288"/>
      <c r="U37289" s="287"/>
      <c r="X37289" s="289"/>
    </row>
    <row r="37290" spans="20:24">
      <c r="T37290" s="288"/>
      <c r="U37290" s="287"/>
      <c r="X37290" s="289"/>
    </row>
    <row r="37291" spans="20:24">
      <c r="T37291" s="288"/>
      <c r="U37291" s="287"/>
      <c r="X37291" s="289"/>
    </row>
    <row r="37292" spans="20:24">
      <c r="T37292" s="288"/>
      <c r="U37292" s="287"/>
      <c r="X37292" s="289"/>
    </row>
    <row r="37293" spans="20:24">
      <c r="T37293" s="288"/>
      <c r="U37293" s="287"/>
      <c r="X37293" s="289"/>
    </row>
    <row r="37294" spans="20:24">
      <c r="T37294" s="288"/>
      <c r="U37294" s="287"/>
      <c r="X37294" s="289"/>
    </row>
    <row r="37295" spans="20:24">
      <c r="T37295" s="288"/>
      <c r="U37295" s="287"/>
      <c r="X37295" s="289"/>
    </row>
    <row r="37296" spans="20:24">
      <c r="T37296" s="288"/>
      <c r="U37296" s="287"/>
      <c r="X37296" s="289"/>
    </row>
    <row r="37297" spans="20:24">
      <c r="T37297" s="288"/>
      <c r="U37297" s="287"/>
      <c r="X37297" s="289"/>
    </row>
    <row r="37298" spans="20:24">
      <c r="T37298" s="288"/>
      <c r="U37298" s="287"/>
      <c r="X37298" s="289"/>
    </row>
    <row r="37299" spans="20:24">
      <c r="T37299" s="288"/>
      <c r="U37299" s="287"/>
      <c r="X37299" s="289"/>
    </row>
    <row r="37300" spans="20:24">
      <c r="T37300" s="288"/>
      <c r="U37300" s="287"/>
      <c r="X37300" s="289"/>
    </row>
    <row r="37301" spans="20:24">
      <c r="T37301" s="288"/>
      <c r="U37301" s="287"/>
      <c r="X37301" s="289"/>
    </row>
    <row r="37302" spans="20:24">
      <c r="T37302" s="288"/>
      <c r="U37302" s="287"/>
      <c r="X37302" s="289"/>
    </row>
    <row r="37303" spans="20:24">
      <c r="T37303" s="288"/>
      <c r="U37303" s="287"/>
      <c r="X37303" s="289"/>
    </row>
    <row r="37304" spans="20:24">
      <c r="T37304" s="288"/>
      <c r="U37304" s="287"/>
      <c r="X37304" s="289"/>
    </row>
    <row r="37305" spans="20:24">
      <c r="T37305" s="288"/>
      <c r="U37305" s="287"/>
      <c r="X37305" s="289"/>
    </row>
    <row r="37306" spans="20:24">
      <c r="T37306" s="288"/>
      <c r="U37306" s="287"/>
      <c r="X37306" s="289"/>
    </row>
    <row r="37307" spans="20:24">
      <c r="T37307" s="288"/>
      <c r="U37307" s="287"/>
      <c r="X37307" s="289"/>
    </row>
    <row r="37308" spans="20:24">
      <c r="T37308" s="288"/>
      <c r="U37308" s="287"/>
      <c r="X37308" s="289"/>
    </row>
    <row r="37309" spans="20:24">
      <c r="T37309" s="288"/>
      <c r="U37309" s="287"/>
      <c r="X37309" s="289"/>
    </row>
    <row r="37310" spans="20:24">
      <c r="T37310" s="288"/>
      <c r="U37310" s="287"/>
      <c r="X37310" s="289"/>
    </row>
    <row r="37311" spans="20:24">
      <c r="T37311" s="288"/>
      <c r="U37311" s="287"/>
      <c r="X37311" s="289"/>
    </row>
    <row r="37312" spans="20:24">
      <c r="T37312" s="288"/>
      <c r="U37312" s="287"/>
      <c r="X37312" s="289"/>
    </row>
    <row r="37313" spans="20:24">
      <c r="T37313" s="288"/>
      <c r="U37313" s="287"/>
      <c r="X37313" s="289"/>
    </row>
    <row r="37314" spans="20:24">
      <c r="T37314" s="288"/>
      <c r="U37314" s="287"/>
      <c r="X37314" s="289"/>
    </row>
    <row r="37315" spans="20:24">
      <c r="T37315" s="288"/>
      <c r="U37315" s="287"/>
      <c r="X37315" s="289"/>
    </row>
    <row r="37316" spans="20:24">
      <c r="T37316" s="288"/>
      <c r="U37316" s="287"/>
      <c r="X37316" s="289"/>
    </row>
    <row r="37317" spans="20:24">
      <c r="T37317" s="288"/>
      <c r="U37317" s="287"/>
      <c r="X37317" s="289"/>
    </row>
    <row r="37318" spans="20:24">
      <c r="T37318" s="288"/>
      <c r="U37318" s="287"/>
      <c r="X37318" s="289"/>
    </row>
    <row r="37319" spans="20:24">
      <c r="T37319" s="288"/>
      <c r="U37319" s="287"/>
      <c r="X37319" s="289"/>
    </row>
    <row r="37320" spans="20:24">
      <c r="T37320" s="288"/>
      <c r="U37320" s="287"/>
      <c r="X37320" s="289"/>
    </row>
    <row r="37321" spans="20:24">
      <c r="T37321" s="288"/>
      <c r="U37321" s="287"/>
      <c r="X37321" s="289"/>
    </row>
    <row r="37322" spans="20:24">
      <c r="T37322" s="288"/>
      <c r="U37322" s="287"/>
      <c r="X37322" s="289"/>
    </row>
    <row r="37323" spans="20:24">
      <c r="T37323" s="288"/>
      <c r="U37323" s="287"/>
      <c r="X37323" s="289"/>
    </row>
    <row r="37324" spans="20:24">
      <c r="T37324" s="288"/>
      <c r="U37324" s="287"/>
      <c r="X37324" s="289"/>
    </row>
    <row r="37325" spans="20:24">
      <c r="T37325" s="288"/>
      <c r="U37325" s="287"/>
      <c r="X37325" s="289"/>
    </row>
    <row r="37326" spans="20:24">
      <c r="T37326" s="288"/>
      <c r="U37326" s="287"/>
      <c r="X37326" s="289"/>
    </row>
    <row r="37327" spans="20:24">
      <c r="T37327" s="288"/>
      <c r="U37327" s="287"/>
      <c r="X37327" s="289"/>
    </row>
    <row r="37328" spans="20:24">
      <c r="T37328" s="288"/>
      <c r="U37328" s="287"/>
      <c r="X37328" s="289"/>
    </row>
    <row r="37329" spans="20:24">
      <c r="T37329" s="288"/>
      <c r="U37329" s="287"/>
      <c r="X37329" s="289"/>
    </row>
    <row r="37330" spans="20:24">
      <c r="T37330" s="288"/>
      <c r="U37330" s="287"/>
      <c r="X37330" s="289"/>
    </row>
    <row r="37331" spans="20:24">
      <c r="T37331" s="288"/>
      <c r="U37331" s="287"/>
      <c r="X37331" s="289"/>
    </row>
    <row r="37332" spans="20:24">
      <c r="T37332" s="288"/>
      <c r="U37332" s="287"/>
      <c r="X37332" s="289"/>
    </row>
    <row r="37333" spans="20:24">
      <c r="T37333" s="288"/>
      <c r="U37333" s="287"/>
      <c r="X37333" s="289"/>
    </row>
    <row r="37334" spans="20:24">
      <c r="T37334" s="288"/>
      <c r="U37334" s="287"/>
      <c r="X37334" s="289"/>
    </row>
    <row r="37335" spans="20:24">
      <c r="T37335" s="288"/>
      <c r="U37335" s="287"/>
      <c r="X37335" s="289"/>
    </row>
    <row r="37336" spans="20:24">
      <c r="T37336" s="288"/>
      <c r="U37336" s="287"/>
      <c r="X37336" s="289"/>
    </row>
    <row r="37337" spans="20:24">
      <c r="T37337" s="288"/>
      <c r="U37337" s="287"/>
      <c r="X37337" s="289"/>
    </row>
    <row r="37338" spans="20:24">
      <c r="T37338" s="288"/>
      <c r="U37338" s="287"/>
      <c r="X37338" s="289"/>
    </row>
    <row r="37339" spans="20:24">
      <c r="T37339" s="288"/>
      <c r="U37339" s="287"/>
      <c r="X37339" s="289"/>
    </row>
    <row r="37340" spans="20:24">
      <c r="T37340" s="288"/>
      <c r="U37340" s="287"/>
      <c r="X37340" s="289"/>
    </row>
    <row r="37341" spans="20:24">
      <c r="T37341" s="288"/>
      <c r="U37341" s="287"/>
      <c r="X37341" s="289"/>
    </row>
    <row r="37342" spans="20:24">
      <c r="T37342" s="288"/>
      <c r="U37342" s="287"/>
      <c r="X37342" s="289"/>
    </row>
    <row r="37343" spans="20:24">
      <c r="T37343" s="288"/>
      <c r="U37343" s="287"/>
      <c r="X37343" s="289"/>
    </row>
    <row r="37344" spans="20:24">
      <c r="T37344" s="288"/>
      <c r="U37344" s="287"/>
      <c r="X37344" s="289"/>
    </row>
    <row r="37345" spans="20:24">
      <c r="T37345" s="288"/>
      <c r="U37345" s="287"/>
      <c r="X37345" s="289"/>
    </row>
    <row r="37346" spans="20:24">
      <c r="T37346" s="288"/>
      <c r="U37346" s="287"/>
      <c r="X37346" s="289"/>
    </row>
    <row r="37347" spans="20:24">
      <c r="T37347" s="288"/>
      <c r="U37347" s="287"/>
      <c r="X37347" s="289"/>
    </row>
    <row r="37348" spans="20:24">
      <c r="T37348" s="288"/>
      <c r="U37348" s="287"/>
      <c r="X37348" s="289"/>
    </row>
    <row r="37349" spans="20:24">
      <c r="T37349" s="288"/>
      <c r="U37349" s="287"/>
      <c r="X37349" s="289"/>
    </row>
    <row r="37350" spans="20:24">
      <c r="T37350" s="288"/>
      <c r="U37350" s="287"/>
      <c r="X37350" s="289"/>
    </row>
    <row r="37351" spans="20:24">
      <c r="T37351" s="288"/>
      <c r="U37351" s="287"/>
      <c r="X37351" s="289"/>
    </row>
    <row r="37352" spans="20:24">
      <c r="T37352" s="288"/>
      <c r="U37352" s="287"/>
      <c r="X37352" s="289"/>
    </row>
    <row r="37353" spans="20:24">
      <c r="T37353" s="288"/>
      <c r="U37353" s="287"/>
      <c r="X37353" s="289"/>
    </row>
    <row r="37354" spans="20:24">
      <c r="T37354" s="288"/>
      <c r="U37354" s="287"/>
      <c r="X37354" s="289"/>
    </row>
    <row r="37355" spans="20:24">
      <c r="T37355" s="288"/>
      <c r="U37355" s="287"/>
      <c r="X37355" s="289"/>
    </row>
    <row r="37356" spans="20:24">
      <c r="T37356" s="288"/>
      <c r="U37356" s="287"/>
      <c r="X37356" s="289"/>
    </row>
    <row r="37357" spans="20:24">
      <c r="T37357" s="288"/>
      <c r="U37357" s="287"/>
      <c r="X37357" s="289"/>
    </row>
    <row r="37358" spans="20:24">
      <c r="T37358" s="288"/>
      <c r="U37358" s="287"/>
      <c r="X37358" s="289"/>
    </row>
    <row r="37359" spans="20:24">
      <c r="T37359" s="288"/>
      <c r="U37359" s="287"/>
      <c r="X37359" s="289"/>
    </row>
    <row r="37360" spans="20:24">
      <c r="T37360" s="288"/>
      <c r="U37360" s="287"/>
      <c r="X37360" s="289"/>
    </row>
    <row r="37361" spans="20:24">
      <c r="T37361" s="288"/>
      <c r="U37361" s="287"/>
      <c r="X37361" s="289"/>
    </row>
    <row r="37362" spans="20:24">
      <c r="T37362" s="288"/>
      <c r="U37362" s="287"/>
      <c r="X37362" s="289"/>
    </row>
    <row r="37363" spans="20:24">
      <c r="T37363" s="288"/>
      <c r="U37363" s="287"/>
      <c r="X37363" s="289"/>
    </row>
    <row r="37364" spans="20:24">
      <c r="T37364" s="288"/>
      <c r="U37364" s="287"/>
      <c r="X37364" s="289"/>
    </row>
    <row r="37365" spans="20:24">
      <c r="T37365" s="288"/>
      <c r="U37365" s="287"/>
      <c r="X37365" s="289"/>
    </row>
    <row r="37366" spans="20:24">
      <c r="T37366" s="288"/>
      <c r="U37366" s="287"/>
      <c r="X37366" s="289"/>
    </row>
    <row r="37367" spans="20:24">
      <c r="T37367" s="288"/>
      <c r="U37367" s="287"/>
      <c r="X37367" s="289"/>
    </row>
    <row r="37368" spans="20:24">
      <c r="T37368" s="288"/>
      <c r="U37368" s="287"/>
      <c r="X37368" s="289"/>
    </row>
    <row r="37369" spans="20:24">
      <c r="T37369" s="288"/>
      <c r="U37369" s="287"/>
      <c r="X37369" s="289"/>
    </row>
    <row r="37370" spans="20:24">
      <c r="T37370" s="288"/>
      <c r="U37370" s="287"/>
      <c r="X37370" s="289"/>
    </row>
    <row r="37371" spans="20:24">
      <c r="T37371" s="288"/>
      <c r="U37371" s="287"/>
      <c r="X37371" s="289"/>
    </row>
    <row r="37372" spans="20:24">
      <c r="T37372" s="288"/>
      <c r="U37372" s="287"/>
      <c r="X37372" s="289"/>
    </row>
    <row r="37373" spans="20:24">
      <c r="T37373" s="288"/>
      <c r="U37373" s="287"/>
      <c r="X37373" s="289"/>
    </row>
    <row r="37374" spans="20:24">
      <c r="T37374" s="288"/>
      <c r="U37374" s="287"/>
      <c r="X37374" s="289"/>
    </row>
    <row r="37375" spans="20:24">
      <c r="T37375" s="288"/>
      <c r="U37375" s="287"/>
      <c r="X37375" s="289"/>
    </row>
    <row r="37376" spans="20:24">
      <c r="T37376" s="288"/>
      <c r="U37376" s="287"/>
      <c r="X37376" s="289"/>
    </row>
    <row r="37377" spans="20:24">
      <c r="T37377" s="288"/>
      <c r="U37377" s="287"/>
      <c r="X37377" s="289"/>
    </row>
    <row r="37378" spans="20:24">
      <c r="T37378" s="288"/>
      <c r="U37378" s="287"/>
      <c r="X37378" s="289"/>
    </row>
    <row r="37379" spans="20:24">
      <c r="T37379" s="288"/>
      <c r="U37379" s="287"/>
      <c r="X37379" s="289"/>
    </row>
    <row r="37380" spans="20:24">
      <c r="T37380" s="288"/>
      <c r="U37380" s="287"/>
      <c r="X37380" s="289"/>
    </row>
    <row r="37381" spans="20:24">
      <c r="T37381" s="288"/>
      <c r="U37381" s="287"/>
      <c r="X37381" s="289"/>
    </row>
    <row r="37382" spans="20:24">
      <c r="T37382" s="288"/>
      <c r="U37382" s="287"/>
      <c r="X37382" s="289"/>
    </row>
    <row r="37383" spans="20:24">
      <c r="T37383" s="288"/>
      <c r="U37383" s="287"/>
      <c r="X37383" s="289"/>
    </row>
    <row r="37384" spans="20:24">
      <c r="T37384" s="288"/>
      <c r="U37384" s="287"/>
      <c r="X37384" s="289"/>
    </row>
    <row r="37385" spans="20:24">
      <c r="T37385" s="288"/>
      <c r="U37385" s="287"/>
      <c r="X37385" s="289"/>
    </row>
    <row r="37386" spans="20:24">
      <c r="T37386" s="288"/>
      <c r="U37386" s="287"/>
      <c r="X37386" s="289"/>
    </row>
    <row r="37387" spans="20:24">
      <c r="T37387" s="288"/>
      <c r="U37387" s="287"/>
      <c r="X37387" s="289"/>
    </row>
    <row r="37388" spans="20:24">
      <c r="T37388" s="288"/>
      <c r="U37388" s="287"/>
      <c r="X37388" s="289"/>
    </row>
    <row r="37389" spans="20:24">
      <c r="T37389" s="288"/>
      <c r="U37389" s="287"/>
      <c r="X37389" s="289"/>
    </row>
    <row r="37390" spans="20:24">
      <c r="T37390" s="288"/>
      <c r="U37390" s="287"/>
      <c r="X37390" s="289"/>
    </row>
    <row r="37391" spans="20:24">
      <c r="T37391" s="288"/>
      <c r="U37391" s="287"/>
      <c r="X37391" s="289"/>
    </row>
    <row r="37392" spans="20:24">
      <c r="T37392" s="288"/>
      <c r="U37392" s="287"/>
      <c r="X37392" s="289"/>
    </row>
    <row r="37393" spans="20:24">
      <c r="T37393" s="288"/>
      <c r="U37393" s="287"/>
      <c r="X37393" s="289"/>
    </row>
    <row r="37394" spans="20:24">
      <c r="T37394" s="288"/>
      <c r="U37394" s="287"/>
      <c r="X37394" s="289"/>
    </row>
    <row r="37395" spans="20:24">
      <c r="T37395" s="288"/>
      <c r="U37395" s="287"/>
      <c r="X37395" s="289"/>
    </row>
    <row r="37396" spans="20:24">
      <c r="T37396" s="288"/>
      <c r="U37396" s="287"/>
      <c r="X37396" s="289"/>
    </row>
    <row r="37397" spans="20:24">
      <c r="T37397" s="288"/>
      <c r="U37397" s="287"/>
      <c r="X37397" s="289"/>
    </row>
    <row r="37398" spans="20:24">
      <c r="T37398" s="288"/>
      <c r="U37398" s="287"/>
      <c r="X37398" s="289"/>
    </row>
    <row r="37399" spans="20:24">
      <c r="T37399" s="288"/>
      <c r="U37399" s="287"/>
      <c r="X37399" s="289"/>
    </row>
    <row r="37400" spans="20:24">
      <c r="T37400" s="288"/>
      <c r="U37400" s="287"/>
      <c r="X37400" s="289"/>
    </row>
    <row r="37401" spans="20:24">
      <c r="T37401" s="288"/>
      <c r="U37401" s="287"/>
      <c r="X37401" s="289"/>
    </row>
    <row r="37402" spans="20:24">
      <c r="T37402" s="288"/>
      <c r="U37402" s="287"/>
      <c r="X37402" s="289"/>
    </row>
    <row r="37403" spans="20:24">
      <c r="T37403" s="288"/>
      <c r="U37403" s="287"/>
      <c r="X37403" s="289"/>
    </row>
    <row r="37404" spans="20:24">
      <c r="T37404" s="288"/>
      <c r="U37404" s="287"/>
      <c r="X37404" s="289"/>
    </row>
    <row r="37405" spans="20:24">
      <c r="T37405" s="288"/>
      <c r="U37405" s="287"/>
      <c r="X37405" s="289"/>
    </row>
    <row r="37406" spans="20:24">
      <c r="T37406" s="288"/>
      <c r="U37406" s="287"/>
      <c r="X37406" s="289"/>
    </row>
    <row r="37407" spans="20:24">
      <c r="T37407" s="288"/>
      <c r="U37407" s="287"/>
      <c r="X37407" s="289"/>
    </row>
    <row r="37408" spans="20:24">
      <c r="T37408" s="288"/>
      <c r="U37408" s="287"/>
      <c r="X37408" s="289"/>
    </row>
    <row r="37409" spans="20:24">
      <c r="T37409" s="288"/>
      <c r="U37409" s="287"/>
      <c r="X37409" s="289"/>
    </row>
    <row r="37410" spans="20:24">
      <c r="T37410" s="288"/>
      <c r="U37410" s="287"/>
      <c r="X37410" s="289"/>
    </row>
    <row r="37411" spans="20:24">
      <c r="T37411" s="288"/>
      <c r="U37411" s="287"/>
      <c r="X37411" s="289"/>
    </row>
    <row r="37412" spans="20:24">
      <c r="T37412" s="288"/>
      <c r="U37412" s="287"/>
      <c r="X37412" s="289"/>
    </row>
    <row r="37413" spans="20:24">
      <c r="T37413" s="288"/>
      <c r="U37413" s="287"/>
      <c r="X37413" s="289"/>
    </row>
    <row r="37414" spans="20:24">
      <c r="T37414" s="288"/>
      <c r="U37414" s="287"/>
      <c r="X37414" s="289"/>
    </row>
    <row r="37415" spans="20:24">
      <c r="T37415" s="288"/>
      <c r="U37415" s="287"/>
      <c r="X37415" s="289"/>
    </row>
    <row r="37416" spans="20:24">
      <c r="T37416" s="288"/>
      <c r="U37416" s="287"/>
      <c r="X37416" s="289"/>
    </row>
    <row r="37417" spans="20:24">
      <c r="T37417" s="288"/>
      <c r="U37417" s="287"/>
      <c r="X37417" s="289"/>
    </row>
    <row r="37418" spans="20:24">
      <c r="T37418" s="288"/>
      <c r="U37418" s="287"/>
      <c r="X37418" s="289"/>
    </row>
    <row r="37419" spans="20:24">
      <c r="T37419" s="288"/>
      <c r="U37419" s="287"/>
      <c r="X37419" s="289"/>
    </row>
    <row r="37420" spans="20:24">
      <c r="T37420" s="288"/>
      <c r="U37420" s="287"/>
      <c r="X37420" s="289"/>
    </row>
    <row r="37421" spans="20:24">
      <c r="T37421" s="288"/>
      <c r="U37421" s="287"/>
      <c r="X37421" s="289"/>
    </row>
    <row r="37422" spans="20:24">
      <c r="T37422" s="288"/>
      <c r="U37422" s="287"/>
      <c r="X37422" s="289"/>
    </row>
    <row r="37423" spans="20:24">
      <c r="T37423" s="288"/>
      <c r="U37423" s="287"/>
      <c r="X37423" s="289"/>
    </row>
    <row r="37424" spans="20:24">
      <c r="T37424" s="288"/>
      <c r="U37424" s="287"/>
      <c r="X37424" s="289"/>
    </row>
    <row r="37425" spans="20:24">
      <c r="T37425" s="288"/>
      <c r="U37425" s="287"/>
      <c r="X37425" s="289"/>
    </row>
    <row r="37426" spans="20:24">
      <c r="T37426" s="288"/>
      <c r="U37426" s="287"/>
      <c r="X37426" s="289"/>
    </row>
    <row r="37427" spans="20:24">
      <c r="T37427" s="288"/>
      <c r="U37427" s="287"/>
      <c r="X37427" s="289"/>
    </row>
    <row r="37428" spans="20:24">
      <c r="T37428" s="288"/>
      <c r="U37428" s="287"/>
      <c r="X37428" s="289"/>
    </row>
    <row r="37429" spans="20:24">
      <c r="T37429" s="288"/>
      <c r="U37429" s="287"/>
      <c r="X37429" s="289"/>
    </row>
    <row r="37430" spans="20:24">
      <c r="T37430" s="288"/>
      <c r="U37430" s="287"/>
      <c r="X37430" s="289"/>
    </row>
    <row r="37431" spans="20:24">
      <c r="T37431" s="288"/>
      <c r="U37431" s="287"/>
      <c r="X37431" s="289"/>
    </row>
    <row r="37432" spans="20:24">
      <c r="T37432" s="288"/>
      <c r="U37432" s="287"/>
      <c r="X37432" s="289"/>
    </row>
    <row r="37433" spans="20:24">
      <c r="T37433" s="288"/>
      <c r="U37433" s="287"/>
      <c r="X37433" s="289"/>
    </row>
    <row r="37434" spans="20:24">
      <c r="T37434" s="288"/>
      <c r="U37434" s="287"/>
      <c r="X37434" s="289"/>
    </row>
    <row r="37435" spans="20:24">
      <c r="T37435" s="288"/>
      <c r="U37435" s="287"/>
      <c r="X37435" s="289"/>
    </row>
    <row r="37436" spans="20:24">
      <c r="T37436" s="288"/>
      <c r="U37436" s="287"/>
      <c r="X37436" s="289"/>
    </row>
    <row r="37437" spans="20:24">
      <c r="T37437" s="288"/>
      <c r="U37437" s="287"/>
      <c r="X37437" s="289"/>
    </row>
    <row r="37438" spans="20:24">
      <c r="T37438" s="288"/>
      <c r="U37438" s="287"/>
      <c r="X37438" s="289"/>
    </row>
    <row r="37439" spans="20:24">
      <c r="T37439" s="288"/>
      <c r="U37439" s="287"/>
      <c r="X37439" s="289"/>
    </row>
    <row r="37440" spans="20:24">
      <c r="T37440" s="288"/>
      <c r="U37440" s="287"/>
      <c r="X37440" s="289"/>
    </row>
    <row r="37441" spans="20:24">
      <c r="T37441" s="288"/>
      <c r="U37441" s="287"/>
      <c r="X37441" s="289"/>
    </row>
    <row r="37442" spans="20:24">
      <c r="T37442" s="288"/>
      <c r="U37442" s="287"/>
      <c r="X37442" s="289"/>
    </row>
    <row r="37443" spans="20:24">
      <c r="T37443" s="288"/>
      <c r="U37443" s="287"/>
      <c r="X37443" s="289"/>
    </row>
    <row r="37444" spans="20:24">
      <c r="T37444" s="288"/>
      <c r="U37444" s="287"/>
      <c r="X37444" s="289"/>
    </row>
    <row r="37445" spans="20:24">
      <c r="T37445" s="288"/>
      <c r="U37445" s="287"/>
      <c r="X37445" s="289"/>
    </row>
    <row r="37446" spans="20:24">
      <c r="T37446" s="288"/>
      <c r="U37446" s="287"/>
      <c r="X37446" s="289"/>
    </row>
    <row r="37447" spans="20:24">
      <c r="T37447" s="288"/>
      <c r="U37447" s="287"/>
      <c r="X37447" s="289"/>
    </row>
    <row r="37448" spans="20:24">
      <c r="T37448" s="288"/>
      <c r="U37448" s="287"/>
      <c r="X37448" s="289"/>
    </row>
    <row r="37449" spans="20:24">
      <c r="T37449" s="288"/>
      <c r="U37449" s="287"/>
      <c r="X37449" s="289"/>
    </row>
    <row r="37450" spans="20:24">
      <c r="T37450" s="288"/>
      <c r="U37450" s="287"/>
      <c r="X37450" s="289"/>
    </row>
    <row r="37451" spans="20:24">
      <c r="T37451" s="288"/>
      <c r="U37451" s="287"/>
      <c r="X37451" s="289"/>
    </row>
    <row r="37452" spans="20:24">
      <c r="T37452" s="288"/>
      <c r="U37452" s="287"/>
      <c r="X37452" s="289"/>
    </row>
    <row r="37453" spans="20:24">
      <c r="T37453" s="288"/>
      <c r="U37453" s="287"/>
      <c r="X37453" s="289"/>
    </row>
    <row r="37454" spans="20:24">
      <c r="T37454" s="288"/>
      <c r="U37454" s="287"/>
      <c r="X37454" s="289"/>
    </row>
    <row r="37455" spans="20:24">
      <c r="T37455" s="288"/>
      <c r="U37455" s="287"/>
      <c r="X37455" s="289"/>
    </row>
    <row r="37456" spans="20:24">
      <c r="T37456" s="288"/>
      <c r="U37456" s="287"/>
      <c r="X37456" s="289"/>
    </row>
    <row r="37457" spans="20:24">
      <c r="T37457" s="288"/>
      <c r="U37457" s="287"/>
      <c r="X37457" s="289"/>
    </row>
    <row r="37458" spans="20:24">
      <c r="T37458" s="288"/>
      <c r="U37458" s="287"/>
      <c r="X37458" s="289"/>
    </row>
    <row r="37459" spans="20:24">
      <c r="T37459" s="288"/>
      <c r="U37459" s="287"/>
      <c r="X37459" s="289"/>
    </row>
    <row r="37460" spans="20:24">
      <c r="T37460" s="288"/>
      <c r="U37460" s="287"/>
      <c r="X37460" s="289"/>
    </row>
    <row r="37461" spans="20:24">
      <c r="T37461" s="288"/>
      <c r="U37461" s="287"/>
      <c r="X37461" s="289"/>
    </row>
    <row r="37462" spans="20:24">
      <c r="T37462" s="288"/>
      <c r="U37462" s="287"/>
      <c r="X37462" s="289"/>
    </row>
    <row r="37463" spans="20:24">
      <c r="T37463" s="288"/>
      <c r="U37463" s="287"/>
      <c r="X37463" s="289"/>
    </row>
    <row r="37464" spans="20:24">
      <c r="T37464" s="288"/>
      <c r="U37464" s="287"/>
      <c r="X37464" s="289"/>
    </row>
    <row r="37465" spans="20:24">
      <c r="T37465" s="288"/>
      <c r="U37465" s="287"/>
      <c r="X37465" s="289"/>
    </row>
    <row r="37466" spans="20:24">
      <c r="T37466" s="288"/>
      <c r="U37466" s="287"/>
      <c r="X37466" s="289"/>
    </row>
    <row r="37467" spans="20:24">
      <c r="T37467" s="288"/>
      <c r="U37467" s="287"/>
      <c r="X37467" s="289"/>
    </row>
    <row r="37468" spans="20:24">
      <c r="T37468" s="288"/>
      <c r="U37468" s="287"/>
      <c r="X37468" s="289"/>
    </row>
    <row r="37469" spans="20:24">
      <c r="T37469" s="288"/>
      <c r="U37469" s="287"/>
      <c r="X37469" s="289"/>
    </row>
    <row r="37470" spans="20:24">
      <c r="T37470" s="288"/>
      <c r="U37470" s="287"/>
      <c r="X37470" s="289"/>
    </row>
    <row r="37471" spans="20:24">
      <c r="T37471" s="288"/>
      <c r="U37471" s="287"/>
      <c r="X37471" s="289"/>
    </row>
    <row r="37472" spans="20:24">
      <c r="T37472" s="288"/>
      <c r="U37472" s="287"/>
      <c r="X37472" s="289"/>
    </row>
    <row r="37473" spans="20:24">
      <c r="T37473" s="288"/>
      <c r="U37473" s="287"/>
      <c r="X37473" s="289"/>
    </row>
    <row r="37474" spans="20:24">
      <c r="T37474" s="288"/>
      <c r="U37474" s="287"/>
      <c r="X37474" s="289"/>
    </row>
    <row r="37475" spans="20:24">
      <c r="T37475" s="288"/>
      <c r="U37475" s="287"/>
      <c r="X37475" s="289"/>
    </row>
    <row r="37476" spans="20:24">
      <c r="T37476" s="288"/>
      <c r="U37476" s="287"/>
      <c r="X37476" s="289"/>
    </row>
    <row r="37477" spans="20:24">
      <c r="T37477" s="288"/>
      <c r="U37477" s="287"/>
      <c r="X37477" s="289"/>
    </row>
    <row r="37478" spans="20:24">
      <c r="T37478" s="288"/>
      <c r="U37478" s="287"/>
      <c r="X37478" s="289"/>
    </row>
    <row r="37479" spans="20:24">
      <c r="T37479" s="288"/>
      <c r="U37479" s="287"/>
      <c r="X37479" s="289"/>
    </row>
    <row r="37480" spans="20:24">
      <c r="T37480" s="288"/>
      <c r="U37480" s="287"/>
      <c r="X37480" s="289"/>
    </row>
    <row r="37481" spans="20:24">
      <c r="T37481" s="288"/>
      <c r="U37481" s="287"/>
      <c r="X37481" s="289"/>
    </row>
    <row r="37482" spans="20:24">
      <c r="T37482" s="288"/>
      <c r="U37482" s="287"/>
      <c r="X37482" s="289"/>
    </row>
    <row r="37483" spans="20:24">
      <c r="T37483" s="288"/>
      <c r="U37483" s="287"/>
      <c r="X37483" s="289"/>
    </row>
    <row r="37484" spans="20:24">
      <c r="T37484" s="288"/>
      <c r="U37484" s="287"/>
      <c r="X37484" s="289"/>
    </row>
    <row r="37485" spans="20:24">
      <c r="T37485" s="288"/>
      <c r="U37485" s="287"/>
      <c r="X37485" s="289"/>
    </row>
    <row r="37486" spans="20:24">
      <c r="T37486" s="288"/>
      <c r="U37486" s="287"/>
      <c r="X37486" s="289"/>
    </row>
    <row r="37487" spans="20:24">
      <c r="T37487" s="288"/>
      <c r="U37487" s="287"/>
      <c r="X37487" s="289"/>
    </row>
    <row r="37488" spans="20:24">
      <c r="T37488" s="288"/>
      <c r="U37488" s="287"/>
      <c r="X37488" s="289"/>
    </row>
    <row r="37489" spans="20:24">
      <c r="T37489" s="288"/>
      <c r="U37489" s="287"/>
      <c r="X37489" s="289"/>
    </row>
    <row r="37490" spans="20:24">
      <c r="T37490" s="288"/>
      <c r="U37490" s="287"/>
      <c r="X37490" s="289"/>
    </row>
    <row r="37491" spans="20:24">
      <c r="T37491" s="288"/>
      <c r="U37491" s="287"/>
      <c r="X37491" s="289"/>
    </row>
    <row r="37492" spans="20:24">
      <c r="T37492" s="288"/>
      <c r="U37492" s="287"/>
      <c r="X37492" s="289"/>
    </row>
    <row r="37493" spans="20:24">
      <c r="T37493" s="288"/>
      <c r="U37493" s="287"/>
      <c r="X37493" s="289"/>
    </row>
    <row r="37494" spans="20:24">
      <c r="T37494" s="288"/>
      <c r="U37494" s="287"/>
      <c r="X37494" s="289"/>
    </row>
    <row r="37495" spans="20:24">
      <c r="T37495" s="288"/>
      <c r="U37495" s="287"/>
      <c r="X37495" s="289"/>
    </row>
    <row r="37496" spans="20:24">
      <c r="T37496" s="288"/>
      <c r="U37496" s="287"/>
      <c r="X37496" s="289"/>
    </row>
    <row r="37497" spans="20:24">
      <c r="T37497" s="288"/>
      <c r="U37497" s="287"/>
      <c r="X37497" s="289"/>
    </row>
    <row r="37498" spans="20:24">
      <c r="T37498" s="288"/>
      <c r="U37498" s="287"/>
      <c r="X37498" s="289"/>
    </row>
    <row r="37499" spans="20:24">
      <c r="T37499" s="288"/>
      <c r="U37499" s="287"/>
      <c r="X37499" s="289"/>
    </row>
    <row r="37500" spans="20:24">
      <c r="T37500" s="288"/>
      <c r="U37500" s="287"/>
      <c r="X37500" s="289"/>
    </row>
    <row r="37501" spans="20:24">
      <c r="T37501" s="288"/>
      <c r="U37501" s="287"/>
      <c r="X37501" s="289"/>
    </row>
    <row r="37502" spans="20:24">
      <c r="T37502" s="288"/>
      <c r="U37502" s="287"/>
      <c r="X37502" s="289"/>
    </row>
    <row r="37503" spans="20:24">
      <c r="T37503" s="288"/>
      <c r="U37503" s="287"/>
      <c r="X37503" s="289"/>
    </row>
    <row r="37504" spans="20:24">
      <c r="T37504" s="288"/>
      <c r="U37504" s="287"/>
      <c r="X37504" s="289"/>
    </row>
    <row r="37505" spans="20:24">
      <c r="T37505" s="288"/>
      <c r="U37505" s="287"/>
      <c r="X37505" s="289"/>
    </row>
    <row r="37506" spans="20:24">
      <c r="T37506" s="288"/>
      <c r="U37506" s="287"/>
      <c r="X37506" s="289"/>
    </row>
    <row r="37507" spans="20:24">
      <c r="T37507" s="288"/>
      <c r="U37507" s="287"/>
      <c r="X37507" s="289"/>
    </row>
    <row r="37508" spans="20:24">
      <c r="T37508" s="288"/>
      <c r="U37508" s="287"/>
      <c r="X37508" s="289"/>
    </row>
    <row r="37509" spans="20:24">
      <c r="T37509" s="288"/>
      <c r="U37509" s="287"/>
      <c r="X37509" s="289"/>
    </row>
    <row r="37510" spans="20:24">
      <c r="T37510" s="288"/>
      <c r="U37510" s="287"/>
      <c r="X37510" s="289"/>
    </row>
    <row r="37511" spans="20:24">
      <c r="T37511" s="288"/>
      <c r="U37511" s="287"/>
      <c r="X37511" s="289"/>
    </row>
    <row r="37512" spans="20:24">
      <c r="T37512" s="288"/>
      <c r="U37512" s="287"/>
      <c r="X37512" s="289"/>
    </row>
    <row r="37513" spans="20:24">
      <c r="T37513" s="288"/>
      <c r="U37513" s="287"/>
      <c r="X37513" s="289"/>
    </row>
    <row r="37514" spans="20:24">
      <c r="T37514" s="288"/>
      <c r="U37514" s="287"/>
      <c r="X37514" s="289"/>
    </row>
    <row r="37515" spans="20:24">
      <c r="T37515" s="288"/>
      <c r="U37515" s="287"/>
      <c r="X37515" s="289"/>
    </row>
    <row r="37516" spans="20:24">
      <c r="T37516" s="288"/>
      <c r="U37516" s="287"/>
      <c r="X37516" s="289"/>
    </row>
    <row r="37517" spans="20:24">
      <c r="T37517" s="288"/>
      <c r="U37517" s="287"/>
      <c r="X37517" s="289"/>
    </row>
    <row r="37518" spans="20:24">
      <c r="T37518" s="288"/>
      <c r="U37518" s="287"/>
      <c r="X37518" s="289"/>
    </row>
    <row r="37519" spans="20:24">
      <c r="T37519" s="288"/>
      <c r="U37519" s="287"/>
      <c r="X37519" s="289"/>
    </row>
    <row r="37520" spans="20:24">
      <c r="T37520" s="288"/>
      <c r="U37520" s="287"/>
      <c r="X37520" s="289"/>
    </row>
    <row r="37521" spans="20:24">
      <c r="T37521" s="288"/>
      <c r="U37521" s="287"/>
      <c r="X37521" s="289"/>
    </row>
    <row r="37522" spans="20:24">
      <c r="T37522" s="288"/>
      <c r="U37522" s="287"/>
      <c r="X37522" s="289"/>
    </row>
    <row r="37523" spans="20:24">
      <c r="T37523" s="288"/>
      <c r="U37523" s="287"/>
      <c r="X37523" s="289"/>
    </row>
    <row r="37524" spans="20:24">
      <c r="T37524" s="288"/>
      <c r="U37524" s="287"/>
      <c r="X37524" s="289"/>
    </row>
    <row r="37525" spans="20:24">
      <c r="T37525" s="288"/>
      <c r="U37525" s="287"/>
      <c r="X37525" s="289"/>
    </row>
    <row r="37526" spans="20:24">
      <c r="T37526" s="288"/>
      <c r="U37526" s="287"/>
      <c r="X37526" s="289"/>
    </row>
    <row r="37527" spans="20:24">
      <c r="T37527" s="288"/>
      <c r="U37527" s="287"/>
      <c r="X37527" s="289"/>
    </row>
    <row r="37528" spans="20:24">
      <c r="T37528" s="288"/>
      <c r="U37528" s="287"/>
      <c r="X37528" s="289"/>
    </row>
    <row r="37529" spans="20:24">
      <c r="T37529" s="288"/>
      <c r="U37529" s="287"/>
      <c r="X37529" s="289"/>
    </row>
    <row r="37530" spans="20:24">
      <c r="T37530" s="288"/>
      <c r="U37530" s="287"/>
      <c r="X37530" s="289"/>
    </row>
    <row r="37531" spans="20:24">
      <c r="T37531" s="288"/>
      <c r="U37531" s="287"/>
      <c r="X37531" s="289"/>
    </row>
    <row r="37532" spans="20:24">
      <c r="T37532" s="288"/>
      <c r="U37532" s="287"/>
      <c r="X37532" s="289"/>
    </row>
    <row r="37533" spans="20:24">
      <c r="T37533" s="288"/>
      <c r="U37533" s="287"/>
      <c r="X37533" s="289"/>
    </row>
    <row r="37534" spans="20:24">
      <c r="T37534" s="288"/>
      <c r="U37534" s="287"/>
      <c r="X37534" s="289"/>
    </row>
    <row r="37535" spans="20:24">
      <c r="T37535" s="288"/>
      <c r="U37535" s="287"/>
      <c r="X37535" s="289"/>
    </row>
    <row r="37536" spans="20:24">
      <c r="T37536" s="288"/>
      <c r="U37536" s="287"/>
      <c r="X37536" s="289"/>
    </row>
    <row r="37537" spans="20:24">
      <c r="T37537" s="288"/>
      <c r="U37537" s="287"/>
      <c r="X37537" s="289"/>
    </row>
    <row r="37538" spans="20:24">
      <c r="T37538" s="288"/>
      <c r="U37538" s="287"/>
      <c r="X37538" s="289"/>
    </row>
    <row r="37539" spans="20:24">
      <c r="T37539" s="288"/>
      <c r="U37539" s="287"/>
      <c r="X37539" s="289"/>
    </row>
    <row r="37540" spans="20:24">
      <c r="T37540" s="288"/>
      <c r="U37540" s="287"/>
      <c r="X37540" s="289"/>
    </row>
    <row r="37541" spans="20:24">
      <c r="T37541" s="288"/>
      <c r="U37541" s="287"/>
      <c r="X37541" s="289"/>
    </row>
    <row r="37542" spans="20:24">
      <c r="T37542" s="288"/>
      <c r="U37542" s="287"/>
      <c r="X37542" s="289"/>
    </row>
    <row r="37543" spans="20:24">
      <c r="T37543" s="288"/>
      <c r="U37543" s="287"/>
      <c r="X37543" s="289"/>
    </row>
    <row r="37544" spans="20:24">
      <c r="T37544" s="288"/>
      <c r="U37544" s="287"/>
      <c r="X37544" s="289"/>
    </row>
    <row r="37545" spans="20:24">
      <c r="T37545" s="288"/>
      <c r="U37545" s="287"/>
      <c r="X37545" s="289"/>
    </row>
    <row r="37546" spans="20:24">
      <c r="T37546" s="288"/>
      <c r="U37546" s="287"/>
      <c r="X37546" s="289"/>
    </row>
    <row r="37547" spans="20:24">
      <c r="T37547" s="288"/>
      <c r="U37547" s="287"/>
      <c r="X37547" s="289"/>
    </row>
    <row r="37548" spans="20:24">
      <c r="T37548" s="288"/>
      <c r="U37548" s="287"/>
      <c r="X37548" s="289"/>
    </row>
    <row r="37549" spans="20:24">
      <c r="T37549" s="288"/>
      <c r="U37549" s="287"/>
      <c r="X37549" s="289"/>
    </row>
    <row r="37550" spans="20:24">
      <c r="T37550" s="288"/>
      <c r="U37550" s="287"/>
      <c r="X37550" s="289"/>
    </row>
    <row r="37551" spans="20:24">
      <c r="T37551" s="288"/>
      <c r="U37551" s="287"/>
      <c r="X37551" s="289"/>
    </row>
    <row r="37552" spans="20:24">
      <c r="T37552" s="288"/>
      <c r="U37552" s="287"/>
      <c r="X37552" s="289"/>
    </row>
    <row r="37553" spans="20:24">
      <c r="T37553" s="288"/>
      <c r="U37553" s="287"/>
      <c r="X37553" s="289"/>
    </row>
    <row r="37554" spans="20:24">
      <c r="T37554" s="288"/>
      <c r="U37554" s="287"/>
      <c r="X37554" s="289"/>
    </row>
    <row r="37555" spans="20:24">
      <c r="T37555" s="288"/>
      <c r="U37555" s="287"/>
      <c r="X37555" s="289"/>
    </row>
    <row r="37556" spans="20:24">
      <c r="T37556" s="288"/>
      <c r="U37556" s="287"/>
      <c r="X37556" s="289"/>
    </row>
    <row r="37557" spans="20:24">
      <c r="T37557" s="288"/>
      <c r="U37557" s="287"/>
      <c r="X37557" s="289"/>
    </row>
    <row r="37558" spans="20:24">
      <c r="T37558" s="288"/>
      <c r="U37558" s="287"/>
      <c r="X37558" s="289"/>
    </row>
    <row r="37559" spans="20:24">
      <c r="T37559" s="288"/>
      <c r="U37559" s="287"/>
      <c r="X37559" s="289"/>
    </row>
    <row r="37560" spans="20:24">
      <c r="T37560" s="288"/>
      <c r="U37560" s="287"/>
      <c r="X37560" s="289"/>
    </row>
    <row r="37561" spans="20:24">
      <c r="T37561" s="288"/>
      <c r="U37561" s="287"/>
      <c r="X37561" s="289"/>
    </row>
    <row r="37562" spans="20:24">
      <c r="T37562" s="288"/>
      <c r="U37562" s="287"/>
      <c r="X37562" s="289"/>
    </row>
    <row r="37563" spans="20:24">
      <c r="T37563" s="288"/>
      <c r="U37563" s="287"/>
      <c r="X37563" s="289"/>
    </row>
    <row r="37564" spans="20:24">
      <c r="T37564" s="288"/>
      <c r="U37564" s="287"/>
      <c r="X37564" s="289"/>
    </row>
    <row r="37565" spans="20:24">
      <c r="T37565" s="288"/>
      <c r="U37565" s="287"/>
      <c r="X37565" s="289"/>
    </row>
    <row r="37566" spans="20:24">
      <c r="T37566" s="288"/>
      <c r="U37566" s="287"/>
      <c r="X37566" s="289"/>
    </row>
    <row r="37567" spans="20:24">
      <c r="T37567" s="288"/>
      <c r="U37567" s="287"/>
      <c r="X37567" s="289"/>
    </row>
    <row r="37568" spans="20:24">
      <c r="T37568" s="288"/>
      <c r="U37568" s="287"/>
      <c r="X37568" s="289"/>
    </row>
    <row r="37569" spans="20:24">
      <c r="T37569" s="288"/>
      <c r="U37569" s="287"/>
      <c r="X37569" s="289"/>
    </row>
    <row r="37570" spans="20:24">
      <c r="T37570" s="288"/>
      <c r="U37570" s="287"/>
      <c r="X37570" s="289"/>
    </row>
    <row r="37571" spans="20:24">
      <c r="T37571" s="288"/>
      <c r="U37571" s="287"/>
      <c r="X37571" s="289"/>
    </row>
    <row r="37572" spans="20:24">
      <c r="T37572" s="288"/>
      <c r="U37572" s="287"/>
      <c r="X37572" s="289"/>
    </row>
    <row r="37573" spans="20:24">
      <c r="T37573" s="288"/>
      <c r="U37573" s="287"/>
      <c r="X37573" s="289"/>
    </row>
    <row r="37574" spans="20:24">
      <c r="T37574" s="288"/>
      <c r="U37574" s="287"/>
      <c r="X37574" s="289"/>
    </row>
    <row r="37575" spans="20:24">
      <c r="T37575" s="288"/>
      <c r="U37575" s="287"/>
      <c r="X37575" s="289"/>
    </row>
    <row r="37576" spans="20:24">
      <c r="T37576" s="288"/>
      <c r="U37576" s="287"/>
      <c r="X37576" s="289"/>
    </row>
    <row r="37577" spans="20:24">
      <c r="T37577" s="288"/>
      <c r="U37577" s="287"/>
      <c r="X37577" s="289"/>
    </row>
    <row r="37578" spans="20:24">
      <c r="T37578" s="288"/>
      <c r="U37578" s="287"/>
      <c r="X37578" s="289"/>
    </row>
    <row r="37579" spans="20:24">
      <c r="T37579" s="288"/>
      <c r="U37579" s="287"/>
      <c r="X37579" s="289"/>
    </row>
    <row r="37580" spans="20:24">
      <c r="T37580" s="288"/>
      <c r="U37580" s="287"/>
      <c r="X37580" s="289"/>
    </row>
    <row r="37581" spans="20:24">
      <c r="T37581" s="288"/>
      <c r="U37581" s="287"/>
      <c r="X37581" s="289"/>
    </row>
    <row r="37582" spans="20:24">
      <c r="T37582" s="288"/>
      <c r="U37582" s="287"/>
      <c r="X37582" s="289"/>
    </row>
    <row r="37583" spans="20:24">
      <c r="T37583" s="288"/>
      <c r="U37583" s="287"/>
      <c r="X37583" s="289"/>
    </row>
    <row r="37584" spans="20:24">
      <c r="T37584" s="288"/>
      <c r="U37584" s="287"/>
      <c r="X37584" s="289"/>
    </row>
    <row r="37585" spans="20:24">
      <c r="T37585" s="288"/>
      <c r="U37585" s="287"/>
      <c r="X37585" s="289"/>
    </row>
    <row r="37586" spans="20:24">
      <c r="T37586" s="288"/>
      <c r="U37586" s="287"/>
      <c r="X37586" s="289"/>
    </row>
    <row r="37587" spans="20:24">
      <c r="T37587" s="288"/>
      <c r="U37587" s="287"/>
      <c r="X37587" s="289"/>
    </row>
    <row r="37588" spans="20:24">
      <c r="T37588" s="288"/>
      <c r="U37588" s="287"/>
      <c r="X37588" s="289"/>
    </row>
    <row r="37589" spans="20:24">
      <c r="T37589" s="288"/>
      <c r="U37589" s="287"/>
      <c r="X37589" s="289"/>
    </row>
    <row r="37590" spans="20:24">
      <c r="T37590" s="288"/>
      <c r="U37590" s="287"/>
      <c r="X37590" s="289"/>
    </row>
    <row r="37591" spans="20:24">
      <c r="T37591" s="288"/>
      <c r="U37591" s="287"/>
      <c r="X37591" s="289"/>
    </row>
    <row r="37592" spans="20:24">
      <c r="T37592" s="288"/>
      <c r="U37592" s="287"/>
      <c r="X37592" s="289"/>
    </row>
    <row r="37593" spans="20:24">
      <c r="T37593" s="288"/>
      <c r="U37593" s="287"/>
      <c r="X37593" s="289"/>
    </row>
    <row r="37594" spans="20:24">
      <c r="T37594" s="288"/>
      <c r="U37594" s="287"/>
      <c r="X37594" s="289"/>
    </row>
    <row r="37595" spans="20:24">
      <c r="T37595" s="288"/>
      <c r="U37595" s="287"/>
      <c r="X37595" s="289"/>
    </row>
    <row r="37596" spans="20:24">
      <c r="T37596" s="288"/>
      <c r="U37596" s="287"/>
      <c r="X37596" s="289"/>
    </row>
    <row r="37597" spans="20:24">
      <c r="T37597" s="288"/>
      <c r="U37597" s="287"/>
      <c r="X37597" s="289"/>
    </row>
    <row r="37598" spans="20:24">
      <c r="T37598" s="288"/>
      <c r="U37598" s="287"/>
      <c r="X37598" s="289"/>
    </row>
    <row r="37599" spans="20:24">
      <c r="T37599" s="288"/>
      <c r="U37599" s="287"/>
      <c r="X37599" s="289"/>
    </row>
    <row r="37600" spans="20:24">
      <c r="T37600" s="288"/>
      <c r="U37600" s="287"/>
      <c r="X37600" s="289"/>
    </row>
    <row r="37601" spans="20:24">
      <c r="T37601" s="288"/>
      <c r="U37601" s="287"/>
      <c r="X37601" s="289"/>
    </row>
    <row r="37602" spans="20:24">
      <c r="T37602" s="288"/>
      <c r="U37602" s="287"/>
      <c r="X37602" s="289"/>
    </row>
    <row r="37603" spans="20:24">
      <c r="T37603" s="288"/>
      <c r="U37603" s="287"/>
      <c r="X37603" s="289"/>
    </row>
    <row r="37604" spans="20:24">
      <c r="T37604" s="288"/>
      <c r="U37604" s="287"/>
      <c r="X37604" s="289"/>
    </row>
    <row r="37605" spans="20:24">
      <c r="T37605" s="288"/>
      <c r="U37605" s="287"/>
      <c r="X37605" s="289"/>
    </row>
    <row r="37606" spans="20:24">
      <c r="T37606" s="288"/>
      <c r="U37606" s="287"/>
      <c r="X37606" s="289"/>
    </row>
    <row r="37607" spans="20:24">
      <c r="T37607" s="288"/>
      <c r="U37607" s="287"/>
      <c r="X37607" s="289"/>
    </row>
    <row r="37608" spans="20:24">
      <c r="T37608" s="288"/>
      <c r="U37608" s="287"/>
      <c r="X37608" s="289"/>
    </row>
    <row r="37609" spans="20:24">
      <c r="T37609" s="288"/>
      <c r="U37609" s="287"/>
      <c r="X37609" s="289"/>
    </row>
    <row r="37610" spans="20:24">
      <c r="T37610" s="288"/>
      <c r="U37610" s="287"/>
      <c r="X37610" s="289"/>
    </row>
    <row r="37611" spans="20:24">
      <c r="T37611" s="288"/>
      <c r="U37611" s="287"/>
      <c r="X37611" s="289"/>
    </row>
    <row r="37612" spans="20:24">
      <c r="T37612" s="288"/>
      <c r="U37612" s="287"/>
      <c r="X37612" s="289"/>
    </row>
    <row r="37613" spans="20:24">
      <c r="T37613" s="288"/>
      <c r="U37613" s="287"/>
      <c r="X37613" s="289"/>
    </row>
    <row r="37614" spans="20:24">
      <c r="T37614" s="288"/>
      <c r="U37614" s="287"/>
      <c r="X37614" s="289"/>
    </row>
    <row r="37615" spans="20:24">
      <c r="T37615" s="288"/>
      <c r="U37615" s="287"/>
      <c r="X37615" s="289"/>
    </row>
    <row r="37616" spans="20:24">
      <c r="T37616" s="288"/>
      <c r="U37616" s="287"/>
      <c r="X37616" s="289"/>
    </row>
    <row r="37617" spans="20:24">
      <c r="T37617" s="288"/>
      <c r="U37617" s="287"/>
      <c r="X37617" s="289"/>
    </row>
    <row r="37618" spans="20:24">
      <c r="T37618" s="288"/>
      <c r="U37618" s="287"/>
      <c r="X37618" s="289"/>
    </row>
    <row r="37619" spans="20:24">
      <c r="T37619" s="288"/>
      <c r="U37619" s="287"/>
      <c r="X37619" s="289"/>
    </row>
    <row r="37620" spans="20:24">
      <c r="T37620" s="288"/>
      <c r="U37620" s="287"/>
      <c r="X37620" s="289"/>
    </row>
    <row r="37621" spans="20:24">
      <c r="T37621" s="288"/>
      <c r="U37621" s="287"/>
      <c r="X37621" s="289"/>
    </row>
    <row r="37622" spans="20:24">
      <c r="T37622" s="288"/>
      <c r="U37622" s="287"/>
      <c r="X37622" s="289"/>
    </row>
    <row r="37623" spans="20:24">
      <c r="T37623" s="288"/>
      <c r="U37623" s="287"/>
      <c r="X37623" s="289"/>
    </row>
    <row r="37624" spans="20:24">
      <c r="T37624" s="288"/>
      <c r="U37624" s="287"/>
      <c r="X37624" s="289"/>
    </row>
    <row r="37625" spans="20:24">
      <c r="T37625" s="288"/>
      <c r="U37625" s="287"/>
      <c r="X37625" s="289"/>
    </row>
    <row r="37626" spans="20:24">
      <c r="T37626" s="288"/>
      <c r="U37626" s="287"/>
      <c r="X37626" s="289"/>
    </row>
    <row r="37627" spans="20:24">
      <c r="T37627" s="288"/>
      <c r="U37627" s="287"/>
      <c r="X37627" s="289"/>
    </row>
    <row r="37628" spans="20:24">
      <c r="T37628" s="288"/>
      <c r="U37628" s="287"/>
      <c r="X37628" s="289"/>
    </row>
    <row r="37629" spans="20:24">
      <c r="T37629" s="288"/>
      <c r="U37629" s="287"/>
      <c r="X37629" s="289"/>
    </row>
    <row r="37630" spans="20:24">
      <c r="T37630" s="288"/>
      <c r="U37630" s="287"/>
      <c r="X37630" s="289"/>
    </row>
    <row r="37631" spans="20:24">
      <c r="T37631" s="288"/>
      <c r="U37631" s="287"/>
      <c r="X37631" s="289"/>
    </row>
    <row r="37632" spans="20:24">
      <c r="T37632" s="288"/>
      <c r="U37632" s="287"/>
      <c r="X37632" s="289"/>
    </row>
    <row r="37633" spans="20:24">
      <c r="T37633" s="288"/>
      <c r="U37633" s="287"/>
      <c r="X37633" s="289"/>
    </row>
    <row r="37634" spans="20:24">
      <c r="T37634" s="288"/>
      <c r="U37634" s="287"/>
      <c r="X37634" s="289"/>
    </row>
    <row r="37635" spans="20:24">
      <c r="T37635" s="288"/>
      <c r="U37635" s="287"/>
      <c r="X37635" s="289"/>
    </row>
    <row r="37636" spans="20:24">
      <c r="T37636" s="288"/>
      <c r="U37636" s="287"/>
      <c r="X37636" s="289"/>
    </row>
    <row r="37637" spans="20:24">
      <c r="T37637" s="288"/>
      <c r="U37637" s="287"/>
      <c r="X37637" s="289"/>
    </row>
    <row r="37638" spans="20:24">
      <c r="T37638" s="288"/>
      <c r="U37638" s="287"/>
      <c r="X37638" s="289"/>
    </row>
    <row r="37639" spans="20:24">
      <c r="T37639" s="288"/>
      <c r="U37639" s="287"/>
      <c r="X37639" s="289"/>
    </row>
    <row r="37640" spans="20:24">
      <c r="T37640" s="288"/>
      <c r="U37640" s="287"/>
      <c r="X37640" s="289"/>
    </row>
    <row r="37641" spans="20:24">
      <c r="T37641" s="288"/>
      <c r="U37641" s="287"/>
      <c r="X37641" s="289"/>
    </row>
    <row r="37642" spans="20:24">
      <c r="T37642" s="288"/>
      <c r="U37642" s="287"/>
      <c r="X37642" s="289"/>
    </row>
    <row r="37643" spans="20:24">
      <c r="T37643" s="288"/>
      <c r="U37643" s="287"/>
      <c r="X37643" s="289"/>
    </row>
    <row r="37644" spans="20:24">
      <c r="T37644" s="288"/>
      <c r="U37644" s="287"/>
      <c r="X37644" s="289"/>
    </row>
    <row r="37645" spans="20:24">
      <c r="T37645" s="288"/>
      <c r="U37645" s="287"/>
      <c r="X37645" s="289"/>
    </row>
    <row r="37646" spans="20:24">
      <c r="T37646" s="288"/>
      <c r="U37646" s="287"/>
      <c r="X37646" s="289"/>
    </row>
    <row r="37647" spans="20:24">
      <c r="T37647" s="288"/>
      <c r="U37647" s="287"/>
      <c r="X37647" s="289"/>
    </row>
    <row r="37648" spans="20:24">
      <c r="T37648" s="288"/>
      <c r="U37648" s="287"/>
      <c r="X37648" s="289"/>
    </row>
    <row r="37649" spans="20:24">
      <c r="T37649" s="288"/>
      <c r="U37649" s="287"/>
      <c r="X37649" s="289"/>
    </row>
    <row r="37650" spans="20:24">
      <c r="T37650" s="288"/>
      <c r="U37650" s="287"/>
      <c r="X37650" s="289"/>
    </row>
    <row r="37651" spans="20:24">
      <c r="T37651" s="288"/>
      <c r="U37651" s="287"/>
      <c r="X37651" s="289"/>
    </row>
    <row r="37652" spans="20:24">
      <c r="T37652" s="288"/>
      <c r="U37652" s="287"/>
      <c r="X37652" s="289"/>
    </row>
    <row r="37653" spans="20:24">
      <c r="T37653" s="288"/>
      <c r="U37653" s="287"/>
      <c r="X37653" s="289"/>
    </row>
    <row r="37654" spans="20:24">
      <c r="T37654" s="288"/>
      <c r="U37654" s="287"/>
      <c r="X37654" s="289"/>
    </row>
    <row r="37655" spans="20:24">
      <c r="T37655" s="288"/>
      <c r="U37655" s="287"/>
      <c r="X37655" s="289"/>
    </row>
    <row r="37656" spans="20:24">
      <c r="T37656" s="288"/>
      <c r="U37656" s="287"/>
      <c r="X37656" s="289"/>
    </row>
    <row r="37657" spans="20:24">
      <c r="T37657" s="288"/>
      <c r="U37657" s="287"/>
      <c r="X37657" s="289"/>
    </row>
    <row r="37658" spans="20:24">
      <c r="T37658" s="288"/>
      <c r="U37658" s="287"/>
      <c r="X37658" s="289"/>
    </row>
    <row r="37659" spans="20:24">
      <c r="T37659" s="288"/>
      <c r="U37659" s="287"/>
      <c r="X37659" s="289"/>
    </row>
    <row r="37660" spans="20:24">
      <c r="T37660" s="288"/>
      <c r="U37660" s="287"/>
      <c r="X37660" s="289"/>
    </row>
    <row r="37661" spans="20:24">
      <c r="T37661" s="288"/>
      <c r="U37661" s="287"/>
      <c r="X37661" s="289"/>
    </row>
    <row r="37662" spans="20:24">
      <c r="T37662" s="288"/>
      <c r="U37662" s="287"/>
      <c r="X37662" s="289"/>
    </row>
    <row r="37663" spans="20:24">
      <c r="T37663" s="288"/>
      <c r="U37663" s="287"/>
      <c r="X37663" s="289"/>
    </row>
    <row r="37664" spans="20:24">
      <c r="T37664" s="288"/>
      <c r="U37664" s="287"/>
      <c r="X37664" s="289"/>
    </row>
    <row r="37665" spans="20:24">
      <c r="T37665" s="288"/>
      <c r="U37665" s="287"/>
      <c r="X37665" s="289"/>
    </row>
    <row r="37666" spans="20:24">
      <c r="T37666" s="288"/>
      <c r="U37666" s="287"/>
      <c r="X37666" s="289"/>
    </row>
    <row r="37667" spans="20:24">
      <c r="T37667" s="288"/>
      <c r="U37667" s="287"/>
      <c r="X37667" s="289"/>
    </row>
    <row r="37668" spans="20:24">
      <c r="T37668" s="288"/>
      <c r="U37668" s="287"/>
      <c r="X37668" s="289"/>
    </row>
    <row r="37669" spans="20:24">
      <c r="T37669" s="288"/>
      <c r="U37669" s="287"/>
      <c r="X37669" s="289"/>
    </row>
    <row r="37670" spans="20:24">
      <c r="T37670" s="288"/>
      <c r="U37670" s="287"/>
      <c r="X37670" s="289"/>
    </row>
    <row r="37671" spans="20:24">
      <c r="T37671" s="288"/>
      <c r="U37671" s="287"/>
      <c r="X37671" s="289"/>
    </row>
    <row r="37672" spans="20:24">
      <c r="T37672" s="288"/>
      <c r="U37672" s="287"/>
      <c r="X37672" s="289"/>
    </row>
    <row r="37673" spans="20:24">
      <c r="T37673" s="288"/>
      <c r="U37673" s="287"/>
      <c r="X37673" s="289"/>
    </row>
    <row r="37674" spans="20:24">
      <c r="T37674" s="288"/>
      <c r="U37674" s="287"/>
      <c r="X37674" s="289"/>
    </row>
    <row r="37675" spans="20:24">
      <c r="T37675" s="288"/>
      <c r="U37675" s="287"/>
      <c r="X37675" s="289"/>
    </row>
    <row r="37676" spans="20:24">
      <c r="T37676" s="288"/>
      <c r="U37676" s="287"/>
      <c r="X37676" s="289"/>
    </row>
    <row r="37677" spans="20:24">
      <c r="T37677" s="288"/>
      <c r="U37677" s="287"/>
      <c r="X37677" s="289"/>
    </row>
    <row r="37678" spans="20:24">
      <c r="T37678" s="288"/>
      <c r="U37678" s="287"/>
      <c r="X37678" s="289"/>
    </row>
    <row r="37679" spans="20:24">
      <c r="T37679" s="288"/>
      <c r="U37679" s="287"/>
      <c r="X37679" s="289"/>
    </row>
    <row r="37680" spans="20:24">
      <c r="T37680" s="288"/>
      <c r="U37680" s="287"/>
      <c r="X37680" s="289"/>
    </row>
    <row r="37681" spans="20:24">
      <c r="T37681" s="288"/>
      <c r="U37681" s="287"/>
      <c r="X37681" s="289"/>
    </row>
    <row r="37682" spans="20:24">
      <c r="T37682" s="288"/>
      <c r="U37682" s="287"/>
      <c r="X37682" s="289"/>
    </row>
    <row r="37683" spans="20:24">
      <c r="T37683" s="288"/>
      <c r="U37683" s="287"/>
      <c r="X37683" s="289"/>
    </row>
    <row r="37684" spans="20:24">
      <c r="T37684" s="288"/>
      <c r="U37684" s="287"/>
      <c r="X37684" s="289"/>
    </row>
    <row r="37685" spans="20:24">
      <c r="T37685" s="288"/>
      <c r="U37685" s="287"/>
      <c r="X37685" s="289"/>
    </row>
    <row r="37686" spans="20:24">
      <c r="T37686" s="288"/>
      <c r="U37686" s="287"/>
      <c r="X37686" s="289"/>
    </row>
    <row r="37687" spans="20:24">
      <c r="T37687" s="288"/>
      <c r="U37687" s="287"/>
      <c r="X37687" s="289"/>
    </row>
    <row r="37688" spans="20:24">
      <c r="T37688" s="288"/>
      <c r="U37688" s="287"/>
      <c r="X37688" s="289"/>
    </row>
    <row r="37689" spans="20:24">
      <c r="T37689" s="288"/>
      <c r="U37689" s="287"/>
      <c r="X37689" s="289"/>
    </row>
    <row r="37690" spans="20:24">
      <c r="T37690" s="288"/>
      <c r="U37690" s="287"/>
      <c r="X37690" s="289"/>
    </row>
    <row r="37691" spans="20:24">
      <c r="T37691" s="288"/>
      <c r="U37691" s="287"/>
      <c r="X37691" s="289"/>
    </row>
    <row r="37692" spans="20:24">
      <c r="T37692" s="288"/>
      <c r="U37692" s="287"/>
      <c r="X37692" s="289"/>
    </row>
    <row r="37693" spans="20:24">
      <c r="T37693" s="288"/>
      <c r="U37693" s="287"/>
      <c r="X37693" s="289"/>
    </row>
    <row r="37694" spans="20:24">
      <c r="T37694" s="288"/>
      <c r="U37694" s="287"/>
      <c r="X37694" s="289"/>
    </row>
    <row r="37695" spans="20:24">
      <c r="T37695" s="288"/>
      <c r="U37695" s="287"/>
      <c r="X37695" s="289"/>
    </row>
    <row r="37696" spans="20:24">
      <c r="T37696" s="288"/>
      <c r="U37696" s="287"/>
      <c r="X37696" s="289"/>
    </row>
    <row r="37697" spans="20:24">
      <c r="T37697" s="288"/>
      <c r="U37697" s="287"/>
      <c r="X37697" s="289"/>
    </row>
    <row r="37698" spans="20:24">
      <c r="T37698" s="288"/>
      <c r="U37698" s="287"/>
      <c r="X37698" s="289"/>
    </row>
    <row r="37699" spans="20:24">
      <c r="T37699" s="288"/>
      <c r="U37699" s="287"/>
      <c r="X37699" s="289"/>
    </row>
    <row r="37700" spans="20:24">
      <c r="T37700" s="288"/>
      <c r="U37700" s="287"/>
      <c r="X37700" s="289"/>
    </row>
    <row r="37701" spans="20:24">
      <c r="T37701" s="288"/>
      <c r="U37701" s="287"/>
      <c r="X37701" s="289"/>
    </row>
    <row r="37702" spans="20:24">
      <c r="T37702" s="288"/>
      <c r="U37702" s="287"/>
      <c r="X37702" s="289"/>
    </row>
    <row r="37703" spans="20:24">
      <c r="T37703" s="288"/>
      <c r="U37703" s="287"/>
      <c r="X37703" s="289"/>
    </row>
    <row r="37704" spans="20:24">
      <c r="T37704" s="288"/>
      <c r="U37704" s="287"/>
      <c r="X37704" s="289"/>
    </row>
    <row r="37705" spans="20:24">
      <c r="T37705" s="288"/>
      <c r="U37705" s="287"/>
      <c r="X37705" s="289"/>
    </row>
    <row r="37706" spans="20:24">
      <c r="T37706" s="288"/>
      <c r="U37706" s="287"/>
      <c r="X37706" s="289"/>
    </row>
    <row r="37707" spans="20:24">
      <c r="T37707" s="288"/>
      <c r="U37707" s="287"/>
      <c r="X37707" s="289"/>
    </row>
    <row r="37708" spans="20:24">
      <c r="T37708" s="288"/>
      <c r="U37708" s="287"/>
      <c r="X37708" s="289"/>
    </row>
    <row r="37709" spans="20:24">
      <c r="T37709" s="288"/>
      <c r="U37709" s="287"/>
      <c r="X37709" s="289"/>
    </row>
    <row r="37710" spans="20:24">
      <c r="T37710" s="288"/>
      <c r="U37710" s="287"/>
      <c r="X37710" s="289"/>
    </row>
    <row r="37711" spans="20:24">
      <c r="T37711" s="288"/>
      <c r="U37711" s="287"/>
      <c r="X37711" s="289"/>
    </row>
    <row r="37712" spans="20:24">
      <c r="T37712" s="288"/>
      <c r="U37712" s="287"/>
      <c r="X37712" s="289"/>
    </row>
    <row r="37713" spans="20:24">
      <c r="T37713" s="288"/>
      <c r="U37713" s="287"/>
      <c r="X37713" s="289"/>
    </row>
    <row r="37714" spans="20:24">
      <c r="T37714" s="288"/>
      <c r="U37714" s="287"/>
      <c r="X37714" s="289"/>
    </row>
    <row r="37715" spans="20:24">
      <c r="T37715" s="288"/>
      <c r="U37715" s="287"/>
      <c r="X37715" s="289"/>
    </row>
    <row r="37716" spans="20:24">
      <c r="T37716" s="288"/>
      <c r="U37716" s="287"/>
      <c r="X37716" s="289"/>
    </row>
    <row r="37717" spans="20:24">
      <c r="T37717" s="288"/>
      <c r="U37717" s="287"/>
      <c r="X37717" s="289"/>
    </row>
    <row r="37718" spans="20:24">
      <c r="T37718" s="288"/>
      <c r="U37718" s="287"/>
      <c r="X37718" s="289"/>
    </row>
    <row r="37719" spans="20:24">
      <c r="T37719" s="288"/>
      <c r="U37719" s="287"/>
      <c r="X37719" s="289"/>
    </row>
    <row r="37720" spans="20:24">
      <c r="T37720" s="288"/>
      <c r="U37720" s="287"/>
      <c r="X37720" s="289"/>
    </row>
    <row r="37721" spans="20:24">
      <c r="T37721" s="288"/>
      <c r="U37721" s="287"/>
      <c r="X37721" s="289"/>
    </row>
    <row r="37722" spans="20:24">
      <c r="T37722" s="288"/>
      <c r="U37722" s="287"/>
      <c r="X37722" s="289"/>
    </row>
    <row r="37723" spans="20:24">
      <c r="T37723" s="288"/>
      <c r="U37723" s="287"/>
      <c r="X37723" s="289"/>
    </row>
    <row r="37724" spans="20:24">
      <c r="T37724" s="288"/>
      <c r="U37724" s="287"/>
      <c r="X37724" s="289"/>
    </row>
    <row r="37725" spans="20:24">
      <c r="T37725" s="288"/>
      <c r="U37725" s="287"/>
      <c r="X37725" s="289"/>
    </row>
    <row r="37726" spans="20:24">
      <c r="T37726" s="288"/>
      <c r="U37726" s="287"/>
      <c r="X37726" s="289"/>
    </row>
    <row r="37727" spans="20:24">
      <c r="T37727" s="288"/>
      <c r="U37727" s="287"/>
      <c r="X37727" s="289"/>
    </row>
    <row r="37728" spans="20:24">
      <c r="T37728" s="288"/>
      <c r="U37728" s="287"/>
      <c r="X37728" s="289"/>
    </row>
    <row r="37729" spans="20:24">
      <c r="T37729" s="288"/>
      <c r="U37729" s="287"/>
      <c r="X37729" s="289"/>
    </row>
    <row r="37730" spans="20:24">
      <c r="T37730" s="288"/>
      <c r="U37730" s="287"/>
      <c r="X37730" s="289"/>
    </row>
    <row r="37731" spans="20:24">
      <c r="T37731" s="288"/>
      <c r="U37731" s="287"/>
      <c r="X37731" s="289"/>
    </row>
    <row r="37732" spans="20:24">
      <c r="T37732" s="288"/>
      <c r="U37732" s="287"/>
      <c r="X37732" s="289"/>
    </row>
    <row r="37733" spans="20:24">
      <c r="T37733" s="288"/>
      <c r="U37733" s="287"/>
      <c r="X37733" s="289"/>
    </row>
    <row r="37734" spans="20:24">
      <c r="T37734" s="288"/>
      <c r="U37734" s="287"/>
      <c r="X37734" s="289"/>
    </row>
    <row r="37735" spans="20:24">
      <c r="T37735" s="288"/>
      <c r="U37735" s="287"/>
      <c r="X37735" s="289"/>
    </row>
    <row r="37736" spans="20:24">
      <c r="T37736" s="288"/>
      <c r="U37736" s="287"/>
      <c r="X37736" s="289"/>
    </row>
    <row r="37737" spans="20:24">
      <c r="T37737" s="288"/>
      <c r="U37737" s="287"/>
      <c r="X37737" s="289"/>
    </row>
    <row r="37738" spans="20:24">
      <c r="T37738" s="288"/>
      <c r="U37738" s="287"/>
      <c r="X37738" s="289"/>
    </row>
    <row r="37739" spans="20:24">
      <c r="T37739" s="288"/>
      <c r="U37739" s="287"/>
      <c r="X37739" s="289"/>
    </row>
    <row r="37740" spans="20:24">
      <c r="T37740" s="288"/>
      <c r="U37740" s="287"/>
      <c r="X37740" s="289"/>
    </row>
    <row r="37741" spans="20:24">
      <c r="T37741" s="288"/>
      <c r="U37741" s="287"/>
      <c r="X37741" s="289"/>
    </row>
    <row r="37742" spans="20:24">
      <c r="T37742" s="288"/>
      <c r="U37742" s="287"/>
      <c r="X37742" s="289"/>
    </row>
    <row r="37743" spans="20:24">
      <c r="T37743" s="288"/>
      <c r="U37743" s="287"/>
      <c r="X37743" s="289"/>
    </row>
    <row r="37744" spans="20:24">
      <c r="T37744" s="288"/>
      <c r="U37744" s="287"/>
      <c r="X37744" s="289"/>
    </row>
    <row r="37745" spans="20:24">
      <c r="T37745" s="288"/>
      <c r="U37745" s="287"/>
      <c r="X37745" s="289"/>
    </row>
    <row r="37746" spans="20:24">
      <c r="T37746" s="288"/>
      <c r="U37746" s="287"/>
      <c r="X37746" s="289"/>
    </row>
    <row r="37747" spans="20:24">
      <c r="T37747" s="288"/>
      <c r="U37747" s="287"/>
      <c r="X37747" s="289"/>
    </row>
    <row r="37748" spans="20:24">
      <c r="T37748" s="288"/>
      <c r="U37748" s="287"/>
      <c r="X37748" s="289"/>
    </row>
    <row r="37749" spans="20:24">
      <c r="T37749" s="288"/>
      <c r="U37749" s="287"/>
      <c r="X37749" s="289"/>
    </row>
    <row r="37750" spans="20:24">
      <c r="T37750" s="288"/>
      <c r="U37750" s="287"/>
      <c r="X37750" s="289"/>
    </row>
    <row r="37751" spans="20:24">
      <c r="T37751" s="288"/>
      <c r="U37751" s="287"/>
      <c r="X37751" s="289"/>
    </row>
    <row r="37752" spans="20:24">
      <c r="T37752" s="288"/>
      <c r="U37752" s="287"/>
      <c r="X37752" s="289"/>
    </row>
    <row r="37753" spans="20:24">
      <c r="T37753" s="288"/>
      <c r="U37753" s="287"/>
      <c r="X37753" s="289"/>
    </row>
    <row r="37754" spans="20:24">
      <c r="T37754" s="288"/>
      <c r="U37754" s="287"/>
      <c r="X37754" s="289"/>
    </row>
    <row r="37755" spans="20:24">
      <c r="T37755" s="288"/>
      <c r="U37755" s="287"/>
      <c r="X37755" s="289"/>
    </row>
    <row r="37756" spans="20:24">
      <c r="T37756" s="288"/>
      <c r="U37756" s="287"/>
      <c r="X37756" s="289"/>
    </row>
    <row r="37757" spans="20:24">
      <c r="T37757" s="288"/>
      <c r="U37757" s="287"/>
      <c r="X37757" s="289"/>
    </row>
    <row r="37758" spans="20:24">
      <c r="T37758" s="288"/>
      <c r="U37758" s="287"/>
      <c r="X37758" s="289"/>
    </row>
    <row r="37759" spans="20:24">
      <c r="T37759" s="288"/>
      <c r="U37759" s="287"/>
      <c r="X37759" s="289"/>
    </row>
    <row r="37760" spans="20:24">
      <c r="T37760" s="288"/>
      <c r="U37760" s="287"/>
      <c r="X37760" s="289"/>
    </row>
    <row r="37761" spans="20:24">
      <c r="T37761" s="288"/>
      <c r="U37761" s="287"/>
      <c r="X37761" s="289"/>
    </row>
    <row r="37762" spans="20:24">
      <c r="T37762" s="288"/>
      <c r="U37762" s="287"/>
      <c r="X37762" s="289"/>
    </row>
    <row r="37763" spans="20:24">
      <c r="T37763" s="288"/>
      <c r="U37763" s="287"/>
      <c r="X37763" s="289"/>
    </row>
    <row r="37764" spans="20:24">
      <c r="T37764" s="288"/>
      <c r="U37764" s="287"/>
      <c r="X37764" s="289"/>
    </row>
    <row r="37765" spans="20:24">
      <c r="T37765" s="288"/>
      <c r="U37765" s="287"/>
      <c r="X37765" s="289"/>
    </row>
    <row r="37766" spans="20:24">
      <c r="T37766" s="288"/>
      <c r="U37766" s="287"/>
      <c r="X37766" s="289"/>
    </row>
    <row r="37767" spans="20:24">
      <c r="T37767" s="288"/>
      <c r="U37767" s="287"/>
      <c r="X37767" s="289"/>
    </row>
    <row r="37768" spans="20:24">
      <c r="T37768" s="288"/>
      <c r="U37768" s="287"/>
      <c r="X37768" s="289"/>
    </row>
    <row r="37769" spans="20:24">
      <c r="T37769" s="288"/>
      <c r="U37769" s="287"/>
      <c r="X37769" s="289"/>
    </row>
    <row r="37770" spans="20:24">
      <c r="T37770" s="288"/>
      <c r="U37770" s="287"/>
      <c r="X37770" s="289"/>
    </row>
    <row r="37771" spans="20:24">
      <c r="T37771" s="288"/>
      <c r="U37771" s="287"/>
      <c r="X37771" s="289"/>
    </row>
    <row r="37772" spans="20:24">
      <c r="T37772" s="288"/>
      <c r="U37772" s="287"/>
      <c r="X37772" s="289"/>
    </row>
    <row r="37773" spans="20:24">
      <c r="T37773" s="288"/>
      <c r="U37773" s="287"/>
      <c r="X37773" s="289"/>
    </row>
    <row r="37774" spans="20:24">
      <c r="T37774" s="288"/>
      <c r="U37774" s="287"/>
      <c r="X37774" s="289"/>
    </row>
    <row r="37775" spans="20:24">
      <c r="T37775" s="288"/>
      <c r="U37775" s="287"/>
      <c r="X37775" s="289"/>
    </row>
    <row r="37776" spans="20:24">
      <c r="T37776" s="288"/>
      <c r="U37776" s="287"/>
      <c r="X37776" s="289"/>
    </row>
    <row r="37777" spans="20:24">
      <c r="T37777" s="288"/>
      <c r="U37777" s="287"/>
      <c r="X37777" s="289"/>
    </row>
    <row r="37778" spans="20:24">
      <c r="T37778" s="288"/>
      <c r="U37778" s="287"/>
      <c r="X37778" s="289"/>
    </row>
    <row r="37779" spans="20:24">
      <c r="T37779" s="288"/>
      <c r="U37779" s="287"/>
      <c r="X37779" s="289"/>
    </row>
    <row r="37780" spans="20:24">
      <c r="T37780" s="288"/>
      <c r="U37780" s="287"/>
      <c r="X37780" s="289"/>
    </row>
    <row r="37781" spans="20:24">
      <c r="T37781" s="288"/>
      <c r="U37781" s="287"/>
      <c r="X37781" s="289"/>
    </row>
    <row r="37782" spans="20:24">
      <c r="T37782" s="288"/>
      <c r="U37782" s="287"/>
      <c r="X37782" s="289"/>
    </row>
    <row r="37783" spans="20:24">
      <c r="T37783" s="288"/>
      <c r="U37783" s="287"/>
      <c r="X37783" s="289"/>
    </row>
    <row r="37784" spans="20:24">
      <c r="T37784" s="288"/>
      <c r="U37784" s="287"/>
      <c r="X37784" s="289"/>
    </row>
    <row r="37785" spans="20:24">
      <c r="T37785" s="288"/>
      <c r="U37785" s="287"/>
      <c r="X37785" s="289"/>
    </row>
    <row r="37786" spans="20:24">
      <c r="T37786" s="288"/>
      <c r="U37786" s="287"/>
      <c r="X37786" s="289"/>
    </row>
    <row r="37787" spans="20:24">
      <c r="T37787" s="288"/>
      <c r="U37787" s="287"/>
      <c r="X37787" s="289"/>
    </row>
    <row r="37788" spans="20:24">
      <c r="T37788" s="288"/>
      <c r="U37788" s="287"/>
      <c r="X37788" s="289"/>
    </row>
    <row r="37789" spans="20:24">
      <c r="T37789" s="288"/>
      <c r="U37789" s="287"/>
      <c r="X37789" s="289"/>
    </row>
    <row r="37790" spans="20:24">
      <c r="T37790" s="288"/>
      <c r="U37790" s="287"/>
      <c r="X37790" s="289"/>
    </row>
    <row r="37791" spans="20:24">
      <c r="T37791" s="288"/>
      <c r="U37791" s="287"/>
      <c r="X37791" s="289"/>
    </row>
    <row r="37792" spans="20:24">
      <c r="T37792" s="288"/>
      <c r="U37792" s="287"/>
      <c r="X37792" s="289"/>
    </row>
    <row r="37793" spans="20:24">
      <c r="T37793" s="288"/>
      <c r="U37793" s="287"/>
      <c r="X37793" s="289"/>
    </row>
    <row r="37794" spans="20:24">
      <c r="T37794" s="288"/>
      <c r="U37794" s="287"/>
      <c r="X37794" s="289"/>
    </row>
    <row r="37795" spans="20:24">
      <c r="T37795" s="288"/>
      <c r="U37795" s="287"/>
      <c r="X37795" s="289"/>
    </row>
    <row r="37796" spans="20:24">
      <c r="T37796" s="288"/>
      <c r="U37796" s="287"/>
      <c r="X37796" s="289"/>
    </row>
    <row r="37797" spans="20:24">
      <c r="T37797" s="288"/>
      <c r="U37797" s="287"/>
      <c r="X37797" s="289"/>
    </row>
    <row r="37798" spans="20:24">
      <c r="T37798" s="288"/>
      <c r="U37798" s="287"/>
      <c r="X37798" s="289"/>
    </row>
    <row r="37799" spans="20:24">
      <c r="T37799" s="288"/>
      <c r="U37799" s="287"/>
      <c r="X37799" s="289"/>
    </row>
    <row r="37800" spans="20:24">
      <c r="T37800" s="288"/>
      <c r="U37800" s="287"/>
      <c r="X37800" s="289"/>
    </row>
    <row r="37801" spans="20:24">
      <c r="T37801" s="288"/>
      <c r="U37801" s="287"/>
      <c r="X37801" s="289"/>
    </row>
    <row r="37802" spans="20:24">
      <c r="T37802" s="288"/>
      <c r="U37802" s="287"/>
      <c r="X37802" s="289"/>
    </row>
    <row r="37803" spans="20:24">
      <c r="T37803" s="288"/>
      <c r="U37803" s="287"/>
      <c r="X37803" s="289"/>
    </row>
    <row r="37804" spans="20:24">
      <c r="T37804" s="288"/>
      <c r="U37804" s="287"/>
      <c r="X37804" s="289"/>
    </row>
    <row r="37805" spans="20:24">
      <c r="T37805" s="288"/>
      <c r="U37805" s="287"/>
      <c r="X37805" s="289"/>
    </row>
    <row r="37806" spans="20:24">
      <c r="T37806" s="288"/>
      <c r="U37806" s="287"/>
      <c r="X37806" s="289"/>
    </row>
    <row r="37807" spans="20:24">
      <c r="T37807" s="288"/>
      <c r="U37807" s="287"/>
      <c r="X37807" s="289"/>
    </row>
    <row r="37808" spans="20:24">
      <c r="T37808" s="288"/>
      <c r="U37808" s="287"/>
      <c r="X37808" s="289"/>
    </row>
    <row r="37809" spans="20:24">
      <c r="T37809" s="288"/>
      <c r="U37809" s="287"/>
      <c r="X37809" s="289"/>
    </row>
    <row r="37810" spans="20:24">
      <c r="T37810" s="288"/>
      <c r="U37810" s="287"/>
      <c r="X37810" s="289"/>
    </row>
    <row r="37811" spans="20:24">
      <c r="T37811" s="288"/>
      <c r="U37811" s="287"/>
      <c r="X37811" s="289"/>
    </row>
    <row r="37812" spans="20:24">
      <c r="T37812" s="288"/>
      <c r="U37812" s="287"/>
      <c r="X37812" s="289"/>
    </row>
    <row r="37813" spans="20:24">
      <c r="T37813" s="288"/>
      <c r="U37813" s="287"/>
      <c r="X37813" s="289"/>
    </row>
    <row r="37814" spans="20:24">
      <c r="T37814" s="288"/>
      <c r="U37814" s="287"/>
      <c r="X37814" s="289"/>
    </row>
    <row r="37815" spans="20:24">
      <c r="T37815" s="288"/>
      <c r="U37815" s="287"/>
      <c r="X37815" s="289"/>
    </row>
    <row r="37816" spans="20:24">
      <c r="T37816" s="288"/>
      <c r="U37816" s="287"/>
      <c r="X37816" s="289"/>
    </row>
    <row r="37817" spans="20:24">
      <c r="T37817" s="288"/>
      <c r="U37817" s="287"/>
      <c r="X37817" s="289"/>
    </row>
    <row r="37818" spans="20:24">
      <c r="T37818" s="288"/>
      <c r="U37818" s="287"/>
      <c r="X37818" s="289"/>
    </row>
    <row r="37819" spans="20:24">
      <c r="T37819" s="288"/>
      <c r="U37819" s="287"/>
      <c r="X37819" s="289"/>
    </row>
    <row r="37820" spans="20:24">
      <c r="T37820" s="288"/>
      <c r="U37820" s="287"/>
      <c r="X37820" s="289"/>
    </row>
    <row r="37821" spans="20:24">
      <c r="T37821" s="288"/>
      <c r="U37821" s="287"/>
      <c r="X37821" s="289"/>
    </row>
    <row r="37822" spans="20:24">
      <c r="T37822" s="288"/>
      <c r="U37822" s="287"/>
      <c r="X37822" s="289"/>
    </row>
    <row r="37823" spans="20:24">
      <c r="T37823" s="288"/>
      <c r="U37823" s="287"/>
      <c r="X37823" s="289"/>
    </row>
    <row r="37824" spans="20:24">
      <c r="T37824" s="288"/>
      <c r="U37824" s="287"/>
      <c r="X37824" s="289"/>
    </row>
    <row r="37825" spans="20:24">
      <c r="T37825" s="288"/>
      <c r="U37825" s="287"/>
      <c r="X37825" s="289"/>
    </row>
    <row r="37826" spans="20:24">
      <c r="T37826" s="288"/>
      <c r="U37826" s="287"/>
      <c r="X37826" s="289"/>
    </row>
    <row r="37827" spans="20:24">
      <c r="T37827" s="288"/>
      <c r="U37827" s="287"/>
      <c r="X37827" s="289"/>
    </row>
    <row r="37828" spans="20:24">
      <c r="T37828" s="288"/>
      <c r="U37828" s="287"/>
      <c r="X37828" s="289"/>
    </row>
    <row r="37829" spans="20:24">
      <c r="T37829" s="288"/>
      <c r="U37829" s="287"/>
      <c r="X37829" s="289"/>
    </row>
    <row r="37830" spans="20:24">
      <c r="T37830" s="288"/>
      <c r="U37830" s="287"/>
      <c r="X37830" s="289"/>
    </row>
    <row r="37831" spans="20:24">
      <c r="T37831" s="288"/>
      <c r="U37831" s="287"/>
      <c r="X37831" s="289"/>
    </row>
    <row r="37832" spans="20:24">
      <c r="T37832" s="288"/>
      <c r="U37832" s="287"/>
      <c r="X37832" s="289"/>
    </row>
    <row r="37833" spans="20:24">
      <c r="T37833" s="288"/>
      <c r="U37833" s="287"/>
      <c r="X37833" s="289"/>
    </row>
    <row r="37834" spans="20:24">
      <c r="T37834" s="288"/>
      <c r="U37834" s="287"/>
      <c r="X37834" s="289"/>
    </row>
    <row r="37835" spans="20:24">
      <c r="T37835" s="288"/>
      <c r="U37835" s="287"/>
      <c r="X37835" s="289"/>
    </row>
    <row r="37836" spans="20:24">
      <c r="T37836" s="288"/>
      <c r="U37836" s="287"/>
      <c r="X37836" s="289"/>
    </row>
    <row r="37837" spans="20:24">
      <c r="T37837" s="288"/>
      <c r="U37837" s="287"/>
      <c r="X37837" s="289"/>
    </row>
    <row r="37838" spans="20:24">
      <c r="T37838" s="288"/>
      <c r="U37838" s="287"/>
      <c r="X37838" s="289"/>
    </row>
    <row r="37839" spans="20:24">
      <c r="T37839" s="288"/>
      <c r="U37839" s="287"/>
      <c r="X37839" s="289"/>
    </row>
    <row r="37840" spans="20:24">
      <c r="T37840" s="288"/>
      <c r="U37840" s="287"/>
      <c r="X37840" s="289"/>
    </row>
    <row r="37841" spans="20:24">
      <c r="T37841" s="288"/>
      <c r="U37841" s="287"/>
      <c r="X37841" s="289"/>
    </row>
    <row r="37842" spans="20:24">
      <c r="T37842" s="288"/>
      <c r="U37842" s="287"/>
      <c r="X37842" s="289"/>
    </row>
    <row r="37843" spans="20:24">
      <c r="T37843" s="288"/>
      <c r="U37843" s="287"/>
      <c r="X37843" s="289"/>
    </row>
    <row r="37844" spans="20:24">
      <c r="T37844" s="288"/>
      <c r="U37844" s="287"/>
      <c r="X37844" s="289"/>
    </row>
    <row r="37845" spans="20:24">
      <c r="T37845" s="288"/>
      <c r="U37845" s="287"/>
      <c r="X37845" s="289"/>
    </row>
    <row r="37846" spans="20:24">
      <c r="T37846" s="288"/>
      <c r="U37846" s="287"/>
      <c r="X37846" s="289"/>
    </row>
    <row r="37847" spans="20:24">
      <c r="T37847" s="288"/>
      <c r="U37847" s="287"/>
      <c r="X37847" s="289"/>
    </row>
    <row r="37848" spans="20:24">
      <c r="T37848" s="288"/>
      <c r="U37848" s="287"/>
      <c r="X37848" s="289"/>
    </row>
    <row r="37849" spans="20:24">
      <c r="T37849" s="288"/>
      <c r="U37849" s="287"/>
      <c r="X37849" s="289"/>
    </row>
    <row r="37850" spans="20:24">
      <c r="T37850" s="288"/>
      <c r="U37850" s="287"/>
      <c r="X37850" s="289"/>
    </row>
    <row r="37851" spans="20:24">
      <c r="T37851" s="288"/>
      <c r="U37851" s="287"/>
      <c r="X37851" s="289"/>
    </row>
    <row r="37852" spans="20:24">
      <c r="T37852" s="288"/>
      <c r="U37852" s="287"/>
      <c r="X37852" s="289"/>
    </row>
    <row r="37853" spans="20:24">
      <c r="T37853" s="288"/>
      <c r="U37853" s="287"/>
      <c r="X37853" s="289"/>
    </row>
    <row r="37854" spans="20:24">
      <c r="T37854" s="288"/>
      <c r="U37854" s="287"/>
      <c r="X37854" s="289"/>
    </row>
    <row r="37855" spans="20:24">
      <c r="T37855" s="288"/>
      <c r="U37855" s="287"/>
      <c r="X37855" s="289"/>
    </row>
    <row r="37856" spans="20:24">
      <c r="T37856" s="288"/>
      <c r="U37856" s="287"/>
      <c r="X37856" s="289"/>
    </row>
    <row r="37857" spans="20:24">
      <c r="T37857" s="288"/>
      <c r="U37857" s="287"/>
      <c r="X37857" s="289"/>
    </row>
    <row r="37858" spans="20:24">
      <c r="T37858" s="288"/>
      <c r="U37858" s="287"/>
      <c r="X37858" s="289"/>
    </row>
    <row r="37859" spans="20:24">
      <c r="T37859" s="288"/>
      <c r="U37859" s="287"/>
      <c r="X37859" s="289"/>
    </row>
    <row r="37860" spans="20:24">
      <c r="T37860" s="288"/>
      <c r="U37860" s="287"/>
      <c r="X37860" s="289"/>
    </row>
    <row r="37861" spans="20:24">
      <c r="T37861" s="288"/>
      <c r="U37861" s="287"/>
      <c r="X37861" s="289"/>
    </row>
    <row r="37862" spans="20:24">
      <c r="T37862" s="288"/>
      <c r="U37862" s="287"/>
      <c r="X37862" s="289"/>
    </row>
    <row r="37863" spans="20:24">
      <c r="T37863" s="288"/>
      <c r="U37863" s="287"/>
      <c r="X37863" s="289"/>
    </row>
    <row r="37864" spans="20:24">
      <c r="T37864" s="288"/>
      <c r="U37864" s="287"/>
      <c r="X37864" s="289"/>
    </row>
    <row r="37865" spans="20:24">
      <c r="T37865" s="288"/>
      <c r="U37865" s="287"/>
      <c r="X37865" s="289"/>
    </row>
    <row r="37866" spans="20:24">
      <c r="T37866" s="288"/>
      <c r="U37866" s="287"/>
      <c r="X37866" s="289"/>
    </row>
    <row r="37867" spans="20:24">
      <c r="T37867" s="288"/>
      <c r="U37867" s="287"/>
      <c r="X37867" s="289"/>
    </row>
    <row r="37868" spans="20:24">
      <c r="T37868" s="288"/>
      <c r="U37868" s="287"/>
      <c r="X37868" s="289"/>
    </row>
    <row r="37869" spans="20:24">
      <c r="T37869" s="288"/>
      <c r="U37869" s="287"/>
      <c r="X37869" s="289"/>
    </row>
    <row r="37870" spans="20:24">
      <c r="T37870" s="288"/>
      <c r="U37870" s="287"/>
      <c r="X37870" s="289"/>
    </row>
    <row r="37871" spans="20:24">
      <c r="T37871" s="288"/>
      <c r="U37871" s="287"/>
      <c r="X37871" s="289"/>
    </row>
    <row r="37872" spans="20:24">
      <c r="T37872" s="288"/>
      <c r="U37872" s="287"/>
      <c r="X37872" s="289"/>
    </row>
    <row r="37873" spans="20:24">
      <c r="T37873" s="288"/>
      <c r="U37873" s="287"/>
      <c r="X37873" s="289"/>
    </row>
    <row r="37874" spans="20:24">
      <c r="T37874" s="288"/>
      <c r="U37874" s="287"/>
      <c r="X37874" s="289"/>
    </row>
    <row r="37875" spans="20:24">
      <c r="T37875" s="288"/>
      <c r="U37875" s="287"/>
      <c r="X37875" s="289"/>
    </row>
    <row r="37876" spans="20:24">
      <c r="T37876" s="288"/>
      <c r="U37876" s="287"/>
      <c r="X37876" s="289"/>
    </row>
    <row r="37877" spans="20:24">
      <c r="T37877" s="288"/>
      <c r="U37877" s="287"/>
      <c r="X37877" s="289"/>
    </row>
    <row r="37878" spans="20:24">
      <c r="T37878" s="288"/>
      <c r="U37878" s="287"/>
      <c r="X37878" s="289"/>
    </row>
    <row r="37879" spans="20:24">
      <c r="T37879" s="288"/>
      <c r="U37879" s="287"/>
      <c r="X37879" s="289"/>
    </row>
    <row r="37880" spans="20:24">
      <c r="T37880" s="288"/>
      <c r="U37880" s="287"/>
      <c r="X37880" s="289"/>
    </row>
    <row r="37881" spans="20:24">
      <c r="T37881" s="288"/>
      <c r="U37881" s="287"/>
      <c r="X37881" s="289"/>
    </row>
    <row r="37882" spans="20:24">
      <c r="T37882" s="288"/>
      <c r="U37882" s="287"/>
      <c r="X37882" s="289"/>
    </row>
    <row r="37883" spans="20:24">
      <c r="T37883" s="288"/>
      <c r="U37883" s="287"/>
      <c r="X37883" s="289"/>
    </row>
    <row r="37884" spans="20:24">
      <c r="T37884" s="288"/>
      <c r="U37884" s="287"/>
      <c r="X37884" s="289"/>
    </row>
    <row r="37885" spans="20:24">
      <c r="T37885" s="288"/>
      <c r="U37885" s="287"/>
      <c r="X37885" s="289"/>
    </row>
    <row r="37886" spans="20:24">
      <c r="T37886" s="288"/>
      <c r="U37886" s="287"/>
      <c r="X37886" s="289"/>
    </row>
    <row r="37887" spans="20:24">
      <c r="T37887" s="288"/>
      <c r="U37887" s="287"/>
      <c r="X37887" s="289"/>
    </row>
    <row r="37888" spans="20:24">
      <c r="T37888" s="288"/>
      <c r="U37888" s="287"/>
      <c r="X37888" s="289"/>
    </row>
    <row r="37889" spans="20:24">
      <c r="T37889" s="288"/>
      <c r="U37889" s="287"/>
      <c r="X37889" s="289"/>
    </row>
    <row r="37890" spans="20:24">
      <c r="T37890" s="288"/>
      <c r="U37890" s="287"/>
      <c r="X37890" s="289"/>
    </row>
    <row r="37891" spans="20:24">
      <c r="T37891" s="288"/>
      <c r="U37891" s="287"/>
      <c r="X37891" s="289"/>
    </row>
    <row r="37892" spans="20:24">
      <c r="T37892" s="288"/>
      <c r="U37892" s="287"/>
      <c r="X37892" s="289"/>
    </row>
    <row r="37893" spans="20:24">
      <c r="T37893" s="288"/>
      <c r="U37893" s="287"/>
      <c r="X37893" s="289"/>
    </row>
    <row r="37894" spans="20:24">
      <c r="T37894" s="288"/>
      <c r="U37894" s="287"/>
      <c r="X37894" s="289"/>
    </row>
    <row r="37895" spans="20:24">
      <c r="T37895" s="288"/>
      <c r="U37895" s="287"/>
      <c r="X37895" s="289"/>
    </row>
    <row r="37896" spans="20:24">
      <c r="T37896" s="288"/>
      <c r="U37896" s="287"/>
      <c r="X37896" s="289"/>
    </row>
    <row r="37897" spans="20:24">
      <c r="T37897" s="288"/>
      <c r="U37897" s="287"/>
      <c r="X37897" s="289"/>
    </row>
    <row r="37898" spans="20:24">
      <c r="T37898" s="288"/>
      <c r="U37898" s="287"/>
      <c r="X37898" s="289"/>
    </row>
    <row r="37899" spans="20:24">
      <c r="T37899" s="288"/>
      <c r="U37899" s="287"/>
      <c r="X37899" s="289"/>
    </row>
    <row r="37900" spans="20:24">
      <c r="T37900" s="288"/>
      <c r="U37900" s="287"/>
      <c r="X37900" s="289"/>
    </row>
    <row r="37901" spans="20:24">
      <c r="T37901" s="288"/>
      <c r="U37901" s="287"/>
      <c r="X37901" s="289"/>
    </row>
    <row r="37902" spans="20:24">
      <c r="T37902" s="288"/>
      <c r="U37902" s="287"/>
      <c r="X37902" s="289"/>
    </row>
    <row r="37903" spans="20:24">
      <c r="T37903" s="288"/>
      <c r="U37903" s="287"/>
      <c r="X37903" s="289"/>
    </row>
    <row r="37904" spans="20:24">
      <c r="T37904" s="288"/>
      <c r="U37904" s="287"/>
      <c r="X37904" s="289"/>
    </row>
    <row r="37905" spans="20:24">
      <c r="T37905" s="288"/>
      <c r="U37905" s="287"/>
      <c r="X37905" s="289"/>
    </row>
    <row r="37906" spans="20:24">
      <c r="T37906" s="288"/>
      <c r="U37906" s="287"/>
      <c r="X37906" s="289"/>
    </row>
    <row r="37907" spans="20:24">
      <c r="T37907" s="288"/>
      <c r="U37907" s="287"/>
      <c r="X37907" s="289"/>
    </row>
    <row r="37908" spans="20:24">
      <c r="T37908" s="288"/>
      <c r="U37908" s="287"/>
      <c r="X37908" s="289"/>
    </row>
    <row r="37909" spans="20:24">
      <c r="T37909" s="288"/>
      <c r="U37909" s="287"/>
      <c r="X37909" s="289"/>
    </row>
    <row r="37910" spans="20:24">
      <c r="T37910" s="288"/>
      <c r="U37910" s="287"/>
      <c r="X37910" s="289"/>
    </row>
    <row r="37911" spans="20:24">
      <c r="T37911" s="288"/>
      <c r="U37911" s="287"/>
      <c r="X37911" s="289"/>
    </row>
    <row r="37912" spans="20:24">
      <c r="T37912" s="288"/>
      <c r="U37912" s="287"/>
      <c r="X37912" s="289"/>
    </row>
    <row r="37913" spans="20:24">
      <c r="T37913" s="288"/>
      <c r="U37913" s="287"/>
      <c r="X37913" s="289"/>
    </row>
    <row r="37914" spans="20:24">
      <c r="T37914" s="288"/>
      <c r="U37914" s="287"/>
      <c r="X37914" s="289"/>
    </row>
    <row r="37915" spans="20:24">
      <c r="T37915" s="288"/>
      <c r="U37915" s="287"/>
      <c r="X37915" s="289"/>
    </row>
    <row r="37916" spans="20:24">
      <c r="T37916" s="288"/>
      <c r="U37916" s="287"/>
      <c r="X37916" s="289"/>
    </row>
    <row r="37917" spans="20:24">
      <c r="T37917" s="288"/>
      <c r="U37917" s="287"/>
      <c r="X37917" s="289"/>
    </row>
    <row r="37918" spans="20:24">
      <c r="T37918" s="288"/>
      <c r="U37918" s="287"/>
      <c r="X37918" s="289"/>
    </row>
    <row r="37919" spans="20:24">
      <c r="T37919" s="288"/>
      <c r="U37919" s="287"/>
      <c r="X37919" s="289"/>
    </row>
    <row r="37920" spans="20:24">
      <c r="T37920" s="288"/>
      <c r="U37920" s="287"/>
      <c r="X37920" s="289"/>
    </row>
    <row r="37921" spans="20:24">
      <c r="T37921" s="288"/>
      <c r="U37921" s="287"/>
      <c r="X37921" s="289"/>
    </row>
    <row r="37922" spans="20:24">
      <c r="T37922" s="288"/>
      <c r="U37922" s="287"/>
      <c r="X37922" s="289"/>
    </row>
    <row r="37923" spans="20:24">
      <c r="T37923" s="288"/>
      <c r="U37923" s="287"/>
      <c r="X37923" s="289"/>
    </row>
    <row r="37924" spans="20:24">
      <c r="T37924" s="288"/>
      <c r="U37924" s="287"/>
      <c r="X37924" s="289"/>
    </row>
    <row r="37925" spans="20:24">
      <c r="T37925" s="288"/>
      <c r="U37925" s="287"/>
      <c r="X37925" s="289"/>
    </row>
    <row r="37926" spans="20:24">
      <c r="T37926" s="288"/>
      <c r="U37926" s="287"/>
      <c r="X37926" s="289"/>
    </row>
    <row r="37927" spans="20:24">
      <c r="T37927" s="288"/>
      <c r="U37927" s="287"/>
      <c r="X37927" s="289"/>
    </row>
    <row r="37928" spans="20:24">
      <c r="T37928" s="288"/>
      <c r="U37928" s="287"/>
      <c r="X37928" s="289"/>
    </row>
    <row r="37929" spans="20:24">
      <c r="T37929" s="288"/>
      <c r="U37929" s="287"/>
      <c r="X37929" s="289"/>
    </row>
    <row r="37930" spans="20:24">
      <c r="T37930" s="288"/>
      <c r="U37930" s="287"/>
      <c r="X37930" s="289"/>
    </row>
    <row r="37931" spans="20:24">
      <c r="T37931" s="288"/>
      <c r="U37931" s="287"/>
      <c r="X37931" s="289"/>
    </row>
    <row r="37932" spans="20:24">
      <c r="T37932" s="288"/>
      <c r="U37932" s="287"/>
      <c r="X37932" s="289"/>
    </row>
    <row r="37933" spans="20:24">
      <c r="T37933" s="288"/>
      <c r="U37933" s="287"/>
      <c r="X37933" s="289"/>
    </row>
    <row r="37934" spans="20:24">
      <c r="T37934" s="288"/>
      <c r="U37934" s="287"/>
      <c r="X37934" s="289"/>
    </row>
    <row r="37935" spans="20:24">
      <c r="T37935" s="288"/>
      <c r="U37935" s="287"/>
      <c r="X37935" s="289"/>
    </row>
    <row r="37936" spans="20:24">
      <c r="T37936" s="288"/>
      <c r="U37936" s="287"/>
      <c r="X37936" s="289"/>
    </row>
    <row r="37937" spans="20:24">
      <c r="T37937" s="288"/>
      <c r="U37937" s="287"/>
      <c r="X37937" s="289"/>
    </row>
    <row r="37938" spans="20:24">
      <c r="T37938" s="288"/>
      <c r="U37938" s="287"/>
      <c r="X37938" s="289"/>
    </row>
    <row r="37939" spans="20:24">
      <c r="T37939" s="288"/>
      <c r="U37939" s="287"/>
      <c r="X37939" s="289"/>
    </row>
    <row r="37940" spans="20:24">
      <c r="T37940" s="288"/>
      <c r="U37940" s="287"/>
      <c r="X37940" s="289"/>
    </row>
    <row r="37941" spans="20:24">
      <c r="T37941" s="288"/>
      <c r="U37941" s="287"/>
      <c r="X37941" s="289"/>
    </row>
    <row r="37942" spans="20:24">
      <c r="T37942" s="288"/>
      <c r="U37942" s="287"/>
      <c r="X37942" s="289"/>
    </row>
    <row r="37943" spans="20:24">
      <c r="T37943" s="288"/>
      <c r="U37943" s="287"/>
      <c r="X37943" s="289"/>
    </row>
    <row r="37944" spans="20:24">
      <c r="T37944" s="288"/>
      <c r="U37944" s="287"/>
      <c r="X37944" s="289"/>
    </row>
    <row r="37945" spans="20:24">
      <c r="T37945" s="288"/>
      <c r="U37945" s="287"/>
      <c r="X37945" s="289"/>
    </row>
    <row r="37946" spans="20:24">
      <c r="T37946" s="288"/>
      <c r="U37946" s="287"/>
      <c r="X37946" s="289"/>
    </row>
    <row r="37947" spans="20:24">
      <c r="T37947" s="288"/>
      <c r="U37947" s="287"/>
      <c r="X37947" s="289"/>
    </row>
    <row r="37948" spans="20:24">
      <c r="T37948" s="288"/>
      <c r="U37948" s="287"/>
      <c r="X37948" s="289"/>
    </row>
    <row r="37949" spans="20:24">
      <c r="T37949" s="288"/>
      <c r="U37949" s="287"/>
      <c r="X37949" s="289"/>
    </row>
    <row r="37950" spans="20:24">
      <c r="T37950" s="288"/>
      <c r="U37950" s="287"/>
      <c r="X37950" s="289"/>
    </row>
    <row r="37951" spans="20:24">
      <c r="T37951" s="288"/>
      <c r="U37951" s="287"/>
      <c r="X37951" s="289"/>
    </row>
    <row r="37952" spans="20:24">
      <c r="T37952" s="288"/>
      <c r="U37952" s="287"/>
      <c r="X37952" s="289"/>
    </row>
    <row r="37953" spans="20:24">
      <c r="T37953" s="288"/>
      <c r="U37953" s="287"/>
      <c r="X37953" s="289"/>
    </row>
    <row r="37954" spans="20:24">
      <c r="T37954" s="288"/>
      <c r="U37954" s="287"/>
      <c r="X37954" s="289"/>
    </row>
    <row r="37955" spans="20:24">
      <c r="T37955" s="288"/>
      <c r="U37955" s="287"/>
      <c r="X37955" s="289"/>
    </row>
    <row r="37956" spans="20:24">
      <c r="T37956" s="288"/>
      <c r="U37956" s="287"/>
      <c r="X37956" s="289"/>
    </row>
    <row r="37957" spans="20:24">
      <c r="T37957" s="288"/>
      <c r="U37957" s="287"/>
      <c r="X37957" s="289"/>
    </row>
    <row r="37958" spans="20:24">
      <c r="T37958" s="288"/>
      <c r="U37958" s="287"/>
      <c r="X37958" s="289"/>
    </row>
    <row r="37959" spans="20:24">
      <c r="T37959" s="288"/>
      <c r="U37959" s="287"/>
      <c r="X37959" s="289"/>
    </row>
    <row r="37960" spans="20:24">
      <c r="T37960" s="288"/>
      <c r="U37960" s="287"/>
      <c r="X37960" s="289"/>
    </row>
    <row r="37961" spans="20:24">
      <c r="T37961" s="288"/>
      <c r="U37961" s="287"/>
      <c r="X37961" s="289"/>
    </row>
    <row r="37962" spans="20:24">
      <c r="T37962" s="288"/>
      <c r="U37962" s="287"/>
      <c r="X37962" s="289"/>
    </row>
    <row r="37963" spans="20:24">
      <c r="T37963" s="288"/>
      <c r="U37963" s="287"/>
      <c r="X37963" s="289"/>
    </row>
    <row r="37964" spans="20:24">
      <c r="T37964" s="288"/>
      <c r="U37964" s="287"/>
      <c r="X37964" s="289"/>
    </row>
    <row r="37965" spans="20:24">
      <c r="T37965" s="288"/>
      <c r="U37965" s="287"/>
      <c r="X37965" s="289"/>
    </row>
    <row r="37966" spans="20:24">
      <c r="T37966" s="288"/>
      <c r="U37966" s="287"/>
      <c r="X37966" s="289"/>
    </row>
    <row r="37967" spans="20:24">
      <c r="T37967" s="288"/>
      <c r="U37967" s="287"/>
      <c r="X37967" s="289"/>
    </row>
    <row r="37968" spans="20:24">
      <c r="T37968" s="288"/>
      <c r="U37968" s="287"/>
      <c r="X37968" s="289"/>
    </row>
    <row r="37969" spans="20:24">
      <c r="T37969" s="288"/>
      <c r="U37969" s="287"/>
      <c r="X37969" s="289"/>
    </row>
    <row r="37970" spans="20:24">
      <c r="T37970" s="288"/>
      <c r="U37970" s="287"/>
      <c r="X37970" s="289"/>
    </row>
    <row r="37971" spans="20:24">
      <c r="T37971" s="288"/>
      <c r="U37971" s="287"/>
      <c r="X37971" s="289"/>
    </row>
    <row r="37972" spans="20:24">
      <c r="T37972" s="288"/>
      <c r="U37972" s="287"/>
      <c r="X37972" s="289"/>
    </row>
    <row r="37973" spans="20:24">
      <c r="T37973" s="288"/>
      <c r="U37973" s="287"/>
      <c r="X37973" s="289"/>
    </row>
    <row r="37974" spans="20:24">
      <c r="T37974" s="288"/>
      <c r="U37974" s="287"/>
      <c r="X37974" s="289"/>
    </row>
    <row r="37975" spans="20:24">
      <c r="T37975" s="288"/>
      <c r="U37975" s="287"/>
      <c r="X37975" s="289"/>
    </row>
    <row r="37976" spans="20:24">
      <c r="T37976" s="288"/>
      <c r="U37976" s="287"/>
      <c r="X37976" s="289"/>
    </row>
    <row r="37977" spans="20:24">
      <c r="T37977" s="288"/>
      <c r="U37977" s="287"/>
      <c r="X37977" s="289"/>
    </row>
    <row r="37978" spans="20:24">
      <c r="T37978" s="288"/>
      <c r="U37978" s="287"/>
      <c r="X37978" s="289"/>
    </row>
    <row r="37979" spans="20:24">
      <c r="T37979" s="288"/>
      <c r="U37979" s="287"/>
      <c r="X37979" s="289"/>
    </row>
    <row r="37980" spans="20:24">
      <c r="T37980" s="288"/>
      <c r="U37980" s="287"/>
      <c r="X37980" s="289"/>
    </row>
    <row r="37981" spans="20:24">
      <c r="T37981" s="288"/>
      <c r="U37981" s="287"/>
      <c r="X37981" s="289"/>
    </row>
    <row r="37982" spans="20:24">
      <c r="T37982" s="288"/>
      <c r="U37982" s="287"/>
      <c r="X37982" s="289"/>
    </row>
    <row r="37983" spans="20:24">
      <c r="T37983" s="288"/>
      <c r="U37983" s="287"/>
      <c r="X37983" s="289"/>
    </row>
    <row r="37984" spans="20:24">
      <c r="T37984" s="288"/>
      <c r="U37984" s="287"/>
      <c r="X37984" s="289"/>
    </row>
    <row r="37985" spans="20:24">
      <c r="T37985" s="288"/>
      <c r="U37985" s="287"/>
      <c r="X37985" s="289"/>
    </row>
    <row r="37986" spans="20:24">
      <c r="T37986" s="288"/>
      <c r="U37986" s="287"/>
      <c r="X37986" s="289"/>
    </row>
    <row r="37987" spans="20:24">
      <c r="T37987" s="288"/>
      <c r="U37987" s="287"/>
      <c r="X37987" s="289"/>
    </row>
    <row r="37988" spans="20:24">
      <c r="T37988" s="288"/>
      <c r="U37988" s="287"/>
      <c r="X37988" s="289"/>
    </row>
    <row r="37989" spans="20:24">
      <c r="T37989" s="288"/>
      <c r="U37989" s="287"/>
      <c r="X37989" s="289"/>
    </row>
    <row r="37990" spans="20:24">
      <c r="T37990" s="288"/>
      <c r="U37990" s="287"/>
      <c r="X37990" s="289"/>
    </row>
    <row r="37991" spans="20:24">
      <c r="T37991" s="288"/>
      <c r="U37991" s="287"/>
      <c r="X37991" s="289"/>
    </row>
    <row r="37992" spans="20:24">
      <c r="T37992" s="288"/>
      <c r="U37992" s="287"/>
      <c r="X37992" s="289"/>
    </row>
    <row r="37993" spans="20:24">
      <c r="T37993" s="288"/>
      <c r="U37993" s="287"/>
      <c r="X37993" s="289"/>
    </row>
    <row r="37994" spans="20:24">
      <c r="T37994" s="288"/>
      <c r="U37994" s="287"/>
      <c r="X37994" s="289"/>
    </row>
    <row r="37995" spans="20:24">
      <c r="T37995" s="288"/>
      <c r="U37995" s="287"/>
      <c r="X37995" s="289"/>
    </row>
    <row r="37996" spans="20:24">
      <c r="T37996" s="288"/>
      <c r="U37996" s="287"/>
      <c r="X37996" s="289"/>
    </row>
    <row r="37997" spans="20:24">
      <c r="T37997" s="288"/>
      <c r="U37997" s="287"/>
      <c r="X37997" s="289"/>
    </row>
    <row r="37998" spans="20:24">
      <c r="T37998" s="288"/>
      <c r="U37998" s="287"/>
      <c r="X37998" s="289"/>
    </row>
    <row r="37999" spans="20:24">
      <c r="T37999" s="288"/>
      <c r="U37999" s="287"/>
      <c r="X37999" s="289"/>
    </row>
    <row r="38000" spans="20:24">
      <c r="T38000" s="288"/>
      <c r="U38000" s="287"/>
      <c r="X38000" s="289"/>
    </row>
    <row r="38001" spans="20:24">
      <c r="T38001" s="288"/>
      <c r="U38001" s="287"/>
      <c r="X38001" s="289"/>
    </row>
    <row r="38002" spans="20:24">
      <c r="T38002" s="288"/>
      <c r="U38002" s="287"/>
      <c r="X38002" s="289"/>
    </row>
    <row r="38003" spans="20:24">
      <c r="T38003" s="288"/>
      <c r="U38003" s="287"/>
      <c r="X38003" s="289"/>
    </row>
    <row r="38004" spans="20:24">
      <c r="T38004" s="288"/>
      <c r="U38004" s="287"/>
      <c r="X38004" s="289"/>
    </row>
    <row r="38005" spans="20:24">
      <c r="T38005" s="288"/>
      <c r="U38005" s="287"/>
      <c r="X38005" s="289"/>
    </row>
    <row r="38006" spans="20:24">
      <c r="T38006" s="288"/>
      <c r="U38006" s="287"/>
      <c r="X38006" s="289"/>
    </row>
    <row r="38007" spans="20:24">
      <c r="T38007" s="288"/>
      <c r="U38007" s="287"/>
      <c r="X38007" s="289"/>
    </row>
    <row r="38008" spans="20:24">
      <c r="T38008" s="288"/>
      <c r="U38008" s="287"/>
      <c r="X38008" s="289"/>
    </row>
    <row r="38009" spans="20:24">
      <c r="T38009" s="288"/>
      <c r="U38009" s="287"/>
      <c r="X38009" s="289"/>
    </row>
    <row r="38010" spans="20:24">
      <c r="T38010" s="288"/>
      <c r="U38010" s="287"/>
      <c r="X38010" s="289"/>
    </row>
    <row r="38011" spans="20:24">
      <c r="T38011" s="288"/>
      <c r="U38011" s="287"/>
      <c r="X38011" s="289"/>
    </row>
    <row r="38012" spans="20:24">
      <c r="T38012" s="288"/>
      <c r="U38012" s="287"/>
      <c r="X38012" s="289"/>
    </row>
    <row r="38013" spans="20:24">
      <c r="T38013" s="288"/>
      <c r="U38013" s="287"/>
      <c r="X38013" s="289"/>
    </row>
    <row r="38014" spans="20:24">
      <c r="T38014" s="288"/>
      <c r="U38014" s="287"/>
      <c r="X38014" s="289"/>
    </row>
    <row r="38015" spans="20:24">
      <c r="T38015" s="288"/>
      <c r="U38015" s="287"/>
      <c r="X38015" s="289"/>
    </row>
    <row r="38016" spans="20:24">
      <c r="T38016" s="288"/>
      <c r="U38016" s="287"/>
      <c r="X38016" s="289"/>
    </row>
    <row r="38017" spans="20:24">
      <c r="T38017" s="288"/>
      <c r="U38017" s="287"/>
      <c r="X38017" s="289"/>
    </row>
    <row r="38018" spans="20:24">
      <c r="T38018" s="288"/>
      <c r="U38018" s="287"/>
      <c r="X38018" s="289"/>
    </row>
    <row r="38019" spans="20:24">
      <c r="T38019" s="288"/>
      <c r="U38019" s="287"/>
      <c r="X38019" s="289"/>
    </row>
    <row r="38020" spans="20:24">
      <c r="T38020" s="288"/>
      <c r="U38020" s="287"/>
      <c r="X38020" s="289"/>
    </row>
    <row r="38021" spans="20:24">
      <c r="T38021" s="288"/>
      <c r="U38021" s="287"/>
      <c r="X38021" s="289"/>
    </row>
    <row r="38022" spans="20:24">
      <c r="T38022" s="288"/>
      <c r="U38022" s="287"/>
      <c r="X38022" s="289"/>
    </row>
    <row r="38023" spans="20:24">
      <c r="T38023" s="288"/>
      <c r="U38023" s="287"/>
      <c r="X38023" s="289"/>
    </row>
    <row r="38024" spans="20:24">
      <c r="T38024" s="288"/>
      <c r="U38024" s="287"/>
      <c r="X38024" s="289"/>
    </row>
    <row r="38025" spans="20:24">
      <c r="T38025" s="288"/>
      <c r="U38025" s="287"/>
      <c r="X38025" s="289"/>
    </row>
    <row r="38026" spans="20:24">
      <c r="T38026" s="288"/>
      <c r="U38026" s="287"/>
      <c r="X38026" s="289"/>
    </row>
    <row r="38027" spans="20:24">
      <c r="T38027" s="288"/>
      <c r="U38027" s="287"/>
      <c r="X38027" s="289"/>
    </row>
    <row r="38028" spans="20:24">
      <c r="T38028" s="288"/>
      <c r="U38028" s="287"/>
      <c r="X38028" s="289"/>
    </row>
    <row r="38029" spans="20:24">
      <c r="T38029" s="288"/>
      <c r="U38029" s="287"/>
      <c r="X38029" s="289"/>
    </row>
    <row r="38030" spans="20:24">
      <c r="T38030" s="288"/>
      <c r="U38030" s="287"/>
      <c r="X38030" s="289"/>
    </row>
    <row r="38031" spans="20:24">
      <c r="T38031" s="288"/>
      <c r="U38031" s="287"/>
      <c r="X38031" s="289"/>
    </row>
    <row r="38032" spans="20:24">
      <c r="T38032" s="288"/>
      <c r="U38032" s="287"/>
      <c r="X38032" s="289"/>
    </row>
    <row r="38033" spans="20:24">
      <c r="T38033" s="288"/>
      <c r="U38033" s="287"/>
      <c r="X38033" s="289"/>
    </row>
    <row r="38034" spans="20:24">
      <c r="T38034" s="288"/>
      <c r="U38034" s="287"/>
      <c r="X38034" s="289"/>
    </row>
    <row r="38035" spans="20:24">
      <c r="T38035" s="288"/>
      <c r="U38035" s="287"/>
      <c r="X38035" s="289"/>
    </row>
    <row r="38036" spans="20:24">
      <c r="T38036" s="288"/>
      <c r="U38036" s="287"/>
      <c r="X38036" s="289"/>
    </row>
    <row r="38037" spans="20:24">
      <c r="T38037" s="288"/>
      <c r="U38037" s="287"/>
      <c r="X38037" s="289"/>
    </row>
    <row r="38038" spans="20:24">
      <c r="T38038" s="288"/>
      <c r="U38038" s="287"/>
      <c r="X38038" s="289"/>
    </row>
    <row r="38039" spans="20:24">
      <c r="T38039" s="288"/>
      <c r="U38039" s="287"/>
      <c r="X38039" s="289"/>
    </row>
    <row r="38040" spans="20:24">
      <c r="T38040" s="288"/>
      <c r="U38040" s="287"/>
      <c r="X38040" s="289"/>
    </row>
    <row r="38041" spans="20:24">
      <c r="T38041" s="288"/>
      <c r="U38041" s="287"/>
      <c r="X38041" s="289"/>
    </row>
    <row r="38042" spans="20:24">
      <c r="T38042" s="288"/>
      <c r="U38042" s="287"/>
      <c r="X38042" s="289"/>
    </row>
    <row r="38043" spans="20:24">
      <c r="T38043" s="288"/>
      <c r="U38043" s="287"/>
      <c r="X38043" s="289"/>
    </row>
    <row r="38044" spans="20:24">
      <c r="T38044" s="288"/>
      <c r="U38044" s="287"/>
      <c r="X38044" s="289"/>
    </row>
    <row r="38045" spans="20:24">
      <c r="T38045" s="288"/>
      <c r="U38045" s="287"/>
      <c r="X38045" s="289"/>
    </row>
    <row r="38046" spans="20:24">
      <c r="T38046" s="288"/>
      <c r="U38046" s="287"/>
      <c r="X38046" s="289"/>
    </row>
    <row r="38047" spans="20:24">
      <c r="T38047" s="288"/>
      <c r="U38047" s="287"/>
      <c r="X38047" s="289"/>
    </row>
    <row r="38048" spans="20:24">
      <c r="T38048" s="288"/>
      <c r="U38048" s="287"/>
      <c r="X38048" s="289"/>
    </row>
    <row r="38049" spans="20:24">
      <c r="T38049" s="288"/>
      <c r="U38049" s="287"/>
      <c r="X38049" s="289"/>
    </row>
    <row r="38050" spans="20:24">
      <c r="T38050" s="288"/>
      <c r="U38050" s="287"/>
      <c r="X38050" s="289"/>
    </row>
    <row r="38051" spans="20:24">
      <c r="T38051" s="288"/>
      <c r="U38051" s="287"/>
      <c r="X38051" s="289"/>
    </row>
    <row r="38052" spans="20:24">
      <c r="T38052" s="288"/>
      <c r="U38052" s="287"/>
      <c r="X38052" s="289"/>
    </row>
    <row r="38053" spans="20:24">
      <c r="T38053" s="288"/>
      <c r="U38053" s="287"/>
      <c r="X38053" s="289"/>
    </row>
    <row r="38054" spans="20:24">
      <c r="T38054" s="288"/>
      <c r="U38054" s="287"/>
      <c r="X38054" s="289"/>
    </row>
    <row r="38055" spans="20:24">
      <c r="T38055" s="288"/>
      <c r="U38055" s="287"/>
      <c r="X38055" s="289"/>
    </row>
    <row r="38056" spans="20:24">
      <c r="T38056" s="288"/>
      <c r="U38056" s="287"/>
      <c r="X38056" s="289"/>
    </row>
    <row r="38057" spans="20:24">
      <c r="T38057" s="288"/>
      <c r="U38057" s="287"/>
      <c r="X38057" s="289"/>
    </row>
    <row r="38058" spans="20:24">
      <c r="T38058" s="288"/>
      <c r="U38058" s="287"/>
      <c r="X38058" s="289"/>
    </row>
    <row r="38059" spans="20:24">
      <c r="T38059" s="288"/>
      <c r="U38059" s="287"/>
      <c r="X38059" s="289"/>
    </row>
    <row r="38060" spans="20:24">
      <c r="T38060" s="288"/>
      <c r="U38060" s="287"/>
      <c r="X38060" s="289"/>
    </row>
    <row r="38061" spans="20:24">
      <c r="T38061" s="288"/>
      <c r="U38061" s="287"/>
      <c r="X38061" s="289"/>
    </row>
    <row r="38062" spans="20:24">
      <c r="T38062" s="288"/>
      <c r="U38062" s="287"/>
      <c r="X38062" s="289"/>
    </row>
    <row r="38063" spans="20:24">
      <c r="T38063" s="288"/>
      <c r="U38063" s="287"/>
      <c r="X38063" s="289"/>
    </row>
    <row r="38064" spans="20:24">
      <c r="T38064" s="288"/>
      <c r="U38064" s="287"/>
      <c r="X38064" s="289"/>
    </row>
    <row r="38065" spans="20:24">
      <c r="T38065" s="288"/>
      <c r="U38065" s="287"/>
      <c r="X38065" s="289"/>
    </row>
    <row r="38066" spans="20:24">
      <c r="T38066" s="288"/>
      <c r="U38066" s="287"/>
      <c r="X38066" s="289"/>
    </row>
    <row r="38067" spans="20:24">
      <c r="T38067" s="288"/>
      <c r="U38067" s="287"/>
      <c r="X38067" s="289"/>
    </row>
    <row r="38068" spans="20:24">
      <c r="T38068" s="288"/>
      <c r="U38068" s="287"/>
      <c r="X38068" s="289"/>
    </row>
    <row r="38069" spans="20:24">
      <c r="T38069" s="288"/>
      <c r="U38069" s="287"/>
      <c r="X38069" s="289"/>
    </row>
    <row r="38070" spans="20:24">
      <c r="T38070" s="288"/>
      <c r="U38070" s="287"/>
      <c r="X38070" s="289"/>
    </row>
    <row r="38071" spans="20:24">
      <c r="T38071" s="288"/>
      <c r="U38071" s="287"/>
      <c r="X38071" s="289"/>
    </row>
    <row r="38072" spans="20:24">
      <c r="T38072" s="288"/>
      <c r="U38072" s="287"/>
      <c r="X38072" s="289"/>
    </row>
    <row r="38073" spans="20:24">
      <c r="T38073" s="288"/>
      <c r="U38073" s="287"/>
      <c r="X38073" s="289"/>
    </row>
    <row r="38074" spans="20:24">
      <c r="T38074" s="288"/>
      <c r="U38074" s="287"/>
      <c r="X38074" s="289"/>
    </row>
    <row r="38075" spans="20:24">
      <c r="T38075" s="288"/>
      <c r="U38075" s="287"/>
      <c r="X38075" s="289"/>
    </row>
    <row r="38076" spans="20:24">
      <c r="T38076" s="288"/>
      <c r="U38076" s="287"/>
      <c r="X38076" s="289"/>
    </row>
    <row r="38077" spans="20:24">
      <c r="T38077" s="288"/>
      <c r="U38077" s="287"/>
      <c r="X38077" s="289"/>
    </row>
    <row r="38078" spans="20:24">
      <c r="T38078" s="288"/>
      <c r="U38078" s="287"/>
      <c r="X38078" s="289"/>
    </row>
    <row r="38079" spans="20:24">
      <c r="T38079" s="288"/>
      <c r="U38079" s="287"/>
      <c r="X38079" s="289"/>
    </row>
    <row r="38080" spans="20:24">
      <c r="T38080" s="288"/>
      <c r="U38080" s="287"/>
      <c r="X38080" s="289"/>
    </row>
    <row r="38081" spans="20:24">
      <c r="T38081" s="288"/>
      <c r="U38081" s="287"/>
      <c r="X38081" s="289"/>
    </row>
    <row r="38082" spans="20:24">
      <c r="T38082" s="288"/>
      <c r="U38082" s="287"/>
      <c r="X38082" s="289"/>
    </row>
    <row r="38083" spans="20:24">
      <c r="T38083" s="288"/>
      <c r="U38083" s="287"/>
      <c r="X38083" s="289"/>
    </row>
    <row r="38084" spans="20:24">
      <c r="T38084" s="288"/>
      <c r="U38084" s="287"/>
      <c r="X38084" s="289"/>
    </row>
    <row r="38085" spans="20:24">
      <c r="T38085" s="288"/>
      <c r="U38085" s="287"/>
      <c r="X38085" s="289"/>
    </row>
    <row r="38086" spans="20:24">
      <c r="T38086" s="288"/>
      <c r="U38086" s="287"/>
      <c r="X38086" s="289"/>
    </row>
    <row r="38087" spans="20:24">
      <c r="T38087" s="288"/>
      <c r="U38087" s="287"/>
      <c r="X38087" s="289"/>
    </row>
    <row r="38088" spans="20:24">
      <c r="T38088" s="288"/>
      <c r="U38088" s="287"/>
      <c r="X38088" s="289"/>
    </row>
    <row r="38089" spans="20:24">
      <c r="T38089" s="288"/>
      <c r="U38089" s="287"/>
      <c r="X38089" s="289"/>
    </row>
    <row r="38090" spans="20:24">
      <c r="T38090" s="288"/>
      <c r="U38090" s="287"/>
      <c r="X38090" s="289"/>
    </row>
    <row r="38091" spans="20:24">
      <c r="T38091" s="288"/>
      <c r="U38091" s="287"/>
      <c r="X38091" s="289"/>
    </row>
    <row r="38092" spans="20:24">
      <c r="T38092" s="288"/>
      <c r="U38092" s="287"/>
      <c r="X38092" s="289"/>
    </row>
    <row r="38093" spans="20:24">
      <c r="T38093" s="288"/>
      <c r="U38093" s="287"/>
      <c r="X38093" s="289"/>
    </row>
    <row r="38094" spans="20:24">
      <c r="T38094" s="288"/>
      <c r="U38094" s="287"/>
      <c r="X38094" s="289"/>
    </row>
    <row r="38095" spans="20:24">
      <c r="T38095" s="288"/>
      <c r="U38095" s="287"/>
      <c r="X38095" s="289"/>
    </row>
    <row r="38096" spans="20:24">
      <c r="T38096" s="288"/>
      <c r="U38096" s="287"/>
      <c r="X38096" s="289"/>
    </row>
    <row r="38097" spans="20:24">
      <c r="T38097" s="288"/>
      <c r="U38097" s="287"/>
      <c r="X38097" s="289"/>
    </row>
    <row r="38098" spans="20:24">
      <c r="T38098" s="288"/>
      <c r="U38098" s="287"/>
      <c r="X38098" s="289"/>
    </row>
    <row r="38099" spans="20:24">
      <c r="T38099" s="288"/>
      <c r="U38099" s="287"/>
      <c r="X38099" s="289"/>
    </row>
    <row r="38100" spans="20:24">
      <c r="T38100" s="288"/>
      <c r="U38100" s="287"/>
      <c r="X38100" s="289"/>
    </row>
    <row r="38101" spans="20:24">
      <c r="T38101" s="288"/>
      <c r="U38101" s="287"/>
      <c r="X38101" s="289"/>
    </row>
    <row r="38102" spans="20:24">
      <c r="T38102" s="288"/>
      <c r="U38102" s="287"/>
      <c r="X38102" s="289"/>
    </row>
    <row r="38103" spans="20:24">
      <c r="T38103" s="288"/>
      <c r="U38103" s="287"/>
      <c r="X38103" s="289"/>
    </row>
    <row r="38104" spans="20:24">
      <c r="T38104" s="288"/>
      <c r="U38104" s="287"/>
      <c r="X38104" s="289"/>
    </row>
    <row r="38105" spans="20:24">
      <c r="T38105" s="288"/>
      <c r="U38105" s="287"/>
      <c r="X38105" s="289"/>
    </row>
    <row r="38106" spans="20:24">
      <c r="T38106" s="288"/>
      <c r="U38106" s="287"/>
      <c r="X38106" s="289"/>
    </row>
    <row r="38107" spans="20:24">
      <c r="T38107" s="288"/>
      <c r="U38107" s="287"/>
      <c r="X38107" s="289"/>
    </row>
    <row r="38108" spans="20:24">
      <c r="T38108" s="288"/>
      <c r="U38108" s="287"/>
      <c r="X38108" s="289"/>
    </row>
    <row r="38109" spans="20:24">
      <c r="T38109" s="288"/>
      <c r="U38109" s="287"/>
      <c r="X38109" s="289"/>
    </row>
    <row r="38110" spans="20:24">
      <c r="T38110" s="288"/>
      <c r="U38110" s="287"/>
      <c r="X38110" s="289"/>
    </row>
    <row r="38111" spans="20:24">
      <c r="T38111" s="288"/>
      <c r="U38111" s="287"/>
      <c r="X38111" s="289"/>
    </row>
    <row r="38112" spans="20:24">
      <c r="T38112" s="288"/>
      <c r="U38112" s="287"/>
      <c r="X38112" s="289"/>
    </row>
    <row r="38113" spans="20:24">
      <c r="T38113" s="288"/>
      <c r="U38113" s="287"/>
      <c r="X38113" s="289"/>
    </row>
    <row r="38114" spans="20:24">
      <c r="T38114" s="288"/>
      <c r="U38114" s="287"/>
      <c r="X38114" s="289"/>
    </row>
    <row r="38115" spans="20:24">
      <c r="T38115" s="288"/>
      <c r="U38115" s="287"/>
      <c r="X38115" s="289"/>
    </row>
    <row r="38116" spans="20:24">
      <c r="T38116" s="288"/>
      <c r="U38116" s="287"/>
      <c r="X38116" s="289"/>
    </row>
    <row r="38117" spans="20:24">
      <c r="T38117" s="288"/>
      <c r="U38117" s="287"/>
      <c r="X38117" s="289"/>
    </row>
    <row r="38118" spans="20:24">
      <c r="T38118" s="288"/>
      <c r="U38118" s="287"/>
      <c r="X38118" s="289"/>
    </row>
    <row r="38119" spans="20:24">
      <c r="T38119" s="288"/>
      <c r="U38119" s="287"/>
      <c r="X38119" s="289"/>
    </row>
    <row r="38120" spans="20:24">
      <c r="T38120" s="288"/>
      <c r="U38120" s="287"/>
      <c r="X38120" s="289"/>
    </row>
    <row r="38121" spans="20:24">
      <c r="T38121" s="288"/>
      <c r="U38121" s="287"/>
      <c r="X38121" s="289"/>
    </row>
    <row r="38122" spans="20:24">
      <c r="T38122" s="288"/>
      <c r="U38122" s="287"/>
      <c r="X38122" s="289"/>
    </row>
    <row r="38123" spans="20:24">
      <c r="T38123" s="288"/>
      <c r="U38123" s="287"/>
      <c r="X38123" s="289"/>
    </row>
    <row r="38124" spans="20:24">
      <c r="T38124" s="288"/>
      <c r="U38124" s="287"/>
      <c r="X38124" s="289"/>
    </row>
    <row r="38125" spans="20:24">
      <c r="T38125" s="288"/>
      <c r="U38125" s="287"/>
      <c r="X38125" s="289"/>
    </row>
    <row r="38126" spans="20:24">
      <c r="T38126" s="288"/>
      <c r="U38126" s="287"/>
      <c r="X38126" s="289"/>
    </row>
    <row r="38127" spans="20:24">
      <c r="T38127" s="288"/>
      <c r="U38127" s="287"/>
      <c r="X38127" s="289"/>
    </row>
    <row r="38128" spans="20:24">
      <c r="T38128" s="288"/>
      <c r="U38128" s="287"/>
      <c r="X38128" s="289"/>
    </row>
    <row r="38129" spans="20:24">
      <c r="T38129" s="288"/>
      <c r="U38129" s="287"/>
      <c r="X38129" s="289"/>
    </row>
    <row r="38130" spans="20:24">
      <c r="T38130" s="288"/>
      <c r="U38130" s="287"/>
      <c r="X38130" s="289"/>
    </row>
    <row r="38131" spans="20:24">
      <c r="T38131" s="288"/>
      <c r="U38131" s="287"/>
      <c r="X38131" s="289"/>
    </row>
    <row r="38132" spans="20:24">
      <c r="T38132" s="288"/>
      <c r="U38132" s="287"/>
      <c r="X38132" s="289"/>
    </row>
    <row r="38133" spans="20:24">
      <c r="T38133" s="288"/>
      <c r="U38133" s="287"/>
      <c r="X38133" s="289"/>
    </row>
    <row r="38134" spans="20:24">
      <c r="T38134" s="288"/>
      <c r="U38134" s="287"/>
      <c r="X38134" s="289"/>
    </row>
    <row r="38135" spans="20:24">
      <c r="T38135" s="288"/>
      <c r="U38135" s="287"/>
      <c r="X38135" s="289"/>
    </row>
    <row r="38136" spans="20:24">
      <c r="T38136" s="288"/>
      <c r="U38136" s="287"/>
      <c r="X38136" s="289"/>
    </row>
    <row r="38137" spans="20:24">
      <c r="T38137" s="288"/>
      <c r="U38137" s="287"/>
      <c r="X38137" s="289"/>
    </row>
    <row r="38138" spans="20:24">
      <c r="T38138" s="288"/>
      <c r="U38138" s="287"/>
      <c r="X38138" s="289"/>
    </row>
    <row r="38139" spans="20:24">
      <c r="T38139" s="288"/>
      <c r="U38139" s="287"/>
      <c r="X38139" s="289"/>
    </row>
    <row r="38140" spans="20:24">
      <c r="T38140" s="288"/>
      <c r="U38140" s="287"/>
      <c r="X38140" s="289"/>
    </row>
    <row r="38141" spans="20:24">
      <c r="T38141" s="288"/>
      <c r="U38141" s="287"/>
      <c r="X38141" s="289"/>
    </row>
    <row r="38142" spans="20:24">
      <c r="T38142" s="288"/>
      <c r="U38142" s="287"/>
      <c r="X38142" s="289"/>
    </row>
    <row r="38143" spans="20:24">
      <c r="T38143" s="288"/>
      <c r="U38143" s="287"/>
      <c r="X38143" s="289"/>
    </row>
    <row r="38144" spans="20:24">
      <c r="T38144" s="288"/>
      <c r="U38144" s="287"/>
      <c r="X38144" s="289"/>
    </row>
    <row r="38145" spans="20:24">
      <c r="T38145" s="288"/>
      <c r="U38145" s="287"/>
      <c r="X38145" s="289"/>
    </row>
    <row r="38146" spans="20:24">
      <c r="T38146" s="288"/>
      <c r="U38146" s="287"/>
      <c r="X38146" s="289"/>
    </row>
    <row r="38147" spans="20:24">
      <c r="T38147" s="288"/>
      <c r="U38147" s="287"/>
      <c r="X38147" s="289"/>
    </row>
    <row r="38148" spans="20:24">
      <c r="T38148" s="288"/>
      <c r="U38148" s="287"/>
      <c r="X38148" s="289"/>
    </row>
    <row r="38149" spans="20:24">
      <c r="T38149" s="288"/>
      <c r="U38149" s="287"/>
      <c r="X38149" s="289"/>
    </row>
    <row r="38150" spans="20:24">
      <c r="T38150" s="288"/>
      <c r="U38150" s="287"/>
      <c r="X38150" s="289"/>
    </row>
    <row r="38151" spans="20:24">
      <c r="T38151" s="288"/>
      <c r="U38151" s="287"/>
      <c r="X38151" s="289"/>
    </row>
    <row r="38152" spans="20:24">
      <c r="T38152" s="288"/>
      <c r="U38152" s="287"/>
      <c r="X38152" s="289"/>
    </row>
    <row r="38153" spans="20:24">
      <c r="T38153" s="288"/>
      <c r="U38153" s="287"/>
      <c r="X38153" s="289"/>
    </row>
    <row r="38154" spans="20:24">
      <c r="T38154" s="288"/>
      <c r="U38154" s="287"/>
      <c r="X38154" s="289"/>
    </row>
    <row r="38155" spans="20:24">
      <c r="T38155" s="288"/>
      <c r="U38155" s="287"/>
      <c r="X38155" s="289"/>
    </row>
    <row r="38156" spans="20:24">
      <c r="T38156" s="288"/>
      <c r="U38156" s="287"/>
      <c r="X38156" s="289"/>
    </row>
    <row r="38157" spans="20:24">
      <c r="T38157" s="288"/>
      <c r="U38157" s="287"/>
      <c r="X38157" s="289"/>
    </row>
    <row r="38158" spans="20:24">
      <c r="T38158" s="288"/>
      <c r="U38158" s="287"/>
      <c r="X38158" s="289"/>
    </row>
    <row r="38159" spans="20:24">
      <c r="T38159" s="288"/>
      <c r="U38159" s="287"/>
      <c r="X38159" s="289"/>
    </row>
    <row r="38160" spans="20:24">
      <c r="T38160" s="288"/>
      <c r="U38160" s="287"/>
      <c r="X38160" s="289"/>
    </row>
    <row r="38161" spans="20:24">
      <c r="T38161" s="288"/>
      <c r="U38161" s="287"/>
      <c r="X38161" s="289"/>
    </row>
    <row r="38162" spans="20:24">
      <c r="T38162" s="288"/>
      <c r="U38162" s="287"/>
      <c r="X38162" s="289"/>
    </row>
    <row r="38163" spans="20:24">
      <c r="T38163" s="288"/>
      <c r="U38163" s="287"/>
      <c r="X38163" s="289"/>
    </row>
    <row r="38164" spans="20:24">
      <c r="T38164" s="288"/>
      <c r="U38164" s="287"/>
      <c r="X38164" s="289"/>
    </row>
    <row r="38165" spans="20:24">
      <c r="T38165" s="288"/>
      <c r="U38165" s="287"/>
      <c r="X38165" s="289"/>
    </row>
    <row r="38166" spans="20:24">
      <c r="T38166" s="288"/>
      <c r="U38166" s="287"/>
      <c r="X38166" s="289"/>
    </row>
    <row r="38167" spans="20:24">
      <c r="T38167" s="288"/>
      <c r="U38167" s="287"/>
      <c r="X38167" s="289"/>
    </row>
    <row r="38168" spans="20:24">
      <c r="T38168" s="288"/>
      <c r="U38168" s="287"/>
      <c r="X38168" s="289"/>
    </row>
    <row r="38169" spans="20:24">
      <c r="T38169" s="288"/>
      <c r="U38169" s="287"/>
      <c r="X38169" s="289"/>
    </row>
    <row r="38170" spans="20:24">
      <c r="T38170" s="288"/>
      <c r="U38170" s="287"/>
      <c r="X38170" s="289"/>
    </row>
    <row r="38171" spans="20:24">
      <c r="T38171" s="288"/>
      <c r="U38171" s="287"/>
      <c r="X38171" s="289"/>
    </row>
    <row r="38172" spans="20:24">
      <c r="T38172" s="288"/>
      <c r="U38172" s="287"/>
      <c r="X38172" s="289"/>
    </row>
    <row r="38173" spans="20:24">
      <c r="T38173" s="288"/>
      <c r="U38173" s="287"/>
      <c r="X38173" s="289"/>
    </row>
    <row r="38174" spans="20:24">
      <c r="T38174" s="288"/>
      <c r="U38174" s="287"/>
      <c r="X38174" s="289"/>
    </row>
    <row r="38175" spans="20:24">
      <c r="T38175" s="288"/>
      <c r="U38175" s="287"/>
      <c r="X38175" s="289"/>
    </row>
    <row r="38176" spans="20:24">
      <c r="T38176" s="288"/>
      <c r="U38176" s="287"/>
      <c r="X38176" s="289"/>
    </row>
    <row r="38177" spans="20:24">
      <c r="T38177" s="288"/>
      <c r="U38177" s="287"/>
      <c r="X38177" s="289"/>
    </row>
    <row r="38178" spans="20:24">
      <c r="T38178" s="288"/>
      <c r="U38178" s="287"/>
      <c r="X38178" s="289"/>
    </row>
    <row r="38179" spans="20:24">
      <c r="T38179" s="288"/>
      <c r="U38179" s="287"/>
      <c r="X38179" s="289"/>
    </row>
    <row r="38180" spans="20:24">
      <c r="T38180" s="288"/>
      <c r="U38180" s="287"/>
      <c r="X38180" s="289"/>
    </row>
    <row r="38181" spans="20:24">
      <c r="T38181" s="288"/>
      <c r="U38181" s="287"/>
      <c r="X38181" s="289"/>
    </row>
    <row r="38182" spans="20:24">
      <c r="T38182" s="288"/>
      <c r="U38182" s="287"/>
      <c r="X38182" s="289"/>
    </row>
    <row r="38183" spans="20:24">
      <c r="T38183" s="288"/>
      <c r="U38183" s="287"/>
      <c r="X38183" s="289"/>
    </row>
    <row r="38184" spans="20:24">
      <c r="T38184" s="288"/>
      <c r="U38184" s="287"/>
      <c r="X38184" s="289"/>
    </row>
    <row r="38185" spans="20:24">
      <c r="T38185" s="288"/>
      <c r="U38185" s="287"/>
      <c r="X38185" s="289"/>
    </row>
    <row r="38186" spans="20:24">
      <c r="T38186" s="288"/>
      <c r="U38186" s="287"/>
      <c r="X38186" s="289"/>
    </row>
    <row r="38187" spans="20:24">
      <c r="T38187" s="288"/>
      <c r="U38187" s="287"/>
      <c r="X38187" s="289"/>
    </row>
    <row r="38188" spans="20:24">
      <c r="T38188" s="288"/>
      <c r="U38188" s="287"/>
      <c r="X38188" s="289"/>
    </row>
    <row r="38189" spans="20:24">
      <c r="T38189" s="288"/>
      <c r="U38189" s="287"/>
      <c r="X38189" s="289"/>
    </row>
    <row r="38190" spans="20:24">
      <c r="T38190" s="288"/>
      <c r="U38190" s="287"/>
      <c r="X38190" s="289"/>
    </row>
    <row r="38191" spans="20:24">
      <c r="T38191" s="288"/>
      <c r="U38191" s="287"/>
      <c r="X38191" s="289"/>
    </row>
    <row r="38192" spans="20:24">
      <c r="T38192" s="288"/>
      <c r="U38192" s="287"/>
      <c r="X38192" s="289"/>
    </row>
    <row r="38193" spans="20:24">
      <c r="T38193" s="288"/>
      <c r="U38193" s="287"/>
      <c r="X38193" s="289"/>
    </row>
    <row r="38194" spans="20:24">
      <c r="T38194" s="288"/>
      <c r="U38194" s="287"/>
      <c r="X38194" s="289"/>
    </row>
    <row r="38195" spans="20:24">
      <c r="T38195" s="288"/>
      <c r="U38195" s="287"/>
      <c r="X38195" s="289"/>
    </row>
    <row r="38196" spans="20:24">
      <c r="T38196" s="288"/>
      <c r="U38196" s="287"/>
      <c r="X38196" s="289"/>
    </row>
    <row r="38197" spans="20:24">
      <c r="T38197" s="288"/>
      <c r="U38197" s="287"/>
      <c r="X38197" s="289"/>
    </row>
    <row r="38198" spans="20:24">
      <c r="T38198" s="288"/>
      <c r="U38198" s="287"/>
      <c r="X38198" s="289"/>
    </row>
    <row r="38199" spans="20:24">
      <c r="T38199" s="288"/>
      <c r="U38199" s="287"/>
      <c r="X38199" s="289"/>
    </row>
    <row r="38200" spans="20:24">
      <c r="T38200" s="288"/>
      <c r="U38200" s="287"/>
      <c r="X38200" s="289"/>
    </row>
    <row r="38201" spans="20:24">
      <c r="T38201" s="288"/>
      <c r="U38201" s="287"/>
      <c r="X38201" s="289"/>
    </row>
    <row r="38202" spans="20:24">
      <c r="T38202" s="288"/>
      <c r="U38202" s="287"/>
      <c r="X38202" s="289"/>
    </row>
    <row r="38203" spans="20:24">
      <c r="T38203" s="288"/>
      <c r="U38203" s="287"/>
      <c r="X38203" s="289"/>
    </row>
    <row r="38204" spans="20:24">
      <c r="T38204" s="288"/>
      <c r="U38204" s="287"/>
      <c r="X38204" s="289"/>
    </row>
    <row r="38205" spans="20:24">
      <c r="T38205" s="288"/>
      <c r="U38205" s="287"/>
      <c r="X38205" s="289"/>
    </row>
    <row r="38206" spans="20:24">
      <c r="T38206" s="288"/>
      <c r="U38206" s="287"/>
      <c r="X38206" s="289"/>
    </row>
    <row r="38207" spans="20:24">
      <c r="T38207" s="288"/>
      <c r="U38207" s="287"/>
      <c r="X38207" s="289"/>
    </row>
    <row r="38208" spans="20:24">
      <c r="T38208" s="288"/>
      <c r="U38208" s="287"/>
      <c r="X38208" s="289"/>
    </row>
    <row r="38209" spans="20:24">
      <c r="T38209" s="288"/>
      <c r="U38209" s="287"/>
      <c r="X38209" s="289"/>
    </row>
    <row r="38210" spans="20:24">
      <c r="T38210" s="288"/>
      <c r="U38210" s="287"/>
      <c r="X38210" s="289"/>
    </row>
    <row r="38211" spans="20:24">
      <c r="T38211" s="288"/>
      <c r="U38211" s="287"/>
      <c r="X38211" s="289"/>
    </row>
    <row r="38212" spans="20:24">
      <c r="T38212" s="288"/>
      <c r="U38212" s="287"/>
      <c r="X38212" s="289"/>
    </row>
    <row r="38213" spans="20:24">
      <c r="T38213" s="288"/>
      <c r="U38213" s="287"/>
      <c r="X38213" s="289"/>
    </row>
    <row r="38214" spans="20:24">
      <c r="T38214" s="288"/>
      <c r="U38214" s="287"/>
      <c r="X38214" s="289"/>
    </row>
    <row r="38215" spans="20:24">
      <c r="T38215" s="288"/>
      <c r="U38215" s="287"/>
      <c r="X38215" s="289"/>
    </row>
    <row r="38216" spans="20:24">
      <c r="T38216" s="288"/>
      <c r="U38216" s="287"/>
      <c r="X38216" s="289"/>
    </row>
    <row r="38217" spans="20:24">
      <c r="T38217" s="288"/>
      <c r="U38217" s="287"/>
      <c r="X38217" s="289"/>
    </row>
    <row r="38218" spans="20:24">
      <c r="T38218" s="288"/>
      <c r="U38218" s="287"/>
      <c r="X38218" s="289"/>
    </row>
    <row r="38219" spans="20:24">
      <c r="T38219" s="288"/>
      <c r="U38219" s="287"/>
      <c r="X38219" s="289"/>
    </row>
    <row r="38220" spans="20:24">
      <c r="T38220" s="288"/>
      <c r="U38220" s="287"/>
      <c r="X38220" s="289"/>
    </row>
    <row r="38221" spans="20:24">
      <c r="T38221" s="288"/>
      <c r="U38221" s="287"/>
      <c r="X38221" s="289"/>
    </row>
    <row r="38222" spans="20:24">
      <c r="T38222" s="288"/>
      <c r="U38222" s="287"/>
      <c r="X38222" s="289"/>
    </row>
    <row r="38223" spans="20:24">
      <c r="T38223" s="288"/>
      <c r="U38223" s="287"/>
      <c r="X38223" s="289"/>
    </row>
    <row r="38224" spans="20:24">
      <c r="T38224" s="288"/>
      <c r="U38224" s="287"/>
      <c r="X38224" s="289"/>
    </row>
    <row r="38225" spans="20:24">
      <c r="T38225" s="288"/>
      <c r="U38225" s="287"/>
      <c r="X38225" s="289"/>
    </row>
    <row r="38226" spans="20:24">
      <c r="T38226" s="288"/>
      <c r="U38226" s="287"/>
      <c r="X38226" s="289"/>
    </row>
    <row r="38227" spans="20:24">
      <c r="T38227" s="288"/>
      <c r="U38227" s="287"/>
      <c r="X38227" s="289"/>
    </row>
    <row r="38228" spans="20:24">
      <c r="T38228" s="288"/>
      <c r="U38228" s="287"/>
      <c r="X38228" s="289"/>
    </row>
    <row r="38229" spans="20:24">
      <c r="T38229" s="288"/>
      <c r="U38229" s="287"/>
      <c r="X38229" s="289"/>
    </row>
    <row r="38230" spans="20:24">
      <c r="T38230" s="288"/>
      <c r="U38230" s="287"/>
      <c r="X38230" s="289"/>
    </row>
    <row r="38231" spans="20:24">
      <c r="T38231" s="288"/>
      <c r="U38231" s="287"/>
      <c r="X38231" s="289"/>
    </row>
    <row r="38232" spans="20:24">
      <c r="T38232" s="288"/>
      <c r="U38232" s="287"/>
      <c r="X38232" s="289"/>
    </row>
    <row r="38233" spans="20:24">
      <c r="T38233" s="288"/>
      <c r="U38233" s="287"/>
      <c r="X38233" s="289"/>
    </row>
    <row r="38234" spans="20:24">
      <c r="T38234" s="288"/>
      <c r="U38234" s="287"/>
      <c r="X38234" s="289"/>
    </row>
    <row r="38235" spans="20:24">
      <c r="T38235" s="288"/>
      <c r="U38235" s="287"/>
      <c r="X38235" s="289"/>
    </row>
    <row r="38236" spans="20:24">
      <c r="T38236" s="288"/>
      <c r="U38236" s="287"/>
      <c r="X38236" s="289"/>
    </row>
    <row r="38237" spans="20:24">
      <c r="T38237" s="288"/>
      <c r="U38237" s="287"/>
      <c r="X38237" s="289"/>
    </row>
    <row r="38238" spans="20:24">
      <c r="T38238" s="288"/>
      <c r="U38238" s="287"/>
      <c r="X38238" s="289"/>
    </row>
    <row r="38239" spans="20:24">
      <c r="T38239" s="288"/>
      <c r="U38239" s="287"/>
      <c r="X38239" s="289"/>
    </row>
    <row r="38240" spans="20:24">
      <c r="T38240" s="288"/>
      <c r="U38240" s="287"/>
      <c r="X38240" s="289"/>
    </row>
    <row r="38241" spans="20:24">
      <c r="T38241" s="288"/>
      <c r="U38241" s="287"/>
      <c r="X38241" s="289"/>
    </row>
    <row r="38242" spans="20:24">
      <c r="T38242" s="288"/>
      <c r="U38242" s="287"/>
      <c r="X38242" s="289"/>
    </row>
    <row r="38243" spans="20:24">
      <c r="T38243" s="288"/>
      <c r="U38243" s="287"/>
      <c r="X38243" s="289"/>
    </row>
    <row r="38244" spans="20:24">
      <c r="T38244" s="288"/>
      <c r="U38244" s="287"/>
      <c r="X38244" s="289"/>
    </row>
    <row r="38245" spans="20:24">
      <c r="T38245" s="288"/>
      <c r="U38245" s="287"/>
      <c r="X38245" s="289"/>
    </row>
    <row r="38246" spans="20:24">
      <c r="T38246" s="288"/>
      <c r="U38246" s="287"/>
      <c r="X38246" s="289"/>
    </row>
    <row r="38247" spans="20:24">
      <c r="T38247" s="288"/>
      <c r="U38247" s="287"/>
      <c r="X38247" s="289"/>
    </row>
    <row r="38248" spans="20:24">
      <c r="T38248" s="288"/>
      <c r="U38248" s="287"/>
      <c r="X38248" s="289"/>
    </row>
    <row r="38249" spans="20:24">
      <c r="T38249" s="288"/>
      <c r="U38249" s="287"/>
      <c r="X38249" s="289"/>
    </row>
    <row r="38250" spans="20:24">
      <c r="T38250" s="288"/>
      <c r="U38250" s="287"/>
      <c r="X38250" s="289"/>
    </row>
    <row r="38251" spans="20:24">
      <c r="T38251" s="288"/>
      <c r="U38251" s="287"/>
      <c r="X38251" s="289"/>
    </row>
    <row r="38252" spans="20:24">
      <c r="T38252" s="288"/>
      <c r="U38252" s="287"/>
      <c r="X38252" s="289"/>
    </row>
    <row r="38253" spans="20:24">
      <c r="T38253" s="288"/>
      <c r="U38253" s="287"/>
      <c r="X38253" s="289"/>
    </row>
    <row r="38254" spans="20:24">
      <c r="T38254" s="288"/>
      <c r="U38254" s="287"/>
      <c r="X38254" s="289"/>
    </row>
    <row r="38255" spans="20:24">
      <c r="T38255" s="288"/>
      <c r="U38255" s="287"/>
      <c r="X38255" s="289"/>
    </row>
    <row r="38256" spans="20:24">
      <c r="T38256" s="288"/>
      <c r="U38256" s="287"/>
      <c r="X38256" s="289"/>
    </row>
    <row r="38257" spans="20:24">
      <c r="T38257" s="288"/>
      <c r="U38257" s="287"/>
      <c r="X38257" s="289"/>
    </row>
    <row r="38258" spans="20:24">
      <c r="T38258" s="288"/>
      <c r="U38258" s="287"/>
      <c r="X38258" s="289"/>
    </row>
    <row r="38259" spans="20:24">
      <c r="T38259" s="288"/>
      <c r="U38259" s="287"/>
      <c r="X38259" s="289"/>
    </row>
    <row r="38260" spans="20:24">
      <c r="T38260" s="288"/>
      <c r="U38260" s="287"/>
      <c r="X38260" s="289"/>
    </row>
    <row r="38261" spans="20:24">
      <c r="T38261" s="288"/>
      <c r="U38261" s="287"/>
      <c r="X38261" s="289"/>
    </row>
    <row r="38262" spans="20:24">
      <c r="T38262" s="288"/>
      <c r="U38262" s="287"/>
      <c r="X38262" s="289"/>
    </row>
    <row r="38263" spans="20:24">
      <c r="T38263" s="288"/>
      <c r="U38263" s="287"/>
      <c r="X38263" s="289"/>
    </row>
    <row r="38264" spans="20:24">
      <c r="T38264" s="288"/>
      <c r="U38264" s="287"/>
      <c r="X38264" s="289"/>
    </row>
    <row r="38265" spans="20:24">
      <c r="T38265" s="288"/>
      <c r="U38265" s="287"/>
      <c r="X38265" s="289"/>
    </row>
    <row r="38266" spans="20:24">
      <c r="T38266" s="288"/>
      <c r="U38266" s="287"/>
      <c r="X38266" s="289"/>
    </row>
    <row r="38267" spans="20:24">
      <c r="T38267" s="288"/>
      <c r="U38267" s="287"/>
      <c r="X38267" s="289"/>
    </row>
    <row r="38268" spans="20:24">
      <c r="T38268" s="288"/>
      <c r="U38268" s="287"/>
      <c r="X38268" s="289"/>
    </row>
    <row r="38269" spans="20:24">
      <c r="T38269" s="288"/>
      <c r="U38269" s="287"/>
      <c r="X38269" s="289"/>
    </row>
    <row r="38270" spans="20:24">
      <c r="T38270" s="288"/>
      <c r="U38270" s="287"/>
      <c r="X38270" s="289"/>
    </row>
    <row r="38271" spans="20:24">
      <c r="T38271" s="288"/>
      <c r="U38271" s="287"/>
      <c r="X38271" s="289"/>
    </row>
    <row r="38272" spans="20:24">
      <c r="T38272" s="288"/>
      <c r="U38272" s="287"/>
      <c r="X38272" s="289"/>
    </row>
    <row r="38273" spans="20:24">
      <c r="T38273" s="288"/>
      <c r="U38273" s="287"/>
      <c r="X38273" s="289"/>
    </row>
    <row r="38274" spans="20:24">
      <c r="T38274" s="288"/>
      <c r="U38274" s="287"/>
      <c r="X38274" s="289"/>
    </row>
    <row r="38275" spans="20:24">
      <c r="T38275" s="288"/>
      <c r="U38275" s="287"/>
      <c r="X38275" s="289"/>
    </row>
    <row r="38276" spans="20:24">
      <c r="T38276" s="288"/>
      <c r="U38276" s="287"/>
      <c r="X38276" s="289"/>
    </row>
    <row r="38277" spans="20:24">
      <c r="T38277" s="288"/>
      <c r="U38277" s="287"/>
      <c r="X38277" s="289"/>
    </row>
    <row r="38278" spans="20:24">
      <c r="T38278" s="288"/>
      <c r="U38278" s="287"/>
      <c r="X38278" s="289"/>
    </row>
    <row r="38279" spans="20:24">
      <c r="T38279" s="288"/>
      <c r="U38279" s="287"/>
      <c r="X38279" s="289"/>
    </row>
    <row r="38280" spans="20:24">
      <c r="T38280" s="288"/>
      <c r="U38280" s="287"/>
      <c r="X38280" s="289"/>
    </row>
    <row r="38281" spans="20:24">
      <c r="T38281" s="288"/>
      <c r="U38281" s="287"/>
      <c r="X38281" s="289"/>
    </row>
    <row r="38282" spans="20:24">
      <c r="T38282" s="288"/>
      <c r="U38282" s="287"/>
      <c r="X38282" s="289"/>
    </row>
    <row r="38283" spans="20:24">
      <c r="T38283" s="288"/>
      <c r="U38283" s="287"/>
      <c r="X38283" s="289"/>
    </row>
    <row r="38284" spans="20:24">
      <c r="T38284" s="288"/>
      <c r="U38284" s="287"/>
      <c r="X38284" s="289"/>
    </row>
    <row r="38285" spans="20:24">
      <c r="T38285" s="288"/>
      <c r="U38285" s="287"/>
      <c r="X38285" s="289"/>
    </row>
    <row r="38286" spans="20:24">
      <c r="T38286" s="288"/>
      <c r="U38286" s="287"/>
      <c r="X38286" s="289"/>
    </row>
    <row r="38287" spans="20:24">
      <c r="T38287" s="288"/>
      <c r="U38287" s="287"/>
      <c r="X38287" s="289"/>
    </row>
    <row r="38288" spans="20:24">
      <c r="T38288" s="288"/>
      <c r="U38288" s="287"/>
      <c r="X38288" s="289"/>
    </row>
    <row r="38289" spans="20:24">
      <c r="T38289" s="288"/>
      <c r="U38289" s="287"/>
      <c r="X38289" s="289"/>
    </row>
    <row r="38290" spans="20:24">
      <c r="T38290" s="288"/>
      <c r="U38290" s="287"/>
      <c r="X38290" s="289"/>
    </row>
    <row r="38291" spans="20:24">
      <c r="T38291" s="288"/>
      <c r="U38291" s="287"/>
      <c r="X38291" s="289"/>
    </row>
    <row r="38292" spans="20:24">
      <c r="T38292" s="288"/>
      <c r="U38292" s="287"/>
      <c r="X38292" s="289"/>
    </row>
    <row r="38293" spans="20:24">
      <c r="T38293" s="288"/>
      <c r="U38293" s="287"/>
      <c r="X38293" s="289"/>
    </row>
    <row r="38294" spans="20:24">
      <c r="T38294" s="288"/>
      <c r="U38294" s="287"/>
      <c r="X38294" s="289"/>
    </row>
    <row r="38295" spans="20:24">
      <c r="T38295" s="288"/>
      <c r="U38295" s="287"/>
      <c r="X38295" s="289"/>
    </row>
    <row r="38296" spans="20:24">
      <c r="T38296" s="288"/>
      <c r="U38296" s="287"/>
      <c r="X38296" s="289"/>
    </row>
    <row r="38297" spans="20:24">
      <c r="T38297" s="288"/>
      <c r="U38297" s="287"/>
      <c r="X38297" s="289"/>
    </row>
    <row r="38298" spans="20:24">
      <c r="T38298" s="288"/>
      <c r="U38298" s="287"/>
      <c r="X38298" s="289"/>
    </row>
    <row r="38299" spans="20:24">
      <c r="T38299" s="288"/>
      <c r="U38299" s="287"/>
      <c r="X38299" s="289"/>
    </row>
    <row r="38300" spans="20:24">
      <c r="T38300" s="288"/>
      <c r="U38300" s="287"/>
      <c r="X38300" s="289"/>
    </row>
    <row r="38301" spans="20:24">
      <c r="T38301" s="288"/>
      <c r="U38301" s="287"/>
      <c r="X38301" s="289"/>
    </row>
    <row r="38302" spans="20:24">
      <c r="T38302" s="288"/>
      <c r="U38302" s="287"/>
      <c r="X38302" s="289"/>
    </row>
    <row r="38303" spans="20:24">
      <c r="T38303" s="288"/>
      <c r="U38303" s="287"/>
      <c r="X38303" s="289"/>
    </row>
    <row r="38304" spans="20:24">
      <c r="T38304" s="288"/>
      <c r="U38304" s="287"/>
      <c r="X38304" s="289"/>
    </row>
    <row r="38305" spans="20:24">
      <c r="T38305" s="288"/>
      <c r="U38305" s="287"/>
      <c r="X38305" s="289"/>
    </row>
    <row r="38306" spans="20:24">
      <c r="T38306" s="288"/>
      <c r="U38306" s="287"/>
      <c r="X38306" s="289"/>
    </row>
    <row r="38307" spans="20:24">
      <c r="T38307" s="288"/>
      <c r="U38307" s="287"/>
      <c r="X38307" s="289"/>
    </row>
    <row r="38308" spans="20:24">
      <c r="T38308" s="288"/>
      <c r="U38308" s="287"/>
      <c r="X38308" s="289"/>
    </row>
    <row r="38309" spans="20:24">
      <c r="T38309" s="288"/>
      <c r="U38309" s="287"/>
      <c r="X38309" s="289"/>
    </row>
    <row r="38310" spans="20:24">
      <c r="T38310" s="288"/>
      <c r="U38310" s="287"/>
      <c r="X38310" s="289"/>
    </row>
    <row r="38311" spans="20:24">
      <c r="T38311" s="288"/>
      <c r="U38311" s="287"/>
      <c r="X38311" s="289"/>
    </row>
    <row r="38312" spans="20:24">
      <c r="T38312" s="288"/>
      <c r="U38312" s="287"/>
      <c r="X38312" s="289"/>
    </row>
    <row r="38313" spans="20:24">
      <c r="T38313" s="288"/>
      <c r="U38313" s="287"/>
      <c r="X38313" s="289"/>
    </row>
    <row r="38314" spans="20:24">
      <c r="T38314" s="288"/>
      <c r="U38314" s="287"/>
      <c r="X38314" s="289"/>
    </row>
    <row r="38315" spans="20:24">
      <c r="T38315" s="288"/>
      <c r="U38315" s="287"/>
      <c r="X38315" s="289"/>
    </row>
    <row r="38316" spans="20:24">
      <c r="T38316" s="288"/>
      <c r="U38316" s="287"/>
      <c r="X38316" s="289"/>
    </row>
    <row r="38317" spans="20:24">
      <c r="T38317" s="288"/>
      <c r="U38317" s="287"/>
      <c r="X38317" s="289"/>
    </row>
    <row r="38318" spans="20:24">
      <c r="T38318" s="288"/>
      <c r="U38318" s="287"/>
      <c r="X38318" s="289"/>
    </row>
    <row r="38319" spans="20:24">
      <c r="T38319" s="288"/>
      <c r="U38319" s="287"/>
      <c r="X38319" s="289"/>
    </row>
    <row r="38320" spans="20:24">
      <c r="T38320" s="288"/>
      <c r="U38320" s="287"/>
      <c r="X38320" s="289"/>
    </row>
    <row r="38321" spans="20:24">
      <c r="T38321" s="288"/>
      <c r="U38321" s="287"/>
      <c r="X38321" s="289"/>
    </row>
    <row r="38322" spans="20:24">
      <c r="T38322" s="288"/>
      <c r="U38322" s="287"/>
      <c r="X38322" s="289"/>
    </row>
    <row r="38323" spans="20:24">
      <c r="T38323" s="288"/>
      <c r="U38323" s="287"/>
      <c r="X38323" s="289"/>
    </row>
    <row r="38324" spans="20:24">
      <c r="T38324" s="288"/>
      <c r="U38324" s="287"/>
      <c r="X38324" s="289"/>
    </row>
    <row r="38325" spans="20:24">
      <c r="T38325" s="288"/>
      <c r="U38325" s="287"/>
      <c r="X38325" s="289"/>
    </row>
    <row r="38326" spans="20:24">
      <c r="T38326" s="288"/>
      <c r="U38326" s="287"/>
      <c r="X38326" s="289"/>
    </row>
    <row r="38327" spans="20:24">
      <c r="T38327" s="288"/>
      <c r="U38327" s="287"/>
      <c r="X38327" s="289"/>
    </row>
    <row r="38328" spans="20:24">
      <c r="T38328" s="288"/>
      <c r="U38328" s="287"/>
      <c r="X38328" s="289"/>
    </row>
    <row r="38329" spans="20:24">
      <c r="T38329" s="288"/>
      <c r="U38329" s="287"/>
      <c r="X38329" s="289"/>
    </row>
    <row r="38330" spans="20:24">
      <c r="T38330" s="288"/>
      <c r="U38330" s="287"/>
      <c r="X38330" s="289"/>
    </row>
    <row r="38331" spans="20:24">
      <c r="T38331" s="288"/>
      <c r="U38331" s="287"/>
      <c r="X38331" s="289"/>
    </row>
    <row r="38332" spans="20:24">
      <c r="T38332" s="288"/>
      <c r="U38332" s="287"/>
      <c r="X38332" s="289"/>
    </row>
    <row r="38333" spans="20:24">
      <c r="T38333" s="288"/>
      <c r="U38333" s="287"/>
      <c r="X38333" s="289"/>
    </row>
    <row r="38334" spans="20:24">
      <c r="T38334" s="288"/>
      <c r="U38334" s="287"/>
      <c r="X38334" s="289"/>
    </row>
    <row r="38335" spans="20:24">
      <c r="T38335" s="288"/>
      <c r="U38335" s="287"/>
      <c r="X38335" s="289"/>
    </row>
    <row r="38336" spans="20:24">
      <c r="T38336" s="288"/>
      <c r="U38336" s="287"/>
      <c r="X38336" s="289"/>
    </row>
    <row r="38337" spans="20:24">
      <c r="T38337" s="288"/>
      <c r="U38337" s="287"/>
      <c r="X38337" s="289"/>
    </row>
    <row r="38338" spans="20:24">
      <c r="T38338" s="288"/>
      <c r="U38338" s="287"/>
      <c r="X38338" s="289"/>
    </row>
    <row r="38339" spans="20:24">
      <c r="T38339" s="288"/>
      <c r="U38339" s="287"/>
      <c r="X38339" s="289"/>
    </row>
    <row r="38340" spans="20:24">
      <c r="T38340" s="288"/>
      <c r="U38340" s="287"/>
      <c r="X38340" s="289"/>
    </row>
    <row r="38341" spans="20:24">
      <c r="T38341" s="288"/>
      <c r="U38341" s="287"/>
      <c r="X38341" s="289"/>
    </row>
    <row r="38342" spans="20:24">
      <c r="T38342" s="288"/>
      <c r="U38342" s="287"/>
      <c r="X38342" s="289"/>
    </row>
    <row r="38343" spans="20:24">
      <c r="T38343" s="288"/>
      <c r="U38343" s="287"/>
      <c r="X38343" s="289"/>
    </row>
    <row r="38344" spans="20:24">
      <c r="T38344" s="288"/>
      <c r="U38344" s="287"/>
      <c r="X38344" s="289"/>
    </row>
    <row r="38345" spans="20:24">
      <c r="T38345" s="288"/>
      <c r="U38345" s="287"/>
      <c r="X38345" s="289"/>
    </row>
    <row r="38346" spans="20:24">
      <c r="T38346" s="288"/>
      <c r="U38346" s="287"/>
      <c r="X38346" s="289"/>
    </row>
    <row r="38347" spans="20:24">
      <c r="T38347" s="288"/>
      <c r="U38347" s="287"/>
      <c r="X38347" s="289"/>
    </row>
    <row r="38348" spans="20:24">
      <c r="T38348" s="288"/>
      <c r="U38348" s="287"/>
      <c r="X38348" s="289"/>
    </row>
    <row r="38349" spans="20:24">
      <c r="T38349" s="288"/>
      <c r="U38349" s="287"/>
      <c r="X38349" s="289"/>
    </row>
    <row r="38350" spans="20:24">
      <c r="T38350" s="288"/>
      <c r="U38350" s="287"/>
      <c r="X38350" s="289"/>
    </row>
    <row r="38351" spans="20:24">
      <c r="T38351" s="288"/>
      <c r="U38351" s="287"/>
      <c r="X38351" s="289"/>
    </row>
    <row r="38352" spans="20:24">
      <c r="T38352" s="288"/>
      <c r="U38352" s="287"/>
      <c r="X38352" s="289"/>
    </row>
    <row r="38353" spans="20:24">
      <c r="T38353" s="288"/>
      <c r="U38353" s="287"/>
      <c r="X38353" s="289"/>
    </row>
    <row r="38354" spans="20:24">
      <c r="T38354" s="288"/>
      <c r="U38354" s="287"/>
      <c r="X38354" s="289"/>
    </row>
    <row r="38355" spans="20:24">
      <c r="T38355" s="288"/>
      <c r="U38355" s="287"/>
      <c r="X38355" s="289"/>
    </row>
    <row r="38356" spans="20:24">
      <c r="T38356" s="288"/>
      <c r="U38356" s="287"/>
      <c r="X38356" s="289"/>
    </row>
    <row r="38357" spans="20:24">
      <c r="T38357" s="288"/>
      <c r="U38357" s="287"/>
      <c r="X38357" s="289"/>
    </row>
    <row r="38358" spans="20:24">
      <c r="T38358" s="288"/>
      <c r="U38358" s="287"/>
      <c r="X38358" s="289"/>
    </row>
    <row r="38359" spans="20:24">
      <c r="T38359" s="288"/>
      <c r="U38359" s="287"/>
      <c r="X38359" s="289"/>
    </row>
    <row r="38360" spans="20:24">
      <c r="T38360" s="288"/>
      <c r="U38360" s="287"/>
      <c r="X38360" s="289"/>
    </row>
    <row r="38361" spans="20:24">
      <c r="T38361" s="288"/>
      <c r="U38361" s="287"/>
      <c r="X38361" s="289"/>
    </row>
    <row r="38362" spans="20:24">
      <c r="T38362" s="288"/>
      <c r="U38362" s="287"/>
      <c r="X38362" s="289"/>
    </row>
    <row r="38363" spans="20:24">
      <c r="T38363" s="288"/>
      <c r="U38363" s="287"/>
      <c r="X38363" s="289"/>
    </row>
    <row r="38364" spans="20:24">
      <c r="T38364" s="288"/>
      <c r="U38364" s="287"/>
      <c r="X38364" s="289"/>
    </row>
    <row r="38365" spans="20:24">
      <c r="T38365" s="288"/>
      <c r="U38365" s="287"/>
      <c r="X38365" s="289"/>
    </row>
    <row r="38366" spans="20:24">
      <c r="T38366" s="288"/>
      <c r="U38366" s="287"/>
      <c r="X38366" s="289"/>
    </row>
    <row r="38367" spans="20:24">
      <c r="T38367" s="288"/>
      <c r="U38367" s="287"/>
      <c r="X38367" s="289"/>
    </row>
    <row r="38368" spans="20:24">
      <c r="T38368" s="288"/>
      <c r="U38368" s="287"/>
      <c r="X38368" s="289"/>
    </row>
    <row r="38369" spans="20:24">
      <c r="T38369" s="288"/>
      <c r="U38369" s="287"/>
      <c r="X38369" s="289"/>
    </row>
    <row r="38370" spans="20:24">
      <c r="T38370" s="288"/>
      <c r="U38370" s="287"/>
      <c r="X38370" s="289"/>
    </row>
    <row r="38371" spans="20:24">
      <c r="T38371" s="288"/>
      <c r="U38371" s="287"/>
      <c r="X38371" s="289"/>
    </row>
    <row r="38372" spans="20:24">
      <c r="T38372" s="288"/>
      <c r="U38372" s="287"/>
      <c r="X38372" s="289"/>
    </row>
    <row r="38373" spans="20:24">
      <c r="T38373" s="288"/>
      <c r="U38373" s="287"/>
      <c r="X38373" s="289"/>
    </row>
    <row r="38374" spans="20:24">
      <c r="T38374" s="288"/>
      <c r="U38374" s="287"/>
      <c r="X38374" s="289"/>
    </row>
    <row r="38375" spans="20:24">
      <c r="T38375" s="288"/>
      <c r="U38375" s="287"/>
      <c r="X38375" s="289"/>
    </row>
    <row r="38376" spans="20:24">
      <c r="T38376" s="288"/>
      <c r="U38376" s="287"/>
      <c r="X38376" s="289"/>
    </row>
    <row r="38377" spans="20:24">
      <c r="T38377" s="288"/>
      <c r="U38377" s="287"/>
      <c r="X38377" s="289"/>
    </row>
    <row r="38378" spans="20:24">
      <c r="T38378" s="288"/>
      <c r="U38378" s="287"/>
      <c r="X38378" s="289"/>
    </row>
    <row r="38379" spans="20:24">
      <c r="T38379" s="288"/>
      <c r="U38379" s="287"/>
      <c r="X38379" s="289"/>
    </row>
    <row r="38380" spans="20:24">
      <c r="T38380" s="288"/>
      <c r="U38380" s="287"/>
      <c r="X38380" s="289"/>
    </row>
    <row r="38381" spans="20:24">
      <c r="T38381" s="288"/>
      <c r="U38381" s="287"/>
      <c r="X38381" s="289"/>
    </row>
    <row r="38382" spans="20:24">
      <c r="T38382" s="288"/>
      <c r="U38382" s="287"/>
      <c r="X38382" s="289"/>
    </row>
    <row r="38383" spans="20:24">
      <c r="T38383" s="288"/>
      <c r="U38383" s="287"/>
      <c r="X38383" s="289"/>
    </row>
    <row r="38384" spans="20:24">
      <c r="T38384" s="288"/>
      <c r="U38384" s="287"/>
      <c r="X38384" s="289"/>
    </row>
    <row r="38385" spans="20:24">
      <c r="T38385" s="288"/>
      <c r="U38385" s="287"/>
      <c r="X38385" s="289"/>
    </row>
    <row r="38386" spans="20:24">
      <c r="T38386" s="288"/>
      <c r="U38386" s="287"/>
      <c r="X38386" s="289"/>
    </row>
    <row r="38387" spans="20:24">
      <c r="T38387" s="288"/>
      <c r="U38387" s="287"/>
      <c r="X38387" s="289"/>
    </row>
    <row r="38388" spans="20:24">
      <c r="T38388" s="288"/>
      <c r="U38388" s="287"/>
      <c r="X38388" s="289"/>
    </row>
    <row r="38389" spans="20:24">
      <c r="T38389" s="288"/>
      <c r="U38389" s="287"/>
      <c r="X38389" s="289"/>
    </row>
    <row r="38390" spans="20:24">
      <c r="T38390" s="288"/>
      <c r="U38390" s="287"/>
      <c r="X38390" s="289"/>
    </row>
    <row r="38391" spans="20:24">
      <c r="T38391" s="288"/>
      <c r="U38391" s="287"/>
      <c r="X38391" s="289"/>
    </row>
    <row r="38392" spans="20:24">
      <c r="T38392" s="288"/>
      <c r="U38392" s="287"/>
      <c r="X38392" s="289"/>
    </row>
    <row r="38393" spans="20:24">
      <c r="T38393" s="288"/>
      <c r="U38393" s="287"/>
      <c r="X38393" s="289"/>
    </row>
    <row r="38394" spans="20:24">
      <c r="T38394" s="288"/>
      <c r="U38394" s="287"/>
      <c r="X38394" s="289"/>
    </row>
    <row r="38395" spans="20:24">
      <c r="T38395" s="288"/>
      <c r="U38395" s="287"/>
      <c r="X38395" s="289"/>
    </row>
    <row r="38396" spans="20:24">
      <c r="T38396" s="288"/>
      <c r="U38396" s="287"/>
      <c r="X38396" s="289"/>
    </row>
    <row r="38397" spans="20:24">
      <c r="T38397" s="288"/>
      <c r="U38397" s="287"/>
      <c r="X38397" s="289"/>
    </row>
    <row r="38398" spans="20:24">
      <c r="T38398" s="288"/>
      <c r="U38398" s="287"/>
      <c r="X38398" s="289"/>
    </row>
    <row r="38399" spans="20:24">
      <c r="T38399" s="288"/>
      <c r="U38399" s="287"/>
      <c r="X38399" s="289"/>
    </row>
    <row r="38400" spans="20:24">
      <c r="T38400" s="288"/>
      <c r="U38400" s="287"/>
      <c r="X38400" s="289"/>
    </row>
    <row r="38401" spans="20:24">
      <c r="T38401" s="288"/>
      <c r="U38401" s="287"/>
      <c r="X38401" s="289"/>
    </row>
    <row r="38402" spans="20:24">
      <c r="T38402" s="288"/>
      <c r="U38402" s="287"/>
      <c r="X38402" s="289"/>
    </row>
    <row r="38403" spans="20:24">
      <c r="T38403" s="288"/>
      <c r="U38403" s="287"/>
      <c r="X38403" s="289"/>
    </row>
    <row r="38404" spans="20:24">
      <c r="T38404" s="288"/>
      <c r="U38404" s="287"/>
      <c r="X38404" s="289"/>
    </row>
    <row r="38405" spans="20:24">
      <c r="T38405" s="288"/>
      <c r="U38405" s="287"/>
      <c r="X38405" s="289"/>
    </row>
    <row r="38406" spans="20:24">
      <c r="T38406" s="288"/>
      <c r="U38406" s="287"/>
      <c r="X38406" s="289"/>
    </row>
    <row r="38407" spans="20:24">
      <c r="T38407" s="288"/>
      <c r="U38407" s="287"/>
      <c r="X38407" s="289"/>
    </row>
    <row r="38408" spans="20:24">
      <c r="T38408" s="288"/>
      <c r="U38408" s="287"/>
      <c r="X38408" s="289"/>
    </row>
    <row r="38409" spans="20:24">
      <c r="T38409" s="288"/>
      <c r="U38409" s="287"/>
      <c r="X38409" s="289"/>
    </row>
    <row r="38410" spans="20:24">
      <c r="T38410" s="288"/>
      <c r="U38410" s="287"/>
      <c r="X38410" s="289"/>
    </row>
    <row r="38411" spans="20:24">
      <c r="T38411" s="288"/>
      <c r="U38411" s="287"/>
      <c r="X38411" s="289"/>
    </row>
    <row r="38412" spans="20:24">
      <c r="T38412" s="288"/>
      <c r="U38412" s="287"/>
      <c r="X38412" s="289"/>
    </row>
    <row r="38413" spans="20:24">
      <c r="T38413" s="288"/>
      <c r="U38413" s="287"/>
      <c r="X38413" s="289"/>
    </row>
    <row r="38414" spans="20:24">
      <c r="T38414" s="288"/>
      <c r="U38414" s="287"/>
      <c r="X38414" s="289"/>
    </row>
    <row r="38415" spans="20:24">
      <c r="T38415" s="288"/>
      <c r="U38415" s="287"/>
      <c r="X38415" s="289"/>
    </row>
    <row r="38416" spans="20:24">
      <c r="T38416" s="288"/>
      <c r="U38416" s="287"/>
      <c r="X38416" s="289"/>
    </row>
    <row r="38417" spans="20:24">
      <c r="T38417" s="288"/>
      <c r="U38417" s="287"/>
      <c r="X38417" s="289"/>
    </row>
    <row r="38418" spans="20:24">
      <c r="T38418" s="288"/>
      <c r="U38418" s="287"/>
      <c r="X38418" s="289"/>
    </row>
    <row r="38419" spans="20:24">
      <c r="T38419" s="288"/>
      <c r="U38419" s="287"/>
      <c r="X38419" s="289"/>
    </row>
    <row r="38420" spans="20:24">
      <c r="T38420" s="288"/>
      <c r="U38420" s="287"/>
      <c r="X38420" s="289"/>
    </row>
    <row r="38421" spans="20:24">
      <c r="T38421" s="288"/>
      <c r="U38421" s="287"/>
      <c r="X38421" s="289"/>
    </row>
    <row r="38422" spans="20:24">
      <c r="T38422" s="288"/>
      <c r="U38422" s="287"/>
      <c r="X38422" s="289"/>
    </row>
    <row r="38423" spans="20:24">
      <c r="T38423" s="288"/>
      <c r="U38423" s="287"/>
      <c r="X38423" s="289"/>
    </row>
    <row r="38424" spans="20:24">
      <c r="T38424" s="288"/>
      <c r="U38424" s="287"/>
      <c r="X38424" s="289"/>
    </row>
    <row r="38425" spans="20:24">
      <c r="T38425" s="288"/>
      <c r="U38425" s="287"/>
      <c r="X38425" s="289"/>
    </row>
    <row r="38426" spans="20:24">
      <c r="T38426" s="288"/>
      <c r="U38426" s="287"/>
      <c r="X38426" s="289"/>
    </row>
    <row r="38427" spans="20:24">
      <c r="T38427" s="288"/>
      <c r="U38427" s="287"/>
      <c r="X38427" s="289"/>
    </row>
    <row r="38428" spans="20:24">
      <c r="T38428" s="288"/>
      <c r="U38428" s="287"/>
      <c r="X38428" s="289"/>
    </row>
    <row r="38429" spans="20:24">
      <c r="T38429" s="288"/>
      <c r="U38429" s="287"/>
      <c r="X38429" s="289"/>
    </row>
    <row r="38430" spans="20:24">
      <c r="T38430" s="288"/>
      <c r="U38430" s="287"/>
      <c r="X38430" s="289"/>
    </row>
    <row r="38431" spans="20:24">
      <c r="T38431" s="288"/>
      <c r="U38431" s="287"/>
      <c r="X38431" s="289"/>
    </row>
    <row r="38432" spans="20:24">
      <c r="T38432" s="288"/>
      <c r="U38432" s="287"/>
      <c r="X38432" s="289"/>
    </row>
    <row r="38433" spans="20:24">
      <c r="T38433" s="288"/>
      <c r="U38433" s="287"/>
      <c r="X38433" s="289"/>
    </row>
    <row r="38434" spans="20:24">
      <c r="T38434" s="288"/>
      <c r="U38434" s="287"/>
      <c r="X38434" s="289"/>
    </row>
    <row r="38435" spans="20:24">
      <c r="T38435" s="288"/>
      <c r="U38435" s="287"/>
      <c r="X38435" s="289"/>
    </row>
    <row r="38436" spans="20:24">
      <c r="T38436" s="288"/>
      <c r="U38436" s="287"/>
      <c r="X38436" s="289"/>
    </row>
    <row r="38437" spans="20:24">
      <c r="T38437" s="288"/>
      <c r="U38437" s="287"/>
      <c r="X38437" s="289"/>
    </row>
    <row r="38438" spans="20:24">
      <c r="T38438" s="288"/>
      <c r="U38438" s="287"/>
      <c r="X38438" s="289"/>
    </row>
    <row r="38439" spans="20:24">
      <c r="T38439" s="288"/>
      <c r="U38439" s="287"/>
      <c r="X38439" s="289"/>
    </row>
    <row r="38440" spans="20:24">
      <c r="T38440" s="288"/>
      <c r="U38440" s="287"/>
      <c r="X38440" s="289"/>
    </row>
    <row r="38441" spans="20:24">
      <c r="T38441" s="288"/>
      <c r="U38441" s="287"/>
      <c r="X38441" s="289"/>
    </row>
    <row r="38442" spans="20:24">
      <c r="T38442" s="288"/>
      <c r="U38442" s="287"/>
      <c r="X38442" s="289"/>
    </row>
    <row r="38443" spans="20:24">
      <c r="T38443" s="288"/>
      <c r="U38443" s="287"/>
      <c r="X38443" s="289"/>
    </row>
    <row r="38444" spans="20:24">
      <c r="T38444" s="288"/>
      <c r="U38444" s="287"/>
      <c r="X38444" s="289"/>
    </row>
    <row r="38445" spans="20:24">
      <c r="T38445" s="288"/>
      <c r="U38445" s="287"/>
      <c r="X38445" s="289"/>
    </row>
    <row r="38446" spans="20:24">
      <c r="T38446" s="288"/>
      <c r="U38446" s="287"/>
      <c r="X38446" s="289"/>
    </row>
    <row r="38447" spans="20:24">
      <c r="T38447" s="288"/>
      <c r="U38447" s="287"/>
      <c r="X38447" s="289"/>
    </row>
    <row r="38448" spans="20:24">
      <c r="T38448" s="288"/>
      <c r="U38448" s="287"/>
      <c r="X38448" s="289"/>
    </row>
    <row r="38449" spans="20:24">
      <c r="T38449" s="288"/>
      <c r="U38449" s="287"/>
      <c r="X38449" s="289"/>
    </row>
    <row r="38450" spans="20:24">
      <c r="T38450" s="288"/>
      <c r="U38450" s="287"/>
      <c r="X38450" s="289"/>
    </row>
    <row r="38451" spans="20:24">
      <c r="T38451" s="288"/>
      <c r="U38451" s="287"/>
      <c r="X38451" s="289"/>
    </row>
    <row r="38452" spans="20:24">
      <c r="T38452" s="288"/>
      <c r="U38452" s="287"/>
      <c r="X38452" s="289"/>
    </row>
    <row r="38453" spans="20:24">
      <c r="T38453" s="288"/>
      <c r="U38453" s="287"/>
      <c r="X38453" s="289"/>
    </row>
    <row r="38454" spans="20:24">
      <c r="T38454" s="288"/>
      <c r="U38454" s="287"/>
      <c r="X38454" s="289"/>
    </row>
    <row r="38455" spans="20:24">
      <c r="T38455" s="288"/>
      <c r="U38455" s="287"/>
      <c r="X38455" s="289"/>
    </row>
    <row r="38456" spans="20:24">
      <c r="T38456" s="288"/>
      <c r="U38456" s="287"/>
      <c r="X38456" s="289"/>
    </row>
    <row r="38457" spans="20:24">
      <c r="T38457" s="288"/>
      <c r="U38457" s="287"/>
      <c r="X38457" s="289"/>
    </row>
    <row r="38458" spans="20:24">
      <c r="T38458" s="288"/>
      <c r="U38458" s="287"/>
      <c r="X38458" s="289"/>
    </row>
    <row r="38459" spans="20:24">
      <c r="T38459" s="288"/>
      <c r="U38459" s="287"/>
      <c r="X38459" s="289"/>
    </row>
    <row r="38460" spans="20:24">
      <c r="T38460" s="288"/>
      <c r="U38460" s="287"/>
      <c r="X38460" s="289"/>
    </row>
    <row r="38461" spans="20:24">
      <c r="T38461" s="288"/>
      <c r="U38461" s="287"/>
      <c r="X38461" s="289"/>
    </row>
    <row r="38462" spans="20:24">
      <c r="T38462" s="288"/>
      <c r="U38462" s="287"/>
      <c r="X38462" s="289"/>
    </row>
    <row r="38463" spans="20:24">
      <c r="T38463" s="288"/>
      <c r="U38463" s="287"/>
      <c r="X38463" s="289"/>
    </row>
    <row r="38464" spans="20:24">
      <c r="T38464" s="288"/>
      <c r="U38464" s="287"/>
      <c r="X38464" s="289"/>
    </row>
    <row r="38465" spans="20:24">
      <c r="T38465" s="288"/>
      <c r="U38465" s="287"/>
      <c r="X38465" s="289"/>
    </row>
    <row r="38466" spans="20:24">
      <c r="T38466" s="288"/>
      <c r="U38466" s="287"/>
      <c r="X38466" s="289"/>
    </row>
    <row r="38467" spans="20:24">
      <c r="T38467" s="288"/>
      <c r="U38467" s="287"/>
      <c r="X38467" s="289"/>
    </row>
    <row r="38468" spans="20:24">
      <c r="T38468" s="288"/>
      <c r="U38468" s="287"/>
      <c r="X38468" s="289"/>
    </row>
    <row r="38469" spans="20:24">
      <c r="T38469" s="288"/>
      <c r="U38469" s="287"/>
      <c r="X38469" s="289"/>
    </row>
    <row r="38470" spans="20:24">
      <c r="T38470" s="288"/>
      <c r="U38470" s="287"/>
      <c r="X38470" s="289"/>
    </row>
    <row r="38471" spans="20:24">
      <c r="T38471" s="288"/>
      <c r="U38471" s="287"/>
      <c r="X38471" s="289"/>
    </row>
    <row r="38472" spans="20:24">
      <c r="T38472" s="288"/>
      <c r="U38472" s="287"/>
      <c r="X38472" s="289"/>
    </row>
    <row r="38473" spans="20:24">
      <c r="T38473" s="288"/>
      <c r="U38473" s="287"/>
      <c r="X38473" s="289"/>
    </row>
    <row r="38474" spans="20:24">
      <c r="T38474" s="288"/>
      <c r="U38474" s="287"/>
      <c r="X38474" s="289"/>
    </row>
    <row r="38475" spans="20:24">
      <c r="T38475" s="288"/>
      <c r="U38475" s="287"/>
      <c r="X38475" s="289"/>
    </row>
    <row r="38476" spans="20:24">
      <c r="T38476" s="288"/>
      <c r="U38476" s="287"/>
      <c r="X38476" s="289"/>
    </row>
    <row r="38477" spans="20:24">
      <c r="T38477" s="288"/>
      <c r="U38477" s="287"/>
      <c r="X38477" s="289"/>
    </row>
    <row r="38478" spans="20:24">
      <c r="T38478" s="288"/>
      <c r="U38478" s="287"/>
      <c r="X38478" s="289"/>
    </row>
    <row r="38479" spans="20:24">
      <c r="T38479" s="288"/>
      <c r="U38479" s="287"/>
      <c r="X38479" s="289"/>
    </row>
    <row r="38480" spans="20:24">
      <c r="T38480" s="288"/>
      <c r="U38480" s="287"/>
      <c r="X38480" s="289"/>
    </row>
    <row r="38481" spans="20:24">
      <c r="T38481" s="288"/>
      <c r="U38481" s="287"/>
      <c r="X38481" s="289"/>
    </row>
    <row r="38482" spans="20:24">
      <c r="T38482" s="288"/>
      <c r="U38482" s="287"/>
      <c r="X38482" s="289"/>
    </row>
    <row r="38483" spans="20:24">
      <c r="T38483" s="288"/>
      <c r="U38483" s="287"/>
      <c r="X38483" s="289"/>
    </row>
    <row r="38484" spans="20:24">
      <c r="T38484" s="288"/>
      <c r="U38484" s="287"/>
      <c r="X38484" s="289"/>
    </row>
    <row r="38485" spans="20:24">
      <c r="T38485" s="288"/>
      <c r="U38485" s="287"/>
      <c r="X38485" s="289"/>
    </row>
    <row r="38486" spans="20:24">
      <c r="T38486" s="288"/>
      <c r="U38486" s="287"/>
      <c r="X38486" s="289"/>
    </row>
    <row r="38487" spans="20:24">
      <c r="T38487" s="288"/>
      <c r="U38487" s="287"/>
      <c r="X38487" s="289"/>
    </row>
    <row r="38488" spans="20:24">
      <c r="T38488" s="288"/>
      <c r="U38488" s="287"/>
      <c r="X38488" s="289"/>
    </row>
    <row r="38489" spans="20:24">
      <c r="T38489" s="288"/>
      <c r="U38489" s="287"/>
      <c r="X38489" s="289"/>
    </row>
    <row r="38490" spans="20:24">
      <c r="T38490" s="288"/>
      <c r="U38490" s="287"/>
      <c r="X38490" s="289"/>
    </row>
    <row r="38491" spans="20:24">
      <c r="T38491" s="288"/>
      <c r="U38491" s="287"/>
      <c r="X38491" s="289"/>
    </row>
    <row r="38492" spans="20:24">
      <c r="T38492" s="288"/>
      <c r="U38492" s="287"/>
      <c r="X38492" s="289"/>
    </row>
    <row r="38493" spans="20:24">
      <c r="T38493" s="288"/>
      <c r="U38493" s="287"/>
      <c r="X38493" s="289"/>
    </row>
    <row r="38494" spans="20:24">
      <c r="T38494" s="288"/>
      <c r="U38494" s="287"/>
      <c r="X38494" s="289"/>
    </row>
    <row r="38495" spans="20:24">
      <c r="T38495" s="288"/>
      <c r="U38495" s="287"/>
      <c r="X38495" s="289"/>
    </row>
    <row r="38496" spans="20:24">
      <c r="T38496" s="288"/>
      <c r="U38496" s="287"/>
      <c r="X38496" s="289"/>
    </row>
    <row r="38497" spans="20:24">
      <c r="T38497" s="288"/>
      <c r="U38497" s="287"/>
      <c r="X38497" s="289"/>
    </row>
    <row r="38498" spans="20:24">
      <c r="T38498" s="288"/>
      <c r="U38498" s="287"/>
      <c r="X38498" s="289"/>
    </row>
    <row r="38499" spans="20:24">
      <c r="T38499" s="288"/>
      <c r="U38499" s="287"/>
      <c r="X38499" s="289"/>
    </row>
    <row r="38500" spans="20:24">
      <c r="T38500" s="288"/>
      <c r="U38500" s="287"/>
      <c r="X38500" s="289"/>
    </row>
    <row r="38501" spans="20:24">
      <c r="T38501" s="288"/>
      <c r="U38501" s="287"/>
      <c r="X38501" s="289"/>
    </row>
    <row r="38502" spans="20:24">
      <c r="T38502" s="288"/>
      <c r="U38502" s="287"/>
      <c r="X38502" s="289"/>
    </row>
    <row r="38503" spans="20:24">
      <c r="T38503" s="288"/>
      <c r="U38503" s="287"/>
      <c r="X38503" s="289"/>
    </row>
    <row r="38504" spans="20:24">
      <c r="T38504" s="288"/>
      <c r="U38504" s="287"/>
      <c r="X38504" s="289"/>
    </row>
    <row r="38505" spans="20:24">
      <c r="T38505" s="288"/>
      <c r="U38505" s="287"/>
      <c r="X38505" s="289"/>
    </row>
    <row r="38506" spans="20:24">
      <c r="T38506" s="288"/>
      <c r="U38506" s="287"/>
      <c r="X38506" s="289"/>
    </row>
    <row r="38507" spans="20:24">
      <c r="T38507" s="288"/>
      <c r="U38507" s="287"/>
      <c r="X38507" s="289"/>
    </row>
    <row r="38508" spans="20:24">
      <c r="T38508" s="288"/>
      <c r="U38508" s="287"/>
      <c r="X38508" s="289"/>
    </row>
    <row r="38509" spans="20:24">
      <c r="T38509" s="288"/>
      <c r="U38509" s="287"/>
      <c r="X38509" s="289"/>
    </row>
    <row r="38510" spans="20:24">
      <c r="T38510" s="288"/>
      <c r="U38510" s="287"/>
      <c r="X38510" s="289"/>
    </row>
    <row r="38511" spans="20:24">
      <c r="T38511" s="288"/>
      <c r="U38511" s="287"/>
      <c r="X38511" s="289"/>
    </row>
    <row r="38512" spans="20:24">
      <c r="T38512" s="288"/>
      <c r="U38512" s="287"/>
      <c r="X38512" s="289"/>
    </row>
    <row r="38513" spans="20:24">
      <c r="T38513" s="288"/>
      <c r="U38513" s="287"/>
      <c r="X38513" s="289"/>
    </row>
    <row r="38514" spans="20:24">
      <c r="T38514" s="288"/>
      <c r="U38514" s="287"/>
      <c r="X38514" s="289"/>
    </row>
    <row r="38515" spans="20:24">
      <c r="T38515" s="288"/>
      <c r="U38515" s="287"/>
      <c r="X38515" s="289"/>
    </row>
    <row r="38516" spans="20:24">
      <c r="T38516" s="288"/>
      <c r="U38516" s="287"/>
      <c r="X38516" s="289"/>
    </row>
    <row r="38517" spans="20:24">
      <c r="T38517" s="288"/>
      <c r="U38517" s="287"/>
      <c r="X38517" s="289"/>
    </row>
    <row r="38518" spans="20:24">
      <c r="T38518" s="288"/>
      <c r="U38518" s="287"/>
      <c r="X38518" s="289"/>
    </row>
    <row r="38519" spans="20:24">
      <c r="T38519" s="288"/>
      <c r="U38519" s="287"/>
      <c r="X38519" s="289"/>
    </row>
    <row r="38520" spans="20:24">
      <c r="T38520" s="288"/>
      <c r="U38520" s="287"/>
      <c r="X38520" s="289"/>
    </row>
    <row r="38521" spans="20:24">
      <c r="T38521" s="288"/>
      <c r="U38521" s="287"/>
      <c r="X38521" s="289"/>
    </row>
    <row r="38522" spans="20:24">
      <c r="T38522" s="288"/>
      <c r="U38522" s="287"/>
      <c r="X38522" s="289"/>
    </row>
    <row r="38523" spans="20:24">
      <c r="T38523" s="288"/>
      <c r="U38523" s="287"/>
      <c r="X38523" s="289"/>
    </row>
    <row r="38524" spans="20:24">
      <c r="T38524" s="288"/>
      <c r="U38524" s="287"/>
      <c r="X38524" s="289"/>
    </row>
    <row r="38525" spans="20:24">
      <c r="T38525" s="288"/>
      <c r="U38525" s="287"/>
      <c r="X38525" s="289"/>
    </row>
    <row r="38526" spans="20:24">
      <c r="T38526" s="288"/>
      <c r="U38526" s="287"/>
      <c r="X38526" s="289"/>
    </row>
    <row r="38527" spans="20:24">
      <c r="T38527" s="288"/>
      <c r="U38527" s="287"/>
      <c r="X38527" s="289"/>
    </row>
    <row r="38528" spans="20:24">
      <c r="T38528" s="288"/>
      <c r="U38528" s="287"/>
      <c r="X38528" s="289"/>
    </row>
    <row r="38529" spans="20:24">
      <c r="T38529" s="288"/>
      <c r="U38529" s="287"/>
      <c r="X38529" s="289"/>
    </row>
    <row r="38530" spans="20:24">
      <c r="T38530" s="288"/>
      <c r="U38530" s="287"/>
      <c r="X38530" s="289"/>
    </row>
    <row r="38531" spans="20:24">
      <c r="T38531" s="288"/>
      <c r="U38531" s="287"/>
      <c r="X38531" s="289"/>
    </row>
    <row r="38532" spans="20:24">
      <c r="T38532" s="288"/>
      <c r="U38532" s="287"/>
      <c r="X38532" s="289"/>
    </row>
    <row r="38533" spans="20:24">
      <c r="T38533" s="288"/>
      <c r="U38533" s="287"/>
      <c r="X38533" s="289"/>
    </row>
    <row r="38534" spans="20:24">
      <c r="T38534" s="288"/>
      <c r="U38534" s="287"/>
      <c r="X38534" s="289"/>
    </row>
    <row r="38535" spans="20:24">
      <c r="T38535" s="288"/>
      <c r="U38535" s="287"/>
      <c r="X38535" s="289"/>
    </row>
    <row r="38536" spans="20:24">
      <c r="T38536" s="288"/>
      <c r="U38536" s="287"/>
      <c r="X38536" s="289"/>
    </row>
    <row r="38537" spans="20:24">
      <c r="T38537" s="288"/>
      <c r="U38537" s="287"/>
      <c r="X38537" s="289"/>
    </row>
    <row r="38538" spans="20:24">
      <c r="T38538" s="288"/>
      <c r="U38538" s="287"/>
      <c r="X38538" s="289"/>
    </row>
    <row r="38539" spans="20:24">
      <c r="T38539" s="288"/>
      <c r="U38539" s="287"/>
      <c r="X38539" s="289"/>
    </row>
    <row r="38540" spans="20:24">
      <c r="T38540" s="288"/>
      <c r="U38540" s="287"/>
      <c r="X38540" s="289"/>
    </row>
    <row r="38541" spans="20:24">
      <c r="T38541" s="288"/>
      <c r="U38541" s="287"/>
      <c r="X38541" s="289"/>
    </row>
    <row r="38542" spans="20:24">
      <c r="T38542" s="288"/>
      <c r="U38542" s="287"/>
      <c r="X38542" s="289"/>
    </row>
    <row r="38543" spans="20:24">
      <c r="T38543" s="288"/>
      <c r="U38543" s="287"/>
      <c r="X38543" s="289"/>
    </row>
    <row r="38544" spans="20:24">
      <c r="T38544" s="288"/>
      <c r="U38544" s="287"/>
      <c r="X38544" s="289"/>
    </row>
    <row r="38545" spans="20:24">
      <c r="T38545" s="288"/>
      <c r="U38545" s="287"/>
      <c r="X38545" s="289"/>
    </row>
    <row r="38546" spans="20:24">
      <c r="T38546" s="288"/>
      <c r="U38546" s="287"/>
      <c r="X38546" s="289"/>
    </row>
    <row r="38547" spans="20:24">
      <c r="T38547" s="288"/>
      <c r="U38547" s="287"/>
      <c r="X38547" s="289"/>
    </row>
    <row r="38548" spans="20:24">
      <c r="T38548" s="288"/>
      <c r="U38548" s="287"/>
      <c r="X38548" s="289"/>
    </row>
    <row r="38549" spans="20:24">
      <c r="T38549" s="288"/>
      <c r="U38549" s="287"/>
      <c r="X38549" s="289"/>
    </row>
    <row r="38550" spans="20:24">
      <c r="T38550" s="288"/>
      <c r="U38550" s="287"/>
      <c r="X38550" s="289"/>
    </row>
    <row r="38551" spans="20:24">
      <c r="T38551" s="288"/>
      <c r="U38551" s="287"/>
      <c r="X38551" s="289"/>
    </row>
    <row r="38552" spans="20:24">
      <c r="T38552" s="288"/>
      <c r="U38552" s="287"/>
      <c r="X38552" s="289"/>
    </row>
    <row r="38553" spans="20:24">
      <c r="T38553" s="288"/>
      <c r="U38553" s="287"/>
      <c r="X38553" s="289"/>
    </row>
    <row r="38554" spans="20:24">
      <c r="T38554" s="288"/>
      <c r="U38554" s="287"/>
      <c r="X38554" s="289"/>
    </row>
    <row r="38555" spans="20:24">
      <c r="T38555" s="288"/>
      <c r="U38555" s="287"/>
      <c r="X38555" s="289"/>
    </row>
    <row r="38556" spans="20:24">
      <c r="T38556" s="288"/>
      <c r="U38556" s="287"/>
      <c r="X38556" s="289"/>
    </row>
    <row r="38557" spans="20:24">
      <c r="T38557" s="288"/>
      <c r="U38557" s="287"/>
      <c r="X38557" s="289"/>
    </row>
    <row r="38558" spans="20:24">
      <c r="T38558" s="288"/>
      <c r="U38558" s="287"/>
      <c r="X38558" s="289"/>
    </row>
    <row r="38559" spans="20:24">
      <c r="T38559" s="288"/>
      <c r="U38559" s="287"/>
      <c r="X38559" s="289"/>
    </row>
    <row r="38560" spans="20:24">
      <c r="T38560" s="288"/>
      <c r="U38560" s="287"/>
      <c r="X38560" s="289"/>
    </row>
    <row r="38561" spans="20:24">
      <c r="T38561" s="288"/>
      <c r="U38561" s="287"/>
      <c r="X38561" s="289"/>
    </row>
    <row r="38562" spans="20:24">
      <c r="T38562" s="288"/>
      <c r="U38562" s="287"/>
      <c r="X38562" s="289"/>
    </row>
    <row r="38563" spans="20:24">
      <c r="T38563" s="288"/>
      <c r="U38563" s="287"/>
      <c r="X38563" s="289"/>
    </row>
    <row r="38564" spans="20:24">
      <c r="T38564" s="288"/>
      <c r="U38564" s="287"/>
      <c r="X38564" s="289"/>
    </row>
    <row r="38565" spans="20:24">
      <c r="T38565" s="288"/>
      <c r="U38565" s="287"/>
      <c r="X38565" s="289"/>
    </row>
    <row r="38566" spans="20:24">
      <c r="T38566" s="288"/>
      <c r="U38566" s="287"/>
      <c r="X38566" s="289"/>
    </row>
    <row r="38567" spans="20:24">
      <c r="T38567" s="288"/>
      <c r="U38567" s="287"/>
      <c r="X38567" s="289"/>
    </row>
    <row r="38568" spans="20:24">
      <c r="T38568" s="288"/>
      <c r="U38568" s="287"/>
      <c r="X38568" s="289"/>
    </row>
    <row r="38569" spans="20:24">
      <c r="T38569" s="288"/>
      <c r="U38569" s="287"/>
      <c r="X38569" s="289"/>
    </row>
    <row r="38570" spans="20:24">
      <c r="T38570" s="288"/>
      <c r="U38570" s="287"/>
      <c r="X38570" s="289"/>
    </row>
    <row r="38571" spans="20:24">
      <c r="T38571" s="288"/>
      <c r="U38571" s="287"/>
      <c r="X38571" s="289"/>
    </row>
    <row r="38572" spans="20:24">
      <c r="T38572" s="288"/>
      <c r="U38572" s="287"/>
      <c r="X38572" s="289"/>
    </row>
    <row r="38573" spans="20:24">
      <c r="T38573" s="288"/>
      <c r="U38573" s="287"/>
      <c r="X38573" s="289"/>
    </row>
    <row r="38574" spans="20:24">
      <c r="T38574" s="288"/>
      <c r="U38574" s="287"/>
      <c r="X38574" s="289"/>
    </row>
    <row r="38575" spans="20:24">
      <c r="T38575" s="288"/>
      <c r="U38575" s="287"/>
      <c r="X38575" s="289"/>
    </row>
    <row r="38576" spans="20:24">
      <c r="T38576" s="288"/>
      <c r="U38576" s="287"/>
      <c r="X38576" s="289"/>
    </row>
    <row r="38577" spans="20:24">
      <c r="T38577" s="288"/>
      <c r="U38577" s="287"/>
      <c r="X38577" s="289"/>
    </row>
    <row r="38578" spans="20:24">
      <c r="T38578" s="288"/>
      <c r="U38578" s="287"/>
      <c r="X38578" s="289"/>
    </row>
    <row r="38579" spans="20:24">
      <c r="T38579" s="288"/>
      <c r="U38579" s="287"/>
      <c r="X38579" s="289"/>
    </row>
    <row r="38580" spans="20:24">
      <c r="T38580" s="288"/>
      <c r="U38580" s="287"/>
      <c r="X38580" s="289"/>
    </row>
    <row r="38581" spans="20:24">
      <c r="T38581" s="288"/>
      <c r="U38581" s="287"/>
      <c r="X38581" s="289"/>
    </row>
    <row r="38582" spans="20:24">
      <c r="T38582" s="288"/>
      <c r="U38582" s="287"/>
      <c r="X38582" s="289"/>
    </row>
    <row r="38583" spans="20:24">
      <c r="T38583" s="288"/>
      <c r="U38583" s="287"/>
      <c r="X38583" s="289"/>
    </row>
    <row r="38584" spans="20:24">
      <c r="T38584" s="288"/>
      <c r="U38584" s="287"/>
      <c r="X38584" s="289"/>
    </row>
    <row r="38585" spans="20:24">
      <c r="T38585" s="288"/>
      <c r="U38585" s="287"/>
      <c r="X38585" s="289"/>
    </row>
    <row r="38586" spans="20:24">
      <c r="T38586" s="288"/>
      <c r="U38586" s="287"/>
      <c r="X38586" s="289"/>
    </row>
    <row r="38587" spans="20:24">
      <c r="T38587" s="288"/>
      <c r="U38587" s="287"/>
      <c r="X38587" s="289"/>
    </row>
    <row r="38588" spans="20:24">
      <c r="T38588" s="288"/>
      <c r="U38588" s="287"/>
      <c r="X38588" s="289"/>
    </row>
    <row r="38589" spans="20:24">
      <c r="T38589" s="288"/>
      <c r="U38589" s="287"/>
      <c r="X38589" s="289"/>
    </row>
    <row r="38590" spans="20:24">
      <c r="T38590" s="288"/>
      <c r="U38590" s="287"/>
      <c r="X38590" s="289"/>
    </row>
    <row r="38591" spans="20:24">
      <c r="T38591" s="288"/>
      <c r="U38591" s="287"/>
      <c r="X38591" s="289"/>
    </row>
    <row r="38592" spans="20:24">
      <c r="T38592" s="288"/>
      <c r="U38592" s="287"/>
      <c r="X38592" s="289"/>
    </row>
    <row r="38593" spans="20:24">
      <c r="T38593" s="288"/>
      <c r="U38593" s="287"/>
      <c r="X38593" s="289"/>
    </row>
    <row r="38594" spans="20:24">
      <c r="T38594" s="288"/>
      <c r="U38594" s="287"/>
      <c r="X38594" s="289"/>
    </row>
    <row r="38595" spans="20:24">
      <c r="T38595" s="288"/>
      <c r="U38595" s="287"/>
      <c r="X38595" s="289"/>
    </row>
    <row r="38596" spans="20:24">
      <c r="T38596" s="288"/>
      <c r="U38596" s="287"/>
      <c r="X38596" s="289"/>
    </row>
    <row r="38597" spans="20:24">
      <c r="T38597" s="288"/>
      <c r="U38597" s="287"/>
      <c r="X38597" s="289"/>
    </row>
    <row r="38598" spans="20:24">
      <c r="T38598" s="288"/>
      <c r="U38598" s="287"/>
      <c r="X38598" s="289"/>
    </row>
    <row r="38599" spans="20:24">
      <c r="T38599" s="288"/>
      <c r="U38599" s="287"/>
      <c r="X38599" s="289"/>
    </row>
    <row r="38600" spans="20:24">
      <c r="T38600" s="288"/>
      <c r="U38600" s="287"/>
      <c r="X38600" s="289"/>
    </row>
    <row r="38601" spans="20:24">
      <c r="T38601" s="288"/>
      <c r="U38601" s="287"/>
      <c r="X38601" s="289"/>
    </row>
    <row r="38602" spans="20:24">
      <c r="T38602" s="288"/>
      <c r="U38602" s="287"/>
      <c r="X38602" s="289"/>
    </row>
    <row r="38603" spans="20:24">
      <c r="T38603" s="288"/>
      <c r="U38603" s="287"/>
      <c r="X38603" s="289"/>
    </row>
    <row r="38604" spans="20:24">
      <c r="T38604" s="288"/>
      <c r="U38604" s="287"/>
      <c r="X38604" s="289"/>
    </row>
    <row r="38605" spans="20:24">
      <c r="T38605" s="288"/>
      <c r="U38605" s="287"/>
      <c r="X38605" s="289"/>
    </row>
    <row r="38606" spans="20:24">
      <c r="T38606" s="288"/>
      <c r="U38606" s="287"/>
      <c r="X38606" s="289"/>
    </row>
    <row r="38607" spans="20:24">
      <c r="T38607" s="288"/>
      <c r="U38607" s="287"/>
      <c r="X38607" s="289"/>
    </row>
    <row r="38608" spans="20:24">
      <c r="T38608" s="288"/>
      <c r="U38608" s="287"/>
      <c r="X38608" s="289"/>
    </row>
    <row r="38609" spans="20:24">
      <c r="T38609" s="288"/>
      <c r="U38609" s="287"/>
      <c r="X38609" s="289"/>
    </row>
    <row r="38610" spans="20:24">
      <c r="T38610" s="288"/>
      <c r="U38610" s="287"/>
      <c r="X38610" s="289"/>
    </row>
    <row r="38611" spans="20:24">
      <c r="T38611" s="288"/>
      <c r="U38611" s="287"/>
      <c r="X38611" s="289"/>
    </row>
    <row r="38612" spans="20:24">
      <c r="T38612" s="288"/>
      <c r="U38612" s="287"/>
      <c r="X38612" s="289"/>
    </row>
    <row r="38613" spans="20:24">
      <c r="T38613" s="288"/>
      <c r="U38613" s="287"/>
      <c r="X38613" s="289"/>
    </row>
    <row r="38614" spans="20:24">
      <c r="T38614" s="288"/>
      <c r="U38614" s="287"/>
      <c r="X38614" s="289"/>
    </row>
    <row r="38615" spans="20:24">
      <c r="T38615" s="288"/>
      <c r="U38615" s="287"/>
      <c r="X38615" s="289"/>
    </row>
    <row r="38616" spans="20:24">
      <c r="T38616" s="288"/>
      <c r="U38616" s="287"/>
      <c r="X38616" s="289"/>
    </row>
    <row r="38617" spans="20:24">
      <c r="T38617" s="288"/>
      <c r="U38617" s="287"/>
      <c r="X38617" s="289"/>
    </row>
    <row r="38618" spans="20:24">
      <c r="T38618" s="288"/>
      <c r="U38618" s="287"/>
      <c r="X38618" s="289"/>
    </row>
    <row r="38619" spans="20:24">
      <c r="T38619" s="288"/>
      <c r="U38619" s="287"/>
      <c r="X38619" s="289"/>
    </row>
    <row r="38620" spans="20:24">
      <c r="T38620" s="288"/>
      <c r="U38620" s="287"/>
      <c r="X38620" s="289"/>
    </row>
    <row r="38621" spans="20:24">
      <c r="T38621" s="288"/>
      <c r="U38621" s="287"/>
      <c r="X38621" s="289"/>
    </row>
    <row r="38622" spans="20:24">
      <c r="T38622" s="288"/>
      <c r="U38622" s="287"/>
      <c r="X38622" s="289"/>
    </row>
    <row r="38623" spans="20:24">
      <c r="T38623" s="288"/>
      <c r="U38623" s="287"/>
      <c r="X38623" s="289"/>
    </row>
    <row r="38624" spans="20:24">
      <c r="T38624" s="288"/>
      <c r="U38624" s="287"/>
      <c r="X38624" s="289"/>
    </row>
    <row r="38625" spans="20:24">
      <c r="T38625" s="288"/>
      <c r="U38625" s="287"/>
      <c r="X38625" s="289"/>
    </row>
    <row r="38626" spans="20:24">
      <c r="T38626" s="288"/>
      <c r="U38626" s="287"/>
      <c r="X38626" s="289"/>
    </row>
    <row r="38627" spans="20:24">
      <c r="T38627" s="288"/>
      <c r="U38627" s="287"/>
      <c r="X38627" s="289"/>
    </row>
    <row r="38628" spans="20:24">
      <c r="T38628" s="288"/>
      <c r="U38628" s="287"/>
      <c r="X38628" s="289"/>
    </row>
    <row r="38629" spans="20:24">
      <c r="T38629" s="288"/>
      <c r="U38629" s="287"/>
      <c r="X38629" s="289"/>
    </row>
    <row r="38630" spans="20:24">
      <c r="T38630" s="288"/>
      <c r="U38630" s="287"/>
      <c r="X38630" s="289"/>
    </row>
    <row r="38631" spans="20:24">
      <c r="T38631" s="288"/>
      <c r="U38631" s="287"/>
      <c r="X38631" s="289"/>
    </row>
    <row r="38632" spans="20:24">
      <c r="T38632" s="288"/>
      <c r="U38632" s="287"/>
      <c r="X38632" s="289"/>
    </row>
    <row r="38633" spans="20:24">
      <c r="T38633" s="288"/>
      <c r="U38633" s="287"/>
      <c r="X38633" s="289"/>
    </row>
    <row r="38634" spans="20:24">
      <c r="T38634" s="288"/>
      <c r="U38634" s="287"/>
      <c r="X38634" s="289"/>
    </row>
    <row r="38635" spans="20:24">
      <c r="T38635" s="288"/>
      <c r="U38635" s="287"/>
      <c r="X38635" s="289"/>
    </row>
    <row r="38636" spans="20:24">
      <c r="T38636" s="288"/>
      <c r="U38636" s="287"/>
      <c r="X38636" s="289"/>
    </row>
    <row r="38637" spans="20:24">
      <c r="T38637" s="288"/>
      <c r="U38637" s="287"/>
      <c r="X38637" s="289"/>
    </row>
    <row r="38638" spans="20:24">
      <c r="T38638" s="288"/>
      <c r="U38638" s="287"/>
      <c r="X38638" s="289"/>
    </row>
    <row r="38639" spans="20:24">
      <c r="T38639" s="288"/>
      <c r="U38639" s="287"/>
      <c r="X38639" s="289"/>
    </row>
    <row r="38640" spans="20:24">
      <c r="T38640" s="288"/>
      <c r="U38640" s="287"/>
      <c r="X38640" s="289"/>
    </row>
    <row r="38641" spans="20:24">
      <c r="T38641" s="288"/>
      <c r="U38641" s="287"/>
      <c r="X38641" s="289"/>
    </row>
    <row r="38642" spans="20:24">
      <c r="T38642" s="288"/>
      <c r="U38642" s="287"/>
      <c r="X38642" s="289"/>
    </row>
    <row r="38643" spans="20:24">
      <c r="T38643" s="288"/>
      <c r="U38643" s="287"/>
      <c r="X38643" s="289"/>
    </row>
    <row r="38644" spans="20:24">
      <c r="T38644" s="288"/>
      <c r="U38644" s="287"/>
      <c r="X38644" s="289"/>
    </row>
    <row r="38645" spans="20:24">
      <c r="T38645" s="288"/>
      <c r="U38645" s="287"/>
      <c r="X38645" s="289"/>
    </row>
    <row r="38646" spans="20:24">
      <c r="T38646" s="288"/>
      <c r="U38646" s="287"/>
      <c r="X38646" s="289"/>
    </row>
    <row r="38647" spans="20:24">
      <c r="T38647" s="288"/>
      <c r="U38647" s="287"/>
      <c r="X38647" s="289"/>
    </row>
    <row r="38648" spans="20:24">
      <c r="T38648" s="288"/>
      <c r="U38648" s="287"/>
      <c r="X38648" s="289"/>
    </row>
    <row r="38649" spans="20:24">
      <c r="T38649" s="288"/>
      <c r="U38649" s="287"/>
      <c r="X38649" s="289"/>
    </row>
    <row r="38650" spans="20:24">
      <c r="T38650" s="288"/>
      <c r="U38650" s="287"/>
      <c r="X38650" s="289"/>
    </row>
    <row r="38651" spans="20:24">
      <c r="T38651" s="288"/>
      <c r="U38651" s="287"/>
      <c r="X38651" s="289"/>
    </row>
    <row r="38652" spans="20:24">
      <c r="T38652" s="288"/>
      <c r="U38652" s="287"/>
      <c r="X38652" s="289"/>
    </row>
    <row r="38653" spans="20:24">
      <c r="T38653" s="288"/>
      <c r="U38653" s="287"/>
      <c r="X38653" s="289"/>
    </row>
    <row r="38654" spans="20:24">
      <c r="T38654" s="288"/>
      <c r="U38654" s="287"/>
      <c r="X38654" s="289"/>
    </row>
    <row r="38655" spans="20:24">
      <c r="T38655" s="288"/>
      <c r="U38655" s="287"/>
      <c r="X38655" s="289"/>
    </row>
    <row r="38656" spans="20:24">
      <c r="T38656" s="288"/>
      <c r="U38656" s="287"/>
      <c r="X38656" s="289"/>
    </row>
    <row r="38657" spans="20:24">
      <c r="T38657" s="288"/>
      <c r="U38657" s="287"/>
      <c r="X38657" s="289"/>
    </row>
    <row r="38658" spans="20:24">
      <c r="T38658" s="288"/>
      <c r="U38658" s="287"/>
      <c r="X38658" s="289"/>
    </row>
    <row r="38659" spans="20:24">
      <c r="T38659" s="288"/>
      <c r="U38659" s="287"/>
      <c r="X38659" s="289"/>
    </row>
    <row r="38660" spans="20:24">
      <c r="T38660" s="288"/>
      <c r="U38660" s="287"/>
      <c r="X38660" s="289"/>
    </row>
    <row r="38661" spans="20:24">
      <c r="T38661" s="288"/>
      <c r="U38661" s="287"/>
      <c r="X38661" s="289"/>
    </row>
    <row r="38662" spans="20:24">
      <c r="T38662" s="288"/>
      <c r="U38662" s="287"/>
      <c r="X38662" s="289"/>
    </row>
    <row r="38663" spans="20:24">
      <c r="T38663" s="288"/>
      <c r="U38663" s="287"/>
      <c r="X38663" s="289"/>
    </row>
    <row r="38664" spans="20:24">
      <c r="T38664" s="288"/>
      <c r="U38664" s="287"/>
      <c r="X38664" s="289"/>
    </row>
    <row r="38665" spans="20:24">
      <c r="T38665" s="288"/>
      <c r="U38665" s="287"/>
      <c r="X38665" s="289"/>
    </row>
    <row r="38666" spans="20:24">
      <c r="T38666" s="288"/>
      <c r="U38666" s="287"/>
      <c r="X38666" s="289"/>
    </row>
    <row r="38667" spans="20:24">
      <c r="T38667" s="288"/>
      <c r="U38667" s="287"/>
      <c r="X38667" s="289"/>
    </row>
    <row r="38668" spans="20:24">
      <c r="T38668" s="288"/>
      <c r="U38668" s="287"/>
      <c r="X38668" s="289"/>
    </row>
    <row r="38669" spans="20:24">
      <c r="T38669" s="288"/>
      <c r="U38669" s="287"/>
      <c r="X38669" s="289"/>
    </row>
    <row r="38670" spans="20:24">
      <c r="T38670" s="288"/>
      <c r="U38670" s="287"/>
      <c r="X38670" s="289"/>
    </row>
    <row r="38671" spans="20:24">
      <c r="T38671" s="288"/>
      <c r="U38671" s="287"/>
      <c r="X38671" s="289"/>
    </row>
    <row r="38672" spans="20:24">
      <c r="T38672" s="288"/>
      <c r="U38672" s="287"/>
      <c r="X38672" s="289"/>
    </row>
    <row r="38673" spans="20:24">
      <c r="T38673" s="288"/>
      <c r="U38673" s="287"/>
      <c r="X38673" s="289"/>
    </row>
    <row r="38674" spans="20:24">
      <c r="T38674" s="288"/>
      <c r="U38674" s="287"/>
      <c r="X38674" s="289"/>
    </row>
    <row r="38675" spans="20:24">
      <c r="T38675" s="288"/>
      <c r="U38675" s="287"/>
      <c r="X38675" s="289"/>
    </row>
    <row r="38676" spans="20:24">
      <c r="T38676" s="288"/>
      <c r="U38676" s="287"/>
      <c r="X38676" s="289"/>
    </row>
    <row r="38677" spans="20:24">
      <c r="T38677" s="288"/>
      <c r="U38677" s="287"/>
      <c r="X38677" s="289"/>
    </row>
    <row r="38678" spans="20:24">
      <c r="T38678" s="288"/>
      <c r="U38678" s="287"/>
      <c r="X38678" s="289"/>
    </row>
    <row r="38679" spans="20:24">
      <c r="T38679" s="288"/>
      <c r="U38679" s="287"/>
      <c r="X38679" s="289"/>
    </row>
    <row r="38680" spans="20:24">
      <c r="T38680" s="288"/>
      <c r="U38680" s="287"/>
      <c r="X38680" s="289"/>
    </row>
    <row r="38681" spans="20:24">
      <c r="T38681" s="288"/>
      <c r="U38681" s="287"/>
      <c r="X38681" s="289"/>
    </row>
    <row r="38682" spans="20:24">
      <c r="T38682" s="288"/>
      <c r="U38682" s="287"/>
      <c r="X38682" s="289"/>
    </row>
    <row r="38683" spans="20:24">
      <c r="T38683" s="288"/>
      <c r="U38683" s="287"/>
      <c r="X38683" s="289"/>
    </row>
    <row r="38684" spans="20:24">
      <c r="T38684" s="288"/>
      <c r="U38684" s="287"/>
      <c r="X38684" s="289"/>
    </row>
    <row r="38685" spans="20:24">
      <c r="T38685" s="288"/>
      <c r="U38685" s="287"/>
      <c r="X38685" s="289"/>
    </row>
    <row r="38686" spans="20:24">
      <c r="T38686" s="288"/>
      <c r="U38686" s="287"/>
      <c r="X38686" s="289"/>
    </row>
    <row r="38687" spans="20:24">
      <c r="T38687" s="288"/>
      <c r="U38687" s="287"/>
      <c r="X38687" s="289"/>
    </row>
    <row r="38688" spans="20:24">
      <c r="T38688" s="288"/>
      <c r="U38688" s="287"/>
      <c r="X38688" s="289"/>
    </row>
    <row r="38689" spans="20:24">
      <c r="T38689" s="288"/>
      <c r="U38689" s="287"/>
      <c r="X38689" s="289"/>
    </row>
    <row r="38690" spans="20:24">
      <c r="T38690" s="288"/>
      <c r="U38690" s="287"/>
      <c r="X38690" s="289"/>
    </row>
    <row r="38691" spans="20:24">
      <c r="T38691" s="288"/>
      <c r="U38691" s="287"/>
      <c r="X38691" s="289"/>
    </row>
    <row r="38692" spans="20:24">
      <c r="T38692" s="288"/>
      <c r="U38692" s="287"/>
      <c r="X38692" s="289"/>
    </row>
    <row r="38693" spans="20:24">
      <c r="T38693" s="288"/>
      <c r="U38693" s="287"/>
      <c r="X38693" s="289"/>
    </row>
    <row r="38694" spans="20:24">
      <c r="T38694" s="288"/>
      <c r="U38694" s="287"/>
      <c r="X38694" s="289"/>
    </row>
    <row r="38695" spans="20:24">
      <c r="T38695" s="288"/>
      <c r="U38695" s="287"/>
      <c r="X38695" s="289"/>
    </row>
    <row r="38696" spans="20:24">
      <c r="T38696" s="288"/>
      <c r="U38696" s="287"/>
      <c r="X38696" s="289"/>
    </row>
    <row r="38697" spans="20:24">
      <c r="T38697" s="288"/>
      <c r="U38697" s="287"/>
      <c r="X38697" s="289"/>
    </row>
    <row r="38698" spans="20:24">
      <c r="T38698" s="288"/>
      <c r="U38698" s="287"/>
      <c r="X38698" s="289"/>
    </row>
    <row r="38699" spans="20:24">
      <c r="T38699" s="288"/>
      <c r="U38699" s="287"/>
      <c r="X38699" s="289"/>
    </row>
    <row r="38700" spans="20:24">
      <c r="T38700" s="288"/>
      <c r="U38700" s="287"/>
      <c r="X38700" s="289"/>
    </row>
    <row r="38701" spans="20:24">
      <c r="T38701" s="288"/>
      <c r="U38701" s="287"/>
      <c r="X38701" s="289"/>
    </row>
    <row r="38702" spans="20:24">
      <c r="T38702" s="288"/>
      <c r="U38702" s="287"/>
      <c r="X38702" s="289"/>
    </row>
    <row r="38703" spans="20:24">
      <c r="T38703" s="288"/>
      <c r="U38703" s="287"/>
      <c r="X38703" s="289"/>
    </row>
    <row r="38704" spans="20:24">
      <c r="T38704" s="288"/>
      <c r="U38704" s="287"/>
      <c r="X38704" s="289"/>
    </row>
    <row r="38705" spans="20:24">
      <c r="T38705" s="288"/>
      <c r="U38705" s="287"/>
      <c r="X38705" s="289"/>
    </row>
    <row r="38706" spans="20:24">
      <c r="T38706" s="288"/>
      <c r="U38706" s="287"/>
      <c r="X38706" s="289"/>
    </row>
    <row r="38707" spans="20:24">
      <c r="T38707" s="288"/>
      <c r="U38707" s="287"/>
      <c r="X38707" s="289"/>
    </row>
    <row r="38708" spans="20:24">
      <c r="T38708" s="288"/>
      <c r="U38708" s="287"/>
      <c r="X38708" s="289"/>
    </row>
    <row r="38709" spans="20:24">
      <c r="T38709" s="288"/>
      <c r="U38709" s="287"/>
      <c r="X38709" s="289"/>
    </row>
    <row r="38710" spans="20:24">
      <c r="T38710" s="288"/>
      <c r="U38710" s="287"/>
      <c r="X38710" s="289"/>
    </row>
    <row r="38711" spans="20:24">
      <c r="T38711" s="288"/>
      <c r="U38711" s="287"/>
      <c r="X38711" s="289"/>
    </row>
    <row r="38712" spans="20:24">
      <c r="T38712" s="288"/>
      <c r="U38712" s="287"/>
      <c r="X38712" s="289"/>
    </row>
    <row r="38713" spans="20:24">
      <c r="T38713" s="288"/>
      <c r="U38713" s="287"/>
      <c r="X38713" s="289"/>
    </row>
    <row r="38714" spans="20:24">
      <c r="T38714" s="288"/>
      <c r="U38714" s="287"/>
      <c r="X38714" s="289"/>
    </row>
    <row r="38715" spans="20:24">
      <c r="T38715" s="288"/>
      <c r="U38715" s="287"/>
      <c r="X38715" s="289"/>
    </row>
    <row r="38716" spans="20:24">
      <c r="T38716" s="288"/>
      <c r="U38716" s="287"/>
      <c r="X38716" s="289"/>
    </row>
    <row r="38717" spans="20:24">
      <c r="T38717" s="288"/>
      <c r="U38717" s="287"/>
      <c r="X38717" s="289"/>
    </row>
    <row r="38718" spans="20:24">
      <c r="T38718" s="288"/>
      <c r="U38718" s="287"/>
      <c r="X38718" s="289"/>
    </row>
    <row r="38719" spans="20:24">
      <c r="T38719" s="288"/>
      <c r="U38719" s="287"/>
      <c r="X38719" s="289"/>
    </row>
    <row r="38720" spans="20:24">
      <c r="T38720" s="288"/>
      <c r="U38720" s="287"/>
      <c r="X38720" s="289"/>
    </row>
    <row r="38721" spans="20:24">
      <c r="T38721" s="288"/>
      <c r="U38721" s="287"/>
      <c r="X38721" s="289"/>
    </row>
    <row r="38722" spans="20:24">
      <c r="T38722" s="288"/>
      <c r="U38722" s="287"/>
      <c r="X38722" s="289"/>
    </row>
    <row r="38723" spans="20:24">
      <c r="T38723" s="288"/>
      <c r="U38723" s="287"/>
      <c r="X38723" s="289"/>
    </row>
    <row r="38724" spans="20:24">
      <c r="T38724" s="288"/>
      <c r="U38724" s="287"/>
      <c r="X38724" s="289"/>
    </row>
    <row r="38725" spans="20:24">
      <c r="T38725" s="288"/>
      <c r="U38725" s="287"/>
      <c r="X38725" s="289"/>
    </row>
    <row r="38726" spans="20:24">
      <c r="T38726" s="288"/>
      <c r="U38726" s="287"/>
      <c r="X38726" s="289"/>
    </row>
    <row r="38727" spans="20:24">
      <c r="T38727" s="288"/>
      <c r="U38727" s="287"/>
      <c r="X38727" s="289"/>
    </row>
    <row r="38728" spans="20:24">
      <c r="T38728" s="288"/>
      <c r="U38728" s="287"/>
      <c r="X38728" s="289"/>
    </row>
    <row r="38729" spans="20:24">
      <c r="T38729" s="288"/>
      <c r="U38729" s="287"/>
      <c r="X38729" s="289"/>
    </row>
    <row r="38730" spans="20:24">
      <c r="T38730" s="288"/>
      <c r="U38730" s="287"/>
      <c r="X38730" s="289"/>
    </row>
    <row r="38731" spans="20:24">
      <c r="T38731" s="288"/>
      <c r="U38731" s="287"/>
      <c r="X38731" s="289"/>
    </row>
    <row r="38732" spans="20:24">
      <c r="T38732" s="288"/>
      <c r="U38732" s="287"/>
      <c r="X38732" s="289"/>
    </row>
    <row r="38733" spans="20:24">
      <c r="T38733" s="288"/>
      <c r="U38733" s="287"/>
      <c r="X38733" s="289"/>
    </row>
    <row r="38734" spans="20:24">
      <c r="T38734" s="288"/>
      <c r="U38734" s="287"/>
      <c r="X38734" s="289"/>
    </row>
    <row r="38735" spans="20:24">
      <c r="T38735" s="288"/>
      <c r="U38735" s="287"/>
      <c r="X38735" s="289"/>
    </row>
    <row r="38736" spans="20:24">
      <c r="T38736" s="288"/>
      <c r="U38736" s="287"/>
      <c r="X38736" s="289"/>
    </row>
    <row r="38737" spans="20:24">
      <c r="T38737" s="288"/>
      <c r="U38737" s="287"/>
      <c r="X38737" s="289"/>
    </row>
    <row r="38738" spans="20:24">
      <c r="T38738" s="288"/>
      <c r="U38738" s="287"/>
      <c r="X38738" s="289"/>
    </row>
    <row r="38739" spans="20:24">
      <c r="T38739" s="288"/>
      <c r="U38739" s="287"/>
      <c r="X38739" s="289"/>
    </row>
    <row r="38740" spans="20:24">
      <c r="T38740" s="288"/>
      <c r="U38740" s="287"/>
      <c r="X38740" s="289"/>
    </row>
    <row r="38741" spans="20:24">
      <c r="T38741" s="288"/>
      <c r="U38741" s="287"/>
      <c r="X38741" s="289"/>
    </row>
    <row r="38742" spans="20:24">
      <c r="T38742" s="288"/>
      <c r="U38742" s="287"/>
      <c r="X38742" s="289"/>
    </row>
    <row r="38743" spans="20:24">
      <c r="T38743" s="288"/>
      <c r="U38743" s="287"/>
      <c r="X38743" s="289"/>
    </row>
    <row r="38744" spans="20:24">
      <c r="T38744" s="288"/>
      <c r="U38744" s="287"/>
      <c r="X38744" s="289"/>
    </row>
    <row r="38745" spans="20:24">
      <c r="T38745" s="288"/>
      <c r="U38745" s="287"/>
      <c r="X38745" s="289"/>
    </row>
    <row r="38746" spans="20:24">
      <c r="T38746" s="288"/>
      <c r="U38746" s="287"/>
      <c r="X38746" s="289"/>
    </row>
    <row r="38747" spans="20:24">
      <c r="T38747" s="288"/>
      <c r="U38747" s="287"/>
      <c r="X38747" s="289"/>
    </row>
    <row r="38748" spans="20:24">
      <c r="T38748" s="288"/>
      <c r="U38748" s="287"/>
      <c r="X38748" s="289"/>
    </row>
    <row r="38749" spans="20:24">
      <c r="T38749" s="288"/>
      <c r="U38749" s="287"/>
      <c r="X38749" s="289"/>
    </row>
    <row r="38750" spans="20:24">
      <c r="T38750" s="288"/>
      <c r="U38750" s="287"/>
      <c r="X38750" s="289"/>
    </row>
    <row r="38751" spans="20:24">
      <c r="T38751" s="288"/>
      <c r="U38751" s="287"/>
      <c r="X38751" s="289"/>
    </row>
    <row r="38752" spans="20:24">
      <c r="T38752" s="288"/>
      <c r="U38752" s="287"/>
      <c r="X38752" s="289"/>
    </row>
    <row r="38753" spans="20:24">
      <c r="T38753" s="288"/>
      <c r="U38753" s="287"/>
      <c r="X38753" s="289"/>
    </row>
    <row r="38754" spans="20:24">
      <c r="T38754" s="288"/>
      <c r="U38754" s="287"/>
      <c r="X38754" s="289"/>
    </row>
    <row r="38755" spans="20:24">
      <c r="T38755" s="288"/>
      <c r="U38755" s="287"/>
      <c r="X38755" s="289"/>
    </row>
    <row r="38756" spans="20:24">
      <c r="T38756" s="288"/>
      <c r="U38756" s="287"/>
      <c r="X38756" s="289"/>
    </row>
    <row r="38757" spans="20:24">
      <c r="T38757" s="288"/>
      <c r="U38757" s="287"/>
      <c r="X38757" s="289"/>
    </row>
    <row r="38758" spans="20:24">
      <c r="T38758" s="288"/>
      <c r="U38758" s="287"/>
      <c r="X38758" s="289"/>
    </row>
    <row r="38759" spans="20:24">
      <c r="T38759" s="288"/>
      <c r="U38759" s="287"/>
      <c r="X38759" s="289"/>
    </row>
    <row r="38760" spans="20:24">
      <c r="T38760" s="288"/>
      <c r="U38760" s="287"/>
      <c r="X38760" s="289"/>
    </row>
    <row r="38761" spans="20:24">
      <c r="T38761" s="288"/>
      <c r="U38761" s="287"/>
      <c r="X38761" s="289"/>
    </row>
    <row r="38762" spans="20:24">
      <c r="T38762" s="288"/>
      <c r="U38762" s="287"/>
      <c r="X38762" s="289"/>
    </row>
    <row r="38763" spans="20:24">
      <c r="T38763" s="288"/>
      <c r="U38763" s="287"/>
      <c r="X38763" s="289"/>
    </row>
    <row r="38764" spans="20:24">
      <c r="T38764" s="288"/>
      <c r="U38764" s="287"/>
      <c r="X38764" s="289"/>
    </row>
    <row r="38765" spans="20:24">
      <c r="T38765" s="288"/>
      <c r="U38765" s="287"/>
      <c r="X38765" s="289"/>
    </row>
    <row r="38766" spans="20:24">
      <c r="T38766" s="288"/>
      <c r="U38766" s="287"/>
      <c r="X38766" s="289"/>
    </row>
    <row r="38767" spans="20:24">
      <c r="T38767" s="288"/>
      <c r="U38767" s="287"/>
      <c r="X38767" s="289"/>
    </row>
    <row r="38768" spans="20:24">
      <c r="T38768" s="288"/>
      <c r="U38768" s="287"/>
      <c r="X38768" s="289"/>
    </row>
    <row r="38769" spans="20:24">
      <c r="T38769" s="288"/>
      <c r="U38769" s="287"/>
      <c r="X38769" s="289"/>
    </row>
    <row r="38770" spans="20:24">
      <c r="T38770" s="288"/>
      <c r="U38770" s="287"/>
      <c r="X38770" s="289"/>
    </row>
    <row r="38771" spans="20:24">
      <c r="T38771" s="288"/>
      <c r="U38771" s="287"/>
      <c r="X38771" s="289"/>
    </row>
    <row r="38772" spans="20:24">
      <c r="T38772" s="288"/>
      <c r="U38772" s="287"/>
      <c r="X38772" s="289"/>
    </row>
    <row r="38773" spans="20:24">
      <c r="T38773" s="288"/>
      <c r="U38773" s="287"/>
      <c r="X38773" s="289"/>
    </row>
    <row r="38774" spans="20:24">
      <c r="T38774" s="288"/>
      <c r="U38774" s="287"/>
      <c r="X38774" s="289"/>
    </row>
    <row r="38775" spans="20:24">
      <c r="T38775" s="288"/>
      <c r="U38775" s="287"/>
      <c r="X38775" s="289"/>
    </row>
    <row r="38776" spans="20:24">
      <c r="T38776" s="288"/>
      <c r="U38776" s="287"/>
      <c r="X38776" s="289"/>
    </row>
    <row r="38777" spans="20:24">
      <c r="T38777" s="288"/>
      <c r="U38777" s="287"/>
      <c r="X38777" s="289"/>
    </row>
    <row r="38778" spans="20:24">
      <c r="T38778" s="288"/>
      <c r="U38778" s="287"/>
      <c r="X38778" s="289"/>
    </row>
    <row r="38779" spans="20:24">
      <c r="T38779" s="288"/>
      <c r="U38779" s="287"/>
      <c r="X38779" s="289"/>
    </row>
    <row r="38780" spans="20:24">
      <c r="T38780" s="288"/>
      <c r="U38780" s="287"/>
      <c r="X38780" s="289"/>
    </row>
    <row r="38781" spans="20:24">
      <c r="T38781" s="288"/>
      <c r="U38781" s="287"/>
      <c r="X38781" s="289"/>
    </row>
    <row r="38782" spans="20:24">
      <c r="T38782" s="288"/>
      <c r="U38782" s="287"/>
      <c r="X38782" s="289"/>
    </row>
    <row r="38783" spans="20:24">
      <c r="T38783" s="288"/>
      <c r="U38783" s="287"/>
      <c r="X38783" s="289"/>
    </row>
    <row r="38784" spans="20:24">
      <c r="T38784" s="288"/>
      <c r="U38784" s="287"/>
      <c r="X38784" s="289"/>
    </row>
    <row r="38785" spans="20:24">
      <c r="T38785" s="288"/>
      <c r="U38785" s="287"/>
      <c r="X38785" s="289"/>
    </row>
    <row r="38786" spans="20:24">
      <c r="T38786" s="288"/>
      <c r="U38786" s="287"/>
      <c r="X38786" s="289"/>
    </row>
    <row r="38787" spans="20:24">
      <c r="T38787" s="288"/>
      <c r="U38787" s="287"/>
      <c r="X38787" s="289"/>
    </row>
    <row r="38788" spans="20:24">
      <c r="T38788" s="288"/>
      <c r="U38788" s="287"/>
      <c r="X38788" s="289"/>
    </row>
    <row r="38789" spans="20:24">
      <c r="T38789" s="288"/>
      <c r="U38789" s="287"/>
      <c r="X38789" s="289"/>
    </row>
    <row r="38790" spans="20:24">
      <c r="T38790" s="288"/>
      <c r="U38790" s="287"/>
      <c r="X38790" s="289"/>
    </row>
    <row r="38791" spans="20:24">
      <c r="T38791" s="288"/>
      <c r="U38791" s="287"/>
      <c r="X38791" s="289"/>
    </row>
    <row r="38792" spans="20:24">
      <c r="T38792" s="288"/>
      <c r="U38792" s="287"/>
      <c r="X38792" s="289"/>
    </row>
    <row r="38793" spans="20:24">
      <c r="T38793" s="288"/>
      <c r="U38793" s="287"/>
      <c r="X38793" s="289"/>
    </row>
    <row r="38794" spans="20:24">
      <c r="T38794" s="288"/>
      <c r="U38794" s="287"/>
      <c r="X38794" s="289"/>
    </row>
    <row r="38795" spans="20:24">
      <c r="T38795" s="288"/>
      <c r="U38795" s="287"/>
      <c r="X38795" s="289"/>
    </row>
    <row r="38796" spans="20:24">
      <c r="T38796" s="288"/>
      <c r="U38796" s="287"/>
      <c r="X38796" s="289"/>
    </row>
    <row r="38797" spans="20:24">
      <c r="T38797" s="288"/>
      <c r="U38797" s="287"/>
      <c r="X38797" s="289"/>
    </row>
    <row r="38798" spans="20:24">
      <c r="T38798" s="288"/>
      <c r="U38798" s="287"/>
      <c r="X38798" s="289"/>
    </row>
    <row r="38799" spans="20:24">
      <c r="T38799" s="288"/>
      <c r="U38799" s="287"/>
      <c r="X38799" s="289"/>
    </row>
    <row r="38800" spans="20:24">
      <c r="T38800" s="288"/>
      <c r="U38800" s="287"/>
      <c r="X38800" s="289"/>
    </row>
    <row r="38801" spans="20:24">
      <c r="T38801" s="288"/>
      <c r="U38801" s="287"/>
      <c r="X38801" s="289"/>
    </row>
    <row r="38802" spans="20:24">
      <c r="T38802" s="288"/>
      <c r="U38802" s="287"/>
      <c r="X38802" s="289"/>
    </row>
    <row r="38803" spans="20:24">
      <c r="T38803" s="288"/>
      <c r="U38803" s="287"/>
      <c r="X38803" s="289"/>
    </row>
    <row r="38804" spans="20:24">
      <c r="T38804" s="288"/>
      <c r="U38804" s="287"/>
      <c r="X38804" s="289"/>
    </row>
    <row r="38805" spans="20:24">
      <c r="T38805" s="288"/>
      <c r="U38805" s="287"/>
      <c r="X38805" s="289"/>
    </row>
    <row r="38806" spans="20:24">
      <c r="T38806" s="288"/>
      <c r="U38806" s="287"/>
      <c r="X38806" s="289"/>
    </row>
    <row r="38807" spans="20:24">
      <c r="T38807" s="288"/>
      <c r="U38807" s="287"/>
      <c r="X38807" s="289"/>
    </row>
    <row r="38808" spans="20:24">
      <c r="T38808" s="288"/>
      <c r="U38808" s="287"/>
      <c r="X38808" s="289"/>
    </row>
    <row r="38809" spans="20:24">
      <c r="T38809" s="288"/>
      <c r="U38809" s="287"/>
      <c r="X38809" s="289"/>
    </row>
    <row r="38810" spans="20:24">
      <c r="T38810" s="288"/>
      <c r="U38810" s="287"/>
      <c r="X38810" s="289"/>
    </row>
    <row r="38811" spans="20:24">
      <c r="T38811" s="288"/>
      <c r="U38811" s="287"/>
      <c r="X38811" s="289"/>
    </row>
    <row r="38812" spans="20:24">
      <c r="T38812" s="288"/>
      <c r="U38812" s="287"/>
      <c r="X38812" s="289"/>
    </row>
    <row r="38813" spans="20:24">
      <c r="T38813" s="288"/>
      <c r="U38813" s="287"/>
      <c r="X38813" s="289"/>
    </row>
    <row r="38814" spans="20:24">
      <c r="T38814" s="288"/>
      <c r="U38814" s="287"/>
      <c r="X38814" s="289"/>
    </row>
    <row r="38815" spans="20:24">
      <c r="T38815" s="288"/>
      <c r="U38815" s="287"/>
      <c r="X38815" s="289"/>
    </row>
    <row r="38816" spans="20:24">
      <c r="T38816" s="288"/>
      <c r="U38816" s="287"/>
      <c r="X38816" s="289"/>
    </row>
    <row r="38817" spans="20:24">
      <c r="T38817" s="288"/>
      <c r="U38817" s="287"/>
      <c r="X38817" s="289"/>
    </row>
    <row r="38818" spans="20:24">
      <c r="T38818" s="288"/>
      <c r="U38818" s="287"/>
      <c r="X38818" s="289"/>
    </row>
    <row r="38819" spans="20:24">
      <c r="T38819" s="288"/>
      <c r="U38819" s="287"/>
      <c r="X38819" s="289"/>
    </row>
    <row r="38820" spans="20:24">
      <c r="T38820" s="288"/>
      <c r="U38820" s="287"/>
      <c r="X38820" s="289"/>
    </row>
    <row r="38821" spans="20:24">
      <c r="T38821" s="288"/>
      <c r="U38821" s="287"/>
      <c r="X38821" s="289"/>
    </row>
    <row r="38822" spans="20:24">
      <c r="T38822" s="288"/>
      <c r="U38822" s="287"/>
      <c r="X38822" s="289"/>
    </row>
    <row r="38823" spans="20:24">
      <c r="T38823" s="288"/>
      <c r="U38823" s="287"/>
      <c r="X38823" s="289"/>
    </row>
    <row r="38824" spans="20:24">
      <c r="T38824" s="288"/>
      <c r="U38824" s="287"/>
      <c r="X38824" s="289"/>
    </row>
    <row r="38825" spans="20:24">
      <c r="T38825" s="288"/>
      <c r="U38825" s="287"/>
      <c r="X38825" s="289"/>
    </row>
    <row r="38826" spans="20:24">
      <c r="T38826" s="288"/>
      <c r="U38826" s="287"/>
      <c r="X38826" s="289"/>
    </row>
    <row r="38827" spans="20:24">
      <c r="T38827" s="288"/>
      <c r="U38827" s="287"/>
      <c r="X38827" s="289"/>
    </row>
    <row r="38828" spans="20:24">
      <c r="T38828" s="288"/>
      <c r="U38828" s="287"/>
      <c r="X38828" s="289"/>
    </row>
    <row r="38829" spans="20:24">
      <c r="T38829" s="288"/>
      <c r="U38829" s="287"/>
      <c r="X38829" s="289"/>
    </row>
    <row r="38830" spans="20:24">
      <c r="T38830" s="288"/>
      <c r="U38830" s="287"/>
      <c r="X38830" s="289"/>
    </row>
    <row r="38831" spans="20:24">
      <c r="T38831" s="288"/>
      <c r="U38831" s="287"/>
      <c r="X38831" s="289"/>
    </row>
    <row r="38832" spans="20:24">
      <c r="T38832" s="288"/>
      <c r="U38832" s="287"/>
      <c r="X38832" s="289"/>
    </row>
    <row r="38833" spans="20:24">
      <c r="T38833" s="288"/>
      <c r="U38833" s="287"/>
      <c r="X38833" s="289"/>
    </row>
    <row r="38834" spans="20:24">
      <c r="T38834" s="288"/>
      <c r="U38834" s="287"/>
      <c r="X38834" s="289"/>
    </row>
    <row r="38835" spans="20:24">
      <c r="T38835" s="288"/>
      <c r="U38835" s="287"/>
      <c r="X38835" s="289"/>
    </row>
    <row r="38836" spans="20:24">
      <c r="T38836" s="288"/>
      <c r="U38836" s="287"/>
      <c r="X38836" s="289"/>
    </row>
    <row r="38837" spans="20:24">
      <c r="T38837" s="288"/>
      <c r="U38837" s="287"/>
      <c r="X38837" s="289"/>
    </row>
    <row r="38838" spans="20:24">
      <c r="T38838" s="288"/>
      <c r="U38838" s="287"/>
      <c r="X38838" s="289"/>
    </row>
    <row r="38839" spans="20:24">
      <c r="T38839" s="288"/>
      <c r="U38839" s="287"/>
      <c r="X38839" s="289"/>
    </row>
    <row r="38840" spans="20:24">
      <c r="T38840" s="288"/>
      <c r="U38840" s="287"/>
      <c r="X38840" s="289"/>
    </row>
    <row r="38841" spans="20:24">
      <c r="T38841" s="288"/>
      <c r="U38841" s="287"/>
      <c r="X38841" s="289"/>
    </row>
    <row r="38842" spans="20:24">
      <c r="T38842" s="288"/>
      <c r="U38842" s="287"/>
      <c r="X38842" s="289"/>
    </row>
    <row r="38843" spans="20:24">
      <c r="T38843" s="288"/>
      <c r="U38843" s="287"/>
      <c r="X38843" s="289"/>
    </row>
    <row r="38844" spans="20:24">
      <c r="T38844" s="288"/>
      <c r="U38844" s="287"/>
      <c r="X38844" s="289"/>
    </row>
    <row r="38845" spans="20:24">
      <c r="T38845" s="288"/>
      <c r="U38845" s="287"/>
      <c r="X38845" s="289"/>
    </row>
    <row r="38846" spans="20:24">
      <c r="T38846" s="288"/>
      <c r="U38846" s="287"/>
      <c r="X38846" s="289"/>
    </row>
    <row r="38847" spans="20:24">
      <c r="T38847" s="288"/>
      <c r="U38847" s="287"/>
      <c r="X38847" s="289"/>
    </row>
    <row r="38848" spans="20:24">
      <c r="T38848" s="288"/>
      <c r="U38848" s="287"/>
      <c r="X38848" s="289"/>
    </row>
    <row r="38849" spans="20:24">
      <c r="T38849" s="288"/>
      <c r="U38849" s="287"/>
      <c r="X38849" s="289"/>
    </row>
    <row r="38850" spans="20:24">
      <c r="T38850" s="288"/>
      <c r="U38850" s="287"/>
      <c r="X38850" s="289"/>
    </row>
    <row r="38851" spans="20:24">
      <c r="T38851" s="288"/>
      <c r="U38851" s="287"/>
      <c r="X38851" s="289"/>
    </row>
    <row r="38852" spans="20:24">
      <c r="T38852" s="288"/>
      <c r="U38852" s="287"/>
      <c r="X38852" s="289"/>
    </row>
    <row r="38853" spans="20:24">
      <c r="T38853" s="288"/>
      <c r="U38853" s="287"/>
      <c r="X38853" s="289"/>
    </row>
    <row r="38854" spans="20:24">
      <c r="T38854" s="288"/>
      <c r="U38854" s="287"/>
      <c r="X38854" s="289"/>
    </row>
    <row r="38855" spans="20:24">
      <c r="T38855" s="288"/>
      <c r="U38855" s="287"/>
      <c r="X38855" s="289"/>
    </row>
    <row r="38856" spans="20:24">
      <c r="T38856" s="288"/>
      <c r="U38856" s="287"/>
      <c r="X38856" s="289"/>
    </row>
    <row r="38857" spans="20:24">
      <c r="T38857" s="288"/>
      <c r="U38857" s="287"/>
      <c r="X38857" s="289"/>
    </row>
    <row r="38858" spans="20:24">
      <c r="T38858" s="288"/>
      <c r="U38858" s="287"/>
      <c r="X38858" s="289"/>
    </row>
    <row r="38859" spans="20:24">
      <c r="T38859" s="288"/>
      <c r="U38859" s="287"/>
      <c r="X38859" s="289"/>
    </row>
    <row r="38860" spans="20:24">
      <c r="T38860" s="288"/>
      <c r="U38860" s="287"/>
      <c r="X38860" s="289"/>
    </row>
    <row r="38861" spans="20:24">
      <c r="T38861" s="288"/>
      <c r="U38861" s="287"/>
      <c r="X38861" s="289"/>
    </row>
    <row r="38862" spans="20:24">
      <c r="T38862" s="288"/>
      <c r="U38862" s="287"/>
      <c r="X38862" s="289"/>
    </row>
    <row r="38863" spans="20:24">
      <c r="T38863" s="288"/>
      <c r="U38863" s="287"/>
      <c r="X38863" s="289"/>
    </row>
    <row r="38864" spans="20:24">
      <c r="T38864" s="288"/>
      <c r="U38864" s="287"/>
      <c r="X38864" s="289"/>
    </row>
    <row r="38865" spans="20:24">
      <c r="T38865" s="288"/>
      <c r="U38865" s="287"/>
      <c r="X38865" s="289"/>
    </row>
    <row r="38866" spans="20:24">
      <c r="T38866" s="288"/>
      <c r="U38866" s="287"/>
      <c r="X38866" s="289"/>
    </row>
    <row r="38867" spans="20:24">
      <c r="T38867" s="288"/>
      <c r="U38867" s="287"/>
      <c r="X38867" s="289"/>
    </row>
    <row r="38868" spans="20:24">
      <c r="T38868" s="288"/>
      <c r="U38868" s="287"/>
      <c r="X38868" s="289"/>
    </row>
    <row r="38869" spans="20:24">
      <c r="T38869" s="288"/>
      <c r="U38869" s="287"/>
      <c r="X38869" s="289"/>
    </row>
    <row r="38870" spans="20:24">
      <c r="T38870" s="288"/>
      <c r="U38870" s="287"/>
      <c r="X38870" s="289"/>
    </row>
    <row r="38871" spans="20:24">
      <c r="T38871" s="288"/>
      <c r="U38871" s="287"/>
      <c r="X38871" s="289"/>
    </row>
    <row r="38872" spans="20:24">
      <c r="T38872" s="288"/>
      <c r="U38872" s="287"/>
      <c r="X38872" s="289"/>
    </row>
    <row r="38873" spans="20:24">
      <c r="T38873" s="288"/>
      <c r="U38873" s="287"/>
      <c r="X38873" s="289"/>
    </row>
    <row r="38874" spans="20:24">
      <c r="T38874" s="288"/>
      <c r="U38874" s="287"/>
      <c r="X38874" s="289"/>
    </row>
    <row r="38875" spans="20:24">
      <c r="T38875" s="288"/>
      <c r="U38875" s="287"/>
      <c r="X38875" s="289"/>
    </row>
    <row r="38876" spans="20:24">
      <c r="T38876" s="288"/>
      <c r="U38876" s="287"/>
      <c r="X38876" s="289"/>
    </row>
    <row r="38877" spans="20:24">
      <c r="T38877" s="288"/>
      <c r="U38877" s="287"/>
      <c r="X38877" s="289"/>
    </row>
    <row r="38878" spans="20:24">
      <c r="T38878" s="288"/>
      <c r="U38878" s="287"/>
      <c r="X38878" s="289"/>
    </row>
    <row r="38879" spans="20:24">
      <c r="T38879" s="288"/>
      <c r="U38879" s="287"/>
      <c r="X38879" s="289"/>
    </row>
    <row r="38880" spans="20:24">
      <c r="T38880" s="288"/>
      <c r="U38880" s="287"/>
      <c r="X38880" s="289"/>
    </row>
    <row r="38881" spans="20:24">
      <c r="T38881" s="288"/>
      <c r="U38881" s="287"/>
      <c r="X38881" s="289"/>
    </row>
    <row r="38882" spans="20:24">
      <c r="T38882" s="288"/>
      <c r="U38882" s="287"/>
      <c r="X38882" s="289"/>
    </row>
    <row r="38883" spans="20:24">
      <c r="T38883" s="288"/>
      <c r="U38883" s="287"/>
      <c r="X38883" s="289"/>
    </row>
    <row r="38884" spans="20:24">
      <c r="T38884" s="288"/>
      <c r="U38884" s="287"/>
      <c r="X38884" s="289"/>
    </row>
    <row r="38885" spans="20:24">
      <c r="T38885" s="288"/>
      <c r="U38885" s="287"/>
      <c r="X38885" s="289"/>
    </row>
    <row r="38886" spans="20:24">
      <c r="T38886" s="288"/>
      <c r="U38886" s="287"/>
      <c r="X38886" s="289"/>
    </row>
    <row r="38887" spans="20:24">
      <c r="T38887" s="288"/>
      <c r="U38887" s="287"/>
      <c r="X38887" s="289"/>
    </row>
    <row r="38888" spans="20:24">
      <c r="T38888" s="288"/>
      <c r="U38888" s="287"/>
      <c r="X38888" s="289"/>
    </row>
    <row r="38889" spans="20:24">
      <c r="T38889" s="288"/>
      <c r="U38889" s="287"/>
      <c r="X38889" s="289"/>
    </row>
    <row r="38890" spans="20:24">
      <c r="T38890" s="288"/>
      <c r="U38890" s="287"/>
      <c r="X38890" s="289"/>
    </row>
    <row r="38891" spans="20:24">
      <c r="T38891" s="288"/>
      <c r="U38891" s="287"/>
      <c r="X38891" s="289"/>
    </row>
    <row r="38892" spans="20:24">
      <c r="T38892" s="288"/>
      <c r="U38892" s="287"/>
      <c r="X38892" s="289"/>
    </row>
    <row r="38893" spans="20:24">
      <c r="T38893" s="288"/>
      <c r="U38893" s="287"/>
      <c r="X38893" s="289"/>
    </row>
    <row r="38894" spans="20:24">
      <c r="T38894" s="288"/>
      <c r="U38894" s="287"/>
      <c r="X38894" s="289"/>
    </row>
    <row r="38895" spans="20:24">
      <c r="T38895" s="288"/>
      <c r="U38895" s="287"/>
      <c r="X38895" s="289"/>
    </row>
    <row r="38896" spans="20:24">
      <c r="T38896" s="288"/>
      <c r="U38896" s="287"/>
      <c r="X38896" s="289"/>
    </row>
    <row r="38897" spans="20:24">
      <c r="T38897" s="288"/>
      <c r="U38897" s="287"/>
      <c r="X38897" s="289"/>
    </row>
    <row r="38898" spans="20:24">
      <c r="T38898" s="288"/>
      <c r="U38898" s="287"/>
      <c r="X38898" s="289"/>
    </row>
    <row r="38899" spans="20:24">
      <c r="T38899" s="288"/>
      <c r="U38899" s="287"/>
      <c r="X38899" s="289"/>
    </row>
    <row r="38900" spans="20:24">
      <c r="T38900" s="288"/>
      <c r="U38900" s="287"/>
      <c r="X38900" s="289"/>
    </row>
    <row r="38901" spans="20:24">
      <c r="T38901" s="288"/>
      <c r="U38901" s="287"/>
      <c r="X38901" s="289"/>
    </row>
    <row r="38902" spans="20:24">
      <c r="T38902" s="288"/>
      <c r="U38902" s="287"/>
      <c r="X38902" s="289"/>
    </row>
    <row r="38903" spans="20:24">
      <c r="T38903" s="288"/>
      <c r="U38903" s="287"/>
      <c r="X38903" s="289"/>
    </row>
    <row r="38904" spans="20:24">
      <c r="T38904" s="288"/>
      <c r="U38904" s="287"/>
      <c r="X38904" s="289"/>
    </row>
    <row r="38905" spans="20:24">
      <c r="T38905" s="288"/>
      <c r="U38905" s="287"/>
      <c r="X38905" s="289"/>
    </row>
    <row r="38906" spans="20:24">
      <c r="T38906" s="288"/>
      <c r="U38906" s="287"/>
      <c r="X38906" s="289"/>
    </row>
    <row r="38907" spans="20:24">
      <c r="T38907" s="288"/>
      <c r="U38907" s="287"/>
      <c r="X38907" s="289"/>
    </row>
    <row r="38908" spans="20:24">
      <c r="T38908" s="288"/>
      <c r="U38908" s="287"/>
      <c r="X38908" s="289"/>
    </row>
    <row r="38909" spans="20:24">
      <c r="T38909" s="288"/>
      <c r="U38909" s="287"/>
      <c r="X38909" s="289"/>
    </row>
    <row r="38910" spans="20:24">
      <c r="T38910" s="288"/>
      <c r="U38910" s="287"/>
      <c r="X38910" s="289"/>
    </row>
    <row r="38911" spans="20:24">
      <c r="T38911" s="288"/>
      <c r="U38911" s="287"/>
      <c r="X38911" s="289"/>
    </row>
    <row r="38912" spans="20:24">
      <c r="T38912" s="288"/>
      <c r="U38912" s="287"/>
      <c r="X38912" s="289"/>
    </row>
    <row r="38913" spans="20:24">
      <c r="T38913" s="288"/>
      <c r="U38913" s="287"/>
      <c r="X38913" s="289"/>
    </row>
    <row r="38914" spans="20:24">
      <c r="T38914" s="288"/>
      <c r="U38914" s="287"/>
      <c r="X38914" s="289"/>
    </row>
    <row r="38915" spans="20:24">
      <c r="T38915" s="288"/>
      <c r="U38915" s="287"/>
      <c r="X38915" s="289"/>
    </row>
    <row r="38916" spans="20:24">
      <c r="T38916" s="288"/>
      <c r="U38916" s="287"/>
      <c r="X38916" s="289"/>
    </row>
    <row r="38917" spans="20:24">
      <c r="T38917" s="288"/>
      <c r="U38917" s="287"/>
      <c r="X38917" s="289"/>
    </row>
    <row r="38918" spans="20:24">
      <c r="T38918" s="288"/>
      <c r="U38918" s="287"/>
      <c r="X38918" s="289"/>
    </row>
    <row r="38919" spans="20:24">
      <c r="T38919" s="288"/>
      <c r="U38919" s="287"/>
      <c r="X38919" s="289"/>
    </row>
    <row r="38920" spans="20:24">
      <c r="T38920" s="288"/>
      <c r="U38920" s="287"/>
      <c r="X38920" s="289"/>
    </row>
    <row r="38921" spans="20:24">
      <c r="T38921" s="288"/>
      <c r="U38921" s="287"/>
      <c r="X38921" s="289"/>
    </row>
    <row r="38922" spans="20:24">
      <c r="T38922" s="288"/>
      <c r="U38922" s="287"/>
      <c r="X38922" s="289"/>
    </row>
    <row r="38923" spans="20:24">
      <c r="T38923" s="288"/>
      <c r="U38923" s="287"/>
      <c r="X38923" s="289"/>
    </row>
    <row r="38924" spans="20:24">
      <c r="T38924" s="288"/>
      <c r="U38924" s="287"/>
      <c r="X38924" s="289"/>
    </row>
    <row r="38925" spans="20:24">
      <c r="T38925" s="288"/>
      <c r="U38925" s="287"/>
      <c r="X38925" s="289"/>
    </row>
    <row r="38926" spans="20:24">
      <c r="T38926" s="288"/>
      <c r="U38926" s="287"/>
      <c r="X38926" s="289"/>
    </row>
    <row r="38927" spans="20:24">
      <c r="T38927" s="288"/>
      <c r="U38927" s="287"/>
      <c r="X38927" s="289"/>
    </row>
    <row r="38928" spans="20:24">
      <c r="T38928" s="288"/>
      <c r="U38928" s="287"/>
      <c r="X38928" s="289"/>
    </row>
    <row r="38929" spans="20:24">
      <c r="T38929" s="288"/>
      <c r="U38929" s="287"/>
      <c r="X38929" s="289"/>
    </row>
    <row r="38930" spans="20:24">
      <c r="T38930" s="288"/>
      <c r="U38930" s="287"/>
      <c r="X38930" s="289"/>
    </row>
    <row r="38931" spans="20:24">
      <c r="T38931" s="288"/>
      <c r="U38931" s="287"/>
      <c r="X38931" s="289"/>
    </row>
    <row r="38932" spans="20:24">
      <c r="T38932" s="288"/>
      <c r="U38932" s="287"/>
      <c r="X38932" s="289"/>
    </row>
    <row r="38933" spans="20:24">
      <c r="T38933" s="288"/>
      <c r="U38933" s="287"/>
      <c r="X38933" s="289"/>
    </row>
    <row r="38934" spans="20:24">
      <c r="T38934" s="288"/>
      <c r="U38934" s="287"/>
      <c r="X38934" s="289"/>
    </row>
    <row r="38935" spans="20:24">
      <c r="T38935" s="288"/>
      <c r="U38935" s="287"/>
      <c r="X38935" s="289"/>
    </row>
    <row r="38936" spans="20:24">
      <c r="T38936" s="288"/>
      <c r="U38936" s="287"/>
      <c r="X38936" s="289"/>
    </row>
    <row r="38937" spans="20:24">
      <c r="T38937" s="288"/>
      <c r="U38937" s="287"/>
      <c r="X38937" s="289"/>
    </row>
    <row r="38938" spans="20:24">
      <c r="T38938" s="288"/>
      <c r="U38938" s="287"/>
      <c r="X38938" s="289"/>
    </row>
    <row r="38939" spans="20:24">
      <c r="T38939" s="288"/>
      <c r="U38939" s="287"/>
      <c r="X38939" s="289"/>
    </row>
    <row r="38940" spans="20:24">
      <c r="T38940" s="288"/>
      <c r="U38940" s="287"/>
      <c r="X38940" s="289"/>
    </row>
    <row r="38941" spans="20:24">
      <c r="T38941" s="288"/>
      <c r="U38941" s="287"/>
      <c r="X38941" s="289"/>
    </row>
    <row r="38942" spans="20:24">
      <c r="T38942" s="288"/>
      <c r="U38942" s="287"/>
      <c r="X38942" s="289"/>
    </row>
    <row r="38943" spans="20:24">
      <c r="T38943" s="288"/>
      <c r="U38943" s="287"/>
      <c r="X38943" s="289"/>
    </row>
    <row r="38944" spans="20:24">
      <c r="T38944" s="288"/>
      <c r="U38944" s="287"/>
      <c r="X38944" s="289"/>
    </row>
    <row r="38945" spans="20:24">
      <c r="T38945" s="288"/>
      <c r="U38945" s="287"/>
      <c r="X38945" s="289"/>
    </row>
    <row r="38946" spans="20:24">
      <c r="T38946" s="288"/>
      <c r="U38946" s="287"/>
      <c r="X38946" s="289"/>
    </row>
    <row r="38947" spans="20:24">
      <c r="T38947" s="288"/>
      <c r="U38947" s="287"/>
      <c r="X38947" s="289"/>
    </row>
    <row r="38948" spans="20:24">
      <c r="T38948" s="288"/>
      <c r="U38948" s="287"/>
      <c r="X38948" s="289"/>
    </row>
    <row r="38949" spans="20:24">
      <c r="T38949" s="288"/>
      <c r="U38949" s="287"/>
      <c r="X38949" s="289"/>
    </row>
    <row r="38950" spans="20:24">
      <c r="T38950" s="288"/>
      <c r="U38950" s="287"/>
      <c r="X38950" s="289"/>
    </row>
    <row r="38951" spans="20:24">
      <c r="T38951" s="288"/>
      <c r="U38951" s="287"/>
      <c r="X38951" s="289"/>
    </row>
    <row r="38952" spans="20:24">
      <c r="T38952" s="288"/>
      <c r="U38952" s="287"/>
      <c r="X38952" s="289"/>
    </row>
    <row r="38953" spans="20:24">
      <c r="T38953" s="288"/>
      <c r="U38953" s="287"/>
      <c r="X38953" s="289"/>
    </row>
    <row r="38954" spans="20:24">
      <c r="T38954" s="288"/>
      <c r="U38954" s="287"/>
      <c r="X38954" s="289"/>
    </row>
    <row r="38955" spans="20:24">
      <c r="T38955" s="288"/>
      <c r="U38955" s="287"/>
      <c r="X38955" s="289"/>
    </row>
    <row r="38956" spans="20:24">
      <c r="T38956" s="288"/>
      <c r="U38956" s="287"/>
      <c r="X38956" s="289"/>
    </row>
    <row r="38957" spans="20:24">
      <c r="T38957" s="288"/>
      <c r="U38957" s="287"/>
      <c r="X38957" s="289"/>
    </row>
    <row r="38958" spans="20:24">
      <c r="T38958" s="288"/>
      <c r="U38958" s="287"/>
      <c r="X38958" s="289"/>
    </row>
    <row r="38959" spans="20:24">
      <c r="T38959" s="288"/>
      <c r="U38959" s="287"/>
      <c r="X38959" s="289"/>
    </row>
    <row r="38960" spans="20:24">
      <c r="T38960" s="288"/>
      <c r="U38960" s="287"/>
      <c r="X38960" s="289"/>
    </row>
    <row r="38961" spans="20:24">
      <c r="T38961" s="288"/>
      <c r="U38961" s="287"/>
      <c r="X38961" s="289"/>
    </row>
    <row r="38962" spans="20:24">
      <c r="T38962" s="288"/>
      <c r="U38962" s="287"/>
      <c r="X38962" s="289"/>
    </row>
    <row r="38963" spans="20:24">
      <c r="T38963" s="288"/>
      <c r="U38963" s="287"/>
      <c r="X38963" s="289"/>
    </row>
    <row r="38964" spans="20:24">
      <c r="T38964" s="288"/>
      <c r="U38964" s="287"/>
      <c r="X38964" s="289"/>
    </row>
    <row r="38965" spans="20:24">
      <c r="T38965" s="288"/>
      <c r="U38965" s="287"/>
      <c r="X38965" s="289"/>
    </row>
    <row r="38966" spans="20:24">
      <c r="T38966" s="288"/>
      <c r="U38966" s="287"/>
      <c r="X38966" s="289"/>
    </row>
    <row r="38967" spans="20:24">
      <c r="T38967" s="288"/>
      <c r="U38967" s="287"/>
      <c r="X38967" s="289"/>
    </row>
    <row r="38968" spans="20:24">
      <c r="T38968" s="288"/>
      <c r="U38968" s="287"/>
      <c r="X38968" s="289"/>
    </row>
    <row r="38969" spans="20:24">
      <c r="T38969" s="288"/>
      <c r="U38969" s="287"/>
      <c r="X38969" s="289"/>
    </row>
    <row r="38970" spans="20:24">
      <c r="T38970" s="288"/>
      <c r="U38970" s="287"/>
      <c r="X38970" s="289"/>
    </row>
    <row r="38971" spans="20:24">
      <c r="T38971" s="288"/>
      <c r="U38971" s="287"/>
      <c r="X38971" s="289"/>
    </row>
    <row r="38972" spans="20:24">
      <c r="T38972" s="288"/>
      <c r="U38972" s="287"/>
      <c r="X38972" s="289"/>
    </row>
    <row r="38973" spans="20:24">
      <c r="T38973" s="288"/>
      <c r="U38973" s="287"/>
      <c r="X38973" s="289"/>
    </row>
    <row r="38974" spans="20:24">
      <c r="T38974" s="288"/>
      <c r="U38974" s="287"/>
      <c r="X38974" s="289"/>
    </row>
    <row r="38975" spans="20:24">
      <c r="T38975" s="288"/>
      <c r="U38975" s="287"/>
      <c r="X38975" s="289"/>
    </row>
    <row r="38976" spans="20:24">
      <c r="T38976" s="288"/>
      <c r="U38976" s="287"/>
      <c r="X38976" s="289"/>
    </row>
    <row r="38977" spans="20:24">
      <c r="T38977" s="288"/>
      <c r="U38977" s="287"/>
      <c r="X38977" s="289"/>
    </row>
    <row r="38978" spans="20:24">
      <c r="T38978" s="288"/>
      <c r="U38978" s="287"/>
      <c r="X38978" s="289"/>
    </row>
    <row r="38979" spans="20:24">
      <c r="T38979" s="288"/>
      <c r="U38979" s="287"/>
      <c r="X38979" s="289"/>
    </row>
    <row r="38980" spans="20:24">
      <c r="T38980" s="288"/>
      <c r="U38980" s="287"/>
      <c r="X38980" s="289"/>
    </row>
    <row r="38981" spans="20:24">
      <c r="T38981" s="288"/>
      <c r="U38981" s="287"/>
      <c r="X38981" s="289"/>
    </row>
    <row r="38982" spans="20:24">
      <c r="T38982" s="288"/>
      <c r="U38982" s="287"/>
      <c r="X38982" s="289"/>
    </row>
    <row r="38983" spans="20:24">
      <c r="T38983" s="288"/>
      <c r="U38983" s="287"/>
      <c r="X38983" s="289"/>
    </row>
    <row r="38984" spans="20:24">
      <c r="T38984" s="288"/>
      <c r="U38984" s="287"/>
      <c r="X38984" s="289"/>
    </row>
    <row r="38985" spans="20:24">
      <c r="T38985" s="288"/>
      <c r="U38985" s="287"/>
      <c r="X38985" s="289"/>
    </row>
    <row r="38986" spans="20:24">
      <c r="T38986" s="288"/>
      <c r="U38986" s="287"/>
      <c r="X38986" s="289"/>
    </row>
    <row r="38987" spans="20:24">
      <c r="T38987" s="288"/>
      <c r="U38987" s="287"/>
      <c r="X38987" s="289"/>
    </row>
    <row r="38988" spans="20:24">
      <c r="T38988" s="288"/>
      <c r="U38988" s="287"/>
      <c r="X38988" s="289"/>
    </row>
    <row r="38989" spans="20:24">
      <c r="T38989" s="288"/>
      <c r="U38989" s="287"/>
      <c r="X38989" s="289"/>
    </row>
    <row r="38990" spans="20:24">
      <c r="T38990" s="288"/>
      <c r="U38990" s="287"/>
      <c r="X38990" s="289"/>
    </row>
    <row r="38991" spans="20:24">
      <c r="T38991" s="288"/>
      <c r="U38991" s="287"/>
      <c r="X38991" s="289"/>
    </row>
    <row r="38992" spans="20:24">
      <c r="T38992" s="288"/>
      <c r="U38992" s="287"/>
      <c r="X38992" s="289"/>
    </row>
    <row r="38993" spans="20:24">
      <c r="T38993" s="288"/>
      <c r="U38993" s="287"/>
      <c r="X38993" s="289"/>
    </row>
    <row r="38994" spans="20:24">
      <c r="T38994" s="288"/>
      <c r="U38994" s="287"/>
      <c r="X38994" s="289"/>
    </row>
    <row r="38995" spans="20:24">
      <c r="T38995" s="288"/>
      <c r="U38995" s="287"/>
      <c r="X38995" s="289"/>
    </row>
    <row r="38996" spans="20:24">
      <c r="T38996" s="288"/>
      <c r="U38996" s="287"/>
      <c r="X38996" s="289"/>
    </row>
    <row r="38997" spans="20:24">
      <c r="T38997" s="288"/>
      <c r="U38997" s="287"/>
      <c r="X38997" s="289"/>
    </row>
    <row r="38998" spans="20:24">
      <c r="T38998" s="288"/>
      <c r="U38998" s="287"/>
      <c r="X38998" s="289"/>
    </row>
    <row r="38999" spans="20:24">
      <c r="T38999" s="288"/>
      <c r="U38999" s="287"/>
      <c r="X38999" s="289"/>
    </row>
    <row r="39000" spans="20:24">
      <c r="T39000" s="288"/>
      <c r="U39000" s="287"/>
      <c r="X39000" s="289"/>
    </row>
    <row r="39001" spans="20:24">
      <c r="T39001" s="288"/>
      <c r="U39001" s="287"/>
      <c r="X39001" s="289"/>
    </row>
    <row r="39002" spans="20:24">
      <c r="T39002" s="288"/>
      <c r="U39002" s="287"/>
      <c r="X39002" s="289"/>
    </row>
    <row r="39003" spans="20:24">
      <c r="T39003" s="288"/>
      <c r="U39003" s="287"/>
      <c r="X39003" s="289"/>
    </row>
    <row r="39004" spans="20:24">
      <c r="T39004" s="288"/>
      <c r="U39004" s="287"/>
      <c r="X39004" s="289"/>
    </row>
    <row r="39005" spans="20:24">
      <c r="T39005" s="288"/>
      <c r="U39005" s="287"/>
      <c r="X39005" s="289"/>
    </row>
    <row r="39006" spans="20:24">
      <c r="T39006" s="288"/>
      <c r="U39006" s="287"/>
      <c r="X39006" s="289"/>
    </row>
    <row r="39007" spans="20:24">
      <c r="T39007" s="288"/>
      <c r="U39007" s="287"/>
      <c r="X39007" s="289"/>
    </row>
    <row r="39008" spans="20:24">
      <c r="T39008" s="288"/>
      <c r="U39008" s="287"/>
      <c r="X39008" s="289"/>
    </row>
    <row r="39009" spans="20:24">
      <c r="T39009" s="288"/>
      <c r="U39009" s="287"/>
      <c r="X39009" s="289"/>
    </row>
    <row r="39010" spans="20:24">
      <c r="T39010" s="288"/>
      <c r="U39010" s="287"/>
      <c r="X39010" s="289"/>
    </row>
    <row r="39011" spans="20:24">
      <c r="T39011" s="288"/>
      <c r="U39011" s="287"/>
      <c r="X39011" s="289"/>
    </row>
    <row r="39012" spans="20:24">
      <c r="T39012" s="288"/>
      <c r="U39012" s="287"/>
      <c r="X39012" s="289"/>
    </row>
    <row r="39013" spans="20:24">
      <c r="T39013" s="288"/>
      <c r="U39013" s="287"/>
      <c r="X39013" s="289"/>
    </row>
    <row r="39014" spans="20:24">
      <c r="T39014" s="288"/>
      <c r="U39014" s="287"/>
      <c r="X39014" s="289"/>
    </row>
    <row r="39015" spans="20:24">
      <c r="T39015" s="288"/>
      <c r="U39015" s="287"/>
      <c r="X39015" s="289"/>
    </row>
    <row r="39016" spans="20:24">
      <c r="T39016" s="288"/>
      <c r="U39016" s="287"/>
      <c r="X39016" s="289"/>
    </row>
    <row r="39017" spans="20:24">
      <c r="T39017" s="288"/>
      <c r="U39017" s="287"/>
      <c r="X39017" s="289"/>
    </row>
    <row r="39018" spans="20:24">
      <c r="T39018" s="288"/>
      <c r="U39018" s="287"/>
      <c r="X39018" s="289"/>
    </row>
    <row r="39019" spans="20:24">
      <c r="T39019" s="288"/>
      <c r="U39019" s="287"/>
      <c r="X39019" s="289"/>
    </row>
    <row r="39020" spans="20:24">
      <c r="T39020" s="288"/>
      <c r="U39020" s="287"/>
      <c r="X39020" s="289"/>
    </row>
    <row r="39021" spans="20:24">
      <c r="T39021" s="288"/>
      <c r="U39021" s="287"/>
      <c r="X39021" s="289"/>
    </row>
    <row r="39022" spans="20:24">
      <c r="T39022" s="288"/>
      <c r="U39022" s="287"/>
      <c r="X39022" s="289"/>
    </row>
    <row r="39023" spans="20:24">
      <c r="T39023" s="288"/>
      <c r="U39023" s="287"/>
      <c r="X39023" s="289"/>
    </row>
    <row r="39024" spans="20:24">
      <c r="T39024" s="288"/>
      <c r="U39024" s="287"/>
      <c r="X39024" s="289"/>
    </row>
    <row r="39025" spans="20:24">
      <c r="T39025" s="288"/>
      <c r="U39025" s="287"/>
      <c r="X39025" s="289"/>
    </row>
    <row r="39026" spans="20:24">
      <c r="T39026" s="288"/>
      <c r="U39026" s="287"/>
      <c r="X39026" s="289"/>
    </row>
    <row r="39027" spans="20:24">
      <c r="T39027" s="288"/>
      <c r="U39027" s="287"/>
      <c r="X39027" s="289"/>
    </row>
    <row r="39028" spans="20:24">
      <c r="T39028" s="288"/>
      <c r="U39028" s="287"/>
      <c r="X39028" s="289"/>
    </row>
    <row r="39029" spans="20:24">
      <c r="T39029" s="288"/>
      <c r="U39029" s="287"/>
      <c r="X39029" s="289"/>
    </row>
    <row r="39030" spans="20:24">
      <c r="T39030" s="288"/>
      <c r="U39030" s="287"/>
      <c r="X39030" s="289"/>
    </row>
    <row r="39031" spans="20:24">
      <c r="T39031" s="288"/>
      <c r="U39031" s="287"/>
      <c r="X39031" s="289"/>
    </row>
    <row r="39032" spans="20:24">
      <c r="T39032" s="288"/>
      <c r="U39032" s="287"/>
      <c r="X39032" s="289"/>
    </row>
    <row r="39033" spans="20:24">
      <c r="T39033" s="288"/>
      <c r="U39033" s="287"/>
      <c r="X39033" s="289"/>
    </row>
    <row r="39034" spans="20:24">
      <c r="T39034" s="288"/>
      <c r="U39034" s="287"/>
      <c r="X39034" s="289"/>
    </row>
    <row r="39035" spans="20:24">
      <c r="T39035" s="288"/>
      <c r="U39035" s="287"/>
      <c r="X39035" s="289"/>
    </row>
    <row r="39036" spans="20:24">
      <c r="T39036" s="288"/>
      <c r="U39036" s="287"/>
      <c r="X39036" s="289"/>
    </row>
    <row r="39037" spans="20:24">
      <c r="T39037" s="288"/>
      <c r="U39037" s="287"/>
      <c r="X39037" s="289"/>
    </row>
    <row r="39038" spans="20:24">
      <c r="T39038" s="288"/>
      <c r="U39038" s="287"/>
      <c r="X39038" s="289"/>
    </row>
    <row r="39039" spans="20:24">
      <c r="T39039" s="288"/>
      <c r="U39039" s="287"/>
      <c r="X39039" s="289"/>
    </row>
    <row r="39040" spans="20:24">
      <c r="T39040" s="288"/>
      <c r="U39040" s="287"/>
      <c r="X39040" s="289"/>
    </row>
    <row r="39041" spans="20:24">
      <c r="T39041" s="288"/>
      <c r="U39041" s="287"/>
      <c r="X39041" s="289"/>
    </row>
    <row r="39042" spans="20:24">
      <c r="T39042" s="288"/>
      <c r="U39042" s="287"/>
      <c r="X39042" s="289"/>
    </row>
    <row r="39043" spans="20:24">
      <c r="T39043" s="288"/>
      <c r="U39043" s="287"/>
      <c r="X39043" s="289"/>
    </row>
    <row r="39044" spans="20:24">
      <c r="T39044" s="288"/>
      <c r="U39044" s="287"/>
      <c r="X39044" s="289"/>
    </row>
    <row r="39045" spans="20:24">
      <c r="T39045" s="288"/>
      <c r="U39045" s="287"/>
      <c r="X39045" s="289"/>
    </row>
    <row r="39046" spans="20:24">
      <c r="T39046" s="288"/>
      <c r="U39046" s="287"/>
      <c r="X39046" s="289"/>
    </row>
    <row r="39047" spans="20:24">
      <c r="T39047" s="288"/>
      <c r="U39047" s="287"/>
      <c r="X39047" s="289"/>
    </row>
    <row r="39048" spans="20:24">
      <c r="T39048" s="288"/>
      <c r="U39048" s="287"/>
      <c r="X39048" s="289"/>
    </row>
    <row r="39049" spans="20:24">
      <c r="T39049" s="288"/>
      <c r="U39049" s="287"/>
      <c r="X39049" s="289"/>
    </row>
    <row r="39050" spans="20:24">
      <c r="T39050" s="288"/>
      <c r="U39050" s="287"/>
      <c r="X39050" s="289"/>
    </row>
    <row r="39051" spans="20:24">
      <c r="T39051" s="288"/>
      <c r="U39051" s="287"/>
      <c r="X39051" s="289"/>
    </row>
    <row r="39052" spans="20:24">
      <c r="T39052" s="288"/>
      <c r="U39052" s="287"/>
      <c r="X39052" s="289"/>
    </row>
    <row r="39053" spans="20:24">
      <c r="T39053" s="288"/>
      <c r="U39053" s="287"/>
      <c r="X39053" s="289"/>
    </row>
    <row r="39054" spans="20:24">
      <c r="T39054" s="288"/>
      <c r="U39054" s="287"/>
      <c r="X39054" s="289"/>
    </row>
    <row r="39055" spans="20:24">
      <c r="T39055" s="288"/>
      <c r="U39055" s="287"/>
      <c r="X39055" s="289"/>
    </row>
    <row r="39056" spans="20:24">
      <c r="T39056" s="288"/>
      <c r="U39056" s="287"/>
      <c r="X39056" s="289"/>
    </row>
    <row r="39057" spans="20:24">
      <c r="T39057" s="288"/>
      <c r="U39057" s="287"/>
      <c r="X39057" s="289"/>
    </row>
    <row r="39058" spans="20:24">
      <c r="T39058" s="288"/>
      <c r="U39058" s="287"/>
      <c r="X39058" s="289"/>
    </row>
    <row r="39059" spans="20:24">
      <c r="T39059" s="288"/>
      <c r="U39059" s="287"/>
      <c r="X39059" s="289"/>
    </row>
    <row r="39060" spans="20:24">
      <c r="T39060" s="288"/>
      <c r="U39060" s="287"/>
      <c r="X39060" s="289"/>
    </row>
    <row r="39061" spans="20:24">
      <c r="T39061" s="288"/>
      <c r="U39061" s="287"/>
      <c r="X39061" s="289"/>
    </row>
    <row r="39062" spans="20:24">
      <c r="T39062" s="288"/>
      <c r="U39062" s="287"/>
      <c r="X39062" s="289"/>
    </row>
    <row r="39063" spans="20:24">
      <c r="T39063" s="288"/>
      <c r="U39063" s="287"/>
      <c r="X39063" s="289"/>
    </row>
    <row r="39064" spans="20:24">
      <c r="T39064" s="288"/>
      <c r="U39064" s="287"/>
      <c r="X39064" s="289"/>
    </row>
    <row r="39065" spans="20:24">
      <c r="T39065" s="288"/>
      <c r="U39065" s="287"/>
      <c r="X39065" s="289"/>
    </row>
    <row r="39066" spans="20:24">
      <c r="T39066" s="288"/>
      <c r="U39066" s="287"/>
      <c r="X39066" s="289"/>
    </row>
    <row r="39067" spans="20:24">
      <c r="T39067" s="288"/>
      <c r="U39067" s="287"/>
      <c r="X39067" s="289"/>
    </row>
    <row r="39068" spans="20:24">
      <c r="T39068" s="288"/>
      <c r="U39068" s="287"/>
      <c r="X39068" s="289"/>
    </row>
    <row r="39069" spans="20:24">
      <c r="T39069" s="288"/>
      <c r="U39069" s="287"/>
      <c r="X39069" s="289"/>
    </row>
    <row r="39070" spans="20:24">
      <c r="T39070" s="288"/>
      <c r="U39070" s="287"/>
      <c r="X39070" s="289"/>
    </row>
    <row r="39071" spans="20:24">
      <c r="T39071" s="288"/>
      <c r="U39071" s="287"/>
      <c r="X39071" s="289"/>
    </row>
    <row r="39072" spans="20:24">
      <c r="T39072" s="288"/>
      <c r="U39072" s="287"/>
      <c r="X39072" s="289"/>
    </row>
    <row r="39073" spans="20:24">
      <c r="T39073" s="288"/>
      <c r="U39073" s="287"/>
      <c r="X39073" s="289"/>
    </row>
    <row r="39074" spans="20:24">
      <c r="T39074" s="288"/>
      <c r="U39074" s="287"/>
      <c r="X39074" s="289"/>
    </row>
    <row r="39075" spans="20:24">
      <c r="T39075" s="288"/>
      <c r="U39075" s="287"/>
      <c r="X39075" s="289"/>
    </row>
    <row r="39076" spans="20:24">
      <c r="T39076" s="288"/>
      <c r="U39076" s="287"/>
      <c r="X39076" s="289"/>
    </row>
    <row r="39077" spans="20:24">
      <c r="T39077" s="288"/>
      <c r="U39077" s="287"/>
      <c r="X39077" s="289"/>
    </row>
    <row r="39078" spans="20:24">
      <c r="T39078" s="288"/>
      <c r="U39078" s="287"/>
      <c r="X39078" s="289"/>
    </row>
    <row r="39079" spans="20:24">
      <c r="T39079" s="288"/>
      <c r="U39079" s="287"/>
      <c r="X39079" s="289"/>
    </row>
    <row r="39080" spans="20:24">
      <c r="T39080" s="288"/>
      <c r="U39080" s="287"/>
      <c r="X39080" s="289"/>
    </row>
    <row r="39081" spans="20:24">
      <c r="T39081" s="288"/>
      <c r="U39081" s="287"/>
      <c r="X39081" s="289"/>
    </row>
    <row r="39082" spans="20:24">
      <c r="T39082" s="288"/>
      <c r="U39082" s="287"/>
      <c r="X39082" s="289"/>
    </row>
    <row r="39083" spans="20:24">
      <c r="T39083" s="288"/>
      <c r="U39083" s="287"/>
      <c r="X39083" s="289"/>
    </row>
    <row r="39084" spans="20:24">
      <c r="T39084" s="288"/>
      <c r="U39084" s="287"/>
      <c r="X39084" s="289"/>
    </row>
    <row r="39085" spans="20:24">
      <c r="T39085" s="288"/>
      <c r="U39085" s="287"/>
      <c r="X39085" s="289"/>
    </row>
    <row r="39086" spans="20:24">
      <c r="T39086" s="288"/>
      <c r="U39086" s="287"/>
      <c r="X39086" s="289"/>
    </row>
    <row r="39087" spans="20:24">
      <c r="T39087" s="288"/>
      <c r="U39087" s="287"/>
      <c r="X39087" s="289"/>
    </row>
    <row r="39088" spans="20:24">
      <c r="T39088" s="288"/>
      <c r="U39088" s="287"/>
      <c r="X39088" s="289"/>
    </row>
    <row r="39089" spans="20:24">
      <c r="T39089" s="288"/>
      <c r="U39089" s="287"/>
      <c r="X39089" s="289"/>
    </row>
    <row r="39090" spans="20:24">
      <c r="T39090" s="288"/>
      <c r="U39090" s="287"/>
      <c r="X39090" s="289"/>
    </row>
    <row r="39091" spans="20:24">
      <c r="T39091" s="288"/>
      <c r="U39091" s="287"/>
      <c r="X39091" s="289"/>
    </row>
    <row r="39092" spans="20:24">
      <c r="T39092" s="288"/>
      <c r="U39092" s="287"/>
      <c r="X39092" s="289"/>
    </row>
    <row r="39093" spans="20:24">
      <c r="T39093" s="288"/>
      <c r="U39093" s="287"/>
      <c r="X39093" s="289"/>
    </row>
    <row r="39094" spans="20:24">
      <c r="T39094" s="288"/>
      <c r="U39094" s="287"/>
      <c r="X39094" s="289"/>
    </row>
    <row r="39095" spans="20:24">
      <c r="T39095" s="288"/>
      <c r="U39095" s="287"/>
      <c r="X39095" s="289"/>
    </row>
    <row r="39096" spans="20:24">
      <c r="T39096" s="288"/>
      <c r="U39096" s="287"/>
      <c r="X39096" s="289"/>
    </row>
    <row r="39097" spans="20:24">
      <c r="T39097" s="288"/>
      <c r="U39097" s="287"/>
      <c r="X39097" s="289"/>
    </row>
    <row r="39098" spans="20:24">
      <c r="T39098" s="288"/>
      <c r="U39098" s="287"/>
      <c r="X39098" s="289"/>
    </row>
    <row r="39099" spans="20:24">
      <c r="T39099" s="288"/>
      <c r="U39099" s="287"/>
      <c r="X39099" s="289"/>
    </row>
    <row r="39100" spans="20:24">
      <c r="T39100" s="288"/>
      <c r="U39100" s="287"/>
      <c r="X39100" s="289"/>
    </row>
    <row r="39101" spans="20:24">
      <c r="T39101" s="288"/>
      <c r="U39101" s="287"/>
      <c r="X39101" s="289"/>
    </row>
    <row r="39102" spans="20:24">
      <c r="T39102" s="288"/>
      <c r="U39102" s="287"/>
      <c r="X39102" s="289"/>
    </row>
    <row r="39103" spans="20:24">
      <c r="T39103" s="288"/>
      <c r="U39103" s="287"/>
      <c r="X39103" s="289"/>
    </row>
    <row r="39104" spans="20:24">
      <c r="T39104" s="288"/>
      <c r="U39104" s="287"/>
      <c r="X39104" s="289"/>
    </row>
    <row r="39105" spans="20:24">
      <c r="T39105" s="288"/>
      <c r="U39105" s="287"/>
      <c r="X39105" s="289"/>
    </row>
    <row r="39106" spans="20:24">
      <c r="T39106" s="288"/>
      <c r="U39106" s="287"/>
      <c r="X39106" s="289"/>
    </row>
    <row r="39107" spans="20:24">
      <c r="T39107" s="288"/>
      <c r="U39107" s="287"/>
      <c r="X39107" s="289"/>
    </row>
    <row r="39108" spans="20:24">
      <c r="T39108" s="288"/>
      <c r="U39108" s="287"/>
      <c r="X39108" s="289"/>
    </row>
    <row r="39109" spans="20:24">
      <c r="T39109" s="288"/>
      <c r="U39109" s="287"/>
      <c r="X39109" s="289"/>
    </row>
    <row r="39110" spans="20:24">
      <c r="T39110" s="288"/>
      <c r="U39110" s="287"/>
      <c r="X39110" s="289"/>
    </row>
    <row r="39111" spans="20:24">
      <c r="T39111" s="288"/>
      <c r="U39111" s="287"/>
      <c r="X39111" s="289"/>
    </row>
    <row r="39112" spans="20:24">
      <c r="T39112" s="288"/>
      <c r="U39112" s="287"/>
      <c r="X39112" s="289"/>
    </row>
    <row r="39113" spans="20:24">
      <c r="T39113" s="288"/>
      <c r="U39113" s="287"/>
      <c r="X39113" s="289"/>
    </row>
    <row r="39114" spans="20:24">
      <c r="T39114" s="288"/>
      <c r="U39114" s="287"/>
      <c r="X39114" s="289"/>
    </row>
    <row r="39115" spans="20:24">
      <c r="T39115" s="288"/>
      <c r="U39115" s="287"/>
      <c r="X39115" s="289"/>
    </row>
    <row r="39116" spans="20:24">
      <c r="T39116" s="288"/>
      <c r="U39116" s="287"/>
      <c r="X39116" s="289"/>
    </row>
    <row r="39117" spans="20:24">
      <c r="T39117" s="288"/>
      <c r="U39117" s="287"/>
      <c r="X39117" s="289"/>
    </row>
    <row r="39118" spans="20:24">
      <c r="T39118" s="288"/>
      <c r="U39118" s="287"/>
      <c r="X39118" s="289"/>
    </row>
    <row r="39119" spans="20:24">
      <c r="T39119" s="288"/>
      <c r="U39119" s="287"/>
      <c r="X39119" s="289"/>
    </row>
    <row r="39120" spans="20:24">
      <c r="T39120" s="288"/>
      <c r="U39120" s="287"/>
      <c r="X39120" s="289"/>
    </row>
    <row r="39121" spans="20:24">
      <c r="T39121" s="288"/>
      <c r="U39121" s="287"/>
      <c r="X39121" s="289"/>
    </row>
    <row r="39122" spans="20:24">
      <c r="T39122" s="288"/>
      <c r="U39122" s="287"/>
      <c r="X39122" s="289"/>
    </row>
    <row r="39123" spans="20:24">
      <c r="T39123" s="288"/>
      <c r="U39123" s="287"/>
      <c r="X39123" s="289"/>
    </row>
    <row r="39124" spans="20:24">
      <c r="T39124" s="288"/>
      <c r="U39124" s="287"/>
      <c r="X39124" s="289"/>
    </row>
    <row r="39125" spans="20:24">
      <c r="T39125" s="288"/>
      <c r="U39125" s="287"/>
      <c r="X39125" s="289"/>
    </row>
    <row r="39126" spans="20:24">
      <c r="T39126" s="288"/>
      <c r="U39126" s="287"/>
      <c r="X39126" s="289"/>
    </row>
    <row r="39127" spans="20:24">
      <c r="T39127" s="288"/>
      <c r="U39127" s="287"/>
      <c r="X39127" s="289"/>
    </row>
    <row r="39128" spans="20:24">
      <c r="T39128" s="288"/>
      <c r="U39128" s="287"/>
      <c r="X39128" s="289"/>
    </row>
    <row r="39129" spans="20:24">
      <c r="T39129" s="288"/>
      <c r="U39129" s="287"/>
      <c r="X39129" s="289"/>
    </row>
    <row r="39130" spans="20:24">
      <c r="T39130" s="288"/>
      <c r="U39130" s="287"/>
      <c r="X39130" s="289"/>
    </row>
    <row r="39131" spans="20:24">
      <c r="T39131" s="288"/>
      <c r="U39131" s="287"/>
      <c r="X39131" s="289"/>
    </row>
    <row r="39132" spans="20:24">
      <c r="T39132" s="288"/>
      <c r="U39132" s="287"/>
      <c r="X39132" s="289"/>
    </row>
    <row r="39133" spans="20:24">
      <c r="T39133" s="288"/>
      <c r="U39133" s="287"/>
      <c r="X39133" s="289"/>
    </row>
    <row r="39134" spans="20:24">
      <c r="T39134" s="288"/>
      <c r="U39134" s="287"/>
      <c r="X39134" s="289"/>
    </row>
    <row r="39135" spans="20:24">
      <c r="T39135" s="288"/>
      <c r="U39135" s="287"/>
      <c r="X39135" s="289"/>
    </row>
    <row r="39136" spans="20:24">
      <c r="T39136" s="288"/>
      <c r="U39136" s="287"/>
      <c r="X39136" s="289"/>
    </row>
    <row r="39137" spans="20:24">
      <c r="T39137" s="288"/>
      <c r="U39137" s="287"/>
      <c r="X39137" s="289"/>
    </row>
    <row r="39138" spans="20:24">
      <c r="T39138" s="288"/>
      <c r="U39138" s="287"/>
      <c r="X39138" s="289"/>
    </row>
    <row r="39139" spans="20:24">
      <c r="T39139" s="288"/>
      <c r="U39139" s="287"/>
      <c r="X39139" s="289"/>
    </row>
    <row r="39140" spans="20:24">
      <c r="T39140" s="288"/>
      <c r="U39140" s="287"/>
      <c r="X39140" s="289"/>
    </row>
    <row r="39141" spans="20:24">
      <c r="T39141" s="288"/>
      <c r="U39141" s="287"/>
      <c r="X39141" s="289"/>
    </row>
    <row r="39142" spans="20:24">
      <c r="T39142" s="288"/>
      <c r="U39142" s="287"/>
      <c r="X39142" s="289"/>
    </row>
    <row r="39143" spans="20:24">
      <c r="T39143" s="288"/>
      <c r="U39143" s="287"/>
      <c r="X39143" s="289"/>
    </row>
    <row r="39144" spans="20:24">
      <c r="T39144" s="288"/>
      <c r="U39144" s="287"/>
      <c r="X39144" s="289"/>
    </row>
    <row r="39145" spans="20:24">
      <c r="T39145" s="288"/>
      <c r="U39145" s="287"/>
      <c r="X39145" s="289"/>
    </row>
    <row r="39146" spans="20:24">
      <c r="T39146" s="288"/>
      <c r="U39146" s="287"/>
      <c r="X39146" s="289"/>
    </row>
    <row r="39147" spans="20:24">
      <c r="T39147" s="288"/>
      <c r="U39147" s="287"/>
      <c r="X39147" s="289"/>
    </row>
    <row r="39148" spans="20:24">
      <c r="T39148" s="288"/>
      <c r="U39148" s="287"/>
      <c r="X39148" s="289"/>
    </row>
    <row r="39149" spans="20:24">
      <c r="T39149" s="288"/>
      <c r="U39149" s="287"/>
      <c r="X39149" s="289"/>
    </row>
    <row r="39150" spans="20:24">
      <c r="T39150" s="288"/>
      <c r="U39150" s="287"/>
      <c r="X39150" s="289"/>
    </row>
    <row r="39151" spans="20:24">
      <c r="T39151" s="288"/>
      <c r="U39151" s="287"/>
      <c r="X39151" s="289"/>
    </row>
    <row r="39152" spans="20:24">
      <c r="T39152" s="288"/>
      <c r="U39152" s="287"/>
      <c r="X39152" s="289"/>
    </row>
    <row r="39153" spans="20:24">
      <c r="T39153" s="288"/>
      <c r="U39153" s="287"/>
      <c r="X39153" s="289"/>
    </row>
    <row r="39154" spans="20:24">
      <c r="T39154" s="288"/>
      <c r="U39154" s="287"/>
      <c r="X39154" s="289"/>
    </row>
    <row r="39155" spans="20:24">
      <c r="T39155" s="288"/>
      <c r="U39155" s="287"/>
      <c r="X39155" s="289"/>
    </row>
    <row r="39156" spans="20:24">
      <c r="T39156" s="288"/>
      <c r="U39156" s="287"/>
      <c r="X39156" s="289"/>
    </row>
    <row r="39157" spans="20:24">
      <c r="T39157" s="288"/>
      <c r="U39157" s="287"/>
      <c r="X39157" s="289"/>
    </row>
    <row r="39158" spans="20:24">
      <c r="T39158" s="288"/>
      <c r="U39158" s="287"/>
      <c r="X39158" s="289"/>
    </row>
    <row r="39159" spans="20:24">
      <c r="T39159" s="288"/>
      <c r="U39159" s="287"/>
      <c r="X39159" s="289"/>
    </row>
    <row r="39160" spans="20:24">
      <c r="T39160" s="288"/>
      <c r="U39160" s="287"/>
      <c r="X39160" s="289"/>
    </row>
    <row r="39161" spans="20:24">
      <c r="T39161" s="288"/>
      <c r="U39161" s="287"/>
      <c r="X39161" s="289"/>
    </row>
    <row r="39162" spans="20:24">
      <c r="T39162" s="288"/>
      <c r="U39162" s="287"/>
      <c r="X39162" s="289"/>
    </row>
    <row r="39163" spans="20:24">
      <c r="T39163" s="288"/>
      <c r="U39163" s="287"/>
      <c r="X39163" s="289"/>
    </row>
    <row r="39164" spans="20:24">
      <c r="T39164" s="288"/>
      <c r="U39164" s="287"/>
      <c r="X39164" s="289"/>
    </row>
    <row r="39165" spans="20:24">
      <c r="T39165" s="288"/>
      <c r="U39165" s="287"/>
      <c r="X39165" s="289"/>
    </row>
    <row r="39166" spans="20:24">
      <c r="T39166" s="288"/>
      <c r="U39166" s="287"/>
      <c r="X39166" s="289"/>
    </row>
    <row r="39167" spans="20:24">
      <c r="T39167" s="288"/>
      <c r="U39167" s="287"/>
      <c r="X39167" s="289"/>
    </row>
    <row r="39168" spans="20:24">
      <c r="T39168" s="288"/>
      <c r="U39168" s="287"/>
      <c r="X39168" s="289"/>
    </row>
    <row r="39169" spans="20:24">
      <c r="T39169" s="288"/>
      <c r="U39169" s="287"/>
      <c r="X39169" s="289"/>
    </row>
    <row r="39170" spans="20:24">
      <c r="T39170" s="288"/>
      <c r="U39170" s="287"/>
      <c r="X39170" s="289"/>
    </row>
    <row r="39171" spans="20:24">
      <c r="T39171" s="288"/>
      <c r="U39171" s="287"/>
      <c r="X39171" s="289"/>
    </row>
    <row r="39172" spans="20:24">
      <c r="T39172" s="288"/>
      <c r="U39172" s="287"/>
      <c r="X39172" s="289"/>
    </row>
    <row r="39173" spans="20:24">
      <c r="T39173" s="288"/>
      <c r="U39173" s="287"/>
      <c r="X39173" s="289"/>
    </row>
    <row r="39174" spans="20:24">
      <c r="T39174" s="288"/>
      <c r="U39174" s="287"/>
      <c r="X39174" s="289"/>
    </row>
    <row r="39175" spans="20:24">
      <c r="T39175" s="288"/>
      <c r="U39175" s="287"/>
      <c r="X39175" s="289"/>
    </row>
    <row r="39176" spans="20:24">
      <c r="T39176" s="288"/>
      <c r="U39176" s="287"/>
      <c r="X39176" s="289"/>
    </row>
    <row r="39177" spans="20:24">
      <c r="T39177" s="288"/>
      <c r="U39177" s="287"/>
      <c r="X39177" s="289"/>
    </row>
    <row r="39178" spans="20:24">
      <c r="T39178" s="288"/>
      <c r="U39178" s="287"/>
      <c r="X39178" s="289"/>
    </row>
    <row r="39179" spans="20:24">
      <c r="T39179" s="288"/>
      <c r="U39179" s="287"/>
      <c r="X39179" s="289"/>
    </row>
    <row r="39180" spans="20:24">
      <c r="T39180" s="288"/>
      <c r="U39180" s="287"/>
      <c r="X39180" s="289"/>
    </row>
    <row r="39181" spans="20:24">
      <c r="T39181" s="288"/>
      <c r="U39181" s="287"/>
      <c r="X39181" s="289"/>
    </row>
    <row r="39182" spans="20:24">
      <c r="T39182" s="288"/>
      <c r="U39182" s="287"/>
      <c r="X39182" s="289"/>
    </row>
    <row r="39183" spans="20:24">
      <c r="T39183" s="288"/>
      <c r="U39183" s="287"/>
      <c r="X39183" s="289"/>
    </row>
    <row r="39184" spans="20:24">
      <c r="T39184" s="288"/>
      <c r="U39184" s="287"/>
      <c r="X39184" s="289"/>
    </row>
    <row r="39185" spans="20:24">
      <c r="T39185" s="288"/>
      <c r="U39185" s="287"/>
      <c r="X39185" s="289"/>
    </row>
    <row r="39186" spans="20:24">
      <c r="T39186" s="288"/>
      <c r="U39186" s="287"/>
      <c r="X39186" s="289"/>
    </row>
    <row r="39187" spans="20:24">
      <c r="T39187" s="288"/>
      <c r="U39187" s="287"/>
      <c r="X39187" s="289"/>
    </row>
    <row r="39188" spans="20:24">
      <c r="T39188" s="288"/>
      <c r="U39188" s="287"/>
      <c r="X39188" s="289"/>
    </row>
    <row r="39189" spans="20:24">
      <c r="T39189" s="288"/>
      <c r="U39189" s="287"/>
      <c r="X39189" s="289"/>
    </row>
    <row r="39190" spans="20:24">
      <c r="T39190" s="288"/>
      <c r="U39190" s="287"/>
      <c r="X39190" s="289"/>
    </row>
    <row r="39191" spans="20:24">
      <c r="T39191" s="288"/>
      <c r="U39191" s="287"/>
      <c r="X39191" s="289"/>
    </row>
    <row r="39192" spans="20:24">
      <c r="T39192" s="288"/>
      <c r="U39192" s="287"/>
      <c r="X39192" s="289"/>
    </row>
    <row r="39193" spans="20:24">
      <c r="T39193" s="288"/>
      <c r="U39193" s="287"/>
      <c r="X39193" s="289"/>
    </row>
    <row r="39194" spans="20:24">
      <c r="T39194" s="288"/>
      <c r="U39194" s="287"/>
      <c r="X39194" s="289"/>
    </row>
    <row r="39195" spans="20:24">
      <c r="T39195" s="288"/>
      <c r="U39195" s="287"/>
      <c r="X39195" s="289"/>
    </row>
    <row r="39196" spans="20:24">
      <c r="T39196" s="288"/>
      <c r="U39196" s="287"/>
      <c r="X39196" s="289"/>
    </row>
    <row r="39197" spans="20:24">
      <c r="T39197" s="288"/>
      <c r="U39197" s="287"/>
      <c r="X39197" s="289"/>
    </row>
    <row r="39198" spans="20:24">
      <c r="T39198" s="288"/>
      <c r="U39198" s="287"/>
      <c r="X39198" s="289"/>
    </row>
    <row r="39199" spans="20:24">
      <c r="T39199" s="288"/>
      <c r="U39199" s="287"/>
      <c r="X39199" s="289"/>
    </row>
    <row r="39200" spans="20:24">
      <c r="T39200" s="288"/>
      <c r="U39200" s="287"/>
      <c r="X39200" s="289"/>
    </row>
    <row r="39201" spans="20:24">
      <c r="T39201" s="288"/>
      <c r="U39201" s="287"/>
      <c r="X39201" s="289"/>
    </row>
    <row r="39202" spans="20:24">
      <c r="T39202" s="288"/>
      <c r="U39202" s="287"/>
      <c r="X39202" s="289"/>
    </row>
    <row r="39203" spans="20:24">
      <c r="T39203" s="288"/>
      <c r="U39203" s="287"/>
      <c r="X39203" s="289"/>
    </row>
    <row r="39204" spans="20:24">
      <c r="T39204" s="288"/>
      <c r="U39204" s="287"/>
      <c r="X39204" s="289"/>
    </row>
    <row r="39205" spans="20:24">
      <c r="T39205" s="288"/>
      <c r="U39205" s="287"/>
      <c r="X39205" s="289"/>
    </row>
    <row r="39206" spans="20:24">
      <c r="T39206" s="288"/>
      <c r="U39206" s="287"/>
      <c r="X39206" s="289"/>
    </row>
    <row r="39207" spans="20:24">
      <c r="T39207" s="288"/>
      <c r="U39207" s="287"/>
      <c r="X39207" s="289"/>
    </row>
    <row r="39208" spans="20:24">
      <c r="T39208" s="288"/>
      <c r="U39208" s="287"/>
      <c r="X39208" s="289"/>
    </row>
    <row r="39209" spans="20:24">
      <c r="T39209" s="288"/>
      <c r="U39209" s="287"/>
      <c r="X39209" s="289"/>
    </row>
    <row r="39210" spans="20:24">
      <c r="T39210" s="288"/>
      <c r="U39210" s="287"/>
      <c r="X39210" s="289"/>
    </row>
    <row r="39211" spans="20:24">
      <c r="T39211" s="288"/>
      <c r="U39211" s="287"/>
      <c r="X39211" s="289"/>
    </row>
    <row r="39212" spans="20:24">
      <c r="T39212" s="288"/>
      <c r="U39212" s="287"/>
      <c r="X39212" s="289"/>
    </row>
    <row r="39213" spans="20:24">
      <c r="T39213" s="288"/>
      <c r="U39213" s="287"/>
      <c r="X39213" s="289"/>
    </row>
    <row r="39214" spans="20:24">
      <c r="T39214" s="288"/>
      <c r="U39214" s="287"/>
      <c r="X39214" s="289"/>
    </row>
    <row r="39215" spans="20:24">
      <c r="T39215" s="288"/>
      <c r="U39215" s="287"/>
      <c r="X39215" s="289"/>
    </row>
    <row r="39216" spans="20:24">
      <c r="T39216" s="288"/>
      <c r="U39216" s="287"/>
      <c r="X39216" s="289"/>
    </row>
    <row r="39217" spans="20:24">
      <c r="T39217" s="288"/>
      <c r="U39217" s="287"/>
      <c r="X39217" s="289"/>
    </row>
    <row r="39218" spans="20:24">
      <c r="T39218" s="288"/>
      <c r="U39218" s="287"/>
      <c r="X39218" s="289"/>
    </row>
    <row r="39219" spans="20:24">
      <c r="T39219" s="288"/>
      <c r="U39219" s="287"/>
      <c r="X39219" s="289"/>
    </row>
    <row r="39220" spans="20:24">
      <c r="T39220" s="288"/>
      <c r="U39220" s="287"/>
      <c r="X39220" s="289"/>
    </row>
    <row r="39221" spans="20:24">
      <c r="T39221" s="288"/>
      <c r="U39221" s="287"/>
      <c r="X39221" s="289"/>
    </row>
    <row r="39222" spans="20:24">
      <c r="T39222" s="288"/>
      <c r="U39222" s="287"/>
      <c r="X39222" s="289"/>
    </row>
    <row r="39223" spans="20:24">
      <c r="T39223" s="288"/>
      <c r="U39223" s="287"/>
      <c r="X39223" s="289"/>
    </row>
    <row r="39224" spans="20:24">
      <c r="T39224" s="288"/>
      <c r="U39224" s="287"/>
      <c r="X39224" s="289"/>
    </row>
    <row r="39225" spans="20:24">
      <c r="T39225" s="288"/>
      <c r="U39225" s="287"/>
      <c r="X39225" s="289"/>
    </row>
    <row r="39226" spans="20:24">
      <c r="T39226" s="288"/>
      <c r="U39226" s="287"/>
      <c r="X39226" s="289"/>
    </row>
    <row r="39227" spans="20:24">
      <c r="T39227" s="288"/>
      <c r="U39227" s="287"/>
      <c r="X39227" s="289"/>
    </row>
    <row r="39228" spans="20:24">
      <c r="T39228" s="288"/>
      <c r="U39228" s="287"/>
      <c r="X39228" s="289"/>
    </row>
    <row r="39229" spans="20:24">
      <c r="T39229" s="288"/>
      <c r="U39229" s="287"/>
      <c r="X39229" s="289"/>
    </row>
    <row r="39230" spans="20:24">
      <c r="T39230" s="288"/>
      <c r="U39230" s="287"/>
      <c r="X39230" s="289"/>
    </row>
    <row r="39231" spans="20:24">
      <c r="T39231" s="288"/>
      <c r="U39231" s="287"/>
      <c r="X39231" s="289"/>
    </row>
    <row r="39232" spans="20:24">
      <c r="T39232" s="288"/>
      <c r="U39232" s="287"/>
      <c r="X39232" s="289"/>
    </row>
    <row r="39233" spans="20:24">
      <c r="T39233" s="288"/>
      <c r="U39233" s="287"/>
      <c r="X39233" s="289"/>
    </row>
    <row r="39234" spans="20:24">
      <c r="T39234" s="288"/>
      <c r="U39234" s="287"/>
      <c r="X39234" s="289"/>
    </row>
    <row r="39235" spans="20:24">
      <c r="T39235" s="288"/>
      <c r="U39235" s="287"/>
      <c r="X39235" s="289"/>
    </row>
    <row r="39236" spans="20:24">
      <c r="T39236" s="288"/>
      <c r="U39236" s="287"/>
      <c r="X39236" s="289"/>
    </row>
    <row r="39237" spans="20:24">
      <c r="T39237" s="288"/>
      <c r="U39237" s="287"/>
      <c r="X39237" s="289"/>
    </row>
    <row r="39238" spans="20:24">
      <c r="T39238" s="288"/>
      <c r="U39238" s="287"/>
      <c r="X39238" s="289"/>
    </row>
    <row r="39239" spans="20:24">
      <c r="T39239" s="288"/>
      <c r="U39239" s="287"/>
      <c r="X39239" s="289"/>
    </row>
    <row r="39240" spans="20:24">
      <c r="T39240" s="288"/>
      <c r="U39240" s="287"/>
      <c r="X39240" s="289"/>
    </row>
    <row r="39241" spans="20:24">
      <c r="T39241" s="288"/>
      <c r="U39241" s="287"/>
      <c r="X39241" s="289"/>
    </row>
    <row r="39242" spans="20:24">
      <c r="T39242" s="288"/>
      <c r="U39242" s="287"/>
      <c r="X39242" s="289"/>
    </row>
    <row r="39243" spans="20:24">
      <c r="T39243" s="288"/>
      <c r="U39243" s="287"/>
      <c r="X39243" s="289"/>
    </row>
    <row r="39244" spans="20:24">
      <c r="T39244" s="288"/>
      <c r="U39244" s="287"/>
      <c r="X39244" s="289"/>
    </row>
    <row r="39245" spans="20:24">
      <c r="T39245" s="288"/>
      <c r="U39245" s="287"/>
      <c r="X39245" s="289"/>
    </row>
    <row r="39246" spans="20:24">
      <c r="T39246" s="288"/>
      <c r="U39246" s="287"/>
      <c r="X39246" s="289"/>
    </row>
    <row r="39247" spans="20:24">
      <c r="T39247" s="288"/>
      <c r="U39247" s="287"/>
      <c r="X39247" s="289"/>
    </row>
    <row r="39248" spans="20:24">
      <c r="T39248" s="288"/>
      <c r="U39248" s="287"/>
      <c r="X39248" s="289"/>
    </row>
    <row r="39249" spans="20:24">
      <c r="T39249" s="288"/>
      <c r="U39249" s="287"/>
      <c r="X39249" s="289"/>
    </row>
    <row r="39250" spans="20:24">
      <c r="T39250" s="288"/>
      <c r="U39250" s="287"/>
      <c r="X39250" s="289"/>
    </row>
    <row r="39251" spans="20:24">
      <c r="T39251" s="288"/>
      <c r="U39251" s="287"/>
      <c r="X39251" s="289"/>
    </row>
    <row r="39252" spans="20:24">
      <c r="T39252" s="288"/>
      <c r="U39252" s="287"/>
      <c r="X39252" s="289"/>
    </row>
    <row r="39253" spans="20:24">
      <c r="T39253" s="288"/>
      <c r="U39253" s="287"/>
      <c r="X39253" s="289"/>
    </row>
    <row r="39254" spans="20:24">
      <c r="T39254" s="288"/>
      <c r="U39254" s="287"/>
      <c r="X39254" s="289"/>
    </row>
    <row r="39255" spans="20:24">
      <c r="T39255" s="288"/>
      <c r="U39255" s="287"/>
      <c r="X39255" s="289"/>
    </row>
    <row r="39256" spans="20:24">
      <c r="T39256" s="288"/>
      <c r="U39256" s="287"/>
      <c r="X39256" s="289"/>
    </row>
    <row r="39257" spans="20:24">
      <c r="T39257" s="288"/>
      <c r="U39257" s="287"/>
      <c r="X39257" s="289"/>
    </row>
    <row r="39258" spans="20:24">
      <c r="T39258" s="288"/>
      <c r="U39258" s="287"/>
      <c r="X39258" s="289"/>
    </row>
    <row r="39259" spans="20:24">
      <c r="T39259" s="288"/>
      <c r="U39259" s="287"/>
      <c r="X39259" s="289"/>
    </row>
    <row r="39260" spans="20:24">
      <c r="T39260" s="288"/>
      <c r="U39260" s="287"/>
      <c r="X39260" s="289"/>
    </row>
    <row r="39261" spans="20:24">
      <c r="T39261" s="288"/>
      <c r="U39261" s="287"/>
      <c r="X39261" s="289"/>
    </row>
    <row r="39262" spans="20:24">
      <c r="T39262" s="288"/>
      <c r="U39262" s="287"/>
      <c r="X39262" s="289"/>
    </row>
    <row r="39263" spans="20:24">
      <c r="T39263" s="288"/>
      <c r="U39263" s="287"/>
      <c r="X39263" s="289"/>
    </row>
    <row r="39264" spans="20:24">
      <c r="T39264" s="288"/>
      <c r="U39264" s="287"/>
      <c r="X39264" s="289"/>
    </row>
    <row r="39265" spans="20:24">
      <c r="T39265" s="288"/>
      <c r="U39265" s="287"/>
      <c r="X39265" s="289"/>
    </row>
    <row r="39266" spans="20:24">
      <c r="T39266" s="288"/>
      <c r="U39266" s="287"/>
      <c r="X39266" s="289"/>
    </row>
    <row r="39267" spans="20:24">
      <c r="T39267" s="288"/>
      <c r="U39267" s="287"/>
      <c r="X39267" s="289"/>
    </row>
    <row r="39268" spans="20:24">
      <c r="T39268" s="288"/>
      <c r="U39268" s="287"/>
      <c r="X39268" s="289"/>
    </row>
    <row r="39269" spans="20:24">
      <c r="T39269" s="288"/>
      <c r="U39269" s="287"/>
      <c r="X39269" s="289"/>
    </row>
    <row r="39270" spans="20:24">
      <c r="T39270" s="288"/>
      <c r="U39270" s="287"/>
      <c r="X39270" s="289"/>
    </row>
    <row r="39271" spans="20:24">
      <c r="T39271" s="288"/>
      <c r="U39271" s="287"/>
      <c r="X39271" s="289"/>
    </row>
    <row r="39272" spans="20:24">
      <c r="T39272" s="288"/>
      <c r="U39272" s="287"/>
      <c r="X39272" s="289"/>
    </row>
    <row r="39273" spans="20:24">
      <c r="T39273" s="288"/>
      <c r="U39273" s="287"/>
      <c r="X39273" s="289"/>
    </row>
    <row r="39274" spans="20:24">
      <c r="T39274" s="288"/>
      <c r="U39274" s="287"/>
      <c r="X39274" s="289"/>
    </row>
    <row r="39275" spans="20:24">
      <c r="T39275" s="288"/>
      <c r="U39275" s="287"/>
      <c r="X39275" s="289"/>
    </row>
    <row r="39276" spans="20:24">
      <c r="T39276" s="288"/>
      <c r="U39276" s="287"/>
      <c r="X39276" s="289"/>
    </row>
    <row r="39277" spans="20:24">
      <c r="T39277" s="288"/>
      <c r="U39277" s="287"/>
      <c r="X39277" s="289"/>
    </row>
    <row r="39278" spans="20:24">
      <c r="T39278" s="288"/>
      <c r="U39278" s="287"/>
      <c r="X39278" s="289"/>
    </row>
    <row r="39279" spans="20:24">
      <c r="T39279" s="288"/>
      <c r="U39279" s="287"/>
      <c r="X39279" s="289"/>
    </row>
    <row r="39280" spans="20:24">
      <c r="T39280" s="288"/>
      <c r="U39280" s="287"/>
      <c r="X39280" s="289"/>
    </row>
    <row r="39281" spans="20:24">
      <c r="T39281" s="288"/>
      <c r="U39281" s="287"/>
      <c r="X39281" s="289"/>
    </row>
    <row r="39282" spans="20:24">
      <c r="T39282" s="288"/>
      <c r="U39282" s="287"/>
      <c r="X39282" s="289"/>
    </row>
    <row r="39283" spans="20:24">
      <c r="T39283" s="288"/>
      <c r="U39283" s="287"/>
      <c r="X39283" s="289"/>
    </row>
    <row r="39284" spans="20:24">
      <c r="T39284" s="288"/>
      <c r="U39284" s="287"/>
      <c r="X39284" s="289"/>
    </row>
    <row r="39285" spans="20:24">
      <c r="T39285" s="288"/>
      <c r="U39285" s="287"/>
      <c r="X39285" s="289"/>
    </row>
    <row r="39286" spans="20:24">
      <c r="T39286" s="288"/>
      <c r="U39286" s="287"/>
      <c r="X39286" s="289"/>
    </row>
    <row r="39287" spans="20:24">
      <c r="T39287" s="288"/>
      <c r="U39287" s="287"/>
      <c r="X39287" s="289"/>
    </row>
    <row r="39288" spans="20:24">
      <c r="T39288" s="288"/>
      <c r="U39288" s="287"/>
      <c r="X39288" s="289"/>
    </row>
    <row r="39289" spans="20:24">
      <c r="T39289" s="288"/>
      <c r="U39289" s="287"/>
      <c r="X39289" s="289"/>
    </row>
    <row r="39290" spans="20:24">
      <c r="T39290" s="288"/>
      <c r="U39290" s="287"/>
      <c r="X39290" s="289"/>
    </row>
    <row r="39291" spans="20:24">
      <c r="T39291" s="288"/>
      <c r="U39291" s="287"/>
      <c r="X39291" s="289"/>
    </row>
    <row r="39292" spans="20:24">
      <c r="T39292" s="288"/>
      <c r="U39292" s="287"/>
      <c r="X39292" s="289"/>
    </row>
    <row r="39293" spans="20:24">
      <c r="T39293" s="288"/>
      <c r="U39293" s="287"/>
      <c r="X39293" s="289"/>
    </row>
    <row r="39294" spans="20:24">
      <c r="T39294" s="288"/>
      <c r="U39294" s="287"/>
      <c r="X39294" s="289"/>
    </row>
    <row r="39295" spans="20:24">
      <c r="T39295" s="288"/>
      <c r="U39295" s="287"/>
      <c r="X39295" s="289"/>
    </row>
    <row r="39296" spans="20:24">
      <c r="T39296" s="288"/>
      <c r="U39296" s="287"/>
      <c r="X39296" s="289"/>
    </row>
    <row r="39297" spans="20:24">
      <c r="T39297" s="288"/>
      <c r="U39297" s="287"/>
      <c r="X39297" s="289"/>
    </row>
    <row r="39298" spans="20:24">
      <c r="T39298" s="288"/>
      <c r="U39298" s="287"/>
      <c r="X39298" s="289"/>
    </row>
    <row r="39299" spans="20:24">
      <c r="T39299" s="288"/>
      <c r="U39299" s="287"/>
      <c r="X39299" s="289"/>
    </row>
    <row r="39300" spans="20:24">
      <c r="T39300" s="288"/>
      <c r="U39300" s="287"/>
      <c r="X39300" s="289"/>
    </row>
    <row r="39301" spans="20:24">
      <c r="T39301" s="288"/>
      <c r="U39301" s="287"/>
      <c r="X39301" s="289"/>
    </row>
    <row r="39302" spans="20:24">
      <c r="T39302" s="288"/>
      <c r="U39302" s="287"/>
      <c r="X39302" s="289"/>
    </row>
    <row r="39303" spans="20:24">
      <c r="T39303" s="288"/>
      <c r="U39303" s="287"/>
      <c r="X39303" s="289"/>
    </row>
    <row r="39304" spans="20:24">
      <c r="T39304" s="288"/>
      <c r="U39304" s="287"/>
      <c r="X39304" s="289"/>
    </row>
    <row r="39305" spans="20:24">
      <c r="T39305" s="288"/>
      <c r="U39305" s="287"/>
      <c r="X39305" s="289"/>
    </row>
    <row r="39306" spans="20:24">
      <c r="T39306" s="288"/>
      <c r="U39306" s="287"/>
      <c r="X39306" s="289"/>
    </row>
    <row r="39307" spans="20:24">
      <c r="T39307" s="288"/>
      <c r="U39307" s="287"/>
      <c r="X39307" s="289"/>
    </row>
    <row r="39308" spans="20:24">
      <c r="T39308" s="288"/>
      <c r="U39308" s="287"/>
      <c r="X39308" s="289"/>
    </row>
    <row r="39309" spans="20:24">
      <c r="T39309" s="288"/>
      <c r="U39309" s="287"/>
      <c r="X39309" s="289"/>
    </row>
    <row r="39310" spans="20:24">
      <c r="T39310" s="288"/>
      <c r="U39310" s="287"/>
      <c r="X39310" s="289"/>
    </row>
    <row r="39311" spans="20:24">
      <c r="T39311" s="288"/>
      <c r="U39311" s="287"/>
      <c r="X39311" s="289"/>
    </row>
    <row r="39312" spans="20:24">
      <c r="T39312" s="288"/>
      <c r="U39312" s="287"/>
      <c r="X39312" s="289"/>
    </row>
    <row r="39313" spans="20:24">
      <c r="T39313" s="288"/>
      <c r="U39313" s="287"/>
      <c r="X39313" s="289"/>
    </row>
    <row r="39314" spans="20:24">
      <c r="T39314" s="288"/>
      <c r="U39314" s="287"/>
      <c r="X39314" s="289"/>
    </row>
    <row r="39315" spans="20:24">
      <c r="T39315" s="288"/>
      <c r="U39315" s="287"/>
      <c r="X39315" s="289"/>
    </row>
    <row r="39316" spans="20:24">
      <c r="T39316" s="288"/>
      <c r="U39316" s="287"/>
      <c r="X39316" s="289"/>
    </row>
    <row r="39317" spans="20:24">
      <c r="T39317" s="288"/>
      <c r="U39317" s="287"/>
      <c r="X39317" s="289"/>
    </row>
    <row r="39318" spans="20:24">
      <c r="T39318" s="288"/>
      <c r="U39318" s="287"/>
      <c r="X39318" s="289"/>
    </row>
    <row r="39319" spans="20:24">
      <c r="T39319" s="288"/>
      <c r="U39319" s="287"/>
      <c r="X39319" s="289"/>
    </row>
    <row r="39320" spans="20:24">
      <c r="T39320" s="288"/>
      <c r="U39320" s="287"/>
      <c r="X39320" s="289"/>
    </row>
    <row r="39321" spans="20:24">
      <c r="T39321" s="288"/>
      <c r="U39321" s="287"/>
      <c r="X39321" s="289"/>
    </row>
    <row r="39322" spans="20:24">
      <c r="T39322" s="288"/>
      <c r="U39322" s="287"/>
      <c r="X39322" s="289"/>
    </row>
    <row r="39323" spans="20:24">
      <c r="T39323" s="288"/>
      <c r="U39323" s="287"/>
      <c r="X39323" s="289"/>
    </row>
    <row r="39324" spans="20:24">
      <c r="T39324" s="288"/>
      <c r="U39324" s="287"/>
      <c r="X39324" s="289"/>
    </row>
    <row r="39325" spans="20:24">
      <c r="T39325" s="288"/>
      <c r="U39325" s="287"/>
      <c r="X39325" s="289"/>
    </row>
    <row r="39326" spans="20:24">
      <c r="T39326" s="288"/>
      <c r="U39326" s="287"/>
      <c r="X39326" s="289"/>
    </row>
    <row r="39327" spans="20:24">
      <c r="T39327" s="288"/>
      <c r="U39327" s="287"/>
      <c r="X39327" s="289"/>
    </row>
    <row r="39328" spans="20:24">
      <c r="T39328" s="288"/>
      <c r="U39328" s="287"/>
      <c r="X39328" s="289"/>
    </row>
    <row r="39329" spans="20:24">
      <c r="T39329" s="288"/>
      <c r="U39329" s="287"/>
      <c r="X39329" s="289"/>
    </row>
    <row r="39330" spans="20:24">
      <c r="T39330" s="288"/>
      <c r="U39330" s="287"/>
      <c r="X39330" s="289"/>
    </row>
    <row r="39331" spans="20:24">
      <c r="T39331" s="288"/>
      <c r="U39331" s="287"/>
      <c r="X39331" s="289"/>
    </row>
    <row r="39332" spans="20:24">
      <c r="T39332" s="288"/>
      <c r="U39332" s="287"/>
      <c r="X39332" s="289"/>
    </row>
    <row r="39333" spans="20:24">
      <c r="T39333" s="288"/>
      <c r="U39333" s="287"/>
      <c r="X39333" s="289"/>
    </row>
    <row r="39334" spans="20:24">
      <c r="T39334" s="288"/>
      <c r="U39334" s="287"/>
      <c r="X39334" s="289"/>
    </row>
    <row r="39335" spans="20:24">
      <c r="T39335" s="288"/>
      <c r="U39335" s="287"/>
      <c r="X39335" s="289"/>
    </row>
    <row r="39336" spans="20:24">
      <c r="T39336" s="288"/>
      <c r="U39336" s="287"/>
      <c r="X39336" s="289"/>
    </row>
    <row r="39337" spans="20:24">
      <c r="T39337" s="288"/>
      <c r="U39337" s="287"/>
      <c r="X39337" s="289"/>
    </row>
    <row r="39338" spans="20:24">
      <c r="T39338" s="288"/>
      <c r="U39338" s="287"/>
      <c r="X39338" s="289"/>
    </row>
    <row r="39339" spans="20:24">
      <c r="T39339" s="288"/>
      <c r="U39339" s="287"/>
      <c r="X39339" s="289"/>
    </row>
    <row r="39340" spans="20:24">
      <c r="T39340" s="288"/>
      <c r="U39340" s="287"/>
      <c r="X39340" s="289"/>
    </row>
    <row r="39341" spans="20:24">
      <c r="T39341" s="288"/>
      <c r="U39341" s="287"/>
      <c r="X39341" s="289"/>
    </row>
    <row r="39342" spans="20:24">
      <c r="T39342" s="288"/>
      <c r="U39342" s="287"/>
      <c r="X39342" s="289"/>
    </row>
    <row r="39343" spans="20:24">
      <c r="T39343" s="288"/>
      <c r="U39343" s="287"/>
      <c r="X39343" s="289"/>
    </row>
    <row r="39344" spans="20:24">
      <c r="T39344" s="288"/>
      <c r="U39344" s="287"/>
      <c r="X39344" s="289"/>
    </row>
    <row r="39345" spans="20:24">
      <c r="T39345" s="288"/>
      <c r="U39345" s="287"/>
      <c r="X39345" s="289"/>
    </row>
    <row r="39346" spans="20:24">
      <c r="T39346" s="288"/>
      <c r="U39346" s="287"/>
      <c r="X39346" s="289"/>
    </row>
    <row r="39347" spans="20:24">
      <c r="T39347" s="288"/>
      <c r="U39347" s="287"/>
      <c r="X39347" s="289"/>
    </row>
    <row r="39348" spans="20:24">
      <c r="T39348" s="288"/>
      <c r="U39348" s="287"/>
      <c r="X39348" s="289"/>
    </row>
    <row r="39349" spans="20:24">
      <c r="T39349" s="288"/>
      <c r="U39349" s="287"/>
      <c r="X39349" s="289"/>
    </row>
    <row r="39350" spans="20:24">
      <c r="T39350" s="288"/>
      <c r="U39350" s="287"/>
      <c r="X39350" s="289"/>
    </row>
    <row r="39351" spans="20:24">
      <c r="T39351" s="288"/>
      <c r="U39351" s="287"/>
      <c r="X39351" s="289"/>
    </row>
    <row r="39352" spans="20:24">
      <c r="T39352" s="288"/>
      <c r="U39352" s="287"/>
      <c r="X39352" s="289"/>
    </row>
    <row r="39353" spans="20:24">
      <c r="T39353" s="288"/>
      <c r="U39353" s="287"/>
      <c r="X39353" s="289"/>
    </row>
    <row r="39354" spans="20:24">
      <c r="T39354" s="288"/>
      <c r="U39354" s="287"/>
      <c r="X39354" s="289"/>
    </row>
    <row r="39355" spans="20:24">
      <c r="T39355" s="288"/>
      <c r="U39355" s="287"/>
      <c r="X39355" s="289"/>
    </row>
    <row r="39356" spans="20:24">
      <c r="T39356" s="288"/>
      <c r="U39356" s="287"/>
      <c r="X39356" s="289"/>
    </row>
    <row r="39357" spans="20:24">
      <c r="T39357" s="288"/>
      <c r="U39357" s="287"/>
      <c r="X39357" s="289"/>
    </row>
    <row r="39358" spans="20:24">
      <c r="T39358" s="288"/>
      <c r="U39358" s="287"/>
      <c r="X39358" s="289"/>
    </row>
    <row r="39359" spans="20:24">
      <c r="T39359" s="288"/>
      <c r="U39359" s="287"/>
      <c r="X39359" s="289"/>
    </row>
    <row r="39360" spans="20:24">
      <c r="T39360" s="288"/>
      <c r="U39360" s="287"/>
      <c r="X39360" s="289"/>
    </row>
    <row r="39361" spans="20:24">
      <c r="T39361" s="288"/>
      <c r="U39361" s="287"/>
      <c r="X39361" s="289"/>
    </row>
    <row r="39362" spans="20:24">
      <c r="T39362" s="288"/>
      <c r="U39362" s="287"/>
      <c r="X39362" s="289"/>
    </row>
    <row r="39363" spans="20:24">
      <c r="T39363" s="288"/>
      <c r="U39363" s="287"/>
      <c r="X39363" s="289"/>
    </row>
    <row r="39364" spans="20:24">
      <c r="T39364" s="288"/>
      <c r="U39364" s="287"/>
      <c r="X39364" s="289"/>
    </row>
    <row r="39365" spans="20:24">
      <c r="T39365" s="288"/>
      <c r="U39365" s="287"/>
      <c r="X39365" s="289"/>
    </row>
    <row r="39366" spans="20:24">
      <c r="T39366" s="288"/>
      <c r="U39366" s="287"/>
      <c r="X39366" s="289"/>
    </row>
    <row r="39367" spans="20:24">
      <c r="T39367" s="288"/>
      <c r="U39367" s="287"/>
      <c r="X39367" s="289"/>
    </row>
    <row r="39368" spans="20:24">
      <c r="T39368" s="288"/>
      <c r="U39368" s="287"/>
      <c r="X39368" s="289"/>
    </row>
    <row r="39369" spans="20:24">
      <c r="T39369" s="288"/>
      <c r="U39369" s="287"/>
      <c r="X39369" s="289"/>
    </row>
    <row r="39370" spans="20:24">
      <c r="T39370" s="288"/>
      <c r="U39370" s="287"/>
      <c r="X39370" s="289"/>
    </row>
    <row r="39371" spans="20:24">
      <c r="T39371" s="288"/>
      <c r="U39371" s="287"/>
      <c r="X39371" s="289"/>
    </row>
    <row r="39372" spans="20:24">
      <c r="T39372" s="288"/>
      <c r="U39372" s="287"/>
      <c r="X39372" s="289"/>
    </row>
    <row r="39373" spans="20:24">
      <c r="T39373" s="288"/>
      <c r="U39373" s="287"/>
      <c r="X39373" s="289"/>
    </row>
    <row r="39374" spans="20:24">
      <c r="T39374" s="288"/>
      <c r="U39374" s="287"/>
      <c r="X39374" s="289"/>
    </row>
    <row r="39375" spans="20:24">
      <c r="T39375" s="288"/>
      <c r="U39375" s="287"/>
      <c r="X39375" s="289"/>
    </row>
    <row r="39376" spans="20:24">
      <c r="T39376" s="288"/>
      <c r="U39376" s="287"/>
      <c r="X39376" s="289"/>
    </row>
    <row r="39377" spans="20:24">
      <c r="T39377" s="288"/>
      <c r="U39377" s="287"/>
      <c r="X39377" s="289"/>
    </row>
    <row r="39378" spans="20:24">
      <c r="T39378" s="288"/>
      <c r="U39378" s="287"/>
      <c r="X39378" s="289"/>
    </row>
    <row r="39379" spans="20:24">
      <c r="T39379" s="288"/>
      <c r="U39379" s="287"/>
      <c r="X39379" s="289"/>
    </row>
    <row r="39380" spans="20:24">
      <c r="T39380" s="288"/>
      <c r="U39380" s="287"/>
      <c r="X39380" s="289"/>
    </row>
    <row r="39381" spans="20:24">
      <c r="T39381" s="288"/>
      <c r="U39381" s="287"/>
      <c r="X39381" s="289"/>
    </row>
    <row r="39382" spans="20:24">
      <c r="T39382" s="288"/>
      <c r="U39382" s="287"/>
      <c r="X39382" s="289"/>
    </row>
    <row r="39383" spans="20:24">
      <c r="T39383" s="288"/>
      <c r="U39383" s="287"/>
      <c r="X39383" s="289"/>
    </row>
    <row r="39384" spans="20:24">
      <c r="T39384" s="288"/>
      <c r="U39384" s="287"/>
      <c r="X39384" s="289"/>
    </row>
    <row r="39385" spans="20:24">
      <c r="T39385" s="288"/>
      <c r="U39385" s="287"/>
      <c r="X39385" s="289"/>
    </row>
    <row r="39386" spans="20:24">
      <c r="T39386" s="288"/>
      <c r="U39386" s="287"/>
      <c r="X39386" s="289"/>
    </row>
    <row r="39387" spans="20:24">
      <c r="T39387" s="288"/>
      <c r="U39387" s="287"/>
      <c r="X39387" s="289"/>
    </row>
    <row r="39388" spans="20:24">
      <c r="T39388" s="288"/>
      <c r="U39388" s="287"/>
      <c r="X39388" s="289"/>
    </row>
    <row r="39389" spans="20:24">
      <c r="T39389" s="288"/>
      <c r="U39389" s="287"/>
      <c r="X39389" s="289"/>
    </row>
    <row r="39390" spans="20:24">
      <c r="T39390" s="288"/>
      <c r="U39390" s="287"/>
      <c r="X39390" s="289"/>
    </row>
    <row r="39391" spans="20:24">
      <c r="T39391" s="288"/>
      <c r="U39391" s="287"/>
      <c r="X39391" s="289"/>
    </row>
    <row r="39392" spans="20:24">
      <c r="T39392" s="288"/>
      <c r="U39392" s="287"/>
      <c r="X39392" s="289"/>
    </row>
    <row r="39393" spans="20:24">
      <c r="T39393" s="288"/>
      <c r="U39393" s="287"/>
      <c r="X39393" s="289"/>
    </row>
    <row r="39394" spans="20:24">
      <c r="T39394" s="288"/>
      <c r="U39394" s="287"/>
      <c r="X39394" s="289"/>
    </row>
    <row r="39395" spans="20:24">
      <c r="T39395" s="288"/>
      <c r="U39395" s="287"/>
      <c r="X39395" s="289"/>
    </row>
    <row r="39396" spans="20:24">
      <c r="T39396" s="288"/>
      <c r="U39396" s="287"/>
      <c r="X39396" s="289"/>
    </row>
    <row r="39397" spans="20:24">
      <c r="T39397" s="288"/>
      <c r="U39397" s="287"/>
      <c r="X39397" s="289"/>
    </row>
    <row r="39398" spans="20:24">
      <c r="T39398" s="288"/>
      <c r="U39398" s="287"/>
      <c r="X39398" s="289"/>
    </row>
    <row r="39399" spans="20:24">
      <c r="T39399" s="288"/>
      <c r="U39399" s="287"/>
      <c r="X39399" s="289"/>
    </row>
    <row r="39400" spans="20:24">
      <c r="T39400" s="288"/>
      <c r="U39400" s="287"/>
      <c r="X39400" s="289"/>
    </row>
    <row r="39401" spans="20:24">
      <c r="T39401" s="288"/>
      <c r="U39401" s="287"/>
      <c r="X39401" s="289"/>
    </row>
    <row r="39402" spans="20:24">
      <c r="T39402" s="288"/>
      <c r="U39402" s="287"/>
      <c r="X39402" s="289"/>
    </row>
    <row r="39403" spans="20:24">
      <c r="T39403" s="288"/>
      <c r="U39403" s="287"/>
      <c r="X39403" s="289"/>
    </row>
    <row r="39404" spans="20:24">
      <c r="T39404" s="288"/>
      <c r="U39404" s="287"/>
      <c r="X39404" s="289"/>
    </row>
    <row r="39405" spans="20:24">
      <c r="T39405" s="288"/>
      <c r="U39405" s="287"/>
      <c r="X39405" s="289"/>
    </row>
    <row r="39406" spans="20:24">
      <c r="T39406" s="288"/>
      <c r="U39406" s="287"/>
      <c r="X39406" s="289"/>
    </row>
    <row r="39407" spans="20:24">
      <c r="T39407" s="288"/>
      <c r="U39407" s="287"/>
      <c r="X39407" s="289"/>
    </row>
    <row r="39408" spans="20:24">
      <c r="T39408" s="288"/>
      <c r="U39408" s="287"/>
      <c r="X39408" s="289"/>
    </row>
    <row r="39409" spans="20:24">
      <c r="T39409" s="288"/>
      <c r="U39409" s="287"/>
      <c r="X39409" s="289"/>
    </row>
    <row r="39410" spans="20:24">
      <c r="T39410" s="288"/>
      <c r="U39410" s="287"/>
      <c r="X39410" s="289"/>
    </row>
    <row r="39411" spans="20:24">
      <c r="T39411" s="288"/>
      <c r="U39411" s="287"/>
      <c r="X39411" s="289"/>
    </row>
    <row r="39412" spans="20:24">
      <c r="T39412" s="288"/>
      <c r="U39412" s="287"/>
      <c r="X39412" s="289"/>
    </row>
    <row r="39413" spans="20:24">
      <c r="T39413" s="288"/>
      <c r="U39413" s="287"/>
      <c r="X39413" s="289"/>
    </row>
    <row r="39414" spans="20:24">
      <c r="T39414" s="288"/>
      <c r="U39414" s="287"/>
      <c r="X39414" s="289"/>
    </row>
    <row r="39415" spans="20:24">
      <c r="T39415" s="288"/>
      <c r="U39415" s="287"/>
      <c r="X39415" s="289"/>
    </row>
    <row r="39416" spans="20:24">
      <c r="T39416" s="288"/>
      <c r="U39416" s="287"/>
      <c r="X39416" s="289"/>
    </row>
    <row r="39417" spans="20:24">
      <c r="T39417" s="288"/>
      <c r="U39417" s="287"/>
      <c r="X39417" s="289"/>
    </row>
    <row r="39418" spans="20:24">
      <c r="T39418" s="288"/>
      <c r="U39418" s="287"/>
      <c r="X39418" s="289"/>
    </row>
    <row r="39419" spans="20:24">
      <c r="T39419" s="288"/>
      <c r="U39419" s="287"/>
      <c r="X39419" s="289"/>
    </row>
    <row r="39420" spans="20:24">
      <c r="T39420" s="288"/>
      <c r="U39420" s="287"/>
      <c r="X39420" s="289"/>
    </row>
    <row r="39421" spans="20:24">
      <c r="T39421" s="288"/>
      <c r="U39421" s="287"/>
      <c r="X39421" s="289"/>
    </row>
    <row r="39422" spans="20:24">
      <c r="T39422" s="288"/>
      <c r="U39422" s="287"/>
      <c r="X39422" s="289"/>
    </row>
    <row r="39423" spans="20:24">
      <c r="T39423" s="288"/>
      <c r="U39423" s="287"/>
      <c r="X39423" s="289"/>
    </row>
    <row r="39424" spans="20:24">
      <c r="T39424" s="288"/>
      <c r="U39424" s="287"/>
      <c r="X39424" s="289"/>
    </row>
    <row r="39425" spans="20:24">
      <c r="T39425" s="288"/>
      <c r="U39425" s="287"/>
      <c r="X39425" s="289"/>
    </row>
    <row r="39426" spans="20:24">
      <c r="T39426" s="288"/>
      <c r="U39426" s="287"/>
      <c r="X39426" s="289"/>
    </row>
    <row r="39427" spans="20:24">
      <c r="T39427" s="288"/>
      <c r="U39427" s="287"/>
      <c r="X39427" s="289"/>
    </row>
    <row r="39428" spans="20:24">
      <c r="T39428" s="288"/>
      <c r="U39428" s="287"/>
      <c r="X39428" s="289"/>
    </row>
    <row r="39429" spans="20:24">
      <c r="T39429" s="288"/>
      <c r="U39429" s="287"/>
      <c r="X39429" s="289"/>
    </row>
    <row r="39430" spans="20:24">
      <c r="T39430" s="288"/>
      <c r="U39430" s="287"/>
      <c r="X39430" s="289"/>
    </row>
    <row r="39431" spans="20:24">
      <c r="T39431" s="288"/>
      <c r="U39431" s="287"/>
      <c r="X39431" s="289"/>
    </row>
    <row r="39432" spans="20:24">
      <c r="T39432" s="288"/>
      <c r="U39432" s="287"/>
      <c r="X39432" s="289"/>
    </row>
    <row r="39433" spans="20:24">
      <c r="T39433" s="288"/>
      <c r="U39433" s="287"/>
      <c r="X39433" s="289"/>
    </row>
    <row r="39434" spans="20:24">
      <c r="T39434" s="288"/>
      <c r="U39434" s="287"/>
      <c r="X39434" s="289"/>
    </row>
    <row r="39435" spans="20:24">
      <c r="T39435" s="288"/>
      <c r="U39435" s="287"/>
      <c r="X39435" s="289"/>
    </row>
    <row r="39436" spans="20:24">
      <c r="T39436" s="288"/>
      <c r="U39436" s="287"/>
      <c r="X39436" s="289"/>
    </row>
    <row r="39437" spans="20:24">
      <c r="T39437" s="288"/>
      <c r="U39437" s="287"/>
      <c r="X39437" s="289"/>
    </row>
    <row r="39438" spans="20:24">
      <c r="T39438" s="288"/>
      <c r="U39438" s="287"/>
      <c r="X39438" s="289"/>
    </row>
    <row r="39439" spans="20:24">
      <c r="T39439" s="288"/>
      <c r="U39439" s="287"/>
      <c r="X39439" s="289"/>
    </row>
    <row r="39440" spans="20:24">
      <c r="T39440" s="288"/>
      <c r="U39440" s="287"/>
      <c r="X39440" s="289"/>
    </row>
    <row r="39441" spans="20:24">
      <c r="T39441" s="288"/>
      <c r="U39441" s="287"/>
      <c r="X39441" s="289"/>
    </row>
    <row r="39442" spans="20:24">
      <c r="T39442" s="288"/>
      <c r="U39442" s="287"/>
      <c r="X39442" s="289"/>
    </row>
    <row r="39443" spans="20:24">
      <c r="T39443" s="288"/>
      <c r="U39443" s="287"/>
      <c r="X39443" s="289"/>
    </row>
    <row r="39444" spans="20:24">
      <c r="T39444" s="288"/>
      <c r="U39444" s="287"/>
      <c r="X39444" s="289"/>
    </row>
    <row r="39445" spans="20:24">
      <c r="T39445" s="288"/>
      <c r="U39445" s="287"/>
      <c r="X39445" s="289"/>
    </row>
    <row r="39446" spans="20:24">
      <c r="T39446" s="288"/>
      <c r="U39446" s="287"/>
      <c r="X39446" s="289"/>
    </row>
    <row r="39447" spans="20:24">
      <c r="T39447" s="288"/>
      <c r="U39447" s="287"/>
      <c r="X39447" s="289"/>
    </row>
    <row r="39448" spans="20:24">
      <c r="T39448" s="288"/>
      <c r="U39448" s="287"/>
      <c r="X39448" s="289"/>
    </row>
    <row r="39449" spans="20:24">
      <c r="T39449" s="288"/>
      <c r="U39449" s="287"/>
      <c r="X39449" s="289"/>
    </row>
    <row r="39450" spans="20:24">
      <c r="T39450" s="288"/>
      <c r="U39450" s="287"/>
      <c r="X39450" s="289"/>
    </row>
    <row r="39451" spans="20:24">
      <c r="T39451" s="288"/>
      <c r="U39451" s="287"/>
      <c r="X39451" s="289"/>
    </row>
    <row r="39452" spans="20:24">
      <c r="T39452" s="288"/>
      <c r="U39452" s="287"/>
      <c r="X39452" s="289"/>
    </row>
    <row r="39453" spans="20:24">
      <c r="T39453" s="288"/>
      <c r="U39453" s="287"/>
      <c r="X39453" s="289"/>
    </row>
    <row r="39454" spans="20:24">
      <c r="T39454" s="288"/>
      <c r="U39454" s="287"/>
      <c r="X39454" s="289"/>
    </row>
    <row r="39455" spans="20:24">
      <c r="T39455" s="288"/>
      <c r="U39455" s="287"/>
      <c r="X39455" s="289"/>
    </row>
    <row r="39456" spans="20:24">
      <c r="T39456" s="288"/>
      <c r="U39456" s="287"/>
      <c r="X39456" s="289"/>
    </row>
    <row r="39457" spans="20:24">
      <c r="T39457" s="288"/>
      <c r="U39457" s="287"/>
      <c r="X39457" s="289"/>
    </row>
    <row r="39458" spans="20:24">
      <c r="T39458" s="288"/>
      <c r="U39458" s="287"/>
      <c r="X39458" s="289"/>
    </row>
    <row r="39459" spans="20:24">
      <c r="T39459" s="288"/>
      <c r="U39459" s="287"/>
      <c r="X39459" s="289"/>
    </row>
    <row r="39460" spans="20:24">
      <c r="T39460" s="288"/>
      <c r="U39460" s="287"/>
      <c r="X39460" s="289"/>
    </row>
    <row r="39461" spans="20:24">
      <c r="T39461" s="288"/>
      <c r="U39461" s="287"/>
      <c r="X39461" s="289"/>
    </row>
    <row r="39462" spans="20:24">
      <c r="T39462" s="288"/>
      <c r="U39462" s="287"/>
      <c r="X39462" s="289"/>
    </row>
    <row r="39463" spans="20:24">
      <c r="T39463" s="288"/>
      <c r="U39463" s="287"/>
      <c r="X39463" s="289"/>
    </row>
    <row r="39464" spans="20:24">
      <c r="T39464" s="288"/>
      <c r="U39464" s="287"/>
      <c r="X39464" s="289"/>
    </row>
    <row r="39465" spans="20:24">
      <c r="T39465" s="288"/>
      <c r="U39465" s="287"/>
      <c r="X39465" s="289"/>
    </row>
    <row r="39466" spans="20:24">
      <c r="T39466" s="288"/>
      <c r="U39466" s="287"/>
      <c r="X39466" s="289"/>
    </row>
    <row r="39467" spans="20:24">
      <c r="T39467" s="288"/>
      <c r="U39467" s="287"/>
      <c r="X39467" s="289"/>
    </row>
    <row r="39468" spans="20:24">
      <c r="T39468" s="288"/>
      <c r="U39468" s="287"/>
      <c r="X39468" s="289"/>
    </row>
    <row r="39469" spans="20:24">
      <c r="T39469" s="288"/>
      <c r="U39469" s="287"/>
      <c r="X39469" s="289"/>
    </row>
    <row r="39470" spans="20:24">
      <c r="T39470" s="288"/>
      <c r="U39470" s="287"/>
      <c r="X39470" s="289"/>
    </row>
    <row r="39471" spans="20:24">
      <c r="T39471" s="288"/>
      <c r="U39471" s="287"/>
      <c r="X39471" s="289"/>
    </row>
    <row r="39472" spans="20:24">
      <c r="T39472" s="288"/>
      <c r="U39472" s="287"/>
      <c r="X39472" s="289"/>
    </row>
    <row r="39473" spans="20:24">
      <c r="T39473" s="288"/>
      <c r="U39473" s="287"/>
      <c r="X39473" s="289"/>
    </row>
    <row r="39474" spans="20:24">
      <c r="T39474" s="288"/>
      <c r="U39474" s="287"/>
      <c r="X39474" s="289"/>
    </row>
    <row r="39475" spans="20:24">
      <c r="T39475" s="288"/>
      <c r="U39475" s="287"/>
      <c r="X39475" s="289"/>
    </row>
    <row r="39476" spans="20:24">
      <c r="T39476" s="288"/>
      <c r="U39476" s="287"/>
      <c r="X39476" s="289"/>
    </row>
    <row r="39477" spans="20:24">
      <c r="T39477" s="288"/>
      <c r="U39477" s="287"/>
      <c r="X39477" s="289"/>
    </row>
    <row r="39478" spans="20:24">
      <c r="T39478" s="288"/>
      <c r="U39478" s="287"/>
      <c r="X39478" s="289"/>
    </row>
    <row r="39479" spans="20:24">
      <c r="T39479" s="288"/>
      <c r="U39479" s="287"/>
      <c r="X39479" s="289"/>
    </row>
    <row r="39480" spans="20:24">
      <c r="T39480" s="288"/>
      <c r="U39480" s="287"/>
      <c r="X39480" s="289"/>
    </row>
    <row r="39481" spans="20:24">
      <c r="T39481" s="288"/>
      <c r="U39481" s="287"/>
      <c r="X39481" s="289"/>
    </row>
    <row r="39482" spans="20:24">
      <c r="T39482" s="288"/>
      <c r="U39482" s="287"/>
      <c r="X39482" s="289"/>
    </row>
    <row r="39483" spans="20:24">
      <c r="T39483" s="288"/>
      <c r="U39483" s="287"/>
      <c r="X39483" s="289"/>
    </row>
    <row r="39484" spans="20:24">
      <c r="T39484" s="288"/>
      <c r="U39484" s="287"/>
      <c r="X39484" s="289"/>
    </row>
    <row r="39485" spans="20:24">
      <c r="T39485" s="288"/>
      <c r="U39485" s="287"/>
      <c r="X39485" s="289"/>
    </row>
    <row r="39486" spans="20:24">
      <c r="T39486" s="288"/>
      <c r="U39486" s="287"/>
      <c r="X39486" s="289"/>
    </row>
    <row r="39487" spans="20:24">
      <c r="T39487" s="288"/>
      <c r="U39487" s="287"/>
      <c r="X39487" s="289"/>
    </row>
    <row r="39488" spans="20:24">
      <c r="T39488" s="288"/>
      <c r="U39488" s="287"/>
      <c r="X39488" s="289"/>
    </row>
    <row r="39489" spans="20:24">
      <c r="T39489" s="288"/>
      <c r="U39489" s="287"/>
      <c r="X39489" s="289"/>
    </row>
    <row r="39490" spans="20:24">
      <c r="T39490" s="288"/>
      <c r="U39490" s="287"/>
      <c r="X39490" s="289"/>
    </row>
    <row r="39491" spans="20:24">
      <c r="T39491" s="288"/>
      <c r="U39491" s="287"/>
      <c r="X39491" s="289"/>
    </row>
    <row r="39492" spans="20:24">
      <c r="T39492" s="288"/>
      <c r="U39492" s="287"/>
      <c r="X39492" s="289"/>
    </row>
    <row r="39493" spans="20:24">
      <c r="T39493" s="288"/>
      <c r="U39493" s="287"/>
      <c r="X39493" s="289"/>
    </row>
    <row r="39494" spans="20:24">
      <c r="T39494" s="288"/>
      <c r="U39494" s="287"/>
      <c r="X39494" s="289"/>
    </row>
    <row r="39495" spans="20:24">
      <c r="T39495" s="288"/>
      <c r="U39495" s="287"/>
      <c r="X39495" s="289"/>
    </row>
    <row r="39496" spans="20:24">
      <c r="T39496" s="288"/>
      <c r="U39496" s="287"/>
      <c r="X39496" s="289"/>
    </row>
    <row r="39497" spans="20:24">
      <c r="T39497" s="288"/>
      <c r="U39497" s="287"/>
      <c r="X39497" s="289"/>
    </row>
    <row r="39498" spans="20:24">
      <c r="T39498" s="288"/>
      <c r="U39498" s="287"/>
      <c r="X39498" s="289"/>
    </row>
    <row r="39499" spans="20:24">
      <c r="T39499" s="288"/>
      <c r="U39499" s="287"/>
      <c r="X39499" s="289"/>
    </row>
    <row r="39500" spans="20:24">
      <c r="T39500" s="288"/>
      <c r="U39500" s="287"/>
      <c r="X39500" s="289"/>
    </row>
    <row r="39501" spans="20:24">
      <c r="T39501" s="288"/>
      <c r="U39501" s="287"/>
      <c r="X39501" s="289"/>
    </row>
    <row r="39502" spans="20:24">
      <c r="T39502" s="288"/>
      <c r="U39502" s="287"/>
      <c r="X39502" s="289"/>
    </row>
    <row r="39503" spans="20:24">
      <c r="T39503" s="288"/>
      <c r="U39503" s="287"/>
      <c r="X39503" s="289"/>
    </row>
    <row r="39504" spans="20:24">
      <c r="T39504" s="288"/>
      <c r="U39504" s="287"/>
      <c r="X39504" s="289"/>
    </row>
    <row r="39505" spans="20:24">
      <c r="T39505" s="288"/>
      <c r="U39505" s="287"/>
      <c r="X39505" s="289"/>
    </row>
    <row r="39506" spans="20:24">
      <c r="T39506" s="288"/>
      <c r="U39506" s="287"/>
      <c r="X39506" s="289"/>
    </row>
    <row r="39507" spans="20:24">
      <c r="T39507" s="288"/>
      <c r="U39507" s="287"/>
      <c r="X39507" s="289"/>
    </row>
    <row r="39508" spans="20:24">
      <c r="T39508" s="288"/>
      <c r="U39508" s="287"/>
      <c r="X39508" s="289"/>
    </row>
    <row r="39509" spans="20:24">
      <c r="T39509" s="288"/>
      <c r="U39509" s="287"/>
      <c r="X39509" s="289"/>
    </row>
    <row r="39510" spans="20:24">
      <c r="T39510" s="288"/>
      <c r="U39510" s="287"/>
      <c r="X39510" s="289"/>
    </row>
    <row r="39511" spans="20:24">
      <c r="T39511" s="288"/>
      <c r="U39511" s="287"/>
      <c r="X39511" s="289"/>
    </row>
    <row r="39512" spans="20:24">
      <c r="T39512" s="288"/>
      <c r="U39512" s="287"/>
      <c r="X39512" s="289"/>
    </row>
    <row r="39513" spans="20:24">
      <c r="T39513" s="288"/>
      <c r="U39513" s="287"/>
      <c r="X39513" s="289"/>
    </row>
    <row r="39514" spans="20:24">
      <c r="T39514" s="288"/>
      <c r="U39514" s="287"/>
      <c r="X39514" s="289"/>
    </row>
    <row r="39515" spans="20:24">
      <c r="T39515" s="288"/>
      <c r="U39515" s="287"/>
      <c r="X39515" s="289"/>
    </row>
    <row r="39516" spans="20:24">
      <c r="T39516" s="288"/>
      <c r="U39516" s="287"/>
      <c r="X39516" s="289"/>
    </row>
    <row r="39517" spans="20:24">
      <c r="T39517" s="288"/>
      <c r="U39517" s="287"/>
      <c r="X39517" s="289"/>
    </row>
    <row r="39518" spans="20:24">
      <c r="T39518" s="288"/>
      <c r="U39518" s="287"/>
      <c r="X39518" s="289"/>
    </row>
    <row r="39519" spans="20:24">
      <c r="T39519" s="288"/>
      <c r="U39519" s="287"/>
      <c r="X39519" s="289"/>
    </row>
    <row r="39520" spans="20:24">
      <c r="T39520" s="288"/>
      <c r="U39520" s="287"/>
      <c r="X39520" s="289"/>
    </row>
    <row r="39521" spans="20:24">
      <c r="T39521" s="288"/>
      <c r="U39521" s="287"/>
      <c r="X39521" s="289"/>
    </row>
    <row r="39522" spans="20:24">
      <c r="T39522" s="288"/>
      <c r="U39522" s="287"/>
      <c r="X39522" s="289"/>
    </row>
    <row r="39523" spans="20:24">
      <c r="T39523" s="288"/>
      <c r="U39523" s="287"/>
      <c r="X39523" s="289"/>
    </row>
    <row r="39524" spans="20:24">
      <c r="T39524" s="288"/>
      <c r="U39524" s="287"/>
      <c r="X39524" s="289"/>
    </row>
    <row r="39525" spans="20:24">
      <c r="T39525" s="288"/>
      <c r="U39525" s="287"/>
      <c r="X39525" s="289"/>
    </row>
    <row r="39526" spans="20:24">
      <c r="T39526" s="288"/>
      <c r="U39526" s="287"/>
      <c r="X39526" s="289"/>
    </row>
    <row r="39527" spans="20:24">
      <c r="T39527" s="288"/>
      <c r="U39527" s="287"/>
      <c r="X39527" s="289"/>
    </row>
    <row r="39528" spans="20:24">
      <c r="T39528" s="288"/>
      <c r="U39528" s="287"/>
      <c r="X39528" s="289"/>
    </row>
    <row r="39529" spans="20:24">
      <c r="T39529" s="288"/>
      <c r="U39529" s="287"/>
      <c r="X39529" s="289"/>
    </row>
    <row r="39530" spans="20:24">
      <c r="T39530" s="288"/>
      <c r="U39530" s="287"/>
      <c r="X39530" s="289"/>
    </row>
    <row r="39531" spans="20:24">
      <c r="T39531" s="288"/>
      <c r="U39531" s="287"/>
      <c r="X39531" s="289"/>
    </row>
    <row r="39532" spans="20:24">
      <c r="T39532" s="288"/>
      <c r="U39532" s="287"/>
      <c r="X39532" s="289"/>
    </row>
    <row r="39533" spans="20:24">
      <c r="T39533" s="288"/>
      <c r="U39533" s="287"/>
      <c r="X39533" s="289"/>
    </row>
    <row r="39534" spans="20:24">
      <c r="T39534" s="288"/>
      <c r="U39534" s="287"/>
      <c r="X39534" s="289"/>
    </row>
    <row r="39535" spans="20:24">
      <c r="T39535" s="288"/>
      <c r="U39535" s="287"/>
      <c r="X39535" s="289"/>
    </row>
    <row r="39536" spans="20:24">
      <c r="T39536" s="288"/>
      <c r="U39536" s="287"/>
      <c r="X39536" s="289"/>
    </row>
    <row r="39537" spans="20:24">
      <c r="T39537" s="288"/>
      <c r="U39537" s="287"/>
      <c r="X39537" s="289"/>
    </row>
    <row r="39538" spans="20:24">
      <c r="T39538" s="288"/>
      <c r="U39538" s="287"/>
      <c r="X39538" s="289"/>
    </row>
    <row r="39539" spans="20:24">
      <c r="T39539" s="288"/>
      <c r="U39539" s="287"/>
      <c r="X39539" s="289"/>
    </row>
    <row r="39540" spans="20:24">
      <c r="T39540" s="288"/>
      <c r="U39540" s="287"/>
      <c r="X39540" s="289"/>
    </row>
    <row r="39541" spans="20:24">
      <c r="T39541" s="288"/>
      <c r="U39541" s="287"/>
      <c r="X39541" s="289"/>
    </row>
    <row r="39542" spans="20:24">
      <c r="T39542" s="288"/>
      <c r="U39542" s="287"/>
      <c r="X39542" s="289"/>
    </row>
    <row r="39543" spans="20:24">
      <c r="T39543" s="288"/>
      <c r="U39543" s="287"/>
      <c r="X39543" s="289"/>
    </row>
    <row r="39544" spans="20:24">
      <c r="T39544" s="288"/>
      <c r="U39544" s="287"/>
      <c r="X39544" s="289"/>
    </row>
    <row r="39545" spans="20:24">
      <c r="T39545" s="288"/>
      <c r="U39545" s="287"/>
      <c r="X39545" s="289"/>
    </row>
    <row r="39546" spans="20:24">
      <c r="T39546" s="288"/>
      <c r="U39546" s="287"/>
      <c r="X39546" s="289"/>
    </row>
    <row r="39547" spans="20:24">
      <c r="T39547" s="288"/>
      <c r="U39547" s="287"/>
      <c r="X39547" s="289"/>
    </row>
    <row r="39548" spans="20:24">
      <c r="T39548" s="288"/>
      <c r="U39548" s="287"/>
      <c r="X39548" s="289"/>
    </row>
    <row r="39549" spans="20:24">
      <c r="T39549" s="288"/>
      <c r="U39549" s="287"/>
      <c r="X39549" s="289"/>
    </row>
    <row r="39550" spans="20:24">
      <c r="T39550" s="288"/>
      <c r="U39550" s="287"/>
      <c r="X39550" s="289"/>
    </row>
    <row r="39551" spans="20:24">
      <c r="T39551" s="288"/>
      <c r="U39551" s="287"/>
      <c r="X39551" s="289"/>
    </row>
    <row r="39552" spans="20:24">
      <c r="T39552" s="288"/>
      <c r="U39552" s="287"/>
      <c r="X39552" s="289"/>
    </row>
    <row r="39553" spans="20:24">
      <c r="T39553" s="288"/>
      <c r="U39553" s="287"/>
      <c r="X39553" s="289"/>
    </row>
    <row r="39554" spans="20:24">
      <c r="T39554" s="288"/>
      <c r="U39554" s="287"/>
      <c r="X39554" s="289"/>
    </row>
    <row r="39555" spans="20:24">
      <c r="T39555" s="288"/>
      <c r="U39555" s="287"/>
      <c r="X39555" s="289"/>
    </row>
    <row r="39556" spans="20:24">
      <c r="T39556" s="288"/>
      <c r="U39556" s="287"/>
      <c r="X39556" s="289"/>
    </row>
    <row r="39557" spans="20:24">
      <c r="T39557" s="288"/>
      <c r="U39557" s="287"/>
      <c r="X39557" s="289"/>
    </row>
    <row r="39558" spans="20:24">
      <c r="T39558" s="288"/>
      <c r="U39558" s="287"/>
      <c r="X39558" s="289"/>
    </row>
    <row r="39559" spans="20:24">
      <c r="T39559" s="288"/>
      <c r="U39559" s="287"/>
      <c r="X39559" s="289"/>
    </row>
    <row r="39560" spans="20:24">
      <c r="T39560" s="288"/>
      <c r="U39560" s="287"/>
      <c r="X39560" s="289"/>
    </row>
    <row r="39561" spans="20:24">
      <c r="T39561" s="288"/>
      <c r="U39561" s="287"/>
      <c r="X39561" s="289"/>
    </row>
    <row r="39562" spans="20:24">
      <c r="T39562" s="288"/>
      <c r="U39562" s="287"/>
      <c r="X39562" s="289"/>
    </row>
    <row r="39563" spans="20:24">
      <c r="T39563" s="288"/>
      <c r="U39563" s="287"/>
      <c r="X39563" s="289"/>
    </row>
    <row r="39564" spans="20:24">
      <c r="T39564" s="288"/>
      <c r="U39564" s="287"/>
      <c r="X39564" s="289"/>
    </row>
    <row r="39565" spans="20:24">
      <c r="T39565" s="288"/>
      <c r="U39565" s="287"/>
      <c r="X39565" s="289"/>
    </row>
    <row r="39566" spans="20:24">
      <c r="T39566" s="288"/>
      <c r="U39566" s="287"/>
      <c r="X39566" s="289"/>
    </row>
    <row r="39567" spans="20:24">
      <c r="T39567" s="288"/>
      <c r="U39567" s="287"/>
      <c r="X39567" s="289"/>
    </row>
    <row r="39568" spans="20:24">
      <c r="T39568" s="288"/>
      <c r="U39568" s="287"/>
      <c r="X39568" s="289"/>
    </row>
    <row r="39569" spans="20:24">
      <c r="T39569" s="288"/>
      <c r="U39569" s="287"/>
      <c r="X39569" s="289"/>
    </row>
    <row r="39570" spans="20:24">
      <c r="T39570" s="288"/>
      <c r="U39570" s="287"/>
      <c r="X39570" s="289"/>
    </row>
    <row r="39571" spans="20:24">
      <c r="T39571" s="288"/>
      <c r="U39571" s="287"/>
      <c r="X39571" s="289"/>
    </row>
    <row r="39572" spans="20:24">
      <c r="T39572" s="288"/>
      <c r="U39572" s="287"/>
      <c r="X39572" s="289"/>
    </row>
    <row r="39573" spans="20:24">
      <c r="T39573" s="288"/>
      <c r="U39573" s="287"/>
      <c r="X39573" s="289"/>
    </row>
    <row r="39574" spans="20:24">
      <c r="T39574" s="288"/>
      <c r="U39574" s="287"/>
      <c r="X39574" s="289"/>
    </row>
    <row r="39575" spans="20:24">
      <c r="T39575" s="288"/>
      <c r="U39575" s="287"/>
      <c r="X39575" s="289"/>
    </row>
    <row r="39576" spans="20:24">
      <c r="T39576" s="288"/>
      <c r="U39576" s="287"/>
      <c r="X39576" s="289"/>
    </row>
    <row r="39577" spans="20:24">
      <c r="T39577" s="288"/>
      <c r="U39577" s="287"/>
      <c r="X39577" s="289"/>
    </row>
    <row r="39578" spans="20:24">
      <c r="T39578" s="288"/>
      <c r="U39578" s="287"/>
      <c r="X39578" s="289"/>
    </row>
    <row r="39579" spans="20:24">
      <c r="T39579" s="288"/>
      <c r="U39579" s="287"/>
      <c r="X39579" s="289"/>
    </row>
    <row r="39580" spans="20:24">
      <c r="T39580" s="288"/>
      <c r="U39580" s="287"/>
      <c r="X39580" s="289"/>
    </row>
    <row r="39581" spans="20:24">
      <c r="T39581" s="288"/>
      <c r="U39581" s="287"/>
      <c r="X39581" s="289"/>
    </row>
    <row r="39582" spans="20:24">
      <c r="T39582" s="288"/>
      <c r="U39582" s="287"/>
      <c r="X39582" s="289"/>
    </row>
    <row r="39583" spans="20:24">
      <c r="T39583" s="288"/>
      <c r="U39583" s="287"/>
      <c r="X39583" s="289"/>
    </row>
    <row r="39584" spans="20:24">
      <c r="T39584" s="288"/>
      <c r="U39584" s="287"/>
      <c r="X39584" s="289"/>
    </row>
    <row r="39585" spans="20:24">
      <c r="T39585" s="288"/>
      <c r="U39585" s="287"/>
      <c r="X39585" s="289"/>
    </row>
    <row r="39586" spans="20:24">
      <c r="T39586" s="288"/>
      <c r="U39586" s="287"/>
      <c r="X39586" s="289"/>
    </row>
    <row r="39587" spans="20:24">
      <c r="T39587" s="288"/>
      <c r="U39587" s="287"/>
      <c r="X39587" s="289"/>
    </row>
    <row r="39588" spans="20:24">
      <c r="T39588" s="288"/>
      <c r="U39588" s="287"/>
      <c r="X39588" s="289"/>
    </row>
    <row r="39589" spans="20:24">
      <c r="T39589" s="288"/>
      <c r="U39589" s="287"/>
      <c r="X39589" s="289"/>
    </row>
    <row r="39590" spans="20:24">
      <c r="T39590" s="288"/>
      <c r="U39590" s="287"/>
      <c r="X39590" s="289"/>
    </row>
    <row r="39591" spans="20:24">
      <c r="T39591" s="288"/>
      <c r="U39591" s="287"/>
      <c r="X39591" s="289"/>
    </row>
    <row r="39592" spans="20:24">
      <c r="T39592" s="288"/>
      <c r="U39592" s="287"/>
      <c r="X39592" s="289"/>
    </row>
    <row r="39593" spans="20:24">
      <c r="T39593" s="288"/>
      <c r="U39593" s="287"/>
      <c r="X39593" s="289"/>
    </row>
    <row r="39594" spans="20:24">
      <c r="T39594" s="288"/>
      <c r="U39594" s="287"/>
      <c r="X39594" s="289"/>
    </row>
    <row r="39595" spans="20:24">
      <c r="T39595" s="288"/>
      <c r="U39595" s="287"/>
      <c r="X39595" s="289"/>
    </row>
    <row r="39596" spans="20:24">
      <c r="T39596" s="288"/>
      <c r="U39596" s="287"/>
      <c r="X39596" s="289"/>
    </row>
    <row r="39597" spans="20:24">
      <c r="T39597" s="288"/>
      <c r="U39597" s="287"/>
      <c r="X39597" s="289"/>
    </row>
    <row r="39598" spans="20:24">
      <c r="T39598" s="288"/>
      <c r="U39598" s="287"/>
      <c r="X39598" s="289"/>
    </row>
    <row r="39599" spans="20:24">
      <c r="T39599" s="288"/>
      <c r="U39599" s="287"/>
      <c r="X39599" s="289"/>
    </row>
    <row r="39600" spans="20:24">
      <c r="T39600" s="288"/>
      <c r="U39600" s="287"/>
      <c r="X39600" s="289"/>
    </row>
    <row r="39601" spans="20:24">
      <c r="T39601" s="288"/>
      <c r="U39601" s="287"/>
      <c r="X39601" s="289"/>
    </row>
    <row r="39602" spans="20:24">
      <c r="T39602" s="288"/>
      <c r="U39602" s="287"/>
      <c r="X39602" s="289"/>
    </row>
    <row r="39603" spans="20:24">
      <c r="T39603" s="288"/>
      <c r="U39603" s="287"/>
      <c r="X39603" s="289"/>
    </row>
    <row r="39604" spans="20:24">
      <c r="T39604" s="288"/>
      <c r="U39604" s="287"/>
      <c r="X39604" s="289"/>
    </row>
    <row r="39605" spans="20:24">
      <c r="T39605" s="288"/>
      <c r="U39605" s="287"/>
      <c r="X39605" s="289"/>
    </row>
    <row r="39606" spans="20:24">
      <c r="T39606" s="288"/>
      <c r="U39606" s="287"/>
      <c r="X39606" s="289"/>
    </row>
    <row r="39607" spans="20:24">
      <c r="T39607" s="288"/>
      <c r="U39607" s="287"/>
      <c r="X39607" s="289"/>
    </row>
    <row r="39608" spans="20:24">
      <c r="T39608" s="288"/>
      <c r="U39608" s="287"/>
      <c r="X39608" s="289"/>
    </row>
    <row r="39609" spans="20:24">
      <c r="T39609" s="288"/>
      <c r="U39609" s="287"/>
      <c r="X39609" s="289"/>
    </row>
    <row r="39610" spans="20:24">
      <c r="T39610" s="288"/>
      <c r="U39610" s="287"/>
      <c r="X39610" s="289"/>
    </row>
    <row r="39611" spans="20:24">
      <c r="T39611" s="288"/>
      <c r="U39611" s="287"/>
      <c r="X39611" s="289"/>
    </row>
    <row r="39612" spans="20:24">
      <c r="T39612" s="288"/>
      <c r="U39612" s="287"/>
      <c r="X39612" s="289"/>
    </row>
    <row r="39613" spans="20:24">
      <c r="T39613" s="288"/>
      <c r="U39613" s="287"/>
      <c r="X39613" s="289"/>
    </row>
    <row r="39614" spans="20:24">
      <c r="T39614" s="288"/>
      <c r="U39614" s="287"/>
      <c r="X39614" s="289"/>
    </row>
    <row r="39615" spans="20:24">
      <c r="T39615" s="288"/>
      <c r="U39615" s="287"/>
      <c r="X39615" s="289"/>
    </row>
    <row r="39616" spans="20:24">
      <c r="T39616" s="288"/>
      <c r="U39616" s="287"/>
      <c r="X39616" s="289"/>
    </row>
    <row r="39617" spans="20:24">
      <c r="T39617" s="288"/>
      <c r="U39617" s="287"/>
      <c r="X39617" s="289"/>
    </row>
    <row r="39618" spans="20:24">
      <c r="T39618" s="288"/>
      <c r="U39618" s="287"/>
      <c r="X39618" s="289"/>
    </row>
    <row r="39619" spans="20:24">
      <c r="T39619" s="288"/>
      <c r="U39619" s="287"/>
      <c r="X39619" s="289"/>
    </row>
    <row r="39620" spans="20:24">
      <c r="T39620" s="288"/>
      <c r="U39620" s="287"/>
      <c r="X39620" s="289"/>
    </row>
    <row r="39621" spans="20:24">
      <c r="T39621" s="288"/>
      <c r="U39621" s="287"/>
      <c r="X39621" s="289"/>
    </row>
    <row r="39622" spans="20:24">
      <c r="T39622" s="288"/>
      <c r="U39622" s="287"/>
      <c r="X39622" s="289"/>
    </row>
    <row r="39623" spans="20:24">
      <c r="T39623" s="288"/>
      <c r="U39623" s="287"/>
      <c r="X39623" s="289"/>
    </row>
    <row r="39624" spans="20:24">
      <c r="T39624" s="288"/>
      <c r="U39624" s="287"/>
      <c r="X39624" s="289"/>
    </row>
    <row r="39625" spans="20:24">
      <c r="T39625" s="288"/>
      <c r="U39625" s="287"/>
      <c r="X39625" s="289"/>
    </row>
    <row r="39626" spans="20:24">
      <c r="T39626" s="288"/>
      <c r="U39626" s="287"/>
      <c r="X39626" s="289"/>
    </row>
    <row r="39627" spans="20:24">
      <c r="T39627" s="288"/>
      <c r="U39627" s="287"/>
      <c r="X39627" s="289"/>
    </row>
    <row r="39628" spans="20:24">
      <c r="T39628" s="288"/>
      <c r="U39628" s="287"/>
      <c r="X39628" s="289"/>
    </row>
    <row r="39629" spans="20:24">
      <c r="T39629" s="288"/>
      <c r="U39629" s="287"/>
      <c r="X39629" s="289"/>
    </row>
    <row r="39630" spans="20:24">
      <c r="T39630" s="288"/>
      <c r="U39630" s="287"/>
      <c r="X39630" s="289"/>
    </row>
    <row r="39631" spans="20:24">
      <c r="T39631" s="288"/>
      <c r="U39631" s="287"/>
      <c r="X39631" s="289"/>
    </row>
    <row r="39632" spans="20:24">
      <c r="T39632" s="288"/>
      <c r="U39632" s="287"/>
      <c r="X39632" s="289"/>
    </row>
    <row r="39633" spans="20:24">
      <c r="T39633" s="288"/>
      <c r="U39633" s="287"/>
      <c r="X39633" s="289"/>
    </row>
    <row r="39634" spans="20:24">
      <c r="T39634" s="288"/>
      <c r="U39634" s="287"/>
      <c r="X39634" s="289"/>
    </row>
    <row r="39635" spans="20:24">
      <c r="T39635" s="288"/>
      <c r="U39635" s="287"/>
      <c r="X39635" s="289"/>
    </row>
    <row r="39636" spans="20:24">
      <c r="T39636" s="288"/>
      <c r="U39636" s="287"/>
      <c r="X39636" s="289"/>
    </row>
    <row r="39637" spans="20:24">
      <c r="T39637" s="288"/>
      <c r="U39637" s="287"/>
      <c r="X39637" s="289"/>
    </row>
    <row r="39638" spans="20:24">
      <c r="T39638" s="288"/>
      <c r="U39638" s="287"/>
      <c r="X39638" s="289"/>
    </row>
    <row r="39639" spans="20:24">
      <c r="T39639" s="288"/>
      <c r="U39639" s="287"/>
      <c r="X39639" s="289"/>
    </row>
    <row r="39640" spans="20:24">
      <c r="T39640" s="288"/>
      <c r="U39640" s="287"/>
      <c r="X39640" s="289"/>
    </row>
    <row r="39641" spans="20:24">
      <c r="T39641" s="288"/>
      <c r="U39641" s="287"/>
      <c r="X39641" s="289"/>
    </row>
    <row r="39642" spans="20:24">
      <c r="T39642" s="288"/>
      <c r="U39642" s="287"/>
      <c r="X39642" s="289"/>
    </row>
    <row r="39643" spans="20:24">
      <c r="T39643" s="288"/>
      <c r="U39643" s="287"/>
      <c r="X39643" s="289"/>
    </row>
    <row r="39644" spans="20:24">
      <c r="T39644" s="288"/>
      <c r="U39644" s="287"/>
      <c r="X39644" s="289"/>
    </row>
    <row r="39645" spans="20:24">
      <c r="T39645" s="288"/>
      <c r="U39645" s="287"/>
      <c r="X39645" s="289"/>
    </row>
    <row r="39646" spans="20:24">
      <c r="T39646" s="288"/>
      <c r="U39646" s="287"/>
      <c r="X39646" s="289"/>
    </row>
    <row r="39647" spans="20:24">
      <c r="T39647" s="288"/>
      <c r="U39647" s="287"/>
      <c r="X39647" s="289"/>
    </row>
    <row r="39648" spans="20:24">
      <c r="T39648" s="288"/>
      <c r="U39648" s="287"/>
      <c r="X39648" s="289"/>
    </row>
    <row r="39649" spans="20:24">
      <c r="T39649" s="288"/>
      <c r="U39649" s="287"/>
      <c r="X39649" s="289"/>
    </row>
    <row r="39650" spans="20:24">
      <c r="T39650" s="288"/>
      <c r="U39650" s="287"/>
      <c r="X39650" s="289"/>
    </row>
    <row r="39651" spans="20:24">
      <c r="T39651" s="288"/>
      <c r="U39651" s="287"/>
      <c r="X39651" s="289"/>
    </row>
    <row r="39652" spans="20:24">
      <c r="T39652" s="288"/>
      <c r="U39652" s="287"/>
      <c r="X39652" s="289"/>
    </row>
    <row r="39653" spans="20:24">
      <c r="T39653" s="288"/>
      <c r="U39653" s="287"/>
      <c r="X39653" s="289"/>
    </row>
    <row r="39654" spans="20:24">
      <c r="T39654" s="288"/>
      <c r="U39654" s="287"/>
      <c r="X39654" s="289"/>
    </row>
    <row r="39655" spans="20:24">
      <c r="T39655" s="288"/>
      <c r="U39655" s="287"/>
      <c r="X39655" s="289"/>
    </row>
    <row r="39656" spans="20:24">
      <c r="T39656" s="288"/>
      <c r="U39656" s="287"/>
      <c r="X39656" s="289"/>
    </row>
    <row r="39657" spans="20:24">
      <c r="T39657" s="288"/>
      <c r="U39657" s="287"/>
      <c r="X39657" s="289"/>
    </row>
    <row r="39658" spans="20:24">
      <c r="T39658" s="288"/>
      <c r="U39658" s="287"/>
      <c r="X39658" s="289"/>
    </row>
    <row r="39659" spans="20:24">
      <c r="T39659" s="288"/>
      <c r="U39659" s="287"/>
      <c r="X39659" s="289"/>
    </row>
    <row r="39660" spans="20:24">
      <c r="T39660" s="288"/>
      <c r="U39660" s="287"/>
      <c r="X39660" s="289"/>
    </row>
    <row r="39661" spans="20:24">
      <c r="T39661" s="288"/>
      <c r="U39661" s="287"/>
      <c r="X39661" s="289"/>
    </row>
    <row r="39662" spans="20:24">
      <c r="T39662" s="288"/>
      <c r="U39662" s="287"/>
      <c r="X39662" s="289"/>
    </row>
    <row r="39663" spans="20:24">
      <c r="T39663" s="288"/>
      <c r="U39663" s="287"/>
      <c r="X39663" s="289"/>
    </row>
    <row r="39664" spans="20:24">
      <c r="T39664" s="288"/>
      <c r="U39664" s="287"/>
      <c r="X39664" s="289"/>
    </row>
    <row r="39665" spans="20:24">
      <c r="T39665" s="288"/>
      <c r="U39665" s="287"/>
      <c r="X39665" s="289"/>
    </row>
    <row r="39666" spans="20:24">
      <c r="T39666" s="288"/>
      <c r="U39666" s="287"/>
      <c r="X39666" s="289"/>
    </row>
    <row r="39667" spans="20:24">
      <c r="T39667" s="288"/>
      <c r="U39667" s="287"/>
      <c r="X39667" s="289"/>
    </row>
    <row r="39668" spans="20:24">
      <c r="T39668" s="288"/>
      <c r="U39668" s="287"/>
      <c r="X39668" s="289"/>
    </row>
    <row r="39669" spans="20:24">
      <c r="T39669" s="288"/>
      <c r="U39669" s="287"/>
      <c r="X39669" s="289"/>
    </row>
    <row r="39670" spans="20:24">
      <c r="T39670" s="288"/>
      <c r="U39670" s="287"/>
      <c r="X39670" s="289"/>
    </row>
    <row r="39671" spans="20:24">
      <c r="T39671" s="288"/>
      <c r="U39671" s="287"/>
      <c r="X39671" s="289"/>
    </row>
    <row r="39672" spans="20:24">
      <c r="T39672" s="288"/>
      <c r="U39672" s="287"/>
      <c r="X39672" s="289"/>
    </row>
    <row r="39673" spans="20:24">
      <c r="T39673" s="288"/>
      <c r="U39673" s="287"/>
      <c r="X39673" s="289"/>
    </row>
    <row r="39674" spans="20:24">
      <c r="T39674" s="288"/>
      <c r="U39674" s="287"/>
      <c r="X39674" s="289"/>
    </row>
    <row r="39675" spans="20:24">
      <c r="T39675" s="288"/>
      <c r="U39675" s="287"/>
      <c r="X39675" s="289"/>
    </row>
    <row r="39676" spans="20:24">
      <c r="T39676" s="288"/>
      <c r="U39676" s="287"/>
      <c r="X39676" s="289"/>
    </row>
    <row r="39677" spans="20:24">
      <c r="T39677" s="288"/>
      <c r="U39677" s="287"/>
      <c r="X39677" s="289"/>
    </row>
    <row r="39678" spans="20:24">
      <c r="T39678" s="288"/>
      <c r="U39678" s="287"/>
      <c r="X39678" s="289"/>
    </row>
    <row r="39679" spans="20:24">
      <c r="T39679" s="288"/>
      <c r="U39679" s="287"/>
      <c r="X39679" s="289"/>
    </row>
    <row r="39680" spans="20:24">
      <c r="T39680" s="288"/>
      <c r="U39680" s="287"/>
      <c r="X39680" s="289"/>
    </row>
    <row r="39681" spans="20:24">
      <c r="T39681" s="288"/>
      <c r="U39681" s="287"/>
      <c r="X39681" s="289"/>
    </row>
    <row r="39682" spans="20:24">
      <c r="T39682" s="288"/>
      <c r="U39682" s="287"/>
      <c r="X39682" s="289"/>
    </row>
    <row r="39683" spans="20:24">
      <c r="T39683" s="288"/>
      <c r="U39683" s="287"/>
      <c r="X39683" s="289"/>
    </row>
    <row r="39684" spans="20:24">
      <c r="T39684" s="288"/>
      <c r="U39684" s="287"/>
      <c r="X39684" s="289"/>
    </row>
    <row r="39685" spans="20:24">
      <c r="T39685" s="288"/>
      <c r="U39685" s="287"/>
      <c r="X39685" s="289"/>
    </row>
    <row r="39686" spans="20:24">
      <c r="T39686" s="288"/>
      <c r="U39686" s="287"/>
      <c r="X39686" s="289"/>
    </row>
    <row r="39687" spans="20:24">
      <c r="T39687" s="288"/>
      <c r="U39687" s="287"/>
      <c r="X39687" s="289"/>
    </row>
    <row r="39688" spans="20:24">
      <c r="T39688" s="288"/>
      <c r="U39688" s="287"/>
      <c r="X39688" s="289"/>
    </row>
    <row r="39689" spans="20:24">
      <c r="T39689" s="288"/>
      <c r="U39689" s="287"/>
      <c r="X39689" s="289"/>
    </row>
    <row r="39690" spans="20:24">
      <c r="T39690" s="288"/>
      <c r="U39690" s="287"/>
      <c r="X39690" s="289"/>
    </row>
    <row r="39691" spans="20:24">
      <c r="T39691" s="288"/>
      <c r="U39691" s="287"/>
      <c r="X39691" s="289"/>
    </row>
    <row r="39692" spans="20:24">
      <c r="T39692" s="288"/>
      <c r="U39692" s="287"/>
      <c r="X39692" s="289"/>
    </row>
    <row r="39693" spans="20:24">
      <c r="T39693" s="288"/>
      <c r="U39693" s="287"/>
      <c r="X39693" s="289"/>
    </row>
    <row r="39694" spans="20:24">
      <c r="T39694" s="288"/>
      <c r="U39694" s="287"/>
      <c r="X39694" s="289"/>
    </row>
    <row r="39695" spans="20:24">
      <c r="T39695" s="288"/>
      <c r="U39695" s="287"/>
      <c r="X39695" s="289"/>
    </row>
    <row r="39696" spans="20:24">
      <c r="T39696" s="288"/>
      <c r="U39696" s="287"/>
      <c r="X39696" s="289"/>
    </row>
    <row r="39697" spans="20:24">
      <c r="T39697" s="288"/>
      <c r="U39697" s="287"/>
      <c r="X39697" s="289"/>
    </row>
    <row r="39698" spans="20:24">
      <c r="T39698" s="288"/>
      <c r="U39698" s="287"/>
      <c r="X39698" s="289"/>
    </row>
    <row r="39699" spans="20:24">
      <c r="T39699" s="288"/>
      <c r="U39699" s="287"/>
      <c r="X39699" s="289"/>
    </row>
    <row r="39700" spans="20:24">
      <c r="T39700" s="288"/>
      <c r="U39700" s="287"/>
      <c r="X39700" s="289"/>
    </row>
    <row r="39701" spans="20:24">
      <c r="T39701" s="288"/>
      <c r="U39701" s="287"/>
      <c r="X39701" s="289"/>
    </row>
    <row r="39702" spans="20:24">
      <c r="T39702" s="288"/>
      <c r="U39702" s="287"/>
      <c r="X39702" s="289"/>
    </row>
    <row r="39703" spans="20:24">
      <c r="T39703" s="288"/>
      <c r="U39703" s="287"/>
      <c r="X39703" s="289"/>
    </row>
    <row r="39704" spans="20:24">
      <c r="T39704" s="288"/>
      <c r="U39704" s="287"/>
      <c r="X39704" s="289"/>
    </row>
    <row r="39705" spans="20:24">
      <c r="T39705" s="288"/>
      <c r="U39705" s="287"/>
      <c r="X39705" s="289"/>
    </row>
    <row r="39706" spans="20:24">
      <c r="T39706" s="288"/>
      <c r="U39706" s="287"/>
      <c r="X39706" s="289"/>
    </row>
    <row r="39707" spans="20:24">
      <c r="T39707" s="288"/>
      <c r="U39707" s="287"/>
      <c r="X39707" s="289"/>
    </row>
    <row r="39708" spans="20:24">
      <c r="T39708" s="288"/>
      <c r="U39708" s="287"/>
      <c r="X39708" s="289"/>
    </row>
    <row r="39709" spans="20:24">
      <c r="T39709" s="288"/>
      <c r="U39709" s="287"/>
      <c r="X39709" s="289"/>
    </row>
    <row r="39710" spans="20:24">
      <c r="T39710" s="288"/>
      <c r="U39710" s="287"/>
      <c r="X39710" s="289"/>
    </row>
    <row r="39711" spans="20:24">
      <c r="T39711" s="288"/>
      <c r="U39711" s="287"/>
      <c r="X39711" s="289"/>
    </row>
    <row r="39712" spans="20:24">
      <c r="T39712" s="288"/>
      <c r="U39712" s="287"/>
      <c r="X39712" s="289"/>
    </row>
    <row r="39713" spans="20:24">
      <c r="T39713" s="288"/>
      <c r="U39713" s="287"/>
      <c r="X39713" s="289"/>
    </row>
    <row r="39714" spans="20:24">
      <c r="T39714" s="288"/>
      <c r="U39714" s="287"/>
      <c r="X39714" s="289"/>
    </row>
    <row r="39715" spans="20:24">
      <c r="T39715" s="288"/>
      <c r="U39715" s="287"/>
      <c r="X39715" s="289"/>
    </row>
    <row r="39716" spans="20:24">
      <c r="T39716" s="288"/>
      <c r="U39716" s="287"/>
      <c r="X39716" s="289"/>
    </row>
    <row r="39717" spans="20:24">
      <c r="T39717" s="288"/>
      <c r="U39717" s="287"/>
      <c r="X39717" s="289"/>
    </row>
    <row r="39718" spans="20:24">
      <c r="T39718" s="288"/>
      <c r="U39718" s="287"/>
      <c r="X39718" s="289"/>
    </row>
    <row r="39719" spans="20:24">
      <c r="T39719" s="288"/>
      <c r="U39719" s="287"/>
      <c r="X39719" s="289"/>
    </row>
    <row r="39720" spans="20:24">
      <c r="T39720" s="288"/>
      <c r="U39720" s="287"/>
      <c r="X39720" s="289"/>
    </row>
    <row r="39721" spans="20:24">
      <c r="T39721" s="288"/>
      <c r="U39721" s="287"/>
      <c r="X39721" s="289"/>
    </row>
    <row r="39722" spans="20:24">
      <c r="T39722" s="288"/>
      <c r="U39722" s="287"/>
      <c r="X39722" s="289"/>
    </row>
    <row r="39723" spans="20:24">
      <c r="T39723" s="288"/>
      <c r="U39723" s="287"/>
      <c r="X39723" s="289"/>
    </row>
    <row r="39724" spans="20:24">
      <c r="T39724" s="288"/>
      <c r="U39724" s="287"/>
      <c r="X39724" s="289"/>
    </row>
    <row r="39725" spans="20:24">
      <c r="T39725" s="288"/>
      <c r="U39725" s="287"/>
      <c r="X39725" s="289"/>
    </row>
    <row r="39726" spans="20:24">
      <c r="T39726" s="288"/>
      <c r="U39726" s="287"/>
      <c r="X39726" s="289"/>
    </row>
    <row r="39727" spans="20:24">
      <c r="T39727" s="288"/>
      <c r="U39727" s="287"/>
      <c r="X39727" s="289"/>
    </row>
    <row r="39728" spans="20:24">
      <c r="T39728" s="288"/>
      <c r="U39728" s="287"/>
      <c r="X39728" s="289"/>
    </row>
    <row r="39729" spans="20:24">
      <c r="T39729" s="288"/>
      <c r="U39729" s="287"/>
      <c r="X39729" s="289"/>
    </row>
    <row r="39730" spans="20:24">
      <c r="T39730" s="288"/>
      <c r="U39730" s="287"/>
      <c r="X39730" s="289"/>
    </row>
    <row r="39731" spans="20:24">
      <c r="T39731" s="288"/>
      <c r="U39731" s="287"/>
      <c r="X39731" s="289"/>
    </row>
    <row r="39732" spans="20:24">
      <c r="T39732" s="288"/>
      <c r="U39732" s="287"/>
      <c r="X39732" s="289"/>
    </row>
    <row r="39733" spans="20:24">
      <c r="T39733" s="288"/>
      <c r="U39733" s="287"/>
      <c r="X39733" s="289"/>
    </row>
    <row r="39734" spans="20:24">
      <c r="T39734" s="288"/>
      <c r="U39734" s="287"/>
      <c r="X39734" s="289"/>
    </row>
    <row r="39735" spans="20:24">
      <c r="T39735" s="288"/>
      <c r="U39735" s="287"/>
      <c r="X39735" s="289"/>
    </row>
    <row r="39736" spans="20:24">
      <c r="T39736" s="288"/>
      <c r="U39736" s="287"/>
      <c r="X39736" s="289"/>
    </row>
    <row r="39737" spans="20:24">
      <c r="T39737" s="288"/>
      <c r="U39737" s="287"/>
      <c r="X39737" s="289"/>
    </row>
    <row r="39738" spans="20:24">
      <c r="T39738" s="288"/>
      <c r="U39738" s="287"/>
      <c r="X39738" s="289"/>
    </row>
    <row r="39739" spans="20:24">
      <c r="T39739" s="288"/>
      <c r="U39739" s="287"/>
      <c r="X39739" s="289"/>
    </row>
    <row r="39740" spans="20:24">
      <c r="T39740" s="288"/>
      <c r="U39740" s="287"/>
      <c r="X39740" s="289"/>
    </row>
    <row r="39741" spans="20:24">
      <c r="T39741" s="288"/>
      <c r="U39741" s="287"/>
      <c r="X39741" s="289"/>
    </row>
    <row r="39742" spans="20:24">
      <c r="T39742" s="288"/>
      <c r="U39742" s="287"/>
      <c r="X39742" s="289"/>
    </row>
    <row r="39743" spans="20:24">
      <c r="T39743" s="288"/>
      <c r="U39743" s="287"/>
      <c r="X39743" s="289"/>
    </row>
    <row r="39744" spans="20:24">
      <c r="T39744" s="288"/>
      <c r="U39744" s="287"/>
      <c r="X39744" s="289"/>
    </row>
    <row r="39745" spans="20:24">
      <c r="T39745" s="288"/>
      <c r="U39745" s="287"/>
      <c r="X39745" s="289"/>
    </row>
    <row r="39746" spans="20:24">
      <c r="T39746" s="288"/>
      <c r="U39746" s="287"/>
      <c r="X39746" s="289"/>
    </row>
    <row r="39747" spans="20:24">
      <c r="T39747" s="288"/>
      <c r="U39747" s="287"/>
      <c r="X39747" s="289"/>
    </row>
    <row r="39748" spans="20:24">
      <c r="T39748" s="288"/>
      <c r="U39748" s="287"/>
      <c r="X39748" s="289"/>
    </row>
    <row r="39749" spans="20:24">
      <c r="T39749" s="288"/>
      <c r="U39749" s="287"/>
      <c r="X39749" s="289"/>
    </row>
    <row r="39750" spans="20:24">
      <c r="T39750" s="288"/>
      <c r="U39750" s="287"/>
      <c r="X39750" s="289"/>
    </row>
    <row r="39751" spans="20:24">
      <c r="T39751" s="288"/>
      <c r="U39751" s="287"/>
      <c r="X39751" s="289"/>
    </row>
    <row r="39752" spans="20:24">
      <c r="T39752" s="288"/>
      <c r="U39752" s="287"/>
      <c r="X39752" s="289"/>
    </row>
    <row r="39753" spans="20:24">
      <c r="T39753" s="288"/>
      <c r="U39753" s="287"/>
      <c r="X39753" s="289"/>
    </row>
    <row r="39754" spans="20:24">
      <c r="T39754" s="288"/>
      <c r="U39754" s="287"/>
      <c r="X39754" s="289"/>
    </row>
    <row r="39755" spans="20:24">
      <c r="T39755" s="288"/>
      <c r="U39755" s="287"/>
      <c r="X39755" s="289"/>
    </row>
    <row r="39756" spans="20:24">
      <c r="T39756" s="288"/>
      <c r="U39756" s="287"/>
      <c r="X39756" s="289"/>
    </row>
    <row r="39757" spans="20:24">
      <c r="T39757" s="288"/>
      <c r="U39757" s="287"/>
      <c r="X39757" s="289"/>
    </row>
    <row r="39758" spans="20:24">
      <c r="T39758" s="288"/>
      <c r="U39758" s="287"/>
      <c r="X39758" s="289"/>
    </row>
    <row r="39759" spans="20:24">
      <c r="T39759" s="288"/>
      <c r="U39759" s="287"/>
      <c r="X39759" s="289"/>
    </row>
    <row r="39760" spans="20:24">
      <c r="T39760" s="288"/>
      <c r="U39760" s="287"/>
      <c r="X39760" s="289"/>
    </row>
    <row r="39761" spans="20:24">
      <c r="T39761" s="288"/>
      <c r="U39761" s="287"/>
      <c r="X39761" s="289"/>
    </row>
    <row r="39762" spans="20:24">
      <c r="T39762" s="288"/>
      <c r="U39762" s="287"/>
      <c r="X39762" s="289"/>
    </row>
    <row r="39763" spans="20:24">
      <c r="T39763" s="288"/>
      <c r="U39763" s="287"/>
      <c r="X39763" s="289"/>
    </row>
    <row r="39764" spans="20:24">
      <c r="T39764" s="288"/>
      <c r="U39764" s="287"/>
      <c r="X39764" s="289"/>
    </row>
    <row r="39765" spans="20:24">
      <c r="T39765" s="288"/>
      <c r="U39765" s="287"/>
      <c r="X39765" s="289"/>
    </row>
    <row r="39766" spans="20:24">
      <c r="T39766" s="288"/>
      <c r="U39766" s="287"/>
      <c r="X39766" s="289"/>
    </row>
    <row r="39767" spans="20:24">
      <c r="T39767" s="288"/>
      <c r="U39767" s="287"/>
      <c r="X39767" s="289"/>
    </row>
    <row r="39768" spans="20:24">
      <c r="T39768" s="288"/>
      <c r="U39768" s="287"/>
      <c r="X39768" s="289"/>
    </row>
    <row r="39769" spans="20:24">
      <c r="T39769" s="288"/>
      <c r="U39769" s="287"/>
      <c r="X39769" s="289"/>
    </row>
    <row r="39770" spans="20:24">
      <c r="T39770" s="288"/>
      <c r="U39770" s="287"/>
      <c r="X39770" s="289"/>
    </row>
    <row r="39771" spans="20:24">
      <c r="T39771" s="288"/>
      <c r="U39771" s="287"/>
      <c r="X39771" s="289"/>
    </row>
    <row r="39772" spans="20:24">
      <c r="T39772" s="288"/>
      <c r="U39772" s="287"/>
      <c r="X39772" s="289"/>
    </row>
    <row r="39773" spans="20:24">
      <c r="T39773" s="288"/>
      <c r="U39773" s="287"/>
      <c r="X39773" s="289"/>
    </row>
    <row r="39774" spans="20:24">
      <c r="T39774" s="288"/>
      <c r="U39774" s="287"/>
      <c r="X39774" s="289"/>
    </row>
    <row r="39775" spans="20:24">
      <c r="T39775" s="288"/>
      <c r="U39775" s="287"/>
      <c r="X39775" s="289"/>
    </row>
    <row r="39776" spans="20:24">
      <c r="T39776" s="288"/>
      <c r="U39776" s="287"/>
      <c r="X39776" s="289"/>
    </row>
    <row r="39777" spans="20:24">
      <c r="T39777" s="288"/>
      <c r="U39777" s="287"/>
      <c r="X39777" s="289"/>
    </row>
    <row r="39778" spans="20:24">
      <c r="T39778" s="288"/>
      <c r="U39778" s="287"/>
      <c r="X39778" s="289"/>
    </row>
    <row r="39779" spans="20:24">
      <c r="T39779" s="288"/>
      <c r="U39779" s="287"/>
      <c r="X39779" s="289"/>
    </row>
    <row r="39780" spans="20:24">
      <c r="T39780" s="288"/>
      <c r="U39780" s="287"/>
      <c r="X39780" s="289"/>
    </row>
    <row r="39781" spans="20:24">
      <c r="T39781" s="288"/>
      <c r="U39781" s="287"/>
      <c r="X39781" s="289"/>
    </row>
    <row r="39782" spans="20:24">
      <c r="T39782" s="288"/>
      <c r="U39782" s="287"/>
      <c r="X39782" s="289"/>
    </row>
    <row r="39783" spans="20:24">
      <c r="T39783" s="288"/>
      <c r="U39783" s="287"/>
      <c r="X39783" s="289"/>
    </row>
    <row r="39784" spans="20:24">
      <c r="T39784" s="288"/>
      <c r="U39784" s="287"/>
      <c r="X39784" s="289"/>
    </row>
    <row r="39785" spans="20:24">
      <c r="T39785" s="288"/>
      <c r="U39785" s="287"/>
      <c r="X39785" s="289"/>
    </row>
    <row r="39786" spans="20:24">
      <c r="T39786" s="288"/>
      <c r="U39786" s="287"/>
      <c r="X39786" s="289"/>
    </row>
    <row r="39787" spans="20:24">
      <c r="T39787" s="288"/>
      <c r="U39787" s="287"/>
      <c r="X39787" s="289"/>
    </row>
    <row r="39788" spans="20:24">
      <c r="T39788" s="288"/>
      <c r="U39788" s="287"/>
      <c r="X39788" s="289"/>
    </row>
    <row r="39789" spans="20:24">
      <c r="T39789" s="288"/>
      <c r="U39789" s="287"/>
      <c r="X39789" s="289"/>
    </row>
    <row r="39790" spans="20:24">
      <c r="T39790" s="288"/>
      <c r="U39790" s="287"/>
      <c r="X39790" s="289"/>
    </row>
    <row r="39791" spans="20:24">
      <c r="T39791" s="288"/>
      <c r="U39791" s="287"/>
      <c r="X39791" s="289"/>
    </row>
    <row r="39792" spans="20:24">
      <c r="T39792" s="288"/>
      <c r="U39792" s="287"/>
      <c r="X39792" s="289"/>
    </row>
    <row r="39793" spans="20:24">
      <c r="T39793" s="288"/>
      <c r="U39793" s="287"/>
      <c r="X39793" s="289"/>
    </row>
    <row r="39794" spans="20:24">
      <c r="T39794" s="288"/>
      <c r="U39794" s="287"/>
      <c r="X39794" s="289"/>
    </row>
    <row r="39795" spans="20:24">
      <c r="T39795" s="288"/>
      <c r="U39795" s="287"/>
      <c r="X39795" s="289"/>
    </row>
    <row r="39796" spans="20:24">
      <c r="T39796" s="288"/>
      <c r="U39796" s="287"/>
      <c r="X39796" s="289"/>
    </row>
    <row r="39797" spans="20:24">
      <c r="T39797" s="288"/>
      <c r="U39797" s="287"/>
      <c r="X39797" s="289"/>
    </row>
    <row r="39798" spans="20:24">
      <c r="T39798" s="288"/>
      <c r="U39798" s="287"/>
      <c r="X39798" s="289"/>
    </row>
    <row r="39799" spans="20:24">
      <c r="T39799" s="288"/>
      <c r="U39799" s="287"/>
      <c r="X39799" s="289"/>
    </row>
    <row r="39800" spans="20:24">
      <c r="T39800" s="288"/>
      <c r="U39800" s="287"/>
      <c r="X39800" s="289"/>
    </row>
    <row r="39801" spans="20:24">
      <c r="T39801" s="288"/>
      <c r="U39801" s="287"/>
      <c r="X39801" s="289"/>
    </row>
    <row r="39802" spans="20:24">
      <c r="T39802" s="288"/>
      <c r="U39802" s="287"/>
      <c r="X39802" s="289"/>
    </row>
    <row r="39803" spans="20:24">
      <c r="T39803" s="288"/>
      <c r="U39803" s="287"/>
      <c r="X39803" s="289"/>
    </row>
    <row r="39804" spans="20:24">
      <c r="T39804" s="288"/>
      <c r="U39804" s="287"/>
      <c r="X39804" s="289"/>
    </row>
    <row r="39805" spans="20:24">
      <c r="T39805" s="288"/>
      <c r="U39805" s="287"/>
      <c r="X39805" s="289"/>
    </row>
    <row r="39806" spans="20:24">
      <c r="T39806" s="288"/>
      <c r="U39806" s="287"/>
      <c r="X39806" s="289"/>
    </row>
    <row r="39807" spans="20:24">
      <c r="T39807" s="288"/>
      <c r="U39807" s="287"/>
      <c r="X39807" s="289"/>
    </row>
    <row r="39808" spans="20:24">
      <c r="T39808" s="288"/>
      <c r="U39808" s="287"/>
      <c r="X39808" s="289"/>
    </row>
    <row r="39809" spans="20:24">
      <c r="T39809" s="288"/>
      <c r="U39809" s="287"/>
      <c r="X39809" s="289"/>
    </row>
    <row r="39810" spans="20:24">
      <c r="T39810" s="288"/>
      <c r="U39810" s="287"/>
      <c r="X39810" s="289"/>
    </row>
    <row r="39811" spans="20:24">
      <c r="T39811" s="288"/>
      <c r="U39811" s="287"/>
      <c r="X39811" s="289"/>
    </row>
    <row r="39812" spans="20:24">
      <c r="T39812" s="288"/>
      <c r="U39812" s="287"/>
      <c r="X39812" s="289"/>
    </row>
    <row r="39813" spans="20:24">
      <c r="T39813" s="288"/>
      <c r="U39813" s="287"/>
      <c r="X39813" s="289"/>
    </row>
    <row r="39814" spans="20:24">
      <c r="T39814" s="288"/>
      <c r="U39814" s="287"/>
      <c r="X39814" s="289"/>
    </row>
    <row r="39815" spans="20:24">
      <c r="T39815" s="288"/>
      <c r="U39815" s="287"/>
      <c r="X39815" s="289"/>
    </row>
    <row r="39816" spans="20:24">
      <c r="T39816" s="288"/>
      <c r="U39816" s="287"/>
      <c r="X39816" s="289"/>
    </row>
    <row r="39817" spans="20:24">
      <c r="T39817" s="288"/>
      <c r="U39817" s="287"/>
      <c r="X39817" s="289"/>
    </row>
    <row r="39818" spans="20:24">
      <c r="T39818" s="288"/>
      <c r="U39818" s="287"/>
      <c r="X39818" s="289"/>
    </row>
    <row r="39819" spans="20:24">
      <c r="T39819" s="288"/>
      <c r="U39819" s="287"/>
      <c r="X39819" s="289"/>
    </row>
    <row r="39820" spans="20:24">
      <c r="T39820" s="288"/>
      <c r="U39820" s="287"/>
      <c r="X39820" s="289"/>
    </row>
    <row r="39821" spans="20:24">
      <c r="T39821" s="288"/>
      <c r="U39821" s="287"/>
      <c r="X39821" s="289"/>
    </row>
    <row r="39822" spans="20:24">
      <c r="T39822" s="288"/>
      <c r="U39822" s="287"/>
      <c r="X39822" s="289"/>
    </row>
    <row r="39823" spans="20:24">
      <c r="T39823" s="288"/>
      <c r="U39823" s="287"/>
      <c r="X39823" s="289"/>
    </row>
    <row r="39824" spans="20:24">
      <c r="T39824" s="288"/>
      <c r="U39824" s="287"/>
      <c r="X39824" s="289"/>
    </row>
    <row r="39825" spans="20:24">
      <c r="T39825" s="288"/>
      <c r="U39825" s="287"/>
      <c r="X39825" s="289"/>
    </row>
    <row r="39826" spans="20:24">
      <c r="T39826" s="288"/>
      <c r="U39826" s="287"/>
      <c r="X39826" s="289"/>
    </row>
    <row r="39827" spans="20:24">
      <c r="T39827" s="288"/>
      <c r="U39827" s="287"/>
      <c r="X39827" s="289"/>
    </row>
    <row r="39828" spans="20:24">
      <c r="T39828" s="288"/>
      <c r="U39828" s="287"/>
      <c r="X39828" s="289"/>
    </row>
    <row r="39829" spans="20:24">
      <c r="T39829" s="288"/>
      <c r="U39829" s="287"/>
      <c r="X39829" s="289"/>
    </row>
    <row r="39830" spans="20:24">
      <c r="T39830" s="288"/>
      <c r="U39830" s="287"/>
      <c r="X39830" s="289"/>
    </row>
    <row r="39831" spans="20:24">
      <c r="T39831" s="288"/>
      <c r="U39831" s="287"/>
      <c r="X39831" s="289"/>
    </row>
    <row r="39832" spans="20:24">
      <c r="T39832" s="288"/>
      <c r="U39832" s="287"/>
      <c r="X39832" s="289"/>
    </row>
    <row r="39833" spans="20:24">
      <c r="T39833" s="288"/>
      <c r="U39833" s="287"/>
      <c r="X39833" s="289"/>
    </row>
    <row r="39834" spans="20:24">
      <c r="T39834" s="288"/>
      <c r="U39834" s="287"/>
      <c r="X39834" s="289"/>
    </row>
    <row r="39835" spans="20:24">
      <c r="T39835" s="288"/>
      <c r="U39835" s="287"/>
      <c r="X39835" s="289"/>
    </row>
    <row r="39836" spans="20:24">
      <c r="T39836" s="288"/>
      <c r="U39836" s="287"/>
      <c r="X39836" s="289"/>
    </row>
    <row r="39837" spans="20:24">
      <c r="T39837" s="288"/>
      <c r="U39837" s="287"/>
      <c r="X39837" s="289"/>
    </row>
    <row r="39838" spans="20:24">
      <c r="T39838" s="288"/>
      <c r="U39838" s="287"/>
      <c r="X39838" s="289"/>
    </row>
    <row r="39839" spans="20:24">
      <c r="T39839" s="288"/>
      <c r="U39839" s="287"/>
      <c r="X39839" s="289"/>
    </row>
    <row r="39840" spans="20:24">
      <c r="T39840" s="288"/>
      <c r="U39840" s="287"/>
      <c r="X39840" s="289"/>
    </row>
    <row r="39841" spans="20:24">
      <c r="T39841" s="288"/>
      <c r="U39841" s="287"/>
      <c r="X39841" s="289"/>
    </row>
    <row r="39842" spans="20:24">
      <c r="T39842" s="288"/>
      <c r="U39842" s="287"/>
      <c r="X39842" s="289"/>
    </row>
    <row r="39843" spans="20:24">
      <c r="T39843" s="288"/>
      <c r="U39843" s="287"/>
      <c r="X39843" s="289"/>
    </row>
    <row r="39844" spans="20:24">
      <c r="T39844" s="288"/>
      <c r="U39844" s="287"/>
      <c r="X39844" s="289"/>
    </row>
    <row r="39845" spans="20:24">
      <c r="T39845" s="288"/>
      <c r="U39845" s="287"/>
      <c r="X39845" s="289"/>
    </row>
    <row r="39846" spans="20:24">
      <c r="T39846" s="288"/>
      <c r="U39846" s="287"/>
      <c r="X39846" s="289"/>
    </row>
    <row r="39847" spans="20:24">
      <c r="T39847" s="288"/>
      <c r="U39847" s="287"/>
      <c r="X39847" s="289"/>
    </row>
    <row r="39848" spans="20:24">
      <c r="T39848" s="288"/>
      <c r="U39848" s="287"/>
      <c r="X39848" s="289"/>
    </row>
    <row r="39849" spans="20:24">
      <c r="T39849" s="288"/>
      <c r="U39849" s="287"/>
      <c r="X39849" s="289"/>
    </row>
    <row r="39850" spans="20:24">
      <c r="T39850" s="288"/>
      <c r="U39850" s="287"/>
      <c r="X39850" s="289"/>
    </row>
    <row r="39851" spans="20:24">
      <c r="T39851" s="288"/>
      <c r="U39851" s="287"/>
      <c r="X39851" s="289"/>
    </row>
    <row r="39852" spans="20:24">
      <c r="T39852" s="288"/>
      <c r="U39852" s="287"/>
      <c r="X39852" s="289"/>
    </row>
    <row r="39853" spans="20:24">
      <c r="T39853" s="288"/>
      <c r="U39853" s="287"/>
      <c r="X39853" s="289"/>
    </row>
    <row r="39854" spans="20:24">
      <c r="T39854" s="288"/>
      <c r="U39854" s="287"/>
      <c r="X39854" s="289"/>
    </row>
    <row r="39855" spans="20:24">
      <c r="T39855" s="288"/>
      <c r="U39855" s="287"/>
      <c r="X39855" s="289"/>
    </row>
    <row r="39856" spans="20:24">
      <c r="T39856" s="288"/>
      <c r="U39856" s="287"/>
      <c r="X39856" s="289"/>
    </row>
    <row r="39857" spans="20:24">
      <c r="T39857" s="288"/>
      <c r="U39857" s="287"/>
      <c r="X39857" s="289"/>
    </row>
    <row r="39858" spans="20:24">
      <c r="T39858" s="288"/>
      <c r="U39858" s="287"/>
      <c r="X39858" s="289"/>
    </row>
    <row r="39859" spans="20:24">
      <c r="T39859" s="288"/>
      <c r="U39859" s="287"/>
      <c r="X39859" s="289"/>
    </row>
    <row r="39860" spans="20:24">
      <c r="T39860" s="288"/>
      <c r="U39860" s="287"/>
      <c r="X39860" s="289"/>
    </row>
    <row r="39861" spans="20:24">
      <c r="T39861" s="288"/>
      <c r="U39861" s="287"/>
      <c r="X39861" s="289"/>
    </row>
    <row r="39862" spans="20:24">
      <c r="T39862" s="288"/>
      <c r="U39862" s="287"/>
      <c r="X39862" s="289"/>
    </row>
    <row r="39863" spans="20:24">
      <c r="T39863" s="288"/>
      <c r="U39863" s="287"/>
      <c r="X39863" s="289"/>
    </row>
    <row r="39864" spans="20:24">
      <c r="T39864" s="288"/>
      <c r="U39864" s="287"/>
      <c r="X39864" s="289"/>
    </row>
    <row r="39865" spans="20:24">
      <c r="T39865" s="288"/>
      <c r="U39865" s="287"/>
      <c r="X39865" s="289"/>
    </row>
    <row r="39866" spans="20:24">
      <c r="T39866" s="288"/>
      <c r="U39866" s="287"/>
      <c r="X39866" s="289"/>
    </row>
    <row r="39867" spans="20:24">
      <c r="T39867" s="288"/>
      <c r="U39867" s="287"/>
      <c r="X39867" s="289"/>
    </row>
    <row r="39868" spans="20:24">
      <c r="T39868" s="288"/>
      <c r="U39868" s="287"/>
      <c r="X39868" s="289"/>
    </row>
    <row r="39869" spans="20:24">
      <c r="T39869" s="288"/>
      <c r="U39869" s="287"/>
      <c r="X39869" s="289"/>
    </row>
    <row r="39870" spans="20:24">
      <c r="T39870" s="288"/>
      <c r="U39870" s="287"/>
      <c r="X39870" s="289"/>
    </row>
    <row r="39871" spans="20:24">
      <c r="T39871" s="288"/>
      <c r="U39871" s="287"/>
      <c r="X39871" s="289"/>
    </row>
    <row r="39872" spans="20:24">
      <c r="T39872" s="288"/>
      <c r="U39872" s="287"/>
      <c r="X39872" s="289"/>
    </row>
    <row r="39873" spans="20:24">
      <c r="T39873" s="288"/>
      <c r="U39873" s="287"/>
      <c r="X39873" s="289"/>
    </row>
    <row r="39874" spans="20:24">
      <c r="T39874" s="288"/>
      <c r="U39874" s="287"/>
      <c r="X39874" s="289"/>
    </row>
    <row r="39875" spans="20:24">
      <c r="T39875" s="288"/>
      <c r="U39875" s="287"/>
      <c r="X39875" s="289"/>
    </row>
    <row r="39876" spans="20:24">
      <c r="T39876" s="288"/>
      <c r="U39876" s="287"/>
      <c r="X39876" s="289"/>
    </row>
    <row r="39877" spans="20:24">
      <c r="T39877" s="288"/>
      <c r="U39877" s="287"/>
      <c r="X39877" s="289"/>
    </row>
    <row r="39878" spans="20:24">
      <c r="T39878" s="288"/>
      <c r="U39878" s="287"/>
      <c r="X39878" s="289"/>
    </row>
    <row r="39879" spans="20:24">
      <c r="T39879" s="288"/>
      <c r="U39879" s="287"/>
      <c r="X39879" s="289"/>
    </row>
    <row r="39880" spans="20:24">
      <c r="T39880" s="288"/>
      <c r="U39880" s="287"/>
      <c r="X39880" s="289"/>
    </row>
    <row r="39881" spans="20:24">
      <c r="T39881" s="288"/>
      <c r="U39881" s="287"/>
      <c r="X39881" s="289"/>
    </row>
    <row r="39882" spans="20:24">
      <c r="T39882" s="288"/>
      <c r="U39882" s="287"/>
      <c r="X39882" s="289"/>
    </row>
    <row r="39883" spans="20:24">
      <c r="T39883" s="288"/>
      <c r="U39883" s="287"/>
      <c r="X39883" s="289"/>
    </row>
    <row r="39884" spans="20:24">
      <c r="T39884" s="288"/>
      <c r="U39884" s="287"/>
      <c r="X39884" s="289"/>
    </row>
    <row r="39885" spans="20:24">
      <c r="T39885" s="288"/>
      <c r="U39885" s="287"/>
      <c r="X39885" s="289"/>
    </row>
    <row r="39886" spans="20:24">
      <c r="T39886" s="288"/>
      <c r="U39886" s="287"/>
      <c r="X39886" s="289"/>
    </row>
    <row r="39887" spans="20:24">
      <c r="T39887" s="288"/>
      <c r="U39887" s="287"/>
      <c r="X39887" s="289"/>
    </row>
    <row r="39888" spans="20:24">
      <c r="T39888" s="288"/>
      <c r="U39888" s="287"/>
      <c r="X39888" s="289"/>
    </row>
    <row r="39889" spans="20:24">
      <c r="T39889" s="288"/>
      <c r="U39889" s="287"/>
      <c r="X39889" s="289"/>
    </row>
    <row r="39890" spans="20:24">
      <c r="T39890" s="288"/>
      <c r="U39890" s="287"/>
      <c r="X39890" s="289"/>
    </row>
    <row r="39891" spans="20:24">
      <c r="T39891" s="288"/>
      <c r="U39891" s="287"/>
      <c r="X39891" s="289"/>
    </row>
    <row r="39892" spans="20:24">
      <c r="T39892" s="288"/>
      <c r="U39892" s="287"/>
      <c r="X39892" s="289"/>
    </row>
    <row r="39893" spans="20:24">
      <c r="T39893" s="288"/>
      <c r="U39893" s="287"/>
      <c r="X39893" s="289"/>
    </row>
    <row r="39894" spans="20:24">
      <c r="T39894" s="288"/>
      <c r="U39894" s="287"/>
      <c r="X39894" s="289"/>
    </row>
    <row r="39895" spans="20:24">
      <c r="T39895" s="288"/>
      <c r="U39895" s="287"/>
      <c r="X39895" s="289"/>
    </row>
    <row r="39896" spans="20:24">
      <c r="T39896" s="288"/>
      <c r="U39896" s="287"/>
      <c r="X39896" s="289"/>
    </row>
    <row r="39897" spans="20:24">
      <c r="T39897" s="288"/>
      <c r="U39897" s="287"/>
      <c r="X39897" s="289"/>
    </row>
    <row r="39898" spans="20:24">
      <c r="T39898" s="288"/>
      <c r="U39898" s="287"/>
      <c r="X39898" s="289"/>
    </row>
    <row r="39899" spans="20:24">
      <c r="T39899" s="288"/>
      <c r="U39899" s="287"/>
      <c r="X39899" s="289"/>
    </row>
    <row r="39900" spans="20:24">
      <c r="T39900" s="288"/>
      <c r="U39900" s="287"/>
      <c r="X39900" s="289"/>
    </row>
    <row r="39901" spans="20:24">
      <c r="T39901" s="288"/>
      <c r="U39901" s="287"/>
      <c r="X39901" s="289"/>
    </row>
    <row r="39902" spans="20:24">
      <c r="T39902" s="288"/>
      <c r="U39902" s="287"/>
      <c r="X39902" s="289"/>
    </row>
    <row r="39903" spans="20:24">
      <c r="T39903" s="288"/>
      <c r="U39903" s="287"/>
      <c r="X39903" s="289"/>
    </row>
    <row r="39904" spans="20:24">
      <c r="T39904" s="288"/>
      <c r="U39904" s="287"/>
      <c r="X39904" s="289"/>
    </row>
    <row r="39905" spans="20:24">
      <c r="T39905" s="288"/>
      <c r="U39905" s="287"/>
      <c r="X39905" s="289"/>
    </row>
    <row r="39906" spans="20:24">
      <c r="T39906" s="288"/>
      <c r="U39906" s="287"/>
      <c r="X39906" s="289"/>
    </row>
    <row r="39907" spans="20:24">
      <c r="T39907" s="288"/>
      <c r="U39907" s="287"/>
      <c r="X39907" s="289"/>
    </row>
    <row r="39908" spans="20:24">
      <c r="T39908" s="288"/>
      <c r="U39908" s="287"/>
      <c r="X39908" s="289"/>
    </row>
    <row r="39909" spans="20:24">
      <c r="T39909" s="288"/>
      <c r="U39909" s="287"/>
      <c r="X39909" s="289"/>
    </row>
    <row r="39910" spans="20:24">
      <c r="T39910" s="288"/>
      <c r="U39910" s="287"/>
      <c r="X39910" s="289"/>
    </row>
    <row r="39911" spans="20:24">
      <c r="T39911" s="288"/>
      <c r="U39911" s="287"/>
      <c r="X39911" s="289"/>
    </row>
    <row r="39912" spans="20:24">
      <c r="T39912" s="288"/>
      <c r="U39912" s="287"/>
      <c r="X39912" s="289"/>
    </row>
    <row r="39913" spans="20:24">
      <c r="T39913" s="288"/>
      <c r="U39913" s="287"/>
      <c r="X39913" s="289"/>
    </row>
    <row r="39914" spans="20:24">
      <c r="T39914" s="288"/>
      <c r="U39914" s="287"/>
      <c r="X39914" s="289"/>
    </row>
    <row r="39915" spans="20:24">
      <c r="T39915" s="288"/>
      <c r="U39915" s="287"/>
      <c r="X39915" s="289"/>
    </row>
    <row r="39916" spans="20:24">
      <c r="T39916" s="288"/>
      <c r="U39916" s="287"/>
      <c r="X39916" s="289"/>
    </row>
    <row r="39917" spans="20:24">
      <c r="T39917" s="288"/>
      <c r="U39917" s="287"/>
      <c r="X39917" s="289"/>
    </row>
    <row r="39918" spans="20:24">
      <c r="T39918" s="288"/>
      <c r="U39918" s="287"/>
      <c r="X39918" s="289"/>
    </row>
    <row r="39919" spans="20:24">
      <c r="T39919" s="288"/>
      <c r="U39919" s="287"/>
      <c r="X39919" s="289"/>
    </row>
    <row r="39920" spans="20:24">
      <c r="T39920" s="288"/>
      <c r="U39920" s="287"/>
      <c r="X39920" s="289"/>
    </row>
    <row r="39921" spans="20:24">
      <c r="T39921" s="288"/>
      <c r="U39921" s="287"/>
      <c r="X39921" s="289"/>
    </row>
    <row r="39922" spans="20:24">
      <c r="T39922" s="288"/>
      <c r="U39922" s="287"/>
      <c r="X39922" s="289"/>
    </row>
    <row r="39923" spans="20:24">
      <c r="T39923" s="288"/>
      <c r="U39923" s="287"/>
      <c r="X39923" s="289"/>
    </row>
    <row r="39924" spans="20:24">
      <c r="T39924" s="288"/>
      <c r="U39924" s="287"/>
      <c r="X39924" s="289"/>
    </row>
    <row r="39925" spans="20:24">
      <c r="T39925" s="288"/>
      <c r="U39925" s="287"/>
      <c r="X39925" s="289"/>
    </row>
    <row r="39926" spans="20:24">
      <c r="T39926" s="288"/>
      <c r="U39926" s="287"/>
      <c r="X39926" s="289"/>
    </row>
    <row r="39927" spans="20:24">
      <c r="T39927" s="288"/>
      <c r="U39927" s="287"/>
      <c r="X39927" s="289"/>
    </row>
    <row r="39928" spans="20:24">
      <c r="T39928" s="288"/>
      <c r="U39928" s="287"/>
      <c r="X39928" s="289"/>
    </row>
    <row r="39929" spans="20:24">
      <c r="T39929" s="288"/>
      <c r="U39929" s="287"/>
      <c r="X39929" s="289"/>
    </row>
    <row r="39930" spans="20:24">
      <c r="T39930" s="288"/>
      <c r="U39930" s="287"/>
      <c r="X39930" s="289"/>
    </row>
    <row r="39931" spans="20:24">
      <c r="T39931" s="288"/>
      <c r="U39931" s="287"/>
      <c r="X39931" s="289"/>
    </row>
    <row r="39932" spans="20:24">
      <c r="T39932" s="288"/>
      <c r="U39932" s="287"/>
      <c r="X39932" s="289"/>
    </row>
    <row r="39933" spans="20:24">
      <c r="T39933" s="288"/>
      <c r="U39933" s="287"/>
      <c r="X39933" s="289"/>
    </row>
    <row r="39934" spans="20:24">
      <c r="T39934" s="288"/>
      <c r="U39934" s="287"/>
      <c r="X39934" s="289"/>
    </row>
    <row r="39935" spans="20:24">
      <c r="T39935" s="288"/>
      <c r="U39935" s="287"/>
      <c r="X39935" s="289"/>
    </row>
    <row r="39936" spans="20:24">
      <c r="T39936" s="288"/>
      <c r="U39936" s="287"/>
      <c r="X39936" s="289"/>
    </row>
    <row r="39937" spans="20:24">
      <c r="T39937" s="288"/>
      <c r="U39937" s="287"/>
      <c r="X39937" s="289"/>
    </row>
    <row r="39938" spans="20:24">
      <c r="T39938" s="288"/>
      <c r="U39938" s="287"/>
      <c r="X39938" s="289"/>
    </row>
    <row r="39939" spans="20:24">
      <c r="T39939" s="288"/>
      <c r="U39939" s="287"/>
      <c r="X39939" s="289"/>
    </row>
    <row r="39940" spans="20:24">
      <c r="T39940" s="288"/>
      <c r="U39940" s="287"/>
      <c r="X39940" s="289"/>
    </row>
    <row r="39941" spans="20:24">
      <c r="T39941" s="288"/>
      <c r="U39941" s="287"/>
      <c r="X39941" s="289"/>
    </row>
    <row r="39942" spans="20:24">
      <c r="T39942" s="288"/>
      <c r="U39942" s="287"/>
      <c r="X39942" s="289"/>
    </row>
    <row r="39943" spans="20:24">
      <c r="T39943" s="288"/>
      <c r="U39943" s="287"/>
      <c r="X39943" s="289"/>
    </row>
    <row r="39944" spans="20:24">
      <c r="T39944" s="288"/>
      <c r="U39944" s="287"/>
      <c r="X39944" s="289"/>
    </row>
    <row r="39945" spans="20:24">
      <c r="T39945" s="288"/>
      <c r="U39945" s="287"/>
      <c r="X39945" s="289"/>
    </row>
    <row r="39946" spans="20:24">
      <c r="T39946" s="288"/>
      <c r="U39946" s="287"/>
      <c r="X39946" s="289"/>
    </row>
    <row r="39947" spans="20:24">
      <c r="T39947" s="288"/>
      <c r="U39947" s="287"/>
      <c r="X39947" s="289"/>
    </row>
    <row r="39948" spans="20:24">
      <c r="T39948" s="288"/>
      <c r="U39948" s="287"/>
      <c r="X39948" s="289"/>
    </row>
    <row r="39949" spans="20:24">
      <c r="T39949" s="288"/>
      <c r="U39949" s="287"/>
      <c r="X39949" s="289"/>
    </row>
    <row r="39950" spans="20:24">
      <c r="T39950" s="288"/>
      <c r="U39950" s="287"/>
      <c r="X39950" s="289"/>
    </row>
    <row r="39951" spans="20:24">
      <c r="T39951" s="288"/>
      <c r="U39951" s="287"/>
      <c r="X39951" s="289"/>
    </row>
    <row r="39952" spans="20:24">
      <c r="T39952" s="288"/>
      <c r="U39952" s="287"/>
      <c r="X39952" s="289"/>
    </row>
    <row r="39953" spans="20:24">
      <c r="T39953" s="288"/>
      <c r="U39953" s="287"/>
      <c r="X39953" s="289"/>
    </row>
    <row r="39954" spans="20:24">
      <c r="T39954" s="288"/>
      <c r="U39954" s="287"/>
      <c r="X39954" s="289"/>
    </row>
    <row r="39955" spans="20:24">
      <c r="T39955" s="288"/>
      <c r="U39955" s="287"/>
      <c r="X39955" s="289"/>
    </row>
    <row r="39956" spans="20:24">
      <c r="T39956" s="288"/>
      <c r="U39956" s="287"/>
      <c r="X39956" s="289"/>
    </row>
    <row r="39957" spans="20:24">
      <c r="T39957" s="288"/>
      <c r="U39957" s="287"/>
      <c r="X39957" s="289"/>
    </row>
    <row r="39958" spans="20:24">
      <c r="T39958" s="288"/>
      <c r="U39958" s="287"/>
      <c r="X39958" s="289"/>
    </row>
    <row r="39959" spans="20:24">
      <c r="T39959" s="288"/>
      <c r="U39959" s="287"/>
      <c r="X39959" s="289"/>
    </row>
    <row r="39960" spans="20:24">
      <c r="T39960" s="288"/>
      <c r="U39960" s="287"/>
      <c r="X39960" s="289"/>
    </row>
    <row r="39961" spans="20:24">
      <c r="T39961" s="288"/>
      <c r="U39961" s="287"/>
      <c r="X39961" s="289"/>
    </row>
    <row r="39962" spans="20:24">
      <c r="T39962" s="288"/>
      <c r="U39962" s="287"/>
      <c r="X39962" s="289"/>
    </row>
    <row r="39963" spans="20:24">
      <c r="T39963" s="288"/>
      <c r="U39963" s="287"/>
      <c r="X39963" s="289"/>
    </row>
    <row r="39964" spans="20:24">
      <c r="T39964" s="288"/>
      <c r="U39964" s="287"/>
      <c r="X39964" s="289"/>
    </row>
    <row r="39965" spans="20:24">
      <c r="T39965" s="288"/>
      <c r="U39965" s="287"/>
      <c r="X39965" s="289"/>
    </row>
    <row r="39966" spans="20:24">
      <c r="T39966" s="288"/>
      <c r="U39966" s="287"/>
      <c r="X39966" s="289"/>
    </row>
    <row r="39967" spans="20:24">
      <c r="T39967" s="288"/>
      <c r="U39967" s="287"/>
      <c r="X39967" s="289"/>
    </row>
    <row r="39968" spans="20:24">
      <c r="T39968" s="288"/>
      <c r="U39968" s="287"/>
      <c r="X39968" s="289"/>
    </row>
    <row r="39969" spans="20:24">
      <c r="T39969" s="288"/>
      <c r="U39969" s="287"/>
      <c r="X39969" s="289"/>
    </row>
    <row r="39970" spans="20:24">
      <c r="T39970" s="288"/>
      <c r="U39970" s="287"/>
      <c r="X39970" s="289"/>
    </row>
    <row r="39971" spans="20:24">
      <c r="T39971" s="288"/>
      <c r="U39971" s="287"/>
      <c r="X39971" s="289"/>
    </row>
    <row r="39972" spans="20:24">
      <c r="T39972" s="288"/>
      <c r="U39972" s="287"/>
      <c r="X39972" s="289"/>
    </row>
    <row r="39973" spans="20:24">
      <c r="T39973" s="288"/>
      <c r="U39973" s="287"/>
      <c r="X39973" s="289"/>
    </row>
    <row r="39974" spans="20:24">
      <c r="T39974" s="288"/>
      <c r="U39974" s="287"/>
      <c r="X39974" s="289"/>
    </row>
    <row r="39975" spans="20:24">
      <c r="T39975" s="288"/>
      <c r="U39975" s="287"/>
      <c r="X39975" s="289"/>
    </row>
    <row r="39976" spans="20:24">
      <c r="T39976" s="288"/>
      <c r="U39976" s="287"/>
      <c r="X39976" s="289"/>
    </row>
    <row r="39977" spans="20:24">
      <c r="T39977" s="288"/>
      <c r="U39977" s="287"/>
      <c r="X39977" s="289"/>
    </row>
    <row r="39978" spans="20:24">
      <c r="T39978" s="288"/>
      <c r="U39978" s="287"/>
      <c r="X39978" s="289"/>
    </row>
    <row r="39979" spans="20:24">
      <c r="T39979" s="288"/>
      <c r="U39979" s="287"/>
      <c r="X39979" s="289"/>
    </row>
    <row r="39980" spans="20:24">
      <c r="T39980" s="288"/>
      <c r="U39980" s="287"/>
      <c r="X39980" s="289"/>
    </row>
    <row r="39981" spans="20:24">
      <c r="T39981" s="288"/>
      <c r="U39981" s="287"/>
      <c r="X39981" s="289"/>
    </row>
    <row r="39982" spans="20:24">
      <c r="T39982" s="288"/>
      <c r="U39982" s="287"/>
      <c r="X39982" s="289"/>
    </row>
    <row r="39983" spans="20:24">
      <c r="T39983" s="288"/>
      <c r="U39983" s="287"/>
      <c r="X39983" s="289"/>
    </row>
    <row r="39984" spans="20:24">
      <c r="T39984" s="288"/>
      <c r="U39984" s="287"/>
      <c r="X39984" s="289"/>
    </row>
    <row r="39985" spans="20:24">
      <c r="T39985" s="288"/>
      <c r="U39985" s="287"/>
      <c r="X39985" s="289"/>
    </row>
    <row r="39986" spans="20:24">
      <c r="T39986" s="288"/>
      <c r="U39986" s="287"/>
      <c r="X39986" s="289"/>
    </row>
    <row r="39987" spans="20:24">
      <c r="T39987" s="288"/>
      <c r="U39987" s="287"/>
      <c r="X39987" s="289"/>
    </row>
    <row r="39988" spans="20:24">
      <c r="T39988" s="288"/>
      <c r="U39988" s="287"/>
      <c r="X39988" s="289"/>
    </row>
    <row r="39989" spans="20:24">
      <c r="T39989" s="288"/>
      <c r="U39989" s="287"/>
      <c r="X39989" s="289"/>
    </row>
    <row r="39990" spans="20:24">
      <c r="T39990" s="288"/>
      <c r="U39990" s="287"/>
      <c r="X39990" s="289"/>
    </row>
    <row r="39991" spans="20:24">
      <c r="T39991" s="288"/>
      <c r="U39991" s="287"/>
      <c r="X39991" s="289"/>
    </row>
    <row r="39992" spans="20:24">
      <c r="T39992" s="288"/>
      <c r="U39992" s="287"/>
      <c r="X39992" s="289"/>
    </row>
    <row r="39993" spans="20:24">
      <c r="T39993" s="288"/>
      <c r="U39993" s="287"/>
      <c r="X39993" s="289"/>
    </row>
    <row r="39994" spans="20:24">
      <c r="T39994" s="288"/>
      <c r="U39994" s="287"/>
      <c r="X39994" s="289"/>
    </row>
    <row r="39995" spans="20:24">
      <c r="T39995" s="288"/>
      <c r="U39995" s="287"/>
      <c r="X39995" s="289"/>
    </row>
    <row r="39996" spans="20:24">
      <c r="T39996" s="288"/>
      <c r="U39996" s="287"/>
      <c r="X39996" s="289"/>
    </row>
    <row r="39997" spans="20:24">
      <c r="T39997" s="288"/>
      <c r="U39997" s="287"/>
      <c r="X39997" s="289"/>
    </row>
    <row r="39998" spans="20:24">
      <c r="T39998" s="288"/>
      <c r="U39998" s="287"/>
      <c r="X39998" s="289"/>
    </row>
    <row r="39999" spans="20:24">
      <c r="T39999" s="288"/>
      <c r="U39999" s="287"/>
      <c r="X39999" s="289"/>
    </row>
    <row r="40000" spans="20:24">
      <c r="T40000" s="288"/>
      <c r="U40000" s="287"/>
      <c r="X40000" s="289"/>
    </row>
    <row r="40001" spans="20:24">
      <c r="T40001" s="288"/>
      <c r="U40001" s="287"/>
      <c r="X40001" s="289"/>
    </row>
    <row r="40002" spans="20:24">
      <c r="T40002" s="288"/>
      <c r="U40002" s="287"/>
      <c r="X40002" s="289"/>
    </row>
    <row r="40003" spans="20:24">
      <c r="T40003" s="288"/>
      <c r="U40003" s="287"/>
      <c r="X40003" s="289"/>
    </row>
    <row r="40004" spans="20:24">
      <c r="T40004" s="288"/>
      <c r="U40004" s="287"/>
      <c r="X40004" s="289"/>
    </row>
    <row r="40005" spans="20:24">
      <c r="T40005" s="288"/>
      <c r="U40005" s="287"/>
      <c r="X40005" s="289"/>
    </row>
    <row r="40006" spans="20:24">
      <c r="T40006" s="288"/>
      <c r="U40006" s="287"/>
      <c r="X40006" s="289"/>
    </row>
    <row r="40007" spans="20:24">
      <c r="T40007" s="288"/>
      <c r="U40007" s="287"/>
      <c r="X40007" s="289"/>
    </row>
    <row r="40008" spans="20:24">
      <c r="T40008" s="288"/>
      <c r="U40008" s="287"/>
      <c r="X40008" s="289"/>
    </row>
    <row r="40009" spans="20:24">
      <c r="T40009" s="288"/>
      <c r="U40009" s="287"/>
      <c r="X40009" s="289"/>
    </row>
    <row r="40010" spans="20:24">
      <c r="T40010" s="288"/>
      <c r="U40010" s="287"/>
      <c r="X40010" s="289"/>
    </row>
    <row r="40011" spans="20:24">
      <c r="T40011" s="288"/>
      <c r="U40011" s="287"/>
      <c r="X40011" s="289"/>
    </row>
    <row r="40012" spans="20:24">
      <c r="T40012" s="288"/>
      <c r="U40012" s="287"/>
      <c r="X40012" s="289"/>
    </row>
    <row r="40013" spans="20:24">
      <c r="T40013" s="288"/>
      <c r="U40013" s="287"/>
      <c r="X40013" s="289"/>
    </row>
    <row r="40014" spans="20:24">
      <c r="T40014" s="288"/>
      <c r="U40014" s="287"/>
      <c r="X40014" s="289"/>
    </row>
    <row r="40015" spans="20:24">
      <c r="T40015" s="288"/>
      <c r="U40015" s="287"/>
      <c r="X40015" s="289"/>
    </row>
    <row r="40016" spans="20:24">
      <c r="T40016" s="288"/>
      <c r="U40016" s="287"/>
      <c r="X40016" s="289"/>
    </row>
    <row r="40017" spans="20:24">
      <c r="T40017" s="288"/>
      <c r="U40017" s="287"/>
      <c r="X40017" s="289"/>
    </row>
    <row r="40018" spans="20:24">
      <c r="T40018" s="288"/>
      <c r="U40018" s="287"/>
      <c r="X40018" s="289"/>
    </row>
    <row r="40019" spans="20:24">
      <c r="T40019" s="288"/>
      <c r="U40019" s="287"/>
      <c r="X40019" s="289"/>
    </row>
    <row r="40020" spans="20:24">
      <c r="T40020" s="288"/>
      <c r="U40020" s="287"/>
      <c r="X40020" s="289"/>
    </row>
    <row r="40021" spans="20:24">
      <c r="T40021" s="288"/>
      <c r="U40021" s="287"/>
      <c r="X40021" s="289"/>
    </row>
    <row r="40022" spans="20:24">
      <c r="T40022" s="288"/>
      <c r="U40022" s="287"/>
      <c r="X40022" s="289"/>
    </row>
    <row r="40023" spans="20:24">
      <c r="T40023" s="288"/>
      <c r="U40023" s="287"/>
      <c r="X40023" s="289"/>
    </row>
    <row r="40024" spans="20:24">
      <c r="T40024" s="288"/>
      <c r="U40024" s="287"/>
      <c r="X40024" s="289"/>
    </row>
    <row r="40025" spans="20:24">
      <c r="T40025" s="288"/>
      <c r="U40025" s="287"/>
      <c r="X40025" s="289"/>
    </row>
    <row r="40026" spans="20:24">
      <c r="T40026" s="288"/>
      <c r="U40026" s="287"/>
      <c r="X40026" s="289"/>
    </row>
    <row r="40027" spans="20:24">
      <c r="T40027" s="288"/>
      <c r="U40027" s="287"/>
      <c r="X40027" s="289"/>
    </row>
    <row r="40028" spans="20:24">
      <c r="T40028" s="288"/>
      <c r="U40028" s="287"/>
      <c r="X40028" s="289"/>
    </row>
    <row r="40029" spans="20:24">
      <c r="T40029" s="288"/>
      <c r="U40029" s="287"/>
      <c r="X40029" s="289"/>
    </row>
    <row r="40030" spans="20:24">
      <c r="T40030" s="288"/>
      <c r="U40030" s="287"/>
      <c r="X40030" s="289"/>
    </row>
    <row r="40031" spans="20:24">
      <c r="T40031" s="288"/>
      <c r="U40031" s="287"/>
      <c r="X40031" s="289"/>
    </row>
    <row r="40032" spans="20:24">
      <c r="T40032" s="288"/>
      <c r="U40032" s="287"/>
      <c r="X40032" s="289"/>
    </row>
    <row r="40033" spans="20:24">
      <c r="T40033" s="288"/>
      <c r="U40033" s="287"/>
      <c r="X40033" s="289"/>
    </row>
    <row r="40034" spans="20:24">
      <c r="T40034" s="288"/>
      <c r="U40034" s="287"/>
      <c r="X40034" s="289"/>
    </row>
    <row r="40035" spans="20:24">
      <c r="T40035" s="288"/>
      <c r="U40035" s="287"/>
      <c r="X40035" s="289"/>
    </row>
    <row r="40036" spans="20:24">
      <c r="T40036" s="288"/>
      <c r="U40036" s="287"/>
      <c r="X40036" s="289"/>
    </row>
    <row r="40037" spans="20:24">
      <c r="T40037" s="288"/>
      <c r="U40037" s="287"/>
      <c r="X40037" s="289"/>
    </row>
    <row r="40038" spans="20:24">
      <c r="T40038" s="288"/>
      <c r="U40038" s="287"/>
      <c r="X40038" s="289"/>
    </row>
    <row r="40039" spans="20:24">
      <c r="T40039" s="288"/>
      <c r="U40039" s="287"/>
      <c r="X40039" s="289"/>
    </row>
    <row r="40040" spans="20:24">
      <c r="T40040" s="288"/>
      <c r="U40040" s="287"/>
      <c r="X40040" s="289"/>
    </row>
    <row r="40041" spans="20:24">
      <c r="T40041" s="288"/>
      <c r="U40041" s="287"/>
      <c r="X40041" s="289"/>
    </row>
    <row r="40042" spans="20:24">
      <c r="T40042" s="288"/>
      <c r="U40042" s="287"/>
      <c r="X40042" s="289"/>
    </row>
    <row r="40043" spans="20:24">
      <c r="T40043" s="288"/>
      <c r="U40043" s="287"/>
      <c r="X40043" s="289"/>
    </row>
    <row r="40044" spans="20:24">
      <c r="T40044" s="288"/>
      <c r="U40044" s="287"/>
      <c r="X40044" s="289"/>
    </row>
    <row r="40045" spans="20:24">
      <c r="T40045" s="288"/>
      <c r="U40045" s="287"/>
      <c r="X40045" s="289"/>
    </row>
    <row r="40046" spans="20:24">
      <c r="T40046" s="288"/>
      <c r="U40046" s="287"/>
      <c r="X40046" s="289"/>
    </row>
    <row r="40047" spans="20:24">
      <c r="T40047" s="288"/>
      <c r="U40047" s="287"/>
      <c r="X40047" s="289"/>
    </row>
    <row r="40048" spans="20:24">
      <c r="T40048" s="288"/>
      <c r="U40048" s="287"/>
      <c r="X40048" s="289"/>
    </row>
    <row r="40049" spans="20:24">
      <c r="T40049" s="288"/>
      <c r="U40049" s="287"/>
      <c r="X40049" s="289"/>
    </row>
    <row r="40050" spans="20:24">
      <c r="T40050" s="288"/>
      <c r="U40050" s="287"/>
      <c r="X40050" s="289"/>
    </row>
    <row r="40051" spans="20:24">
      <c r="T40051" s="288"/>
      <c r="U40051" s="287"/>
      <c r="X40051" s="289"/>
    </row>
    <row r="40052" spans="20:24">
      <c r="T40052" s="288"/>
      <c r="U40052" s="287"/>
      <c r="X40052" s="289"/>
    </row>
    <row r="40053" spans="20:24">
      <c r="T40053" s="288"/>
      <c r="U40053" s="287"/>
      <c r="X40053" s="289"/>
    </row>
    <row r="40054" spans="20:24">
      <c r="T40054" s="288"/>
      <c r="U40054" s="287"/>
      <c r="X40054" s="289"/>
    </row>
    <row r="40055" spans="20:24">
      <c r="T40055" s="288"/>
      <c r="U40055" s="287"/>
      <c r="X40055" s="289"/>
    </row>
    <row r="40056" spans="20:24">
      <c r="T40056" s="288"/>
      <c r="U40056" s="287"/>
      <c r="X40056" s="289"/>
    </row>
    <row r="40057" spans="20:24">
      <c r="T40057" s="288"/>
      <c r="U40057" s="287"/>
      <c r="X40057" s="289"/>
    </row>
    <row r="40058" spans="20:24">
      <c r="T40058" s="288"/>
      <c r="U40058" s="287"/>
      <c r="X40058" s="289"/>
    </row>
    <row r="40059" spans="20:24">
      <c r="T40059" s="288"/>
      <c r="U40059" s="287"/>
      <c r="X40059" s="289"/>
    </row>
    <row r="40060" spans="20:24">
      <c r="T40060" s="288"/>
      <c r="U40060" s="287"/>
      <c r="X40060" s="289"/>
    </row>
    <row r="40061" spans="20:24">
      <c r="T40061" s="288"/>
      <c r="U40061" s="287"/>
      <c r="X40061" s="289"/>
    </row>
    <row r="40062" spans="20:24">
      <c r="T40062" s="288"/>
      <c r="U40062" s="287"/>
      <c r="X40062" s="289"/>
    </row>
    <row r="40063" spans="20:24">
      <c r="T40063" s="288"/>
      <c r="U40063" s="287"/>
      <c r="X40063" s="289"/>
    </row>
    <row r="40064" spans="20:24">
      <c r="T40064" s="288"/>
      <c r="U40064" s="287"/>
      <c r="X40064" s="289"/>
    </row>
    <row r="40065" spans="20:24">
      <c r="T40065" s="288"/>
      <c r="U40065" s="287"/>
      <c r="X40065" s="289"/>
    </row>
    <row r="40066" spans="20:24">
      <c r="T40066" s="288"/>
      <c r="U40066" s="287"/>
      <c r="X40066" s="289"/>
    </row>
    <row r="40067" spans="20:24">
      <c r="T40067" s="288"/>
      <c r="U40067" s="287"/>
      <c r="X40067" s="289"/>
    </row>
    <row r="40068" spans="20:24">
      <c r="T40068" s="288"/>
      <c r="U40068" s="287"/>
      <c r="X40068" s="289"/>
    </row>
    <row r="40069" spans="20:24">
      <c r="T40069" s="288"/>
      <c r="U40069" s="287"/>
      <c r="X40069" s="289"/>
    </row>
    <row r="40070" spans="20:24">
      <c r="T40070" s="288"/>
      <c r="U40070" s="287"/>
      <c r="X40070" s="289"/>
    </row>
    <row r="40071" spans="20:24">
      <c r="T40071" s="288"/>
      <c r="U40071" s="287"/>
      <c r="X40071" s="289"/>
    </row>
    <row r="40072" spans="20:24">
      <c r="T40072" s="288"/>
      <c r="U40072" s="287"/>
      <c r="X40072" s="289"/>
    </row>
    <row r="40073" spans="20:24">
      <c r="T40073" s="288"/>
      <c r="U40073" s="287"/>
      <c r="X40073" s="289"/>
    </row>
    <row r="40074" spans="20:24">
      <c r="T40074" s="288"/>
      <c r="U40074" s="287"/>
      <c r="X40074" s="289"/>
    </row>
    <row r="40075" spans="20:24">
      <c r="T40075" s="288"/>
      <c r="U40075" s="287"/>
      <c r="X40075" s="289"/>
    </row>
    <row r="40076" spans="20:24">
      <c r="T40076" s="288"/>
      <c r="U40076" s="287"/>
      <c r="X40076" s="289"/>
    </row>
    <row r="40077" spans="20:24">
      <c r="T40077" s="288"/>
      <c r="U40077" s="287"/>
      <c r="X40077" s="289"/>
    </row>
    <row r="40078" spans="20:24">
      <c r="T40078" s="288"/>
      <c r="U40078" s="287"/>
      <c r="X40078" s="289"/>
    </row>
    <row r="40079" spans="20:24">
      <c r="T40079" s="288"/>
      <c r="U40079" s="287"/>
      <c r="X40079" s="289"/>
    </row>
    <row r="40080" spans="20:24">
      <c r="T40080" s="288"/>
      <c r="U40080" s="287"/>
      <c r="X40080" s="289"/>
    </row>
    <row r="40081" spans="20:24">
      <c r="T40081" s="288"/>
      <c r="U40081" s="287"/>
      <c r="X40081" s="289"/>
    </row>
    <row r="40082" spans="20:24">
      <c r="T40082" s="288"/>
      <c r="U40082" s="287"/>
      <c r="X40082" s="289"/>
    </row>
    <row r="40083" spans="20:24">
      <c r="T40083" s="288"/>
      <c r="U40083" s="287"/>
      <c r="X40083" s="289"/>
    </row>
    <row r="40084" spans="20:24">
      <c r="T40084" s="288"/>
      <c r="U40084" s="287"/>
      <c r="X40084" s="289"/>
    </row>
    <row r="40085" spans="20:24">
      <c r="T40085" s="288"/>
      <c r="U40085" s="287"/>
      <c r="X40085" s="289"/>
    </row>
    <row r="40086" spans="20:24">
      <c r="T40086" s="288"/>
      <c r="U40086" s="287"/>
      <c r="X40086" s="289"/>
    </row>
    <row r="40087" spans="20:24">
      <c r="T40087" s="288"/>
      <c r="U40087" s="287"/>
      <c r="X40087" s="289"/>
    </row>
    <row r="40088" spans="20:24">
      <c r="T40088" s="288"/>
      <c r="U40088" s="287"/>
      <c r="X40088" s="289"/>
    </row>
    <row r="40089" spans="20:24">
      <c r="T40089" s="288"/>
      <c r="U40089" s="287"/>
      <c r="X40089" s="289"/>
    </row>
    <row r="40090" spans="20:24">
      <c r="T40090" s="288"/>
      <c r="U40090" s="287"/>
      <c r="X40090" s="289"/>
    </row>
    <row r="40091" spans="20:24">
      <c r="T40091" s="288"/>
      <c r="U40091" s="287"/>
      <c r="X40091" s="289"/>
    </row>
    <row r="40092" spans="20:24">
      <c r="T40092" s="288"/>
      <c r="U40092" s="287"/>
      <c r="X40092" s="289"/>
    </row>
    <row r="40093" spans="20:24">
      <c r="T40093" s="288"/>
      <c r="U40093" s="287"/>
      <c r="X40093" s="289"/>
    </row>
    <row r="40094" spans="20:24">
      <c r="T40094" s="288"/>
      <c r="U40094" s="287"/>
      <c r="X40094" s="289"/>
    </row>
    <row r="40095" spans="20:24">
      <c r="T40095" s="288"/>
      <c r="U40095" s="287"/>
      <c r="X40095" s="289"/>
    </row>
    <row r="40096" spans="20:24">
      <c r="T40096" s="288"/>
      <c r="U40096" s="287"/>
      <c r="X40096" s="289"/>
    </row>
    <row r="40097" spans="20:24">
      <c r="T40097" s="288"/>
      <c r="U40097" s="287"/>
      <c r="X40097" s="289"/>
    </row>
    <row r="40098" spans="20:24">
      <c r="T40098" s="288"/>
      <c r="U40098" s="287"/>
      <c r="X40098" s="289"/>
    </row>
    <row r="40099" spans="20:24">
      <c r="T40099" s="288"/>
      <c r="U40099" s="287"/>
      <c r="X40099" s="289"/>
    </row>
    <row r="40100" spans="20:24">
      <c r="T40100" s="288"/>
      <c r="U40100" s="287"/>
      <c r="X40100" s="289"/>
    </row>
    <row r="40101" spans="20:24">
      <c r="T40101" s="288"/>
      <c r="U40101" s="287"/>
      <c r="X40101" s="289"/>
    </row>
    <row r="40102" spans="20:24">
      <c r="T40102" s="288"/>
      <c r="U40102" s="287"/>
      <c r="X40102" s="289"/>
    </row>
    <row r="40103" spans="20:24">
      <c r="T40103" s="288"/>
      <c r="U40103" s="287"/>
      <c r="X40103" s="289"/>
    </row>
    <row r="40104" spans="20:24">
      <c r="T40104" s="288"/>
      <c r="U40104" s="287"/>
      <c r="X40104" s="289"/>
    </row>
    <row r="40105" spans="20:24">
      <c r="T40105" s="288"/>
      <c r="U40105" s="287"/>
      <c r="X40105" s="289"/>
    </row>
    <row r="40106" spans="20:24">
      <c r="T40106" s="288"/>
      <c r="U40106" s="287"/>
      <c r="X40106" s="289"/>
    </row>
    <row r="40107" spans="20:24">
      <c r="T40107" s="288"/>
      <c r="U40107" s="287"/>
      <c r="X40107" s="289"/>
    </row>
    <row r="40108" spans="20:24">
      <c r="T40108" s="288"/>
      <c r="U40108" s="287"/>
      <c r="X40108" s="289"/>
    </row>
    <row r="40109" spans="20:24">
      <c r="T40109" s="288"/>
      <c r="U40109" s="287"/>
      <c r="X40109" s="289"/>
    </row>
    <row r="40110" spans="20:24">
      <c r="T40110" s="288"/>
      <c r="U40110" s="287"/>
      <c r="X40110" s="289"/>
    </row>
    <row r="40111" spans="20:24">
      <c r="T40111" s="288"/>
      <c r="U40111" s="287"/>
      <c r="X40111" s="289"/>
    </row>
    <row r="40112" spans="20:24">
      <c r="T40112" s="288"/>
      <c r="U40112" s="287"/>
      <c r="X40112" s="289"/>
    </row>
    <row r="40113" spans="20:24">
      <c r="T40113" s="288"/>
      <c r="U40113" s="287"/>
      <c r="X40113" s="289"/>
    </row>
    <row r="40114" spans="20:24">
      <c r="T40114" s="288"/>
      <c r="U40114" s="287"/>
      <c r="X40114" s="289"/>
    </row>
    <row r="40115" spans="20:24">
      <c r="T40115" s="288"/>
      <c r="U40115" s="287"/>
      <c r="X40115" s="289"/>
    </row>
    <row r="40116" spans="20:24">
      <c r="T40116" s="288"/>
      <c r="U40116" s="287"/>
      <c r="X40116" s="289"/>
    </row>
    <row r="40117" spans="20:24">
      <c r="T40117" s="288"/>
      <c r="U40117" s="287"/>
      <c r="X40117" s="289"/>
    </row>
    <row r="40118" spans="20:24">
      <c r="T40118" s="288"/>
      <c r="U40118" s="287"/>
      <c r="X40118" s="289"/>
    </row>
    <row r="40119" spans="20:24">
      <c r="T40119" s="288"/>
      <c r="U40119" s="287"/>
      <c r="X40119" s="289"/>
    </row>
    <row r="40120" spans="20:24">
      <c r="T40120" s="288"/>
      <c r="U40120" s="287"/>
      <c r="X40120" s="289"/>
    </row>
    <row r="40121" spans="20:24">
      <c r="T40121" s="288"/>
      <c r="U40121" s="287"/>
      <c r="X40121" s="289"/>
    </row>
    <row r="40122" spans="20:24">
      <c r="T40122" s="288"/>
      <c r="U40122" s="287"/>
      <c r="X40122" s="289"/>
    </row>
    <row r="40123" spans="20:24">
      <c r="T40123" s="288"/>
      <c r="U40123" s="287"/>
      <c r="X40123" s="289"/>
    </row>
    <row r="40124" spans="20:24">
      <c r="T40124" s="288"/>
      <c r="U40124" s="287"/>
      <c r="X40124" s="289"/>
    </row>
    <row r="40125" spans="20:24">
      <c r="T40125" s="288"/>
      <c r="U40125" s="287"/>
      <c r="X40125" s="289"/>
    </row>
    <row r="40126" spans="20:24">
      <c r="T40126" s="288"/>
      <c r="U40126" s="287"/>
      <c r="X40126" s="289"/>
    </row>
    <row r="40127" spans="20:24">
      <c r="T40127" s="288"/>
      <c r="U40127" s="287"/>
      <c r="X40127" s="289"/>
    </row>
    <row r="40128" spans="20:24">
      <c r="T40128" s="288"/>
      <c r="U40128" s="287"/>
      <c r="X40128" s="289"/>
    </row>
    <row r="40129" spans="20:24">
      <c r="T40129" s="288"/>
      <c r="U40129" s="287"/>
      <c r="X40129" s="289"/>
    </row>
    <row r="40130" spans="20:24">
      <c r="T40130" s="288"/>
      <c r="U40130" s="287"/>
      <c r="X40130" s="289"/>
    </row>
    <row r="40131" spans="20:24">
      <c r="T40131" s="288"/>
      <c r="U40131" s="287"/>
      <c r="X40131" s="289"/>
    </row>
    <row r="40132" spans="20:24">
      <c r="T40132" s="288"/>
      <c r="U40132" s="287"/>
      <c r="X40132" s="289"/>
    </row>
    <row r="40133" spans="20:24">
      <c r="T40133" s="288"/>
      <c r="U40133" s="287"/>
      <c r="X40133" s="289"/>
    </row>
    <row r="40134" spans="20:24">
      <c r="T40134" s="288"/>
      <c r="U40134" s="287"/>
      <c r="X40134" s="289"/>
    </row>
    <row r="40135" spans="20:24">
      <c r="T40135" s="288"/>
      <c r="U40135" s="287"/>
      <c r="X40135" s="289"/>
    </row>
    <row r="40136" spans="20:24">
      <c r="T40136" s="288"/>
      <c r="U40136" s="287"/>
      <c r="X40136" s="289"/>
    </row>
    <row r="40137" spans="20:24">
      <c r="T40137" s="288"/>
      <c r="U40137" s="287"/>
      <c r="X40137" s="289"/>
    </row>
    <row r="40138" spans="20:24">
      <c r="T40138" s="288"/>
      <c r="U40138" s="287"/>
      <c r="X40138" s="289"/>
    </row>
    <row r="40139" spans="20:24">
      <c r="T40139" s="288"/>
      <c r="U40139" s="287"/>
      <c r="X40139" s="289"/>
    </row>
    <row r="40140" spans="20:24">
      <c r="T40140" s="288"/>
      <c r="U40140" s="287"/>
      <c r="X40140" s="289"/>
    </row>
    <row r="40141" spans="20:24">
      <c r="T40141" s="288"/>
      <c r="U40141" s="287"/>
      <c r="X40141" s="289"/>
    </row>
    <row r="40142" spans="20:24">
      <c r="T40142" s="288"/>
      <c r="U40142" s="287"/>
      <c r="X40142" s="289"/>
    </row>
    <row r="40143" spans="20:24">
      <c r="T40143" s="288"/>
      <c r="U40143" s="287"/>
      <c r="X40143" s="289"/>
    </row>
    <row r="40144" spans="20:24">
      <c r="T40144" s="288"/>
      <c r="U40144" s="287"/>
      <c r="X40144" s="289"/>
    </row>
    <row r="40145" spans="20:24">
      <c r="T40145" s="288"/>
      <c r="U40145" s="287"/>
      <c r="X40145" s="289"/>
    </row>
    <row r="40146" spans="20:24">
      <c r="T40146" s="288"/>
      <c r="U40146" s="287"/>
      <c r="X40146" s="289"/>
    </row>
    <row r="40147" spans="20:24">
      <c r="T40147" s="288"/>
      <c r="U40147" s="287"/>
      <c r="X40147" s="289"/>
    </row>
    <row r="40148" spans="20:24">
      <c r="T40148" s="288"/>
      <c r="U40148" s="287"/>
      <c r="X40148" s="289"/>
    </row>
    <row r="40149" spans="20:24">
      <c r="T40149" s="288"/>
      <c r="U40149" s="287"/>
      <c r="X40149" s="289"/>
    </row>
    <row r="40150" spans="20:24">
      <c r="T40150" s="288"/>
      <c r="U40150" s="287"/>
      <c r="X40150" s="289"/>
    </row>
    <row r="40151" spans="20:24">
      <c r="T40151" s="288"/>
      <c r="U40151" s="287"/>
      <c r="X40151" s="289"/>
    </row>
    <row r="40152" spans="20:24">
      <c r="T40152" s="288"/>
      <c r="U40152" s="287"/>
      <c r="X40152" s="289"/>
    </row>
    <row r="40153" spans="20:24">
      <c r="T40153" s="288"/>
      <c r="U40153" s="287"/>
      <c r="X40153" s="289"/>
    </row>
    <row r="40154" spans="20:24">
      <c r="T40154" s="288"/>
      <c r="U40154" s="287"/>
      <c r="X40154" s="289"/>
    </row>
    <row r="40155" spans="20:24">
      <c r="T40155" s="288"/>
      <c r="U40155" s="287"/>
      <c r="X40155" s="289"/>
    </row>
    <row r="40156" spans="20:24">
      <c r="T40156" s="288"/>
      <c r="U40156" s="287"/>
      <c r="X40156" s="289"/>
    </row>
    <row r="40157" spans="20:24">
      <c r="T40157" s="288"/>
      <c r="U40157" s="287"/>
      <c r="X40157" s="289"/>
    </row>
    <row r="40158" spans="20:24">
      <c r="T40158" s="288"/>
      <c r="U40158" s="287"/>
      <c r="X40158" s="289"/>
    </row>
    <row r="40159" spans="20:24">
      <c r="T40159" s="288"/>
      <c r="U40159" s="287"/>
      <c r="X40159" s="289"/>
    </row>
    <row r="40160" spans="20:24">
      <c r="T40160" s="288"/>
      <c r="U40160" s="287"/>
      <c r="X40160" s="289"/>
    </row>
    <row r="40161" spans="20:24">
      <c r="T40161" s="288"/>
      <c r="U40161" s="287"/>
      <c r="X40161" s="289"/>
    </row>
    <row r="40162" spans="20:24">
      <c r="T40162" s="288"/>
      <c r="U40162" s="287"/>
      <c r="X40162" s="289"/>
    </row>
    <row r="40163" spans="20:24">
      <c r="T40163" s="288"/>
      <c r="U40163" s="287"/>
      <c r="X40163" s="289"/>
    </row>
    <row r="40164" spans="20:24">
      <c r="T40164" s="288"/>
      <c r="U40164" s="287"/>
      <c r="X40164" s="289"/>
    </row>
    <row r="40165" spans="20:24">
      <c r="T40165" s="288"/>
      <c r="U40165" s="287"/>
      <c r="X40165" s="289"/>
    </row>
    <row r="40166" spans="20:24">
      <c r="T40166" s="288"/>
      <c r="U40166" s="287"/>
      <c r="X40166" s="289"/>
    </row>
    <row r="40167" spans="20:24">
      <c r="T40167" s="288"/>
      <c r="U40167" s="287"/>
      <c r="X40167" s="289"/>
    </row>
    <row r="40168" spans="20:24">
      <c r="T40168" s="288"/>
      <c r="U40168" s="287"/>
      <c r="X40168" s="289"/>
    </row>
    <row r="40169" spans="20:24">
      <c r="T40169" s="288"/>
      <c r="U40169" s="287"/>
      <c r="X40169" s="289"/>
    </row>
    <row r="40170" spans="20:24">
      <c r="T40170" s="288"/>
      <c r="U40170" s="287"/>
      <c r="X40170" s="289"/>
    </row>
    <row r="40171" spans="20:24">
      <c r="T40171" s="288"/>
      <c r="U40171" s="287"/>
      <c r="X40171" s="289"/>
    </row>
    <row r="40172" spans="20:24">
      <c r="T40172" s="288"/>
      <c r="U40172" s="287"/>
      <c r="X40172" s="289"/>
    </row>
    <row r="40173" spans="20:24">
      <c r="T40173" s="288"/>
      <c r="U40173" s="287"/>
      <c r="X40173" s="289"/>
    </row>
    <row r="40174" spans="20:24">
      <c r="T40174" s="288"/>
      <c r="U40174" s="287"/>
      <c r="X40174" s="289"/>
    </row>
    <row r="40175" spans="20:24">
      <c r="T40175" s="288"/>
      <c r="U40175" s="287"/>
      <c r="X40175" s="289"/>
    </row>
    <row r="40176" spans="20:24">
      <c r="T40176" s="288"/>
      <c r="U40176" s="287"/>
      <c r="X40176" s="289"/>
    </row>
    <row r="40177" spans="20:24">
      <c r="T40177" s="288"/>
      <c r="U40177" s="287"/>
      <c r="X40177" s="289"/>
    </row>
    <row r="40178" spans="20:24">
      <c r="T40178" s="288"/>
      <c r="U40178" s="287"/>
      <c r="X40178" s="289"/>
    </row>
    <row r="40179" spans="20:24">
      <c r="T40179" s="288"/>
      <c r="U40179" s="287"/>
      <c r="X40179" s="289"/>
    </row>
    <row r="40180" spans="20:24">
      <c r="T40180" s="288"/>
      <c r="U40180" s="287"/>
      <c r="X40180" s="289"/>
    </row>
    <row r="40181" spans="20:24">
      <c r="T40181" s="288"/>
      <c r="U40181" s="287"/>
      <c r="X40181" s="289"/>
    </row>
    <row r="40182" spans="20:24">
      <c r="T40182" s="288"/>
      <c r="U40182" s="287"/>
      <c r="X40182" s="289"/>
    </row>
    <row r="40183" spans="20:24">
      <c r="T40183" s="288"/>
      <c r="U40183" s="287"/>
      <c r="X40183" s="289"/>
    </row>
    <row r="40184" spans="20:24">
      <c r="T40184" s="288"/>
      <c r="U40184" s="287"/>
      <c r="X40184" s="289"/>
    </row>
    <row r="40185" spans="20:24">
      <c r="T40185" s="288"/>
      <c r="U40185" s="287"/>
      <c r="X40185" s="289"/>
    </row>
    <row r="40186" spans="20:24">
      <c r="T40186" s="288"/>
      <c r="U40186" s="287"/>
      <c r="X40186" s="289"/>
    </row>
    <row r="40187" spans="20:24">
      <c r="T40187" s="288"/>
      <c r="U40187" s="287"/>
      <c r="X40187" s="289"/>
    </row>
    <row r="40188" spans="20:24">
      <c r="T40188" s="288"/>
      <c r="U40188" s="287"/>
      <c r="X40188" s="289"/>
    </row>
    <row r="40189" spans="20:24">
      <c r="T40189" s="288"/>
      <c r="U40189" s="287"/>
      <c r="X40189" s="289"/>
    </row>
    <row r="40190" spans="20:24">
      <c r="T40190" s="288"/>
      <c r="U40190" s="287"/>
      <c r="X40190" s="289"/>
    </row>
    <row r="40191" spans="20:24">
      <c r="T40191" s="288"/>
      <c r="U40191" s="287"/>
      <c r="X40191" s="289"/>
    </row>
    <row r="40192" spans="20:24">
      <c r="T40192" s="288"/>
      <c r="U40192" s="287"/>
      <c r="X40192" s="289"/>
    </row>
    <row r="40193" spans="20:24">
      <c r="T40193" s="288"/>
      <c r="U40193" s="287"/>
      <c r="X40193" s="289"/>
    </row>
    <row r="40194" spans="20:24">
      <c r="T40194" s="288"/>
      <c r="U40194" s="287"/>
      <c r="X40194" s="289"/>
    </row>
    <row r="40195" spans="20:24">
      <c r="T40195" s="288"/>
      <c r="U40195" s="287"/>
      <c r="X40195" s="289"/>
    </row>
    <row r="40196" spans="20:24">
      <c r="T40196" s="288"/>
      <c r="U40196" s="287"/>
      <c r="X40196" s="289"/>
    </row>
    <row r="40197" spans="20:24">
      <c r="T40197" s="288"/>
      <c r="U40197" s="287"/>
      <c r="X40197" s="289"/>
    </row>
    <row r="40198" spans="20:24">
      <c r="T40198" s="288"/>
      <c r="U40198" s="287"/>
      <c r="X40198" s="289"/>
    </row>
    <row r="40199" spans="20:24">
      <c r="T40199" s="288"/>
      <c r="U40199" s="287"/>
      <c r="X40199" s="289"/>
    </row>
    <row r="40200" spans="20:24">
      <c r="T40200" s="288"/>
      <c r="U40200" s="287"/>
      <c r="X40200" s="289"/>
    </row>
    <row r="40201" spans="20:24">
      <c r="T40201" s="288"/>
      <c r="U40201" s="287"/>
      <c r="X40201" s="289"/>
    </row>
    <row r="40202" spans="20:24">
      <c r="T40202" s="288"/>
      <c r="U40202" s="287"/>
      <c r="X40202" s="289"/>
    </row>
    <row r="40203" spans="20:24">
      <c r="T40203" s="288"/>
      <c r="U40203" s="287"/>
      <c r="X40203" s="289"/>
    </row>
    <row r="40204" spans="20:24">
      <c r="T40204" s="288"/>
      <c r="U40204" s="287"/>
      <c r="X40204" s="289"/>
    </row>
    <row r="40205" spans="20:24">
      <c r="T40205" s="288"/>
      <c r="U40205" s="287"/>
      <c r="X40205" s="289"/>
    </row>
    <row r="40206" spans="20:24">
      <c r="T40206" s="288"/>
      <c r="U40206" s="287"/>
      <c r="X40206" s="289"/>
    </row>
    <row r="40207" spans="20:24">
      <c r="T40207" s="288"/>
      <c r="U40207" s="287"/>
      <c r="X40207" s="289"/>
    </row>
    <row r="40208" spans="20:24">
      <c r="T40208" s="288"/>
      <c r="U40208" s="287"/>
      <c r="X40208" s="289"/>
    </row>
    <row r="40209" spans="20:24">
      <c r="T40209" s="288"/>
      <c r="U40209" s="287"/>
      <c r="X40209" s="289"/>
    </row>
    <row r="40210" spans="20:24">
      <c r="T40210" s="288"/>
      <c r="U40210" s="287"/>
      <c r="X40210" s="289"/>
    </row>
    <row r="40211" spans="20:24">
      <c r="T40211" s="288"/>
      <c r="U40211" s="287"/>
      <c r="X40211" s="289"/>
    </row>
    <row r="40212" spans="20:24">
      <c r="T40212" s="288"/>
      <c r="U40212" s="287"/>
      <c r="X40212" s="289"/>
    </row>
    <row r="40213" spans="20:24">
      <c r="T40213" s="288"/>
      <c r="U40213" s="287"/>
      <c r="X40213" s="289"/>
    </row>
    <row r="40214" spans="20:24">
      <c r="T40214" s="288"/>
      <c r="U40214" s="287"/>
      <c r="X40214" s="289"/>
    </row>
    <row r="40215" spans="20:24">
      <c r="T40215" s="288"/>
      <c r="U40215" s="287"/>
      <c r="X40215" s="289"/>
    </row>
    <row r="40216" spans="20:24">
      <c r="T40216" s="288"/>
      <c r="U40216" s="287"/>
      <c r="X40216" s="289"/>
    </row>
    <row r="40217" spans="20:24">
      <c r="T40217" s="288"/>
      <c r="U40217" s="287"/>
      <c r="X40217" s="289"/>
    </row>
    <row r="40218" spans="20:24">
      <c r="T40218" s="288"/>
      <c r="U40218" s="287"/>
      <c r="X40218" s="289"/>
    </row>
    <row r="40219" spans="20:24">
      <c r="T40219" s="288"/>
      <c r="U40219" s="287"/>
      <c r="X40219" s="289"/>
    </row>
    <row r="40220" spans="20:24">
      <c r="T40220" s="288"/>
      <c r="U40220" s="287"/>
      <c r="X40220" s="289"/>
    </row>
    <row r="40221" spans="20:24">
      <c r="T40221" s="288"/>
      <c r="U40221" s="287"/>
      <c r="X40221" s="289"/>
    </row>
    <row r="40222" spans="20:24">
      <c r="T40222" s="288"/>
      <c r="U40222" s="287"/>
      <c r="X40222" s="289"/>
    </row>
    <row r="40223" spans="20:24">
      <c r="T40223" s="288"/>
      <c r="U40223" s="287"/>
      <c r="X40223" s="289"/>
    </row>
    <row r="40224" spans="20:24">
      <c r="T40224" s="288"/>
      <c r="U40224" s="287"/>
      <c r="X40224" s="289"/>
    </row>
    <row r="40225" spans="20:24">
      <c r="T40225" s="288"/>
      <c r="U40225" s="287"/>
      <c r="X40225" s="289"/>
    </row>
    <row r="40226" spans="20:24">
      <c r="T40226" s="288"/>
      <c r="U40226" s="287"/>
      <c r="X40226" s="289"/>
    </row>
    <row r="40227" spans="20:24">
      <c r="T40227" s="288"/>
      <c r="U40227" s="287"/>
      <c r="X40227" s="289"/>
    </row>
    <row r="40228" spans="20:24">
      <c r="T40228" s="288"/>
      <c r="U40228" s="287"/>
      <c r="X40228" s="289"/>
    </row>
    <row r="40229" spans="20:24">
      <c r="T40229" s="288"/>
      <c r="U40229" s="287"/>
      <c r="X40229" s="289"/>
    </row>
    <row r="40230" spans="20:24">
      <c r="T40230" s="288"/>
      <c r="U40230" s="287"/>
      <c r="X40230" s="289"/>
    </row>
    <row r="40231" spans="20:24">
      <c r="T40231" s="288"/>
      <c r="U40231" s="287"/>
      <c r="X40231" s="289"/>
    </row>
    <row r="40232" spans="20:24">
      <c r="T40232" s="288"/>
      <c r="U40232" s="287"/>
      <c r="X40232" s="289"/>
    </row>
    <row r="40233" spans="20:24">
      <c r="T40233" s="288"/>
      <c r="U40233" s="287"/>
      <c r="X40233" s="289"/>
    </row>
    <row r="40234" spans="20:24">
      <c r="T40234" s="288"/>
      <c r="U40234" s="287"/>
      <c r="X40234" s="289"/>
    </row>
    <row r="40235" spans="20:24">
      <c r="T40235" s="288"/>
      <c r="U40235" s="287"/>
      <c r="X40235" s="289"/>
    </row>
    <row r="40236" spans="20:24">
      <c r="T40236" s="288"/>
      <c r="U40236" s="287"/>
      <c r="X40236" s="289"/>
    </row>
    <row r="40237" spans="20:24">
      <c r="T40237" s="288"/>
      <c r="U40237" s="287"/>
      <c r="X40237" s="289"/>
    </row>
    <row r="40238" spans="20:24">
      <c r="T40238" s="288"/>
      <c r="U40238" s="287"/>
      <c r="X40238" s="289"/>
    </row>
    <row r="40239" spans="20:24">
      <c r="T40239" s="288"/>
      <c r="U40239" s="287"/>
      <c r="X40239" s="289"/>
    </row>
    <row r="40240" spans="20:24">
      <c r="T40240" s="288"/>
      <c r="U40240" s="287"/>
      <c r="X40240" s="289"/>
    </row>
    <row r="40241" spans="20:24">
      <c r="T40241" s="288"/>
      <c r="U40241" s="287"/>
      <c r="X40241" s="289"/>
    </row>
    <row r="40242" spans="20:24">
      <c r="T40242" s="288"/>
      <c r="U40242" s="287"/>
      <c r="X40242" s="289"/>
    </row>
    <row r="40243" spans="20:24">
      <c r="T40243" s="288"/>
      <c r="U40243" s="287"/>
      <c r="X40243" s="289"/>
    </row>
    <row r="40244" spans="20:24">
      <c r="T40244" s="288"/>
      <c r="U40244" s="287"/>
      <c r="X40244" s="289"/>
    </row>
    <row r="40245" spans="20:24">
      <c r="T40245" s="288"/>
      <c r="U40245" s="287"/>
      <c r="X40245" s="289"/>
    </row>
    <row r="40246" spans="20:24">
      <c r="T40246" s="288"/>
      <c r="U40246" s="287"/>
      <c r="X40246" s="289"/>
    </row>
    <row r="40247" spans="20:24">
      <c r="T40247" s="288"/>
      <c r="U40247" s="287"/>
      <c r="X40247" s="289"/>
    </row>
    <row r="40248" spans="20:24">
      <c r="T40248" s="288"/>
      <c r="U40248" s="287"/>
      <c r="X40248" s="289"/>
    </row>
    <row r="40249" spans="20:24">
      <c r="T40249" s="288"/>
      <c r="U40249" s="287"/>
      <c r="X40249" s="289"/>
    </row>
    <row r="40250" spans="20:24">
      <c r="T40250" s="288"/>
      <c r="U40250" s="287"/>
      <c r="X40250" s="289"/>
    </row>
    <row r="40251" spans="20:24">
      <c r="T40251" s="288"/>
      <c r="U40251" s="287"/>
      <c r="X40251" s="289"/>
    </row>
    <row r="40252" spans="20:24">
      <c r="T40252" s="288"/>
      <c r="U40252" s="287"/>
      <c r="X40252" s="289"/>
    </row>
    <row r="40253" spans="20:24">
      <c r="T40253" s="288"/>
      <c r="U40253" s="287"/>
      <c r="X40253" s="289"/>
    </row>
    <row r="40254" spans="20:24">
      <c r="T40254" s="288"/>
      <c r="U40254" s="287"/>
      <c r="X40254" s="289"/>
    </row>
    <row r="40255" spans="20:24">
      <c r="T40255" s="288"/>
      <c r="U40255" s="287"/>
      <c r="X40255" s="289"/>
    </row>
    <row r="40256" spans="20:24">
      <c r="T40256" s="288"/>
      <c r="U40256" s="287"/>
      <c r="X40256" s="289"/>
    </row>
    <row r="40257" spans="20:24">
      <c r="T40257" s="288"/>
      <c r="U40257" s="287"/>
      <c r="X40257" s="289"/>
    </row>
    <row r="40258" spans="20:24">
      <c r="T40258" s="288"/>
      <c r="U40258" s="287"/>
      <c r="X40258" s="289"/>
    </row>
    <row r="40259" spans="20:24">
      <c r="T40259" s="288"/>
      <c r="U40259" s="287"/>
      <c r="X40259" s="289"/>
    </row>
    <row r="40260" spans="20:24">
      <c r="T40260" s="288"/>
      <c r="U40260" s="287"/>
      <c r="X40260" s="289"/>
    </row>
    <row r="40261" spans="20:24">
      <c r="T40261" s="288"/>
      <c r="U40261" s="287"/>
      <c r="X40261" s="289"/>
    </row>
    <row r="40262" spans="20:24">
      <c r="T40262" s="288"/>
      <c r="U40262" s="287"/>
      <c r="X40262" s="289"/>
    </row>
    <row r="40263" spans="20:24">
      <c r="T40263" s="288"/>
      <c r="U40263" s="287"/>
      <c r="X40263" s="289"/>
    </row>
    <row r="40264" spans="20:24">
      <c r="T40264" s="288"/>
      <c r="U40264" s="287"/>
      <c r="X40264" s="289"/>
    </row>
    <row r="40265" spans="20:24">
      <c r="T40265" s="288"/>
      <c r="U40265" s="287"/>
      <c r="X40265" s="289"/>
    </row>
    <row r="40266" spans="20:24">
      <c r="T40266" s="288"/>
      <c r="U40266" s="287"/>
      <c r="X40266" s="289"/>
    </row>
    <row r="40267" spans="20:24">
      <c r="T40267" s="288"/>
      <c r="U40267" s="287"/>
      <c r="X40267" s="289"/>
    </row>
    <row r="40268" spans="20:24">
      <c r="T40268" s="288"/>
      <c r="U40268" s="287"/>
      <c r="X40268" s="289"/>
    </row>
    <row r="40269" spans="20:24">
      <c r="T40269" s="288"/>
      <c r="U40269" s="287"/>
      <c r="X40269" s="289"/>
    </row>
    <row r="40270" spans="20:24">
      <c r="T40270" s="288"/>
      <c r="U40270" s="287"/>
      <c r="X40270" s="289"/>
    </row>
    <row r="40271" spans="20:24">
      <c r="T40271" s="288"/>
      <c r="U40271" s="287"/>
      <c r="X40271" s="289"/>
    </row>
    <row r="40272" spans="20:24">
      <c r="T40272" s="288"/>
      <c r="U40272" s="287"/>
      <c r="X40272" s="289"/>
    </row>
    <row r="40273" spans="20:24">
      <c r="T40273" s="288"/>
      <c r="U40273" s="287"/>
      <c r="X40273" s="289"/>
    </row>
    <row r="40274" spans="20:24">
      <c r="T40274" s="288"/>
      <c r="U40274" s="287"/>
      <c r="X40274" s="289"/>
    </row>
    <row r="40275" spans="20:24">
      <c r="T40275" s="288"/>
      <c r="U40275" s="287"/>
      <c r="X40275" s="289"/>
    </row>
    <row r="40276" spans="20:24">
      <c r="T40276" s="288"/>
      <c r="U40276" s="287"/>
      <c r="X40276" s="289"/>
    </row>
    <row r="40277" spans="20:24">
      <c r="T40277" s="288"/>
      <c r="U40277" s="287"/>
      <c r="X40277" s="289"/>
    </row>
    <row r="40278" spans="20:24">
      <c r="T40278" s="288"/>
      <c r="U40278" s="287"/>
      <c r="X40278" s="289"/>
    </row>
    <row r="40279" spans="20:24">
      <c r="T40279" s="288"/>
      <c r="U40279" s="287"/>
      <c r="X40279" s="289"/>
    </row>
    <row r="40280" spans="20:24">
      <c r="T40280" s="288"/>
      <c r="U40280" s="287"/>
      <c r="X40280" s="289"/>
    </row>
    <row r="40281" spans="20:24">
      <c r="T40281" s="288"/>
      <c r="U40281" s="287"/>
      <c r="X40281" s="289"/>
    </row>
    <row r="40282" spans="20:24">
      <c r="T40282" s="288"/>
      <c r="U40282" s="287"/>
      <c r="X40282" s="289"/>
    </row>
    <row r="40283" spans="20:24">
      <c r="T40283" s="288"/>
      <c r="U40283" s="287"/>
      <c r="X40283" s="289"/>
    </row>
    <row r="40284" spans="20:24">
      <c r="T40284" s="288"/>
      <c r="U40284" s="287"/>
      <c r="X40284" s="289"/>
    </row>
    <row r="40285" spans="20:24">
      <c r="T40285" s="288"/>
      <c r="U40285" s="287"/>
      <c r="X40285" s="289"/>
    </row>
    <row r="40286" spans="20:24">
      <c r="T40286" s="288"/>
      <c r="U40286" s="287"/>
      <c r="X40286" s="289"/>
    </row>
    <row r="40287" spans="20:24">
      <c r="T40287" s="288"/>
      <c r="U40287" s="287"/>
      <c r="X40287" s="289"/>
    </row>
    <row r="40288" spans="20:24">
      <c r="T40288" s="288"/>
      <c r="U40288" s="287"/>
      <c r="X40288" s="289"/>
    </row>
    <row r="40289" spans="20:24">
      <c r="T40289" s="288"/>
      <c r="U40289" s="287"/>
      <c r="X40289" s="289"/>
    </row>
    <row r="40290" spans="20:24">
      <c r="T40290" s="288"/>
      <c r="U40290" s="287"/>
      <c r="X40290" s="289"/>
    </row>
    <row r="40291" spans="20:24">
      <c r="T40291" s="288"/>
      <c r="U40291" s="287"/>
      <c r="X40291" s="289"/>
    </row>
    <row r="40292" spans="20:24">
      <c r="T40292" s="288"/>
      <c r="U40292" s="287"/>
      <c r="X40292" s="289"/>
    </row>
    <row r="40293" spans="20:24">
      <c r="T40293" s="288"/>
      <c r="U40293" s="287"/>
      <c r="X40293" s="289"/>
    </row>
    <row r="40294" spans="20:24">
      <c r="T40294" s="288"/>
      <c r="U40294" s="287"/>
      <c r="X40294" s="289"/>
    </row>
    <row r="40295" spans="20:24">
      <c r="T40295" s="288"/>
      <c r="U40295" s="287"/>
      <c r="X40295" s="289"/>
    </row>
    <row r="40296" spans="20:24">
      <c r="T40296" s="288"/>
      <c r="U40296" s="287"/>
      <c r="X40296" s="289"/>
    </row>
    <row r="40297" spans="20:24">
      <c r="T40297" s="288"/>
      <c r="U40297" s="287"/>
      <c r="X40297" s="289"/>
    </row>
    <row r="40298" spans="20:24">
      <c r="T40298" s="288"/>
      <c r="U40298" s="287"/>
      <c r="X40298" s="289"/>
    </row>
    <row r="40299" spans="20:24">
      <c r="T40299" s="288"/>
      <c r="U40299" s="287"/>
      <c r="X40299" s="289"/>
    </row>
    <row r="40300" spans="20:24">
      <c r="T40300" s="288"/>
      <c r="U40300" s="287"/>
      <c r="X40300" s="289"/>
    </row>
    <row r="40301" spans="20:24">
      <c r="T40301" s="288"/>
      <c r="U40301" s="287"/>
      <c r="X40301" s="289"/>
    </row>
    <row r="40302" spans="20:24">
      <c r="T40302" s="288"/>
      <c r="U40302" s="287"/>
      <c r="X40302" s="289"/>
    </row>
    <row r="40303" spans="20:24">
      <c r="T40303" s="288"/>
      <c r="U40303" s="287"/>
      <c r="X40303" s="289"/>
    </row>
    <row r="40304" spans="20:24">
      <c r="T40304" s="288"/>
      <c r="U40304" s="287"/>
      <c r="X40304" s="289"/>
    </row>
    <row r="40305" spans="20:24">
      <c r="T40305" s="288"/>
      <c r="U40305" s="287"/>
      <c r="X40305" s="289"/>
    </row>
    <row r="40306" spans="20:24">
      <c r="T40306" s="288"/>
      <c r="U40306" s="287"/>
      <c r="X40306" s="289"/>
    </row>
    <row r="40307" spans="20:24">
      <c r="T40307" s="288"/>
      <c r="U40307" s="287"/>
      <c r="X40307" s="289"/>
    </row>
    <row r="40308" spans="20:24">
      <c r="T40308" s="288"/>
      <c r="U40308" s="287"/>
      <c r="X40308" s="289"/>
    </row>
    <row r="40309" spans="20:24">
      <c r="T40309" s="288"/>
      <c r="U40309" s="287"/>
      <c r="X40309" s="289"/>
    </row>
    <row r="40310" spans="20:24">
      <c r="T40310" s="288"/>
      <c r="U40310" s="287"/>
      <c r="X40310" s="289"/>
    </row>
    <row r="40311" spans="20:24">
      <c r="T40311" s="288"/>
      <c r="U40311" s="287"/>
      <c r="X40311" s="289"/>
    </row>
    <row r="40312" spans="20:24">
      <c r="T40312" s="288"/>
      <c r="U40312" s="287"/>
      <c r="X40312" s="289"/>
    </row>
    <row r="40313" spans="20:24">
      <c r="T40313" s="288"/>
      <c r="U40313" s="287"/>
      <c r="X40313" s="289"/>
    </row>
    <row r="40314" spans="20:24">
      <c r="T40314" s="288"/>
      <c r="U40314" s="287"/>
      <c r="X40314" s="289"/>
    </row>
    <row r="40315" spans="20:24">
      <c r="T40315" s="288"/>
      <c r="U40315" s="287"/>
      <c r="X40315" s="289"/>
    </row>
    <row r="40316" spans="20:24">
      <c r="T40316" s="288"/>
      <c r="U40316" s="287"/>
      <c r="X40316" s="289"/>
    </row>
    <row r="40317" spans="20:24">
      <c r="T40317" s="288"/>
      <c r="U40317" s="287"/>
      <c r="X40317" s="289"/>
    </row>
    <row r="40318" spans="20:24">
      <c r="T40318" s="288"/>
      <c r="U40318" s="287"/>
      <c r="X40318" s="289"/>
    </row>
    <row r="40319" spans="20:24">
      <c r="T40319" s="288"/>
      <c r="U40319" s="287"/>
      <c r="X40319" s="289"/>
    </row>
    <row r="40320" spans="20:24">
      <c r="T40320" s="288"/>
      <c r="U40320" s="287"/>
      <c r="X40320" s="289"/>
    </row>
    <row r="40321" spans="20:24">
      <c r="T40321" s="288"/>
      <c r="U40321" s="287"/>
      <c r="X40321" s="289"/>
    </row>
    <row r="40322" spans="20:24">
      <c r="T40322" s="288"/>
      <c r="U40322" s="287"/>
      <c r="X40322" s="289"/>
    </row>
    <row r="40323" spans="20:24">
      <c r="T40323" s="288"/>
      <c r="U40323" s="287"/>
      <c r="X40323" s="289"/>
    </row>
    <row r="40324" spans="20:24">
      <c r="T40324" s="288"/>
      <c r="U40324" s="287"/>
      <c r="X40324" s="289"/>
    </row>
    <row r="40325" spans="20:24">
      <c r="T40325" s="288"/>
      <c r="U40325" s="287"/>
      <c r="X40325" s="289"/>
    </row>
    <row r="40326" spans="20:24">
      <c r="T40326" s="288"/>
      <c r="U40326" s="287"/>
      <c r="X40326" s="289"/>
    </row>
    <row r="40327" spans="20:24">
      <c r="T40327" s="288"/>
      <c r="U40327" s="287"/>
      <c r="X40327" s="289"/>
    </row>
    <row r="40328" spans="20:24">
      <c r="T40328" s="288"/>
      <c r="U40328" s="287"/>
      <c r="X40328" s="289"/>
    </row>
    <row r="40329" spans="20:24">
      <c r="T40329" s="288"/>
      <c r="U40329" s="287"/>
      <c r="X40329" s="289"/>
    </row>
    <row r="40330" spans="20:24">
      <c r="T40330" s="288"/>
      <c r="U40330" s="287"/>
      <c r="X40330" s="289"/>
    </row>
    <row r="40331" spans="20:24">
      <c r="T40331" s="288"/>
      <c r="U40331" s="287"/>
      <c r="X40331" s="289"/>
    </row>
    <row r="40332" spans="20:24">
      <c r="T40332" s="288"/>
      <c r="U40332" s="287"/>
      <c r="X40332" s="289"/>
    </row>
    <row r="40333" spans="20:24">
      <c r="T40333" s="288"/>
      <c r="U40333" s="287"/>
      <c r="X40333" s="289"/>
    </row>
    <row r="40334" spans="20:24">
      <c r="T40334" s="288"/>
      <c r="U40334" s="287"/>
      <c r="X40334" s="289"/>
    </row>
    <row r="40335" spans="20:24">
      <c r="T40335" s="288"/>
      <c r="U40335" s="287"/>
      <c r="X40335" s="289"/>
    </row>
    <row r="40336" spans="20:24">
      <c r="T40336" s="288"/>
      <c r="U40336" s="287"/>
      <c r="X40336" s="289"/>
    </row>
    <row r="40337" spans="20:24">
      <c r="T40337" s="288"/>
      <c r="U40337" s="287"/>
      <c r="X40337" s="289"/>
    </row>
    <row r="40338" spans="20:24">
      <c r="T40338" s="288"/>
      <c r="U40338" s="287"/>
      <c r="X40338" s="289"/>
    </row>
    <row r="40339" spans="20:24">
      <c r="T40339" s="288"/>
      <c r="U40339" s="287"/>
      <c r="X40339" s="289"/>
    </row>
    <row r="40340" spans="20:24">
      <c r="T40340" s="288"/>
      <c r="U40340" s="287"/>
      <c r="X40340" s="289"/>
    </row>
    <row r="40341" spans="20:24">
      <c r="T40341" s="288"/>
      <c r="U40341" s="287"/>
      <c r="X40341" s="289"/>
    </row>
    <row r="40342" spans="20:24">
      <c r="T40342" s="288"/>
      <c r="U40342" s="287"/>
      <c r="X40342" s="289"/>
    </row>
    <row r="40343" spans="20:24">
      <c r="T40343" s="288"/>
      <c r="U40343" s="287"/>
      <c r="X40343" s="289"/>
    </row>
    <row r="40344" spans="20:24">
      <c r="T40344" s="288"/>
      <c r="U40344" s="287"/>
      <c r="X40344" s="289"/>
    </row>
    <row r="40345" spans="20:24">
      <c r="T40345" s="288"/>
      <c r="U40345" s="287"/>
      <c r="X40345" s="289"/>
    </row>
    <row r="40346" spans="20:24">
      <c r="T40346" s="288"/>
      <c r="U40346" s="287"/>
      <c r="X40346" s="289"/>
    </row>
    <row r="40347" spans="20:24">
      <c r="T40347" s="288"/>
      <c r="U40347" s="287"/>
      <c r="X40347" s="289"/>
    </row>
    <row r="40348" spans="20:24">
      <c r="T40348" s="288"/>
      <c r="U40348" s="287"/>
      <c r="X40348" s="289"/>
    </row>
    <row r="40349" spans="20:24">
      <c r="T40349" s="288"/>
      <c r="U40349" s="287"/>
      <c r="X40349" s="289"/>
    </row>
    <row r="40350" spans="20:24">
      <c r="T40350" s="288"/>
      <c r="U40350" s="287"/>
      <c r="X40350" s="289"/>
    </row>
    <row r="40351" spans="20:24">
      <c r="T40351" s="288"/>
      <c r="U40351" s="287"/>
      <c r="X40351" s="289"/>
    </row>
    <row r="40352" spans="20:24">
      <c r="T40352" s="288"/>
      <c r="U40352" s="287"/>
      <c r="X40352" s="289"/>
    </row>
    <row r="40353" spans="20:24">
      <c r="T40353" s="288"/>
      <c r="U40353" s="287"/>
      <c r="X40353" s="289"/>
    </row>
    <row r="40354" spans="20:24">
      <c r="T40354" s="288"/>
      <c r="U40354" s="287"/>
      <c r="X40354" s="289"/>
    </row>
    <row r="40355" spans="20:24">
      <c r="T40355" s="288"/>
      <c r="U40355" s="287"/>
      <c r="X40355" s="289"/>
    </row>
    <row r="40356" spans="20:24">
      <c r="T40356" s="288"/>
      <c r="U40356" s="287"/>
      <c r="X40356" s="289"/>
    </row>
    <row r="40357" spans="20:24">
      <c r="T40357" s="288"/>
      <c r="U40357" s="287"/>
      <c r="X40357" s="289"/>
    </row>
    <row r="40358" spans="20:24">
      <c r="T40358" s="288"/>
      <c r="U40358" s="287"/>
      <c r="X40358" s="289"/>
    </row>
    <row r="40359" spans="20:24">
      <c r="T40359" s="288"/>
      <c r="U40359" s="287"/>
      <c r="X40359" s="289"/>
    </row>
    <row r="40360" spans="20:24">
      <c r="T40360" s="288"/>
      <c r="U40360" s="287"/>
      <c r="X40360" s="289"/>
    </row>
    <row r="40361" spans="20:24">
      <c r="T40361" s="288"/>
      <c r="U40361" s="287"/>
      <c r="X40361" s="289"/>
    </row>
    <row r="40362" spans="20:24">
      <c r="T40362" s="288"/>
      <c r="U40362" s="287"/>
      <c r="X40362" s="289"/>
    </row>
    <row r="40363" spans="20:24">
      <c r="T40363" s="288"/>
      <c r="U40363" s="287"/>
      <c r="X40363" s="289"/>
    </row>
    <row r="40364" spans="20:24">
      <c r="T40364" s="288"/>
      <c r="U40364" s="287"/>
      <c r="X40364" s="289"/>
    </row>
    <row r="40365" spans="20:24">
      <c r="T40365" s="288"/>
      <c r="U40365" s="287"/>
      <c r="X40365" s="289"/>
    </row>
    <row r="40366" spans="20:24">
      <c r="T40366" s="288"/>
      <c r="U40366" s="287"/>
      <c r="X40366" s="289"/>
    </row>
    <row r="40367" spans="20:24">
      <c r="T40367" s="288"/>
      <c r="U40367" s="287"/>
      <c r="X40367" s="289"/>
    </row>
    <row r="40368" spans="20:24">
      <c r="T40368" s="288"/>
      <c r="U40368" s="287"/>
      <c r="X40368" s="289"/>
    </row>
    <row r="40369" spans="20:24">
      <c r="T40369" s="288"/>
      <c r="U40369" s="287"/>
      <c r="X40369" s="289"/>
    </row>
    <row r="40370" spans="20:24">
      <c r="T40370" s="288"/>
      <c r="U40370" s="287"/>
      <c r="X40370" s="289"/>
    </row>
    <row r="40371" spans="20:24">
      <c r="T40371" s="288"/>
      <c r="U40371" s="287"/>
      <c r="X40371" s="289"/>
    </row>
    <row r="40372" spans="20:24">
      <c r="T40372" s="288"/>
      <c r="U40372" s="287"/>
      <c r="X40372" s="289"/>
    </row>
    <row r="40373" spans="20:24">
      <c r="T40373" s="288"/>
      <c r="U40373" s="287"/>
      <c r="X40373" s="289"/>
    </row>
    <row r="40374" spans="20:24">
      <c r="T40374" s="288"/>
      <c r="U40374" s="287"/>
      <c r="X40374" s="289"/>
    </row>
    <row r="40375" spans="20:24">
      <c r="T40375" s="288"/>
      <c r="U40375" s="287"/>
      <c r="X40375" s="289"/>
    </row>
    <row r="40376" spans="20:24">
      <c r="T40376" s="288"/>
      <c r="U40376" s="287"/>
      <c r="X40376" s="289"/>
    </row>
    <row r="40377" spans="20:24">
      <c r="T40377" s="288"/>
      <c r="U40377" s="287"/>
      <c r="X40377" s="289"/>
    </row>
    <row r="40378" spans="20:24">
      <c r="T40378" s="288"/>
      <c r="U40378" s="287"/>
      <c r="X40378" s="289"/>
    </row>
    <row r="40379" spans="20:24">
      <c r="T40379" s="288"/>
      <c r="U40379" s="287"/>
      <c r="X40379" s="289"/>
    </row>
    <row r="40380" spans="20:24">
      <c r="T40380" s="288"/>
      <c r="U40380" s="287"/>
      <c r="X40380" s="289"/>
    </row>
    <row r="40381" spans="20:24">
      <c r="T40381" s="288"/>
      <c r="U40381" s="287"/>
      <c r="X40381" s="289"/>
    </row>
    <row r="40382" spans="20:24">
      <c r="T40382" s="288"/>
      <c r="U40382" s="287"/>
      <c r="X40382" s="289"/>
    </row>
    <row r="40383" spans="20:24">
      <c r="T40383" s="288"/>
      <c r="U40383" s="287"/>
      <c r="X40383" s="289"/>
    </row>
    <row r="40384" spans="20:24">
      <c r="T40384" s="288"/>
      <c r="U40384" s="287"/>
      <c r="X40384" s="289"/>
    </row>
    <row r="40385" spans="20:24">
      <c r="T40385" s="288"/>
      <c r="U40385" s="287"/>
      <c r="X40385" s="289"/>
    </row>
    <row r="40386" spans="20:24">
      <c r="T40386" s="288"/>
      <c r="U40386" s="287"/>
      <c r="X40386" s="289"/>
    </row>
    <row r="40387" spans="20:24">
      <c r="T40387" s="288"/>
      <c r="U40387" s="287"/>
      <c r="X40387" s="289"/>
    </row>
    <row r="40388" spans="20:24">
      <c r="T40388" s="288"/>
      <c r="U40388" s="287"/>
      <c r="X40388" s="289"/>
    </row>
    <row r="40389" spans="20:24">
      <c r="T40389" s="288"/>
      <c r="U40389" s="287"/>
      <c r="X40389" s="289"/>
    </row>
    <row r="40390" spans="20:24">
      <c r="T40390" s="288"/>
      <c r="U40390" s="287"/>
      <c r="X40390" s="289"/>
    </row>
    <row r="40391" spans="20:24">
      <c r="T40391" s="288"/>
      <c r="U40391" s="287"/>
      <c r="X40391" s="289"/>
    </row>
    <row r="40392" spans="20:24">
      <c r="T40392" s="288"/>
      <c r="U40392" s="287"/>
      <c r="X40392" s="289"/>
    </row>
    <row r="40393" spans="20:24">
      <c r="T40393" s="288"/>
      <c r="U40393" s="287"/>
      <c r="X40393" s="289"/>
    </row>
    <row r="40394" spans="20:24">
      <c r="T40394" s="288"/>
      <c r="U40394" s="287"/>
      <c r="X40394" s="289"/>
    </row>
    <row r="40395" spans="20:24">
      <c r="T40395" s="288"/>
      <c r="U40395" s="287"/>
      <c r="X40395" s="289"/>
    </row>
    <row r="40396" spans="20:24">
      <c r="T40396" s="288"/>
      <c r="U40396" s="287"/>
      <c r="X40396" s="289"/>
    </row>
    <row r="40397" spans="20:24">
      <c r="T40397" s="288"/>
      <c r="U40397" s="287"/>
      <c r="X40397" s="289"/>
    </row>
    <row r="40398" spans="20:24">
      <c r="T40398" s="288"/>
      <c r="U40398" s="287"/>
      <c r="X40398" s="289"/>
    </row>
    <row r="40399" spans="20:24">
      <c r="T40399" s="288"/>
      <c r="U40399" s="287"/>
      <c r="X40399" s="289"/>
    </row>
    <row r="40400" spans="20:24">
      <c r="T40400" s="288"/>
      <c r="U40400" s="287"/>
      <c r="X40400" s="289"/>
    </row>
    <row r="40401" spans="20:24">
      <c r="T40401" s="288"/>
      <c r="U40401" s="287"/>
      <c r="X40401" s="289"/>
    </row>
    <row r="40402" spans="20:24">
      <c r="T40402" s="288"/>
      <c r="U40402" s="287"/>
      <c r="X40402" s="289"/>
    </row>
    <row r="40403" spans="20:24">
      <c r="T40403" s="288"/>
      <c r="U40403" s="287"/>
      <c r="X40403" s="289"/>
    </row>
    <row r="40404" spans="20:24">
      <c r="T40404" s="288"/>
      <c r="U40404" s="287"/>
      <c r="X40404" s="289"/>
    </row>
    <row r="40405" spans="20:24">
      <c r="T40405" s="288"/>
      <c r="U40405" s="287"/>
      <c r="X40405" s="289"/>
    </row>
    <row r="40406" spans="20:24">
      <c r="T40406" s="288"/>
      <c r="U40406" s="287"/>
      <c r="X40406" s="289"/>
    </row>
    <row r="40407" spans="20:24">
      <c r="T40407" s="288"/>
      <c r="U40407" s="287"/>
      <c r="X40407" s="289"/>
    </row>
    <row r="40408" spans="20:24">
      <c r="T40408" s="288"/>
      <c r="U40408" s="287"/>
      <c r="X40408" s="289"/>
    </row>
    <row r="40409" spans="20:24">
      <c r="T40409" s="288"/>
      <c r="U40409" s="287"/>
      <c r="X40409" s="289"/>
    </row>
    <row r="40410" spans="20:24">
      <c r="T40410" s="288"/>
      <c r="U40410" s="287"/>
      <c r="X40410" s="289"/>
    </row>
    <row r="40411" spans="20:24">
      <c r="T40411" s="288"/>
      <c r="U40411" s="287"/>
      <c r="X40411" s="289"/>
    </row>
    <row r="40412" spans="20:24">
      <c r="T40412" s="288"/>
      <c r="U40412" s="287"/>
      <c r="X40412" s="289"/>
    </row>
    <row r="40413" spans="20:24">
      <c r="T40413" s="288"/>
      <c r="U40413" s="287"/>
      <c r="X40413" s="289"/>
    </row>
    <row r="40414" spans="20:24">
      <c r="T40414" s="288"/>
      <c r="U40414" s="287"/>
      <c r="X40414" s="289"/>
    </row>
    <row r="40415" spans="20:24">
      <c r="T40415" s="288"/>
      <c r="U40415" s="287"/>
      <c r="X40415" s="289"/>
    </row>
    <row r="40416" spans="20:24">
      <c r="T40416" s="288"/>
      <c r="U40416" s="287"/>
      <c r="X40416" s="289"/>
    </row>
    <row r="40417" spans="20:24">
      <c r="T40417" s="288"/>
      <c r="U40417" s="287"/>
      <c r="X40417" s="289"/>
    </row>
    <row r="40418" spans="20:24">
      <c r="T40418" s="288"/>
      <c r="U40418" s="287"/>
      <c r="X40418" s="289"/>
    </row>
    <row r="40419" spans="20:24">
      <c r="T40419" s="288"/>
      <c r="U40419" s="287"/>
      <c r="X40419" s="289"/>
    </row>
    <row r="40420" spans="20:24">
      <c r="T40420" s="288"/>
      <c r="U40420" s="287"/>
      <c r="X40420" s="289"/>
    </row>
    <row r="40421" spans="20:24">
      <c r="T40421" s="288"/>
      <c r="U40421" s="287"/>
      <c r="X40421" s="289"/>
    </row>
    <row r="40422" spans="20:24">
      <c r="T40422" s="288"/>
      <c r="U40422" s="287"/>
      <c r="X40422" s="289"/>
    </row>
    <row r="40423" spans="20:24">
      <c r="T40423" s="288"/>
      <c r="U40423" s="287"/>
      <c r="X40423" s="289"/>
    </row>
    <row r="40424" spans="20:24">
      <c r="T40424" s="288"/>
      <c r="U40424" s="287"/>
      <c r="X40424" s="289"/>
    </row>
    <row r="40425" spans="20:24">
      <c r="T40425" s="288"/>
      <c r="U40425" s="287"/>
      <c r="X40425" s="289"/>
    </row>
    <row r="40426" spans="20:24">
      <c r="T40426" s="288"/>
      <c r="U40426" s="287"/>
      <c r="X40426" s="289"/>
    </row>
    <row r="40427" spans="20:24">
      <c r="T40427" s="288"/>
      <c r="U40427" s="287"/>
      <c r="X40427" s="289"/>
    </row>
    <row r="40428" spans="20:24">
      <c r="T40428" s="288"/>
      <c r="U40428" s="287"/>
      <c r="X40428" s="289"/>
    </row>
    <row r="40429" spans="20:24">
      <c r="T40429" s="288"/>
      <c r="U40429" s="287"/>
      <c r="X40429" s="289"/>
    </row>
    <row r="40430" spans="20:24">
      <c r="T40430" s="288"/>
      <c r="U40430" s="287"/>
      <c r="X40430" s="289"/>
    </row>
    <row r="40431" spans="20:24">
      <c r="T40431" s="288"/>
      <c r="U40431" s="287"/>
      <c r="X40431" s="289"/>
    </row>
    <row r="40432" spans="20:24">
      <c r="T40432" s="288"/>
      <c r="U40432" s="287"/>
      <c r="X40432" s="289"/>
    </row>
    <row r="40433" spans="20:24">
      <c r="T40433" s="288"/>
      <c r="U40433" s="287"/>
      <c r="X40433" s="289"/>
    </row>
    <row r="40434" spans="20:24">
      <c r="T40434" s="288"/>
      <c r="U40434" s="287"/>
      <c r="X40434" s="289"/>
    </row>
    <row r="40435" spans="20:24">
      <c r="T40435" s="288"/>
      <c r="U40435" s="287"/>
      <c r="X40435" s="289"/>
    </row>
    <row r="40436" spans="20:24">
      <c r="T40436" s="288"/>
      <c r="U40436" s="287"/>
      <c r="X40436" s="289"/>
    </row>
    <row r="40437" spans="20:24">
      <c r="T40437" s="288"/>
      <c r="U40437" s="287"/>
      <c r="X40437" s="289"/>
    </row>
    <row r="40438" spans="20:24">
      <c r="T40438" s="288"/>
      <c r="U40438" s="287"/>
      <c r="X40438" s="289"/>
    </row>
    <row r="40439" spans="20:24">
      <c r="T40439" s="288"/>
      <c r="U40439" s="287"/>
      <c r="X40439" s="289"/>
    </row>
    <row r="40440" spans="20:24">
      <c r="T40440" s="288"/>
      <c r="U40440" s="287"/>
      <c r="X40440" s="289"/>
    </row>
    <row r="40441" spans="20:24">
      <c r="T40441" s="288"/>
      <c r="U40441" s="287"/>
      <c r="X40441" s="289"/>
    </row>
    <row r="40442" spans="20:24">
      <c r="T40442" s="288"/>
      <c r="U40442" s="287"/>
      <c r="X40442" s="289"/>
    </row>
    <row r="40443" spans="20:24">
      <c r="T40443" s="288"/>
      <c r="U40443" s="287"/>
      <c r="X40443" s="289"/>
    </row>
    <row r="40444" spans="20:24">
      <c r="T40444" s="288"/>
      <c r="U40444" s="287"/>
      <c r="X40444" s="289"/>
    </row>
    <row r="40445" spans="20:24">
      <c r="T40445" s="288"/>
      <c r="U40445" s="287"/>
      <c r="X40445" s="289"/>
    </row>
    <row r="40446" spans="20:24">
      <c r="T40446" s="288"/>
      <c r="U40446" s="287"/>
      <c r="X40446" s="289"/>
    </row>
    <row r="40447" spans="20:24">
      <c r="T40447" s="288"/>
      <c r="U40447" s="287"/>
      <c r="X40447" s="289"/>
    </row>
    <row r="40448" spans="20:24">
      <c r="T40448" s="288"/>
      <c r="U40448" s="287"/>
      <c r="X40448" s="289"/>
    </row>
    <row r="40449" spans="20:24">
      <c r="T40449" s="288"/>
      <c r="U40449" s="287"/>
      <c r="X40449" s="289"/>
    </row>
    <row r="40450" spans="20:24">
      <c r="T40450" s="288"/>
      <c r="U40450" s="287"/>
      <c r="X40450" s="289"/>
    </row>
    <row r="40451" spans="20:24">
      <c r="T40451" s="288"/>
      <c r="U40451" s="287"/>
      <c r="X40451" s="289"/>
    </row>
    <row r="40452" spans="20:24">
      <c r="T40452" s="288"/>
      <c r="U40452" s="287"/>
      <c r="X40452" s="289"/>
    </row>
    <row r="40453" spans="20:24">
      <c r="T40453" s="288"/>
      <c r="U40453" s="287"/>
      <c r="X40453" s="289"/>
    </row>
    <row r="40454" spans="20:24">
      <c r="T40454" s="288"/>
      <c r="U40454" s="287"/>
      <c r="X40454" s="289"/>
    </row>
    <row r="40455" spans="20:24">
      <c r="T40455" s="288"/>
      <c r="U40455" s="287"/>
      <c r="X40455" s="289"/>
    </row>
    <row r="40456" spans="20:24">
      <c r="T40456" s="288"/>
      <c r="U40456" s="287"/>
      <c r="X40456" s="289"/>
    </row>
    <row r="40457" spans="20:24">
      <c r="T40457" s="288"/>
      <c r="U40457" s="287"/>
      <c r="X40457" s="289"/>
    </row>
    <row r="40458" spans="20:24">
      <c r="T40458" s="288"/>
      <c r="U40458" s="287"/>
      <c r="X40458" s="289"/>
    </row>
    <row r="40459" spans="20:24">
      <c r="T40459" s="288"/>
      <c r="U40459" s="287"/>
      <c r="X40459" s="289"/>
    </row>
    <row r="40460" spans="20:24">
      <c r="T40460" s="288"/>
      <c r="U40460" s="287"/>
      <c r="X40460" s="289"/>
    </row>
    <row r="40461" spans="20:24">
      <c r="T40461" s="288"/>
      <c r="U40461" s="287"/>
      <c r="X40461" s="289"/>
    </row>
    <row r="40462" spans="20:24">
      <c r="T40462" s="288"/>
      <c r="U40462" s="287"/>
      <c r="X40462" s="289"/>
    </row>
    <row r="40463" spans="20:24">
      <c r="T40463" s="288"/>
      <c r="U40463" s="287"/>
      <c r="X40463" s="289"/>
    </row>
    <row r="40464" spans="20:24">
      <c r="T40464" s="288"/>
      <c r="U40464" s="287"/>
      <c r="X40464" s="289"/>
    </row>
    <row r="40465" spans="20:24">
      <c r="T40465" s="288"/>
      <c r="U40465" s="287"/>
      <c r="X40465" s="289"/>
    </row>
    <row r="40466" spans="20:24">
      <c r="T40466" s="288"/>
      <c r="U40466" s="287"/>
      <c r="X40466" s="289"/>
    </row>
    <row r="40467" spans="20:24">
      <c r="T40467" s="288"/>
      <c r="U40467" s="287"/>
      <c r="X40467" s="289"/>
    </row>
    <row r="40468" spans="20:24">
      <c r="T40468" s="288"/>
      <c r="U40468" s="287"/>
      <c r="X40468" s="289"/>
    </row>
    <row r="40469" spans="20:24">
      <c r="T40469" s="288"/>
      <c r="U40469" s="287"/>
      <c r="X40469" s="289"/>
    </row>
    <row r="40470" spans="20:24">
      <c r="T40470" s="288"/>
      <c r="U40470" s="287"/>
      <c r="X40470" s="289"/>
    </row>
    <row r="40471" spans="20:24">
      <c r="T40471" s="288"/>
      <c r="U40471" s="287"/>
      <c r="X40471" s="289"/>
    </row>
    <row r="40472" spans="20:24">
      <c r="T40472" s="288"/>
      <c r="U40472" s="287"/>
      <c r="X40472" s="289"/>
    </row>
    <row r="40473" spans="20:24">
      <c r="T40473" s="288"/>
      <c r="U40473" s="287"/>
      <c r="X40473" s="289"/>
    </row>
    <row r="40474" spans="20:24">
      <c r="T40474" s="288"/>
      <c r="U40474" s="287"/>
      <c r="X40474" s="289"/>
    </row>
    <row r="40475" spans="20:24">
      <c r="T40475" s="288"/>
      <c r="U40475" s="287"/>
      <c r="X40475" s="289"/>
    </row>
    <row r="40476" spans="20:24">
      <c r="T40476" s="288"/>
      <c r="U40476" s="287"/>
      <c r="X40476" s="289"/>
    </row>
    <row r="40477" spans="20:24">
      <c r="T40477" s="288"/>
      <c r="U40477" s="287"/>
      <c r="X40477" s="289"/>
    </row>
    <row r="40478" spans="20:24">
      <c r="T40478" s="288"/>
      <c r="U40478" s="287"/>
      <c r="X40478" s="289"/>
    </row>
    <row r="40479" spans="20:24">
      <c r="T40479" s="288"/>
      <c r="U40479" s="287"/>
      <c r="X40479" s="289"/>
    </row>
    <row r="40480" spans="20:24">
      <c r="T40480" s="288"/>
      <c r="U40480" s="287"/>
      <c r="X40480" s="289"/>
    </row>
    <row r="40481" spans="20:24">
      <c r="T40481" s="288"/>
      <c r="U40481" s="287"/>
      <c r="X40481" s="289"/>
    </row>
    <row r="40482" spans="20:24">
      <c r="T40482" s="288"/>
      <c r="U40482" s="287"/>
      <c r="X40482" s="289"/>
    </row>
    <row r="40483" spans="20:24">
      <c r="T40483" s="288"/>
      <c r="U40483" s="287"/>
      <c r="X40483" s="289"/>
    </row>
    <row r="40484" spans="20:24">
      <c r="T40484" s="288"/>
      <c r="U40484" s="287"/>
      <c r="X40484" s="289"/>
    </row>
    <row r="40485" spans="20:24">
      <c r="T40485" s="288"/>
      <c r="U40485" s="287"/>
      <c r="X40485" s="289"/>
    </row>
    <row r="40486" spans="20:24">
      <c r="T40486" s="288"/>
      <c r="U40486" s="287"/>
      <c r="X40486" s="289"/>
    </row>
    <row r="40487" spans="20:24">
      <c r="T40487" s="288"/>
      <c r="U40487" s="287"/>
      <c r="X40487" s="289"/>
    </row>
    <row r="40488" spans="20:24">
      <c r="T40488" s="288"/>
      <c r="U40488" s="287"/>
      <c r="X40488" s="289"/>
    </row>
    <row r="40489" spans="20:24">
      <c r="T40489" s="288"/>
      <c r="U40489" s="287"/>
      <c r="X40489" s="289"/>
    </row>
    <row r="40490" spans="20:24">
      <c r="T40490" s="288"/>
      <c r="U40490" s="287"/>
      <c r="X40490" s="289"/>
    </row>
    <row r="40491" spans="20:24">
      <c r="T40491" s="288"/>
      <c r="U40491" s="287"/>
      <c r="X40491" s="289"/>
    </row>
    <row r="40492" spans="20:24">
      <c r="T40492" s="288"/>
      <c r="U40492" s="287"/>
      <c r="X40492" s="289"/>
    </row>
    <row r="40493" spans="20:24">
      <c r="T40493" s="288"/>
      <c r="U40493" s="287"/>
      <c r="X40493" s="289"/>
    </row>
    <row r="40494" spans="20:24">
      <c r="T40494" s="288"/>
      <c r="U40494" s="287"/>
      <c r="X40494" s="289"/>
    </row>
    <row r="40495" spans="20:24">
      <c r="T40495" s="288"/>
      <c r="U40495" s="287"/>
      <c r="X40495" s="289"/>
    </row>
    <row r="40496" spans="20:24">
      <c r="T40496" s="288"/>
      <c r="U40496" s="287"/>
      <c r="X40496" s="289"/>
    </row>
    <row r="40497" spans="20:24">
      <c r="T40497" s="288"/>
      <c r="U40497" s="287"/>
      <c r="X40497" s="289"/>
    </row>
    <row r="40498" spans="20:24">
      <c r="T40498" s="288"/>
      <c r="U40498" s="287"/>
      <c r="X40498" s="289"/>
    </row>
    <row r="40499" spans="20:24">
      <c r="T40499" s="288"/>
      <c r="U40499" s="287"/>
      <c r="X40499" s="289"/>
    </row>
    <row r="40500" spans="20:24">
      <c r="T40500" s="288"/>
      <c r="U40500" s="287"/>
      <c r="X40500" s="289"/>
    </row>
    <row r="40501" spans="20:24">
      <c r="T40501" s="288"/>
      <c r="U40501" s="287"/>
      <c r="X40501" s="289"/>
    </row>
    <row r="40502" spans="20:24">
      <c r="T40502" s="288"/>
      <c r="U40502" s="287"/>
      <c r="X40502" s="289"/>
    </row>
    <row r="40503" spans="20:24">
      <c r="T40503" s="288"/>
      <c r="U40503" s="287"/>
      <c r="X40503" s="289"/>
    </row>
    <row r="40504" spans="20:24">
      <c r="T40504" s="288"/>
      <c r="U40504" s="287"/>
      <c r="X40504" s="289"/>
    </row>
    <row r="40505" spans="20:24">
      <c r="T40505" s="288"/>
      <c r="U40505" s="287"/>
      <c r="X40505" s="289"/>
    </row>
    <row r="40506" spans="20:24">
      <c r="T40506" s="288"/>
      <c r="U40506" s="287"/>
      <c r="X40506" s="289"/>
    </row>
    <row r="40507" spans="20:24">
      <c r="T40507" s="288"/>
      <c r="U40507" s="287"/>
      <c r="X40507" s="289"/>
    </row>
    <row r="40508" spans="20:24">
      <c r="T40508" s="288"/>
      <c r="U40508" s="287"/>
      <c r="X40508" s="289"/>
    </row>
    <row r="40509" spans="20:24">
      <c r="T40509" s="288"/>
      <c r="U40509" s="287"/>
      <c r="X40509" s="289"/>
    </row>
    <row r="40510" spans="20:24">
      <c r="T40510" s="288"/>
      <c r="U40510" s="287"/>
      <c r="X40510" s="289"/>
    </row>
    <row r="40511" spans="20:24">
      <c r="T40511" s="288"/>
      <c r="U40511" s="287"/>
      <c r="X40511" s="289"/>
    </row>
    <row r="40512" spans="20:24">
      <c r="T40512" s="288"/>
      <c r="U40512" s="287"/>
      <c r="X40512" s="289"/>
    </row>
    <row r="40513" spans="20:24">
      <c r="T40513" s="288"/>
      <c r="U40513" s="287"/>
      <c r="X40513" s="289"/>
    </row>
    <row r="40514" spans="20:24">
      <c r="T40514" s="288"/>
      <c r="U40514" s="287"/>
      <c r="X40514" s="289"/>
    </row>
    <row r="40515" spans="20:24">
      <c r="T40515" s="288"/>
      <c r="U40515" s="287"/>
      <c r="X40515" s="289"/>
    </row>
    <row r="40516" spans="20:24">
      <c r="T40516" s="288"/>
      <c r="U40516" s="287"/>
      <c r="X40516" s="289"/>
    </row>
    <row r="40517" spans="20:24">
      <c r="T40517" s="288"/>
      <c r="U40517" s="287"/>
      <c r="X40517" s="289"/>
    </row>
    <row r="40518" spans="20:24">
      <c r="T40518" s="288"/>
      <c r="U40518" s="287"/>
      <c r="X40518" s="289"/>
    </row>
    <row r="40519" spans="20:24">
      <c r="T40519" s="288"/>
      <c r="U40519" s="287"/>
      <c r="X40519" s="289"/>
    </row>
    <row r="40520" spans="20:24">
      <c r="T40520" s="288"/>
      <c r="U40520" s="287"/>
      <c r="X40520" s="289"/>
    </row>
    <row r="40521" spans="20:24">
      <c r="T40521" s="288"/>
      <c r="U40521" s="287"/>
      <c r="X40521" s="289"/>
    </row>
    <row r="40522" spans="20:24">
      <c r="T40522" s="288"/>
      <c r="U40522" s="287"/>
      <c r="X40522" s="289"/>
    </row>
    <row r="40523" spans="20:24">
      <c r="T40523" s="288"/>
      <c r="U40523" s="287"/>
      <c r="X40523" s="289"/>
    </row>
    <row r="40524" spans="20:24">
      <c r="T40524" s="288"/>
      <c r="U40524" s="287"/>
      <c r="X40524" s="289"/>
    </row>
    <row r="40525" spans="20:24">
      <c r="T40525" s="288"/>
      <c r="U40525" s="287"/>
      <c r="X40525" s="289"/>
    </row>
    <row r="40526" spans="20:24">
      <c r="T40526" s="288"/>
      <c r="U40526" s="287"/>
      <c r="X40526" s="289"/>
    </row>
    <row r="40527" spans="20:24">
      <c r="T40527" s="288"/>
      <c r="U40527" s="287"/>
      <c r="X40527" s="289"/>
    </row>
    <row r="40528" spans="20:24">
      <c r="T40528" s="288"/>
      <c r="U40528" s="287"/>
      <c r="X40528" s="289"/>
    </row>
    <row r="40529" spans="20:24">
      <c r="T40529" s="288"/>
      <c r="U40529" s="287"/>
      <c r="X40529" s="289"/>
    </row>
    <row r="40530" spans="20:24">
      <c r="T40530" s="288"/>
      <c r="U40530" s="287"/>
      <c r="X40530" s="289"/>
    </row>
    <row r="40531" spans="20:24">
      <c r="T40531" s="288"/>
      <c r="U40531" s="287"/>
      <c r="X40531" s="289"/>
    </row>
    <row r="40532" spans="20:24">
      <c r="T40532" s="288"/>
      <c r="U40532" s="287"/>
      <c r="X40532" s="289"/>
    </row>
    <row r="40533" spans="20:24">
      <c r="T40533" s="288"/>
      <c r="U40533" s="287"/>
      <c r="X40533" s="289"/>
    </row>
    <row r="40534" spans="20:24">
      <c r="T40534" s="288"/>
      <c r="U40534" s="287"/>
      <c r="X40534" s="289"/>
    </row>
    <row r="40535" spans="20:24">
      <c r="T40535" s="288"/>
      <c r="U40535" s="287"/>
      <c r="X40535" s="289"/>
    </row>
    <row r="40536" spans="20:24">
      <c r="T40536" s="288"/>
      <c r="U40536" s="287"/>
      <c r="X40536" s="289"/>
    </row>
    <row r="40537" spans="20:24">
      <c r="T40537" s="288"/>
      <c r="U40537" s="287"/>
      <c r="X40537" s="289"/>
    </row>
    <row r="40538" spans="20:24">
      <c r="T40538" s="288"/>
      <c r="U40538" s="287"/>
      <c r="X40538" s="289"/>
    </row>
    <row r="40539" spans="20:24">
      <c r="T40539" s="288"/>
      <c r="U40539" s="287"/>
      <c r="X40539" s="289"/>
    </row>
    <row r="40540" spans="20:24">
      <c r="T40540" s="288"/>
      <c r="U40540" s="287"/>
      <c r="X40540" s="289"/>
    </row>
    <row r="40541" spans="20:24">
      <c r="T40541" s="288"/>
      <c r="U40541" s="287"/>
      <c r="X40541" s="289"/>
    </row>
    <row r="40542" spans="20:24">
      <c r="T40542" s="288"/>
      <c r="U40542" s="287"/>
      <c r="X40542" s="289"/>
    </row>
    <row r="40543" spans="20:24">
      <c r="T40543" s="288"/>
      <c r="U40543" s="287"/>
      <c r="X40543" s="289"/>
    </row>
    <row r="40544" spans="20:24">
      <c r="T40544" s="288"/>
      <c r="U40544" s="287"/>
      <c r="X40544" s="289"/>
    </row>
    <row r="40545" spans="20:24">
      <c r="T40545" s="288"/>
      <c r="U40545" s="287"/>
      <c r="X40545" s="289"/>
    </row>
    <row r="40546" spans="20:24">
      <c r="T40546" s="288"/>
      <c r="U40546" s="287"/>
      <c r="X40546" s="289"/>
    </row>
    <row r="40547" spans="20:24">
      <c r="T40547" s="288"/>
      <c r="U40547" s="287"/>
      <c r="X40547" s="289"/>
    </row>
    <row r="40548" spans="20:24">
      <c r="T40548" s="288"/>
      <c r="U40548" s="287"/>
      <c r="X40548" s="289"/>
    </row>
    <row r="40549" spans="20:24">
      <c r="T40549" s="288"/>
      <c r="U40549" s="287"/>
      <c r="X40549" s="289"/>
    </row>
    <row r="40550" spans="20:24">
      <c r="T40550" s="288"/>
      <c r="U40550" s="287"/>
      <c r="X40550" s="289"/>
    </row>
    <row r="40551" spans="20:24">
      <c r="T40551" s="288"/>
      <c r="U40551" s="287"/>
      <c r="X40551" s="289"/>
    </row>
    <row r="40552" spans="20:24">
      <c r="T40552" s="288"/>
      <c r="U40552" s="287"/>
      <c r="X40552" s="289"/>
    </row>
    <row r="40553" spans="20:24">
      <c r="T40553" s="288"/>
      <c r="U40553" s="287"/>
      <c r="X40553" s="289"/>
    </row>
    <row r="40554" spans="20:24">
      <c r="T40554" s="288"/>
      <c r="U40554" s="287"/>
      <c r="X40554" s="289"/>
    </row>
    <row r="40555" spans="20:24">
      <c r="T40555" s="288"/>
      <c r="U40555" s="287"/>
      <c r="X40555" s="289"/>
    </row>
    <row r="40556" spans="20:24">
      <c r="T40556" s="288"/>
      <c r="U40556" s="287"/>
      <c r="X40556" s="289"/>
    </row>
    <row r="40557" spans="20:24">
      <c r="T40557" s="288"/>
      <c r="U40557" s="287"/>
      <c r="X40557" s="289"/>
    </row>
    <row r="40558" spans="20:24">
      <c r="T40558" s="288"/>
      <c r="U40558" s="287"/>
      <c r="X40558" s="289"/>
    </row>
    <row r="40559" spans="20:24">
      <c r="T40559" s="288"/>
      <c r="U40559" s="287"/>
      <c r="X40559" s="289"/>
    </row>
    <row r="40560" spans="20:24">
      <c r="T40560" s="288"/>
      <c r="U40560" s="287"/>
      <c r="X40560" s="289"/>
    </row>
    <row r="40561" spans="20:24">
      <c r="T40561" s="288"/>
      <c r="U40561" s="287"/>
      <c r="X40561" s="289"/>
    </row>
    <row r="40562" spans="20:24">
      <c r="T40562" s="288"/>
      <c r="U40562" s="287"/>
      <c r="X40562" s="289"/>
    </row>
    <row r="40563" spans="20:24">
      <c r="T40563" s="288"/>
      <c r="U40563" s="287"/>
      <c r="X40563" s="289"/>
    </row>
    <row r="40564" spans="20:24">
      <c r="T40564" s="288"/>
      <c r="U40564" s="287"/>
      <c r="X40564" s="289"/>
    </row>
    <row r="40565" spans="20:24">
      <c r="T40565" s="288"/>
      <c r="U40565" s="287"/>
      <c r="X40565" s="289"/>
    </row>
    <row r="40566" spans="20:24">
      <c r="T40566" s="288"/>
      <c r="U40566" s="287"/>
      <c r="X40566" s="289"/>
    </row>
    <row r="40567" spans="20:24">
      <c r="T40567" s="288"/>
      <c r="U40567" s="287"/>
      <c r="X40567" s="289"/>
    </row>
    <row r="40568" spans="20:24">
      <c r="T40568" s="288"/>
      <c r="U40568" s="287"/>
      <c r="X40568" s="289"/>
    </row>
    <row r="40569" spans="20:24">
      <c r="T40569" s="288"/>
      <c r="U40569" s="287"/>
      <c r="X40569" s="289"/>
    </row>
    <row r="40570" spans="20:24">
      <c r="T40570" s="288"/>
      <c r="U40570" s="287"/>
      <c r="X40570" s="289"/>
    </row>
    <row r="40571" spans="20:24">
      <c r="T40571" s="288"/>
      <c r="U40571" s="287"/>
      <c r="X40571" s="289"/>
    </row>
    <row r="40572" spans="20:24">
      <c r="T40572" s="288"/>
      <c r="U40572" s="287"/>
      <c r="X40572" s="289"/>
    </row>
    <row r="40573" spans="20:24">
      <c r="T40573" s="288"/>
      <c r="U40573" s="287"/>
      <c r="X40573" s="289"/>
    </row>
    <row r="40574" spans="20:24">
      <c r="T40574" s="288"/>
      <c r="U40574" s="287"/>
      <c r="X40574" s="289"/>
    </row>
    <row r="40575" spans="20:24">
      <c r="T40575" s="288"/>
      <c r="U40575" s="287"/>
      <c r="X40575" s="289"/>
    </row>
    <row r="40576" spans="20:24">
      <c r="T40576" s="288"/>
      <c r="U40576" s="287"/>
      <c r="X40576" s="289"/>
    </row>
    <row r="40577" spans="20:24">
      <c r="T40577" s="288"/>
      <c r="U40577" s="287"/>
      <c r="X40577" s="289"/>
    </row>
    <row r="40578" spans="20:24">
      <c r="T40578" s="288"/>
      <c r="U40578" s="287"/>
      <c r="X40578" s="289"/>
    </row>
    <row r="40579" spans="20:24">
      <c r="T40579" s="288"/>
      <c r="U40579" s="287"/>
      <c r="X40579" s="289"/>
    </row>
    <row r="40580" spans="20:24">
      <c r="T40580" s="288"/>
      <c r="U40580" s="287"/>
      <c r="X40580" s="289"/>
    </row>
    <row r="40581" spans="20:24">
      <c r="T40581" s="288"/>
      <c r="U40581" s="287"/>
      <c r="X40581" s="289"/>
    </row>
    <row r="40582" spans="20:24">
      <c r="T40582" s="288"/>
      <c r="U40582" s="287"/>
      <c r="X40582" s="289"/>
    </row>
    <row r="40583" spans="20:24">
      <c r="T40583" s="288"/>
      <c r="U40583" s="287"/>
      <c r="X40583" s="289"/>
    </row>
    <row r="40584" spans="20:24">
      <c r="T40584" s="288"/>
      <c r="U40584" s="287"/>
      <c r="X40584" s="289"/>
    </row>
    <row r="40585" spans="20:24">
      <c r="T40585" s="288"/>
      <c r="U40585" s="287"/>
      <c r="X40585" s="289"/>
    </row>
    <row r="40586" spans="20:24">
      <c r="T40586" s="288"/>
      <c r="U40586" s="287"/>
      <c r="X40586" s="289"/>
    </row>
    <row r="40587" spans="20:24">
      <c r="T40587" s="288"/>
      <c r="U40587" s="287"/>
      <c r="X40587" s="289"/>
    </row>
    <row r="40588" spans="20:24">
      <c r="T40588" s="288"/>
      <c r="U40588" s="287"/>
      <c r="X40588" s="289"/>
    </row>
    <row r="40589" spans="20:24">
      <c r="T40589" s="288"/>
      <c r="U40589" s="287"/>
      <c r="X40589" s="289"/>
    </row>
    <row r="40590" spans="20:24">
      <c r="T40590" s="288"/>
      <c r="U40590" s="287"/>
      <c r="X40590" s="289"/>
    </row>
    <row r="40591" spans="20:24">
      <c r="T40591" s="288"/>
      <c r="U40591" s="287"/>
      <c r="X40591" s="289"/>
    </row>
    <row r="40592" spans="20:24">
      <c r="T40592" s="288"/>
      <c r="U40592" s="287"/>
      <c r="X40592" s="289"/>
    </row>
    <row r="40593" spans="20:24">
      <c r="T40593" s="288"/>
      <c r="U40593" s="287"/>
      <c r="X40593" s="289"/>
    </row>
    <row r="40594" spans="20:24">
      <c r="T40594" s="288"/>
      <c r="U40594" s="287"/>
      <c r="X40594" s="289"/>
    </row>
    <row r="40595" spans="20:24">
      <c r="T40595" s="288"/>
      <c r="U40595" s="287"/>
      <c r="X40595" s="289"/>
    </row>
    <row r="40596" spans="20:24">
      <c r="T40596" s="288"/>
      <c r="U40596" s="287"/>
      <c r="X40596" s="289"/>
    </row>
    <row r="40597" spans="20:24">
      <c r="T40597" s="288"/>
      <c r="U40597" s="287"/>
      <c r="X40597" s="289"/>
    </row>
    <row r="40598" spans="20:24">
      <c r="T40598" s="288"/>
      <c r="U40598" s="287"/>
      <c r="X40598" s="289"/>
    </row>
    <row r="40599" spans="20:24">
      <c r="T40599" s="288"/>
      <c r="U40599" s="287"/>
      <c r="X40599" s="289"/>
    </row>
    <row r="40600" spans="20:24">
      <c r="T40600" s="288"/>
      <c r="U40600" s="287"/>
      <c r="X40600" s="289"/>
    </row>
    <row r="40601" spans="20:24">
      <c r="T40601" s="288"/>
      <c r="U40601" s="287"/>
      <c r="X40601" s="289"/>
    </row>
    <row r="40602" spans="20:24">
      <c r="T40602" s="288"/>
      <c r="U40602" s="287"/>
      <c r="X40602" s="289"/>
    </row>
    <row r="40603" spans="20:24">
      <c r="T40603" s="288"/>
      <c r="U40603" s="287"/>
      <c r="X40603" s="289"/>
    </row>
    <row r="40604" spans="20:24">
      <c r="T40604" s="288"/>
      <c r="U40604" s="287"/>
      <c r="X40604" s="289"/>
    </row>
    <row r="40605" spans="20:24">
      <c r="T40605" s="288"/>
      <c r="U40605" s="287"/>
      <c r="X40605" s="289"/>
    </row>
    <row r="40606" spans="20:24">
      <c r="T40606" s="288"/>
      <c r="U40606" s="287"/>
      <c r="X40606" s="289"/>
    </row>
    <row r="40607" spans="20:24">
      <c r="T40607" s="288"/>
      <c r="U40607" s="287"/>
      <c r="X40607" s="289"/>
    </row>
    <row r="40608" spans="20:24">
      <c r="T40608" s="288"/>
      <c r="U40608" s="287"/>
      <c r="X40608" s="289"/>
    </row>
    <row r="40609" spans="20:24">
      <c r="T40609" s="288"/>
      <c r="U40609" s="287"/>
      <c r="X40609" s="289"/>
    </row>
    <row r="40610" spans="20:24">
      <c r="T40610" s="288"/>
      <c r="U40610" s="287"/>
      <c r="X40610" s="289"/>
    </row>
    <row r="40611" spans="20:24">
      <c r="T40611" s="288"/>
      <c r="U40611" s="287"/>
      <c r="X40611" s="289"/>
    </row>
    <row r="40612" spans="20:24">
      <c r="T40612" s="288"/>
      <c r="U40612" s="287"/>
      <c r="X40612" s="289"/>
    </row>
    <row r="40613" spans="20:24">
      <c r="T40613" s="288"/>
      <c r="U40613" s="287"/>
      <c r="X40613" s="289"/>
    </row>
    <row r="40614" spans="20:24">
      <c r="T40614" s="288"/>
      <c r="U40614" s="287"/>
      <c r="X40614" s="289"/>
    </row>
    <row r="40615" spans="20:24">
      <c r="T40615" s="288"/>
      <c r="U40615" s="287"/>
      <c r="X40615" s="289"/>
    </row>
    <row r="40616" spans="20:24">
      <c r="T40616" s="288"/>
      <c r="U40616" s="287"/>
      <c r="X40616" s="289"/>
    </row>
    <row r="40617" spans="20:24">
      <c r="T40617" s="288"/>
      <c r="U40617" s="287"/>
      <c r="X40617" s="289"/>
    </row>
    <row r="40618" spans="20:24">
      <c r="T40618" s="288"/>
      <c r="U40618" s="287"/>
      <c r="X40618" s="289"/>
    </row>
    <row r="40619" spans="20:24">
      <c r="T40619" s="288"/>
      <c r="U40619" s="287"/>
      <c r="X40619" s="289"/>
    </row>
    <row r="40620" spans="20:24">
      <c r="T40620" s="288"/>
      <c r="U40620" s="287"/>
      <c r="X40620" s="289"/>
    </row>
    <row r="40621" spans="20:24">
      <c r="T40621" s="288"/>
      <c r="U40621" s="287"/>
      <c r="X40621" s="289"/>
    </row>
    <row r="40622" spans="20:24">
      <c r="T40622" s="288"/>
      <c r="U40622" s="287"/>
      <c r="X40622" s="289"/>
    </row>
    <row r="40623" spans="20:24">
      <c r="T40623" s="288"/>
      <c r="U40623" s="287"/>
      <c r="X40623" s="289"/>
    </row>
    <row r="40624" spans="20:24">
      <c r="T40624" s="288"/>
      <c r="U40624" s="287"/>
      <c r="X40624" s="289"/>
    </row>
    <row r="40625" spans="20:24">
      <c r="T40625" s="288"/>
      <c r="U40625" s="287"/>
      <c r="X40625" s="289"/>
    </row>
    <row r="40626" spans="20:24">
      <c r="T40626" s="288"/>
      <c r="U40626" s="287"/>
      <c r="X40626" s="289"/>
    </row>
    <row r="40627" spans="20:24">
      <c r="T40627" s="288"/>
      <c r="U40627" s="287"/>
      <c r="X40627" s="289"/>
    </row>
    <row r="40628" spans="20:24">
      <c r="T40628" s="288"/>
      <c r="U40628" s="287"/>
      <c r="X40628" s="289"/>
    </row>
    <row r="40629" spans="20:24">
      <c r="T40629" s="288"/>
      <c r="U40629" s="287"/>
      <c r="X40629" s="289"/>
    </row>
    <row r="40630" spans="20:24">
      <c r="T40630" s="288"/>
      <c r="U40630" s="287"/>
      <c r="X40630" s="289"/>
    </row>
    <row r="40631" spans="20:24">
      <c r="T40631" s="288"/>
      <c r="U40631" s="287"/>
      <c r="X40631" s="289"/>
    </row>
    <row r="40632" spans="20:24">
      <c r="T40632" s="288"/>
      <c r="U40632" s="287"/>
      <c r="X40632" s="289"/>
    </row>
    <row r="40633" spans="20:24">
      <c r="T40633" s="288"/>
      <c r="U40633" s="287"/>
      <c r="X40633" s="289"/>
    </row>
    <row r="40634" spans="20:24">
      <c r="T40634" s="288"/>
      <c r="U40634" s="287"/>
      <c r="X40634" s="289"/>
    </row>
    <row r="40635" spans="20:24">
      <c r="T40635" s="288"/>
      <c r="U40635" s="287"/>
      <c r="X40635" s="289"/>
    </row>
    <row r="40636" spans="20:24">
      <c r="T40636" s="288"/>
      <c r="U40636" s="287"/>
      <c r="X40636" s="289"/>
    </row>
    <row r="40637" spans="20:24">
      <c r="T40637" s="288"/>
      <c r="U40637" s="287"/>
      <c r="X40637" s="289"/>
    </row>
    <row r="40638" spans="20:24">
      <c r="T40638" s="288"/>
      <c r="U40638" s="287"/>
      <c r="X40638" s="289"/>
    </row>
    <row r="40639" spans="20:24">
      <c r="T40639" s="288"/>
      <c r="U40639" s="287"/>
      <c r="X40639" s="289"/>
    </row>
    <row r="40640" spans="20:24">
      <c r="T40640" s="288"/>
      <c r="U40640" s="287"/>
      <c r="X40640" s="289"/>
    </row>
    <row r="40641" spans="20:24">
      <c r="T40641" s="288"/>
      <c r="U40641" s="287"/>
      <c r="X40641" s="289"/>
    </row>
    <row r="40642" spans="20:24">
      <c r="T40642" s="288"/>
      <c r="U40642" s="287"/>
      <c r="X40642" s="289"/>
    </row>
    <row r="40643" spans="20:24">
      <c r="T40643" s="288"/>
      <c r="U40643" s="287"/>
      <c r="X40643" s="289"/>
    </row>
    <row r="40644" spans="20:24">
      <c r="T40644" s="288"/>
      <c r="U40644" s="287"/>
      <c r="X40644" s="289"/>
    </row>
    <row r="40645" spans="20:24">
      <c r="T40645" s="288"/>
      <c r="U40645" s="287"/>
      <c r="X40645" s="289"/>
    </row>
    <row r="40646" spans="20:24">
      <c r="T40646" s="288"/>
      <c r="U40646" s="287"/>
      <c r="X40646" s="289"/>
    </row>
    <row r="40647" spans="20:24">
      <c r="T40647" s="288"/>
      <c r="U40647" s="287"/>
      <c r="X40647" s="289"/>
    </row>
    <row r="40648" spans="20:24">
      <c r="T40648" s="288"/>
      <c r="U40648" s="287"/>
      <c r="X40648" s="289"/>
    </row>
    <row r="40649" spans="20:24">
      <c r="T40649" s="288"/>
      <c r="U40649" s="287"/>
      <c r="X40649" s="289"/>
    </row>
    <row r="40650" spans="20:24">
      <c r="T40650" s="288"/>
      <c r="U40650" s="287"/>
      <c r="X40650" s="289"/>
    </row>
    <row r="40651" spans="20:24">
      <c r="T40651" s="288"/>
      <c r="U40651" s="287"/>
      <c r="X40651" s="289"/>
    </row>
    <row r="40652" spans="20:24">
      <c r="T40652" s="288"/>
      <c r="U40652" s="287"/>
      <c r="X40652" s="289"/>
    </row>
    <row r="40653" spans="20:24">
      <c r="T40653" s="288"/>
      <c r="U40653" s="287"/>
      <c r="X40653" s="289"/>
    </row>
    <row r="40654" spans="20:24">
      <c r="T40654" s="288"/>
      <c r="U40654" s="287"/>
      <c r="X40654" s="289"/>
    </row>
    <row r="40655" spans="20:24">
      <c r="T40655" s="288"/>
      <c r="U40655" s="287"/>
      <c r="X40655" s="289"/>
    </row>
    <row r="40656" spans="20:24">
      <c r="T40656" s="288"/>
      <c r="U40656" s="287"/>
      <c r="X40656" s="289"/>
    </row>
    <row r="40657" spans="20:24">
      <c r="T40657" s="288"/>
      <c r="U40657" s="287"/>
      <c r="X40657" s="289"/>
    </row>
    <row r="40658" spans="20:24">
      <c r="T40658" s="288"/>
      <c r="U40658" s="287"/>
      <c r="X40658" s="289"/>
    </row>
    <row r="40659" spans="20:24">
      <c r="T40659" s="288"/>
      <c r="U40659" s="287"/>
      <c r="X40659" s="289"/>
    </row>
    <row r="40660" spans="20:24">
      <c r="T40660" s="288"/>
      <c r="U40660" s="287"/>
      <c r="X40660" s="289"/>
    </row>
    <row r="40661" spans="20:24">
      <c r="T40661" s="288"/>
      <c r="U40661" s="287"/>
      <c r="X40661" s="289"/>
    </row>
    <row r="40662" spans="20:24">
      <c r="T40662" s="288"/>
      <c r="U40662" s="287"/>
      <c r="X40662" s="289"/>
    </row>
    <row r="40663" spans="20:24">
      <c r="T40663" s="288"/>
      <c r="U40663" s="287"/>
      <c r="X40663" s="289"/>
    </row>
    <row r="40664" spans="20:24">
      <c r="T40664" s="288"/>
      <c r="U40664" s="287"/>
      <c r="X40664" s="289"/>
    </row>
    <row r="40665" spans="20:24">
      <c r="T40665" s="288"/>
      <c r="U40665" s="287"/>
      <c r="X40665" s="289"/>
    </row>
    <row r="40666" spans="20:24">
      <c r="T40666" s="288"/>
      <c r="U40666" s="287"/>
      <c r="X40666" s="289"/>
    </row>
    <row r="40667" spans="20:24">
      <c r="T40667" s="288"/>
      <c r="U40667" s="287"/>
      <c r="X40667" s="289"/>
    </row>
    <row r="40668" spans="20:24">
      <c r="T40668" s="288"/>
      <c r="U40668" s="287"/>
      <c r="X40668" s="289"/>
    </row>
    <row r="40669" spans="20:24">
      <c r="T40669" s="288"/>
      <c r="U40669" s="287"/>
      <c r="X40669" s="289"/>
    </row>
    <row r="40670" spans="20:24">
      <c r="T40670" s="288"/>
      <c r="U40670" s="287"/>
      <c r="X40670" s="289"/>
    </row>
    <row r="40671" spans="20:24">
      <c r="T40671" s="288"/>
      <c r="U40671" s="287"/>
      <c r="X40671" s="289"/>
    </row>
    <row r="40672" spans="20:24">
      <c r="T40672" s="288"/>
      <c r="U40672" s="287"/>
      <c r="X40672" s="289"/>
    </row>
    <row r="40673" spans="20:24">
      <c r="T40673" s="288"/>
      <c r="U40673" s="287"/>
      <c r="X40673" s="289"/>
    </row>
    <row r="40674" spans="20:24">
      <c r="T40674" s="288"/>
      <c r="U40674" s="287"/>
      <c r="X40674" s="289"/>
    </row>
    <row r="40675" spans="20:24">
      <c r="T40675" s="288"/>
      <c r="U40675" s="287"/>
      <c r="X40675" s="289"/>
    </row>
    <row r="40676" spans="20:24">
      <c r="T40676" s="288"/>
      <c r="U40676" s="287"/>
      <c r="X40676" s="289"/>
    </row>
    <row r="40677" spans="20:24">
      <c r="T40677" s="288"/>
      <c r="U40677" s="287"/>
      <c r="X40677" s="289"/>
    </row>
    <row r="40678" spans="20:24">
      <c r="T40678" s="288"/>
      <c r="U40678" s="287"/>
      <c r="X40678" s="289"/>
    </row>
    <row r="40679" spans="20:24">
      <c r="T40679" s="288"/>
      <c r="U40679" s="287"/>
      <c r="X40679" s="289"/>
    </row>
    <row r="40680" spans="20:24">
      <c r="T40680" s="288"/>
      <c r="U40680" s="287"/>
      <c r="X40680" s="289"/>
    </row>
    <row r="40681" spans="20:24">
      <c r="T40681" s="288"/>
      <c r="U40681" s="287"/>
      <c r="X40681" s="289"/>
    </row>
    <row r="40682" spans="20:24">
      <c r="T40682" s="288"/>
      <c r="U40682" s="287"/>
      <c r="X40682" s="289"/>
    </row>
    <row r="40683" spans="20:24">
      <c r="T40683" s="288"/>
      <c r="U40683" s="287"/>
      <c r="X40683" s="289"/>
    </row>
    <row r="40684" spans="20:24">
      <c r="T40684" s="288"/>
      <c r="U40684" s="287"/>
      <c r="X40684" s="289"/>
    </row>
    <row r="40685" spans="20:24">
      <c r="T40685" s="288"/>
      <c r="U40685" s="287"/>
      <c r="X40685" s="289"/>
    </row>
    <row r="40686" spans="20:24">
      <c r="T40686" s="288"/>
      <c r="U40686" s="287"/>
      <c r="X40686" s="289"/>
    </row>
    <row r="40687" spans="20:24">
      <c r="T40687" s="288"/>
      <c r="U40687" s="287"/>
      <c r="X40687" s="289"/>
    </row>
    <row r="40688" spans="20:24">
      <c r="T40688" s="288"/>
      <c r="U40688" s="287"/>
      <c r="X40688" s="289"/>
    </row>
    <row r="40689" spans="20:24">
      <c r="T40689" s="288"/>
      <c r="U40689" s="287"/>
      <c r="X40689" s="289"/>
    </row>
    <row r="40690" spans="20:24">
      <c r="T40690" s="288"/>
      <c r="U40690" s="287"/>
      <c r="X40690" s="289"/>
    </row>
    <row r="40691" spans="20:24">
      <c r="T40691" s="288"/>
      <c r="U40691" s="287"/>
      <c r="X40691" s="289"/>
    </row>
    <row r="40692" spans="20:24">
      <c r="T40692" s="288"/>
      <c r="U40692" s="287"/>
      <c r="X40692" s="289"/>
    </row>
    <row r="40693" spans="20:24">
      <c r="T40693" s="288"/>
      <c r="U40693" s="287"/>
      <c r="X40693" s="289"/>
    </row>
    <row r="40694" spans="20:24">
      <c r="T40694" s="288"/>
      <c r="U40694" s="287"/>
      <c r="X40694" s="289"/>
    </row>
    <row r="40695" spans="20:24">
      <c r="T40695" s="288"/>
      <c r="U40695" s="287"/>
      <c r="X40695" s="289"/>
    </row>
    <row r="40696" spans="20:24">
      <c r="T40696" s="288"/>
      <c r="U40696" s="287"/>
      <c r="X40696" s="289"/>
    </row>
    <row r="40697" spans="20:24">
      <c r="T40697" s="288"/>
      <c r="U40697" s="287"/>
      <c r="X40697" s="289"/>
    </row>
    <row r="40698" spans="20:24">
      <c r="T40698" s="288"/>
      <c r="U40698" s="287"/>
      <c r="X40698" s="289"/>
    </row>
    <row r="40699" spans="20:24">
      <c r="T40699" s="288"/>
      <c r="U40699" s="287"/>
      <c r="X40699" s="289"/>
    </row>
    <row r="40700" spans="20:24">
      <c r="T40700" s="288"/>
      <c r="U40700" s="287"/>
      <c r="X40700" s="289"/>
    </row>
    <row r="40701" spans="20:24">
      <c r="T40701" s="288"/>
      <c r="U40701" s="287"/>
      <c r="X40701" s="289"/>
    </row>
    <row r="40702" spans="20:24">
      <c r="T40702" s="288"/>
      <c r="U40702" s="287"/>
      <c r="X40702" s="289"/>
    </row>
    <row r="40703" spans="20:24">
      <c r="T40703" s="288"/>
      <c r="U40703" s="287"/>
      <c r="X40703" s="289"/>
    </row>
    <row r="40704" spans="20:24">
      <c r="T40704" s="288"/>
      <c r="U40704" s="287"/>
      <c r="X40704" s="289"/>
    </row>
    <row r="40705" spans="20:24">
      <c r="T40705" s="288"/>
      <c r="U40705" s="287"/>
      <c r="X40705" s="289"/>
    </row>
    <row r="40706" spans="20:24">
      <c r="T40706" s="288"/>
      <c r="U40706" s="287"/>
      <c r="X40706" s="289"/>
    </row>
    <row r="40707" spans="20:24">
      <c r="T40707" s="288"/>
      <c r="U40707" s="287"/>
      <c r="X40707" s="289"/>
    </row>
    <row r="40708" spans="20:24">
      <c r="T40708" s="288"/>
      <c r="U40708" s="287"/>
      <c r="X40708" s="289"/>
    </row>
    <row r="40709" spans="20:24">
      <c r="T40709" s="288"/>
      <c r="U40709" s="287"/>
      <c r="X40709" s="289"/>
    </row>
    <row r="40710" spans="20:24">
      <c r="T40710" s="288"/>
      <c r="U40710" s="287"/>
      <c r="X40710" s="289"/>
    </row>
    <row r="40711" spans="20:24">
      <c r="T40711" s="288"/>
      <c r="U40711" s="287"/>
      <c r="X40711" s="289"/>
    </row>
    <row r="40712" spans="20:24">
      <c r="T40712" s="288"/>
      <c r="U40712" s="287"/>
      <c r="X40712" s="289"/>
    </row>
    <row r="40713" spans="20:24">
      <c r="T40713" s="288"/>
      <c r="U40713" s="287"/>
      <c r="X40713" s="289"/>
    </row>
    <row r="40714" spans="20:24">
      <c r="T40714" s="288"/>
      <c r="U40714" s="287"/>
      <c r="X40714" s="289"/>
    </row>
    <row r="40715" spans="20:24">
      <c r="T40715" s="288"/>
      <c r="U40715" s="287"/>
      <c r="X40715" s="289"/>
    </row>
    <row r="40716" spans="20:24">
      <c r="T40716" s="288"/>
      <c r="U40716" s="287"/>
      <c r="X40716" s="289"/>
    </row>
    <row r="40717" spans="20:24">
      <c r="T40717" s="288"/>
      <c r="U40717" s="287"/>
      <c r="X40717" s="289"/>
    </row>
    <row r="40718" spans="20:24">
      <c r="T40718" s="288"/>
      <c r="U40718" s="287"/>
      <c r="X40718" s="289"/>
    </row>
    <row r="40719" spans="20:24">
      <c r="T40719" s="288"/>
      <c r="U40719" s="287"/>
      <c r="X40719" s="289"/>
    </row>
    <row r="40720" spans="20:24">
      <c r="T40720" s="288"/>
      <c r="U40720" s="287"/>
      <c r="X40720" s="289"/>
    </row>
    <row r="40721" spans="20:24">
      <c r="T40721" s="288"/>
      <c r="U40721" s="287"/>
      <c r="X40721" s="289"/>
    </row>
    <row r="40722" spans="20:24">
      <c r="T40722" s="288"/>
      <c r="U40722" s="287"/>
      <c r="X40722" s="289"/>
    </row>
    <row r="40723" spans="20:24">
      <c r="T40723" s="288"/>
      <c r="U40723" s="287"/>
      <c r="X40723" s="289"/>
    </row>
    <row r="40724" spans="20:24">
      <c r="T40724" s="288"/>
      <c r="U40724" s="287"/>
      <c r="X40724" s="289"/>
    </row>
    <row r="40725" spans="20:24">
      <c r="T40725" s="288"/>
      <c r="U40725" s="287"/>
      <c r="X40725" s="289"/>
    </row>
    <row r="40726" spans="20:24">
      <c r="T40726" s="288"/>
      <c r="U40726" s="287"/>
      <c r="X40726" s="289"/>
    </row>
    <row r="40727" spans="20:24">
      <c r="T40727" s="288"/>
      <c r="U40727" s="287"/>
      <c r="X40727" s="289"/>
    </row>
    <row r="40728" spans="20:24">
      <c r="T40728" s="288"/>
      <c r="U40728" s="287"/>
      <c r="X40728" s="289"/>
    </row>
    <row r="40729" spans="20:24">
      <c r="T40729" s="288"/>
      <c r="U40729" s="287"/>
      <c r="X40729" s="289"/>
    </row>
    <row r="40730" spans="20:24">
      <c r="T40730" s="288"/>
      <c r="U40730" s="287"/>
      <c r="X40730" s="289"/>
    </row>
    <row r="40731" spans="20:24">
      <c r="T40731" s="288"/>
      <c r="U40731" s="287"/>
      <c r="X40731" s="289"/>
    </row>
    <row r="40732" spans="20:24">
      <c r="T40732" s="288"/>
      <c r="U40732" s="287"/>
      <c r="X40732" s="289"/>
    </row>
    <row r="40733" spans="20:24">
      <c r="T40733" s="288"/>
      <c r="U40733" s="287"/>
      <c r="X40733" s="289"/>
    </row>
    <row r="40734" spans="20:24">
      <c r="T40734" s="288"/>
      <c r="U40734" s="287"/>
      <c r="X40734" s="289"/>
    </row>
    <row r="40735" spans="20:24">
      <c r="T40735" s="288"/>
      <c r="U40735" s="287"/>
      <c r="X40735" s="289"/>
    </row>
    <row r="40736" spans="20:24">
      <c r="T40736" s="288"/>
      <c r="U40736" s="287"/>
      <c r="X40736" s="289"/>
    </row>
    <row r="40737" spans="20:24">
      <c r="T40737" s="288"/>
      <c r="U40737" s="287"/>
      <c r="X40737" s="289"/>
    </row>
    <row r="40738" spans="20:24">
      <c r="T40738" s="288"/>
      <c r="U40738" s="287"/>
      <c r="X40738" s="289"/>
    </row>
    <row r="40739" spans="20:24">
      <c r="T40739" s="288"/>
      <c r="U40739" s="287"/>
      <c r="X40739" s="289"/>
    </row>
    <row r="40740" spans="20:24">
      <c r="T40740" s="288"/>
      <c r="U40740" s="287"/>
      <c r="X40740" s="289"/>
    </row>
    <row r="40741" spans="20:24">
      <c r="T40741" s="288"/>
      <c r="U40741" s="287"/>
      <c r="X40741" s="289"/>
    </row>
    <row r="40742" spans="20:24">
      <c r="T40742" s="288"/>
      <c r="U40742" s="287"/>
      <c r="X40742" s="289"/>
    </row>
    <row r="40743" spans="20:24">
      <c r="T40743" s="288"/>
      <c r="U40743" s="287"/>
      <c r="X40743" s="289"/>
    </row>
    <row r="40744" spans="20:24">
      <c r="T40744" s="288"/>
      <c r="U40744" s="287"/>
      <c r="X40744" s="289"/>
    </row>
    <row r="40745" spans="20:24">
      <c r="T40745" s="288"/>
      <c r="U40745" s="287"/>
      <c r="X40745" s="289"/>
    </row>
    <row r="40746" spans="20:24">
      <c r="T40746" s="288"/>
      <c r="U40746" s="287"/>
      <c r="X40746" s="289"/>
    </row>
    <row r="40747" spans="20:24">
      <c r="T40747" s="288"/>
      <c r="U40747" s="287"/>
      <c r="X40747" s="289"/>
    </row>
    <row r="40748" spans="20:24">
      <c r="T40748" s="288"/>
      <c r="U40748" s="287"/>
      <c r="X40748" s="289"/>
    </row>
    <row r="40749" spans="20:24">
      <c r="T40749" s="288"/>
      <c r="U40749" s="287"/>
      <c r="X40749" s="289"/>
    </row>
    <row r="40750" spans="20:24">
      <c r="T40750" s="288"/>
      <c r="U40750" s="287"/>
      <c r="X40750" s="289"/>
    </row>
    <row r="40751" spans="20:24">
      <c r="T40751" s="288"/>
      <c r="U40751" s="287"/>
      <c r="X40751" s="289"/>
    </row>
    <row r="40752" spans="20:24">
      <c r="T40752" s="288"/>
      <c r="U40752" s="287"/>
      <c r="X40752" s="289"/>
    </row>
    <row r="40753" spans="20:24">
      <c r="T40753" s="288"/>
      <c r="U40753" s="287"/>
      <c r="X40753" s="289"/>
    </row>
    <row r="40754" spans="20:24">
      <c r="T40754" s="288"/>
      <c r="U40754" s="287"/>
      <c r="X40754" s="289"/>
    </row>
    <row r="40755" spans="20:24">
      <c r="T40755" s="288"/>
      <c r="U40755" s="287"/>
      <c r="X40755" s="289"/>
    </row>
    <row r="40756" spans="20:24">
      <c r="T40756" s="288"/>
      <c r="U40756" s="287"/>
      <c r="X40756" s="289"/>
    </row>
    <row r="40757" spans="20:24">
      <c r="T40757" s="288"/>
      <c r="U40757" s="287"/>
      <c r="X40757" s="289"/>
    </row>
    <row r="40758" spans="20:24">
      <c r="T40758" s="288"/>
      <c r="U40758" s="287"/>
      <c r="X40758" s="289"/>
    </row>
    <row r="40759" spans="20:24">
      <c r="T40759" s="288"/>
      <c r="U40759" s="287"/>
      <c r="X40759" s="289"/>
    </row>
    <row r="40760" spans="20:24">
      <c r="T40760" s="288"/>
      <c r="U40760" s="287"/>
      <c r="X40760" s="289"/>
    </row>
    <row r="40761" spans="20:24">
      <c r="T40761" s="288"/>
      <c r="U40761" s="287"/>
      <c r="X40761" s="289"/>
    </row>
    <row r="40762" spans="20:24">
      <c r="T40762" s="288"/>
      <c r="U40762" s="287"/>
      <c r="X40762" s="289"/>
    </row>
    <row r="40763" spans="20:24">
      <c r="T40763" s="288"/>
      <c r="U40763" s="287"/>
      <c r="X40763" s="289"/>
    </row>
    <row r="40764" spans="20:24">
      <c r="T40764" s="288"/>
      <c r="U40764" s="287"/>
      <c r="X40764" s="289"/>
    </row>
    <row r="40765" spans="20:24">
      <c r="T40765" s="288"/>
      <c r="U40765" s="287"/>
      <c r="X40765" s="289"/>
    </row>
    <row r="40766" spans="20:24">
      <c r="T40766" s="288"/>
      <c r="U40766" s="287"/>
      <c r="X40766" s="289"/>
    </row>
    <row r="40767" spans="20:24">
      <c r="T40767" s="288"/>
      <c r="U40767" s="287"/>
      <c r="X40767" s="289"/>
    </row>
    <row r="40768" spans="20:24">
      <c r="T40768" s="288"/>
      <c r="U40768" s="287"/>
      <c r="X40768" s="289"/>
    </row>
    <row r="40769" spans="20:24">
      <c r="T40769" s="288"/>
      <c r="U40769" s="287"/>
      <c r="X40769" s="289"/>
    </row>
    <row r="40770" spans="20:24">
      <c r="T40770" s="288"/>
      <c r="U40770" s="287"/>
      <c r="X40770" s="289"/>
    </row>
    <row r="40771" spans="20:24">
      <c r="T40771" s="288"/>
      <c r="U40771" s="287"/>
      <c r="X40771" s="289"/>
    </row>
    <row r="40772" spans="20:24">
      <c r="T40772" s="288"/>
      <c r="U40772" s="287"/>
      <c r="X40772" s="289"/>
    </row>
    <row r="40773" spans="20:24">
      <c r="T40773" s="288"/>
      <c r="U40773" s="287"/>
      <c r="X40773" s="289"/>
    </row>
    <row r="40774" spans="20:24">
      <c r="T40774" s="288"/>
      <c r="U40774" s="287"/>
      <c r="X40774" s="289"/>
    </row>
    <row r="40775" spans="20:24">
      <c r="T40775" s="288"/>
      <c r="U40775" s="287"/>
      <c r="X40775" s="289"/>
    </row>
    <row r="40776" spans="20:24">
      <c r="T40776" s="288"/>
      <c r="U40776" s="287"/>
      <c r="X40776" s="289"/>
    </row>
    <row r="40777" spans="20:24">
      <c r="T40777" s="288"/>
      <c r="U40777" s="287"/>
      <c r="X40777" s="289"/>
    </row>
    <row r="40778" spans="20:24">
      <c r="T40778" s="288"/>
      <c r="U40778" s="287"/>
      <c r="X40778" s="289"/>
    </row>
    <row r="40779" spans="20:24">
      <c r="T40779" s="288"/>
      <c r="U40779" s="287"/>
      <c r="X40779" s="289"/>
    </row>
    <row r="40780" spans="20:24">
      <c r="T40780" s="288"/>
      <c r="U40780" s="287"/>
      <c r="X40780" s="289"/>
    </row>
    <row r="40781" spans="20:24">
      <c r="T40781" s="288"/>
      <c r="U40781" s="287"/>
      <c r="X40781" s="289"/>
    </row>
    <row r="40782" spans="20:24">
      <c r="T40782" s="288"/>
      <c r="U40782" s="287"/>
      <c r="X40782" s="289"/>
    </row>
    <row r="40783" spans="20:24">
      <c r="T40783" s="288"/>
      <c r="U40783" s="287"/>
      <c r="X40783" s="289"/>
    </row>
    <row r="40784" spans="20:24">
      <c r="T40784" s="288"/>
      <c r="U40784" s="287"/>
      <c r="X40784" s="289"/>
    </row>
    <row r="40785" spans="20:24">
      <c r="T40785" s="288"/>
      <c r="U40785" s="287"/>
      <c r="X40785" s="289"/>
    </row>
    <row r="40786" spans="20:24">
      <c r="T40786" s="288"/>
      <c r="U40786" s="287"/>
      <c r="X40786" s="289"/>
    </row>
    <row r="40787" spans="20:24">
      <c r="T40787" s="288"/>
      <c r="U40787" s="287"/>
      <c r="X40787" s="289"/>
    </row>
    <row r="40788" spans="20:24">
      <c r="T40788" s="288"/>
      <c r="U40788" s="287"/>
      <c r="X40788" s="289"/>
    </row>
    <row r="40789" spans="20:24">
      <c r="T40789" s="288"/>
      <c r="U40789" s="287"/>
      <c r="X40789" s="289"/>
    </row>
    <row r="40790" spans="20:24">
      <c r="T40790" s="288"/>
      <c r="U40790" s="287"/>
      <c r="X40790" s="289"/>
    </row>
    <row r="40791" spans="20:24">
      <c r="T40791" s="288"/>
      <c r="U40791" s="287"/>
      <c r="X40791" s="289"/>
    </row>
    <row r="40792" spans="20:24">
      <c r="T40792" s="288"/>
      <c r="U40792" s="287"/>
      <c r="X40792" s="289"/>
    </row>
    <row r="40793" spans="20:24">
      <c r="T40793" s="288"/>
      <c r="U40793" s="287"/>
      <c r="X40793" s="289"/>
    </row>
    <row r="40794" spans="20:24">
      <c r="T40794" s="288"/>
      <c r="U40794" s="287"/>
      <c r="X40794" s="289"/>
    </row>
    <row r="40795" spans="20:24">
      <c r="T40795" s="288"/>
      <c r="U40795" s="287"/>
      <c r="X40795" s="289"/>
    </row>
    <row r="40796" spans="20:24">
      <c r="T40796" s="288"/>
      <c r="U40796" s="287"/>
      <c r="X40796" s="289"/>
    </row>
    <row r="40797" spans="20:24">
      <c r="T40797" s="288"/>
      <c r="U40797" s="287"/>
      <c r="X40797" s="289"/>
    </row>
    <row r="40798" spans="20:24">
      <c r="T40798" s="288"/>
      <c r="U40798" s="287"/>
      <c r="X40798" s="289"/>
    </row>
    <row r="40799" spans="20:24">
      <c r="T40799" s="288"/>
      <c r="U40799" s="287"/>
      <c r="X40799" s="289"/>
    </row>
    <row r="40800" spans="20:24">
      <c r="T40800" s="288"/>
      <c r="U40800" s="287"/>
      <c r="X40800" s="289"/>
    </row>
    <row r="40801" spans="20:24">
      <c r="T40801" s="288"/>
      <c r="U40801" s="287"/>
      <c r="X40801" s="289"/>
    </row>
    <row r="40802" spans="20:24">
      <c r="T40802" s="288"/>
      <c r="U40802" s="287"/>
      <c r="X40802" s="289"/>
    </row>
    <row r="40803" spans="20:24">
      <c r="T40803" s="288"/>
      <c r="U40803" s="287"/>
      <c r="X40803" s="289"/>
    </row>
    <row r="40804" spans="20:24">
      <c r="T40804" s="288"/>
      <c r="U40804" s="287"/>
      <c r="X40804" s="289"/>
    </row>
    <row r="40805" spans="20:24">
      <c r="T40805" s="288"/>
      <c r="U40805" s="287"/>
      <c r="X40805" s="289"/>
    </row>
    <row r="40806" spans="20:24">
      <c r="T40806" s="288"/>
      <c r="U40806" s="287"/>
      <c r="X40806" s="289"/>
    </row>
    <row r="40807" spans="20:24">
      <c r="T40807" s="288"/>
      <c r="U40807" s="287"/>
      <c r="X40807" s="289"/>
    </row>
    <row r="40808" spans="20:24">
      <c r="T40808" s="288"/>
      <c r="U40808" s="287"/>
      <c r="X40808" s="289"/>
    </row>
    <row r="40809" spans="20:24">
      <c r="T40809" s="288"/>
      <c r="U40809" s="287"/>
      <c r="X40809" s="289"/>
    </row>
    <row r="40810" spans="20:24">
      <c r="T40810" s="288"/>
      <c r="U40810" s="287"/>
      <c r="X40810" s="289"/>
    </row>
    <row r="40811" spans="20:24">
      <c r="T40811" s="288"/>
      <c r="U40811" s="287"/>
      <c r="X40811" s="289"/>
    </row>
    <row r="40812" spans="20:24">
      <c r="T40812" s="288"/>
      <c r="U40812" s="287"/>
      <c r="X40812" s="289"/>
    </row>
    <row r="40813" spans="20:24">
      <c r="T40813" s="288"/>
      <c r="U40813" s="287"/>
      <c r="X40813" s="289"/>
    </row>
    <row r="40814" spans="20:24">
      <c r="T40814" s="288"/>
      <c r="U40814" s="287"/>
      <c r="X40814" s="289"/>
    </row>
    <row r="40815" spans="20:24">
      <c r="T40815" s="288"/>
      <c r="U40815" s="287"/>
      <c r="X40815" s="289"/>
    </row>
    <row r="40816" spans="20:24">
      <c r="T40816" s="288"/>
      <c r="U40816" s="287"/>
      <c r="X40816" s="289"/>
    </row>
    <row r="40817" spans="20:24">
      <c r="T40817" s="288"/>
      <c r="U40817" s="287"/>
      <c r="X40817" s="289"/>
    </row>
    <row r="40818" spans="20:24">
      <c r="T40818" s="288"/>
      <c r="U40818" s="287"/>
      <c r="X40818" s="289"/>
    </row>
    <row r="40819" spans="20:24">
      <c r="T40819" s="288"/>
      <c r="U40819" s="287"/>
      <c r="X40819" s="289"/>
    </row>
    <row r="40820" spans="20:24">
      <c r="T40820" s="288"/>
      <c r="U40820" s="287"/>
      <c r="X40820" s="289"/>
    </row>
    <row r="40821" spans="20:24">
      <c r="T40821" s="288"/>
      <c r="U40821" s="287"/>
      <c r="X40821" s="289"/>
    </row>
    <row r="40822" spans="20:24">
      <c r="T40822" s="288"/>
      <c r="U40822" s="287"/>
      <c r="X40822" s="289"/>
    </row>
    <row r="40823" spans="20:24">
      <c r="T40823" s="288"/>
      <c r="U40823" s="287"/>
      <c r="X40823" s="289"/>
    </row>
    <row r="40824" spans="20:24">
      <c r="T40824" s="288"/>
      <c r="U40824" s="287"/>
      <c r="X40824" s="289"/>
    </row>
    <row r="40825" spans="20:24">
      <c r="T40825" s="288"/>
      <c r="U40825" s="287"/>
      <c r="X40825" s="289"/>
    </row>
    <row r="40826" spans="20:24">
      <c r="T40826" s="288"/>
      <c r="U40826" s="287"/>
      <c r="X40826" s="289"/>
    </row>
    <row r="40827" spans="20:24">
      <c r="T40827" s="288"/>
      <c r="U40827" s="287"/>
      <c r="X40827" s="289"/>
    </row>
    <row r="40828" spans="20:24">
      <c r="T40828" s="288"/>
      <c r="U40828" s="287"/>
      <c r="X40828" s="289"/>
    </row>
    <row r="40829" spans="20:24">
      <c r="T40829" s="288"/>
      <c r="U40829" s="287"/>
      <c r="X40829" s="289"/>
    </row>
    <row r="40830" spans="20:24">
      <c r="T40830" s="288"/>
      <c r="U40830" s="287"/>
      <c r="X40830" s="289"/>
    </row>
    <row r="40831" spans="20:24">
      <c r="T40831" s="288"/>
      <c r="U40831" s="287"/>
      <c r="X40831" s="289"/>
    </row>
    <row r="40832" spans="20:24">
      <c r="T40832" s="288"/>
      <c r="U40832" s="287"/>
      <c r="X40832" s="289"/>
    </row>
    <row r="40833" spans="20:24">
      <c r="T40833" s="288"/>
      <c r="U40833" s="287"/>
      <c r="X40833" s="289"/>
    </row>
    <row r="40834" spans="20:24">
      <c r="T40834" s="288"/>
      <c r="U40834" s="287"/>
      <c r="X40834" s="289"/>
    </row>
    <row r="40835" spans="20:24">
      <c r="T40835" s="288"/>
      <c r="U40835" s="287"/>
      <c r="X40835" s="289"/>
    </row>
    <row r="40836" spans="20:24">
      <c r="T40836" s="288"/>
      <c r="U40836" s="287"/>
      <c r="X40836" s="289"/>
    </row>
    <row r="40837" spans="20:24">
      <c r="T40837" s="288"/>
      <c r="U40837" s="287"/>
      <c r="X40837" s="289"/>
    </row>
    <row r="40838" spans="20:24">
      <c r="T40838" s="288"/>
      <c r="U40838" s="287"/>
      <c r="X40838" s="289"/>
    </row>
    <row r="40839" spans="20:24">
      <c r="T40839" s="288"/>
      <c r="U40839" s="287"/>
      <c r="X40839" s="289"/>
    </row>
    <row r="40840" spans="20:24">
      <c r="T40840" s="288"/>
      <c r="U40840" s="287"/>
      <c r="X40840" s="289"/>
    </row>
    <row r="40841" spans="20:24">
      <c r="T40841" s="288"/>
      <c r="U40841" s="287"/>
      <c r="X40841" s="289"/>
    </row>
    <row r="40842" spans="20:24">
      <c r="T40842" s="288"/>
      <c r="U40842" s="287"/>
      <c r="X40842" s="289"/>
    </row>
    <row r="40843" spans="20:24">
      <c r="T40843" s="288"/>
      <c r="U40843" s="287"/>
      <c r="X40843" s="289"/>
    </row>
    <row r="40844" spans="20:24">
      <c r="T40844" s="288"/>
      <c r="U40844" s="287"/>
      <c r="X40844" s="289"/>
    </row>
    <row r="40845" spans="20:24">
      <c r="T40845" s="288"/>
      <c r="U40845" s="287"/>
      <c r="X40845" s="289"/>
    </row>
    <row r="40846" spans="20:24">
      <c r="T40846" s="288"/>
      <c r="U40846" s="287"/>
      <c r="X40846" s="289"/>
    </row>
    <row r="40847" spans="20:24">
      <c r="T40847" s="288"/>
      <c r="U40847" s="287"/>
      <c r="X40847" s="289"/>
    </row>
    <row r="40848" spans="20:24">
      <c r="T40848" s="288"/>
      <c r="U40848" s="287"/>
      <c r="X40848" s="289"/>
    </row>
    <row r="40849" spans="20:24">
      <c r="T40849" s="288"/>
      <c r="U40849" s="287"/>
      <c r="X40849" s="289"/>
    </row>
    <row r="40850" spans="20:24">
      <c r="T40850" s="288"/>
      <c r="U40850" s="287"/>
      <c r="X40850" s="289"/>
    </row>
    <row r="40851" spans="20:24">
      <c r="T40851" s="288"/>
      <c r="U40851" s="287"/>
      <c r="X40851" s="289"/>
    </row>
    <row r="40852" spans="20:24">
      <c r="T40852" s="288"/>
      <c r="U40852" s="287"/>
      <c r="X40852" s="289"/>
    </row>
    <row r="40853" spans="20:24">
      <c r="T40853" s="288"/>
      <c r="U40853" s="287"/>
      <c r="X40853" s="289"/>
    </row>
    <row r="40854" spans="20:24">
      <c r="T40854" s="288"/>
      <c r="U40854" s="287"/>
      <c r="X40854" s="289"/>
    </row>
    <row r="40855" spans="20:24">
      <c r="T40855" s="288"/>
      <c r="U40855" s="287"/>
      <c r="X40855" s="289"/>
    </row>
    <row r="40856" spans="20:24">
      <c r="T40856" s="288"/>
      <c r="U40856" s="287"/>
      <c r="X40856" s="289"/>
    </row>
    <row r="40857" spans="20:24">
      <c r="T40857" s="288"/>
      <c r="U40857" s="287"/>
      <c r="X40857" s="289"/>
    </row>
    <row r="40858" spans="20:24">
      <c r="T40858" s="288"/>
      <c r="U40858" s="287"/>
      <c r="X40858" s="289"/>
    </row>
    <row r="40859" spans="20:24">
      <c r="T40859" s="288"/>
      <c r="U40859" s="287"/>
      <c r="X40859" s="289"/>
    </row>
    <row r="40860" spans="20:24">
      <c r="T40860" s="288"/>
      <c r="U40860" s="287"/>
      <c r="X40860" s="289"/>
    </row>
    <row r="40861" spans="20:24">
      <c r="T40861" s="288"/>
      <c r="U40861" s="287"/>
      <c r="X40861" s="289"/>
    </row>
    <row r="40862" spans="20:24">
      <c r="T40862" s="288"/>
      <c r="U40862" s="287"/>
      <c r="X40862" s="289"/>
    </row>
    <row r="40863" spans="20:24">
      <c r="T40863" s="288"/>
      <c r="U40863" s="287"/>
      <c r="X40863" s="289"/>
    </row>
    <row r="40864" spans="20:24">
      <c r="T40864" s="288"/>
      <c r="U40864" s="287"/>
      <c r="X40864" s="289"/>
    </row>
    <row r="40865" spans="20:24">
      <c r="T40865" s="288"/>
      <c r="U40865" s="287"/>
      <c r="X40865" s="289"/>
    </row>
    <row r="40866" spans="20:24">
      <c r="T40866" s="288"/>
      <c r="U40866" s="287"/>
      <c r="X40866" s="289"/>
    </row>
    <row r="40867" spans="20:24">
      <c r="T40867" s="288"/>
      <c r="U40867" s="287"/>
      <c r="X40867" s="289"/>
    </row>
    <row r="40868" spans="20:24">
      <c r="T40868" s="288"/>
      <c r="U40868" s="287"/>
      <c r="X40868" s="289"/>
    </row>
    <row r="40869" spans="20:24">
      <c r="T40869" s="288"/>
      <c r="U40869" s="287"/>
      <c r="X40869" s="289"/>
    </row>
    <row r="40870" spans="20:24">
      <c r="T40870" s="288"/>
      <c r="U40870" s="287"/>
      <c r="X40870" s="289"/>
    </row>
    <row r="40871" spans="20:24">
      <c r="T40871" s="288"/>
      <c r="U40871" s="287"/>
      <c r="X40871" s="289"/>
    </row>
    <row r="40872" spans="20:24">
      <c r="T40872" s="288"/>
      <c r="U40872" s="287"/>
      <c r="X40872" s="289"/>
    </row>
    <row r="40873" spans="20:24">
      <c r="T40873" s="288"/>
      <c r="U40873" s="287"/>
      <c r="X40873" s="289"/>
    </row>
    <row r="40874" spans="20:24">
      <c r="T40874" s="288"/>
      <c r="U40874" s="287"/>
      <c r="X40874" s="289"/>
    </row>
    <row r="40875" spans="20:24">
      <c r="T40875" s="288"/>
      <c r="U40875" s="287"/>
      <c r="X40875" s="289"/>
    </row>
    <row r="40876" spans="20:24">
      <c r="T40876" s="288"/>
      <c r="U40876" s="287"/>
      <c r="X40876" s="289"/>
    </row>
    <row r="40877" spans="20:24">
      <c r="T40877" s="288"/>
      <c r="U40877" s="287"/>
      <c r="X40877" s="289"/>
    </row>
    <row r="40878" spans="20:24">
      <c r="T40878" s="288"/>
      <c r="U40878" s="287"/>
      <c r="X40878" s="289"/>
    </row>
    <row r="40879" spans="20:24">
      <c r="T40879" s="288"/>
      <c r="U40879" s="287"/>
      <c r="X40879" s="289"/>
    </row>
    <row r="40880" spans="20:24">
      <c r="T40880" s="288"/>
      <c r="U40880" s="287"/>
      <c r="X40880" s="289"/>
    </row>
    <row r="40881" spans="20:24">
      <c r="T40881" s="288"/>
      <c r="U40881" s="287"/>
      <c r="X40881" s="289"/>
    </row>
    <row r="40882" spans="20:24">
      <c r="T40882" s="288"/>
      <c r="U40882" s="287"/>
      <c r="X40882" s="289"/>
    </row>
    <row r="40883" spans="20:24">
      <c r="T40883" s="288"/>
      <c r="U40883" s="287"/>
      <c r="X40883" s="289"/>
    </row>
    <row r="40884" spans="20:24">
      <c r="T40884" s="288"/>
      <c r="U40884" s="287"/>
      <c r="X40884" s="289"/>
    </row>
    <row r="40885" spans="20:24">
      <c r="T40885" s="288"/>
      <c r="U40885" s="287"/>
      <c r="X40885" s="289"/>
    </row>
    <row r="40886" spans="20:24">
      <c r="T40886" s="288"/>
      <c r="U40886" s="287"/>
      <c r="X40886" s="289"/>
    </row>
    <row r="40887" spans="20:24">
      <c r="T40887" s="288"/>
      <c r="U40887" s="287"/>
      <c r="X40887" s="289"/>
    </row>
    <row r="40888" spans="20:24">
      <c r="T40888" s="288"/>
      <c r="U40888" s="287"/>
      <c r="X40888" s="289"/>
    </row>
    <row r="40889" spans="20:24">
      <c r="T40889" s="288"/>
      <c r="U40889" s="287"/>
      <c r="X40889" s="289"/>
    </row>
    <row r="40890" spans="20:24">
      <c r="T40890" s="288"/>
      <c r="U40890" s="287"/>
      <c r="X40890" s="289"/>
    </row>
    <row r="40891" spans="20:24">
      <c r="T40891" s="288"/>
      <c r="U40891" s="287"/>
      <c r="X40891" s="289"/>
    </row>
    <row r="40892" spans="20:24">
      <c r="T40892" s="288"/>
      <c r="U40892" s="287"/>
      <c r="X40892" s="289"/>
    </row>
    <row r="40893" spans="20:24">
      <c r="T40893" s="288"/>
      <c r="U40893" s="287"/>
      <c r="X40893" s="289"/>
    </row>
    <row r="40894" spans="20:24">
      <c r="T40894" s="288"/>
      <c r="U40894" s="287"/>
      <c r="X40894" s="289"/>
    </row>
    <row r="40895" spans="20:24">
      <c r="T40895" s="288"/>
      <c r="U40895" s="287"/>
      <c r="X40895" s="289"/>
    </row>
    <row r="40896" spans="20:24">
      <c r="T40896" s="288"/>
      <c r="U40896" s="287"/>
      <c r="X40896" s="289"/>
    </row>
    <row r="40897" spans="20:24">
      <c r="T40897" s="288"/>
      <c r="U40897" s="287"/>
      <c r="X40897" s="289"/>
    </row>
    <row r="40898" spans="20:24">
      <c r="T40898" s="288"/>
      <c r="U40898" s="287"/>
      <c r="X40898" s="289"/>
    </row>
    <row r="40899" spans="20:24">
      <c r="T40899" s="288"/>
      <c r="U40899" s="287"/>
      <c r="X40899" s="289"/>
    </row>
    <row r="40900" spans="20:24">
      <c r="T40900" s="288"/>
      <c r="U40900" s="287"/>
      <c r="X40900" s="289"/>
    </row>
    <row r="40901" spans="20:24">
      <c r="T40901" s="288"/>
      <c r="U40901" s="287"/>
      <c r="X40901" s="289"/>
    </row>
    <row r="40902" spans="20:24">
      <c r="T40902" s="288"/>
      <c r="U40902" s="287"/>
      <c r="X40902" s="289"/>
    </row>
    <row r="40903" spans="20:24">
      <c r="T40903" s="288"/>
      <c r="U40903" s="287"/>
      <c r="X40903" s="289"/>
    </row>
    <row r="40904" spans="20:24">
      <c r="T40904" s="288"/>
      <c r="U40904" s="287"/>
      <c r="X40904" s="289"/>
    </row>
    <row r="40905" spans="20:24">
      <c r="T40905" s="288"/>
      <c r="U40905" s="287"/>
      <c r="X40905" s="289"/>
    </row>
    <row r="40906" spans="20:24">
      <c r="T40906" s="288"/>
      <c r="U40906" s="287"/>
      <c r="X40906" s="289"/>
    </row>
    <row r="40907" spans="20:24">
      <c r="T40907" s="288"/>
      <c r="U40907" s="287"/>
      <c r="X40907" s="289"/>
    </row>
    <row r="40908" spans="20:24">
      <c r="T40908" s="288"/>
      <c r="U40908" s="287"/>
      <c r="X40908" s="289"/>
    </row>
    <row r="40909" spans="20:24">
      <c r="T40909" s="288"/>
      <c r="U40909" s="287"/>
      <c r="X40909" s="289"/>
    </row>
    <row r="40910" spans="20:24">
      <c r="T40910" s="288"/>
      <c r="U40910" s="287"/>
      <c r="X40910" s="289"/>
    </row>
    <row r="40911" spans="20:24">
      <c r="T40911" s="288"/>
      <c r="U40911" s="287"/>
      <c r="X40911" s="289"/>
    </row>
    <row r="40912" spans="20:24">
      <c r="T40912" s="288"/>
      <c r="U40912" s="287"/>
      <c r="X40912" s="289"/>
    </row>
    <row r="40913" spans="20:24">
      <c r="T40913" s="288"/>
      <c r="U40913" s="287"/>
      <c r="X40913" s="289"/>
    </row>
    <row r="40914" spans="20:24">
      <c r="T40914" s="288"/>
      <c r="U40914" s="287"/>
      <c r="X40914" s="289"/>
    </row>
    <row r="40915" spans="20:24">
      <c r="T40915" s="288"/>
      <c r="U40915" s="287"/>
      <c r="X40915" s="289"/>
    </row>
    <row r="40916" spans="20:24">
      <c r="T40916" s="288"/>
      <c r="U40916" s="287"/>
      <c r="X40916" s="289"/>
    </row>
    <row r="40917" spans="20:24">
      <c r="T40917" s="288"/>
      <c r="U40917" s="287"/>
      <c r="X40917" s="289"/>
    </row>
    <row r="40918" spans="20:24">
      <c r="T40918" s="288"/>
      <c r="U40918" s="287"/>
      <c r="X40918" s="289"/>
    </row>
    <row r="40919" spans="20:24">
      <c r="T40919" s="288"/>
      <c r="U40919" s="287"/>
      <c r="X40919" s="289"/>
    </row>
    <row r="40920" spans="20:24">
      <c r="T40920" s="288"/>
      <c r="U40920" s="287"/>
      <c r="X40920" s="289"/>
    </row>
    <row r="40921" spans="20:24">
      <c r="T40921" s="288"/>
      <c r="U40921" s="287"/>
      <c r="X40921" s="289"/>
    </row>
    <row r="40922" spans="20:24">
      <c r="T40922" s="288"/>
      <c r="U40922" s="287"/>
      <c r="X40922" s="289"/>
    </row>
    <row r="40923" spans="20:24">
      <c r="T40923" s="288"/>
      <c r="U40923" s="287"/>
      <c r="X40923" s="289"/>
    </row>
    <row r="40924" spans="20:24">
      <c r="T40924" s="288"/>
      <c r="U40924" s="287"/>
      <c r="X40924" s="289"/>
    </row>
    <row r="40925" spans="20:24">
      <c r="T40925" s="288"/>
      <c r="U40925" s="287"/>
      <c r="X40925" s="289"/>
    </row>
    <row r="40926" spans="20:24">
      <c r="T40926" s="288"/>
      <c r="U40926" s="287"/>
      <c r="X40926" s="289"/>
    </row>
    <row r="40927" spans="20:24">
      <c r="T40927" s="288"/>
      <c r="U40927" s="287"/>
      <c r="X40927" s="289"/>
    </row>
    <row r="40928" spans="20:24">
      <c r="T40928" s="288"/>
      <c r="U40928" s="287"/>
      <c r="X40928" s="289"/>
    </row>
    <row r="40929" spans="20:24">
      <c r="T40929" s="288"/>
      <c r="U40929" s="287"/>
      <c r="X40929" s="289"/>
    </row>
    <row r="40930" spans="20:24">
      <c r="T40930" s="288"/>
      <c r="U40930" s="287"/>
      <c r="X40930" s="289"/>
    </row>
    <row r="40931" spans="20:24">
      <c r="T40931" s="288"/>
      <c r="U40931" s="287"/>
      <c r="X40931" s="289"/>
    </row>
    <row r="40932" spans="20:24">
      <c r="T40932" s="288"/>
      <c r="U40932" s="287"/>
      <c r="X40932" s="289"/>
    </row>
    <row r="40933" spans="20:24">
      <c r="T40933" s="288"/>
      <c r="U40933" s="287"/>
      <c r="X40933" s="289"/>
    </row>
    <row r="40934" spans="20:24">
      <c r="T40934" s="288"/>
      <c r="U40934" s="287"/>
      <c r="X40934" s="289"/>
    </row>
    <row r="40935" spans="20:24">
      <c r="T40935" s="288"/>
      <c r="U40935" s="287"/>
      <c r="X40935" s="289"/>
    </row>
    <row r="40936" spans="20:24">
      <c r="T40936" s="288"/>
      <c r="U40936" s="287"/>
      <c r="X40936" s="289"/>
    </row>
    <row r="40937" spans="20:24">
      <c r="T40937" s="288"/>
      <c r="U40937" s="287"/>
      <c r="X40937" s="289"/>
    </row>
    <row r="40938" spans="20:24">
      <c r="T40938" s="288"/>
      <c r="U40938" s="287"/>
      <c r="X40938" s="289"/>
    </row>
    <row r="40939" spans="20:24">
      <c r="T40939" s="288"/>
      <c r="U40939" s="287"/>
      <c r="X40939" s="289"/>
    </row>
    <row r="40940" spans="20:24">
      <c r="T40940" s="288"/>
      <c r="U40940" s="287"/>
      <c r="X40940" s="289"/>
    </row>
    <row r="40941" spans="20:24">
      <c r="T40941" s="288"/>
      <c r="U40941" s="287"/>
      <c r="X40941" s="289"/>
    </row>
    <row r="40942" spans="20:24">
      <c r="T40942" s="288"/>
      <c r="U40942" s="287"/>
      <c r="X40942" s="289"/>
    </row>
    <row r="40943" spans="20:24">
      <c r="T40943" s="288"/>
      <c r="U40943" s="287"/>
      <c r="X40943" s="289"/>
    </row>
    <row r="40944" spans="20:24">
      <c r="T40944" s="288"/>
      <c r="U40944" s="287"/>
      <c r="X40944" s="289"/>
    </row>
    <row r="40945" spans="20:24">
      <c r="T40945" s="288"/>
      <c r="U40945" s="287"/>
      <c r="X40945" s="289"/>
    </row>
    <row r="40946" spans="20:24">
      <c r="T40946" s="288"/>
      <c r="U40946" s="287"/>
      <c r="X40946" s="289"/>
    </row>
    <row r="40947" spans="20:24">
      <c r="T40947" s="288"/>
      <c r="U40947" s="287"/>
      <c r="X40947" s="289"/>
    </row>
    <row r="40948" spans="20:24">
      <c r="T40948" s="288"/>
      <c r="U40948" s="287"/>
      <c r="X40948" s="289"/>
    </row>
    <row r="40949" spans="20:24">
      <c r="T40949" s="288"/>
      <c r="U40949" s="287"/>
      <c r="X40949" s="289"/>
    </row>
    <row r="40950" spans="20:24">
      <c r="T40950" s="288"/>
      <c r="U40950" s="287"/>
      <c r="X40950" s="289"/>
    </row>
    <row r="40951" spans="20:24">
      <c r="T40951" s="288"/>
      <c r="U40951" s="287"/>
      <c r="X40951" s="289"/>
    </row>
    <row r="40952" spans="20:24">
      <c r="T40952" s="288"/>
      <c r="U40952" s="287"/>
      <c r="X40952" s="289"/>
    </row>
    <row r="40953" spans="20:24">
      <c r="T40953" s="288"/>
      <c r="U40953" s="287"/>
      <c r="X40953" s="289"/>
    </row>
    <row r="40954" spans="20:24">
      <c r="T40954" s="288"/>
      <c r="U40954" s="287"/>
      <c r="X40954" s="289"/>
    </row>
    <row r="40955" spans="20:24">
      <c r="T40955" s="288"/>
      <c r="U40955" s="287"/>
      <c r="X40955" s="289"/>
    </row>
    <row r="40956" spans="20:24">
      <c r="T40956" s="288"/>
      <c r="U40956" s="287"/>
      <c r="X40956" s="289"/>
    </row>
    <row r="40957" spans="20:24">
      <c r="T40957" s="288"/>
      <c r="U40957" s="287"/>
      <c r="X40957" s="289"/>
    </row>
    <row r="40958" spans="20:24">
      <c r="T40958" s="288"/>
      <c r="U40958" s="287"/>
      <c r="X40958" s="289"/>
    </row>
    <row r="40959" spans="20:24">
      <c r="T40959" s="288"/>
      <c r="U40959" s="287"/>
      <c r="X40959" s="289"/>
    </row>
    <row r="40960" spans="20:24">
      <c r="T40960" s="288"/>
      <c r="U40960" s="287"/>
      <c r="X40960" s="289"/>
    </row>
    <row r="40961" spans="20:24">
      <c r="T40961" s="288"/>
      <c r="U40961" s="287"/>
      <c r="X40961" s="289"/>
    </row>
    <row r="40962" spans="20:24">
      <c r="T40962" s="288"/>
      <c r="U40962" s="287"/>
      <c r="X40962" s="289"/>
    </row>
    <row r="40963" spans="20:24">
      <c r="T40963" s="288"/>
      <c r="U40963" s="287"/>
      <c r="X40963" s="289"/>
    </row>
    <row r="40964" spans="20:24">
      <c r="T40964" s="288"/>
      <c r="U40964" s="287"/>
      <c r="X40964" s="289"/>
    </row>
    <row r="40965" spans="20:24">
      <c r="T40965" s="288"/>
      <c r="U40965" s="287"/>
      <c r="X40965" s="289"/>
    </row>
    <row r="40966" spans="20:24">
      <c r="T40966" s="288"/>
      <c r="U40966" s="287"/>
      <c r="X40966" s="289"/>
    </row>
    <row r="40967" spans="20:24">
      <c r="T40967" s="288"/>
      <c r="U40967" s="287"/>
      <c r="X40967" s="289"/>
    </row>
    <row r="40968" spans="20:24">
      <c r="T40968" s="288"/>
      <c r="U40968" s="287"/>
      <c r="X40968" s="289"/>
    </row>
    <row r="40969" spans="20:24">
      <c r="T40969" s="288"/>
      <c r="U40969" s="287"/>
      <c r="X40969" s="289"/>
    </row>
    <row r="40970" spans="20:24">
      <c r="T40970" s="288"/>
      <c r="U40970" s="287"/>
      <c r="X40970" s="289"/>
    </row>
    <row r="40971" spans="20:24">
      <c r="T40971" s="288"/>
      <c r="U40971" s="287"/>
      <c r="X40971" s="289"/>
    </row>
    <row r="40972" spans="20:24">
      <c r="T40972" s="288"/>
      <c r="U40972" s="287"/>
      <c r="X40972" s="289"/>
    </row>
    <row r="40973" spans="20:24">
      <c r="T40973" s="288"/>
      <c r="U40973" s="287"/>
      <c r="X40973" s="289"/>
    </row>
    <row r="40974" spans="20:24">
      <c r="T40974" s="288"/>
      <c r="U40974" s="287"/>
      <c r="X40974" s="289"/>
    </row>
    <row r="40975" spans="20:24">
      <c r="T40975" s="288"/>
      <c r="U40975" s="287"/>
      <c r="X40975" s="289"/>
    </row>
    <row r="40976" spans="20:24">
      <c r="T40976" s="288"/>
      <c r="U40976" s="287"/>
      <c r="X40976" s="289"/>
    </row>
    <row r="40977" spans="20:24">
      <c r="T40977" s="288"/>
      <c r="U40977" s="287"/>
      <c r="X40977" s="289"/>
    </row>
    <row r="40978" spans="20:24">
      <c r="T40978" s="288"/>
      <c r="U40978" s="287"/>
      <c r="X40978" s="289"/>
    </row>
    <row r="40979" spans="20:24">
      <c r="T40979" s="288"/>
      <c r="U40979" s="287"/>
      <c r="X40979" s="289"/>
    </row>
    <row r="40980" spans="20:24">
      <c r="T40980" s="288"/>
      <c r="U40980" s="287"/>
      <c r="X40980" s="289"/>
    </row>
    <row r="40981" spans="20:24">
      <c r="T40981" s="288"/>
      <c r="U40981" s="287"/>
      <c r="X40981" s="289"/>
    </row>
    <row r="40982" spans="20:24">
      <c r="T40982" s="288"/>
      <c r="U40982" s="287"/>
      <c r="X40982" s="289"/>
    </row>
    <row r="40983" spans="20:24">
      <c r="T40983" s="288"/>
      <c r="U40983" s="287"/>
      <c r="X40983" s="289"/>
    </row>
    <row r="40984" spans="20:24">
      <c r="T40984" s="288"/>
      <c r="U40984" s="287"/>
      <c r="X40984" s="289"/>
    </row>
    <row r="40985" spans="20:24">
      <c r="T40985" s="288"/>
      <c r="U40985" s="287"/>
      <c r="X40985" s="289"/>
    </row>
    <row r="40986" spans="20:24">
      <c r="T40986" s="288"/>
      <c r="U40986" s="287"/>
      <c r="X40986" s="289"/>
    </row>
    <row r="40987" spans="20:24">
      <c r="T40987" s="288"/>
      <c r="U40987" s="287"/>
      <c r="X40987" s="289"/>
    </row>
    <row r="40988" spans="20:24">
      <c r="T40988" s="288"/>
      <c r="U40988" s="287"/>
      <c r="X40988" s="289"/>
    </row>
    <row r="40989" spans="20:24">
      <c r="T40989" s="288"/>
      <c r="U40989" s="287"/>
      <c r="X40989" s="289"/>
    </row>
    <row r="40990" spans="20:24">
      <c r="T40990" s="288"/>
      <c r="U40990" s="287"/>
      <c r="X40990" s="289"/>
    </row>
    <row r="40991" spans="20:24">
      <c r="T40991" s="288"/>
      <c r="U40991" s="287"/>
      <c r="X40991" s="289"/>
    </row>
    <row r="40992" spans="20:24">
      <c r="T40992" s="288"/>
      <c r="U40992" s="287"/>
      <c r="X40992" s="289"/>
    </row>
    <row r="40993" spans="20:24">
      <c r="T40993" s="288"/>
      <c r="U40993" s="287"/>
      <c r="X40993" s="289"/>
    </row>
    <row r="40994" spans="20:24">
      <c r="T40994" s="288"/>
      <c r="U40994" s="287"/>
      <c r="X40994" s="289"/>
    </row>
    <row r="40995" spans="20:24">
      <c r="T40995" s="288"/>
      <c r="U40995" s="287"/>
      <c r="X40995" s="289"/>
    </row>
    <row r="40996" spans="20:24">
      <c r="T40996" s="288"/>
      <c r="U40996" s="287"/>
      <c r="X40996" s="289"/>
    </row>
    <row r="40997" spans="20:24">
      <c r="T40997" s="288"/>
      <c r="U40997" s="287"/>
      <c r="X40997" s="289"/>
    </row>
    <row r="40998" spans="20:24">
      <c r="T40998" s="288"/>
      <c r="U40998" s="287"/>
      <c r="X40998" s="289"/>
    </row>
    <row r="40999" spans="20:24">
      <c r="T40999" s="288"/>
      <c r="U40999" s="287"/>
      <c r="X40999" s="289"/>
    </row>
    <row r="41000" spans="20:24">
      <c r="T41000" s="288"/>
      <c r="U41000" s="287"/>
      <c r="X41000" s="289"/>
    </row>
    <row r="41001" spans="20:24">
      <c r="T41001" s="288"/>
      <c r="U41001" s="287"/>
      <c r="X41001" s="289"/>
    </row>
    <row r="41002" spans="20:24">
      <c r="T41002" s="288"/>
      <c r="U41002" s="287"/>
      <c r="X41002" s="289"/>
    </row>
    <row r="41003" spans="20:24">
      <c r="T41003" s="288"/>
      <c r="U41003" s="287"/>
      <c r="X41003" s="289"/>
    </row>
    <row r="41004" spans="20:24">
      <c r="T41004" s="288"/>
      <c r="U41004" s="287"/>
      <c r="X41004" s="289"/>
    </row>
    <row r="41005" spans="20:24">
      <c r="T41005" s="288"/>
      <c r="U41005" s="287"/>
      <c r="X41005" s="289"/>
    </row>
    <row r="41006" spans="20:24">
      <c r="T41006" s="288"/>
      <c r="U41006" s="287"/>
      <c r="X41006" s="289"/>
    </row>
    <row r="41007" spans="20:24">
      <c r="T41007" s="288"/>
      <c r="U41007" s="287"/>
      <c r="X41007" s="289"/>
    </row>
    <row r="41008" spans="20:24">
      <c r="T41008" s="288"/>
      <c r="U41008" s="287"/>
      <c r="X41008" s="289"/>
    </row>
    <row r="41009" spans="20:24">
      <c r="T41009" s="288"/>
      <c r="U41009" s="287"/>
      <c r="X41009" s="289"/>
    </row>
    <row r="41010" spans="20:24">
      <c r="T41010" s="288"/>
      <c r="U41010" s="287"/>
      <c r="X41010" s="289"/>
    </row>
    <row r="41011" spans="20:24">
      <c r="T41011" s="288"/>
      <c r="U41011" s="287"/>
      <c r="X41011" s="289"/>
    </row>
    <row r="41012" spans="20:24">
      <c r="T41012" s="288"/>
      <c r="U41012" s="287"/>
      <c r="X41012" s="289"/>
    </row>
    <row r="41013" spans="20:24">
      <c r="T41013" s="288"/>
      <c r="U41013" s="287"/>
      <c r="X41013" s="289"/>
    </row>
    <row r="41014" spans="20:24">
      <c r="T41014" s="288"/>
      <c r="U41014" s="287"/>
      <c r="X41014" s="289"/>
    </row>
    <row r="41015" spans="20:24">
      <c r="T41015" s="288"/>
      <c r="U41015" s="287"/>
      <c r="X41015" s="289"/>
    </row>
    <row r="41016" spans="20:24">
      <c r="T41016" s="288"/>
      <c r="U41016" s="287"/>
      <c r="X41016" s="289"/>
    </row>
    <row r="41017" spans="20:24">
      <c r="T41017" s="288"/>
      <c r="U41017" s="287"/>
      <c r="X41017" s="289"/>
    </row>
    <row r="41018" spans="20:24">
      <c r="T41018" s="288"/>
      <c r="U41018" s="287"/>
      <c r="X41018" s="289"/>
    </row>
    <row r="41019" spans="20:24">
      <c r="T41019" s="288"/>
      <c r="U41019" s="287"/>
      <c r="X41019" s="289"/>
    </row>
    <row r="41020" spans="20:24">
      <c r="T41020" s="288"/>
      <c r="U41020" s="287"/>
      <c r="X41020" s="289"/>
    </row>
    <row r="41021" spans="20:24">
      <c r="T41021" s="288"/>
      <c r="U41021" s="287"/>
      <c r="X41021" s="289"/>
    </row>
    <row r="41022" spans="20:24">
      <c r="T41022" s="288"/>
      <c r="U41022" s="287"/>
      <c r="X41022" s="289"/>
    </row>
    <row r="41023" spans="20:24">
      <c r="T41023" s="288"/>
      <c r="U41023" s="287"/>
      <c r="X41023" s="289"/>
    </row>
    <row r="41024" spans="20:24">
      <c r="T41024" s="288"/>
      <c r="U41024" s="287"/>
      <c r="X41024" s="289"/>
    </row>
    <row r="41025" spans="20:24">
      <c r="T41025" s="288"/>
      <c r="U41025" s="287"/>
      <c r="X41025" s="289"/>
    </row>
    <row r="41026" spans="20:24">
      <c r="T41026" s="288"/>
      <c r="U41026" s="287"/>
      <c r="X41026" s="289"/>
    </row>
    <row r="41027" spans="20:24">
      <c r="T41027" s="288"/>
      <c r="U41027" s="287"/>
      <c r="X41027" s="289"/>
    </row>
    <row r="41028" spans="20:24">
      <c r="T41028" s="288"/>
      <c r="U41028" s="287"/>
      <c r="X41028" s="289"/>
    </row>
    <row r="41029" spans="20:24">
      <c r="T41029" s="288"/>
      <c r="U41029" s="287"/>
      <c r="X41029" s="289"/>
    </row>
    <row r="41030" spans="20:24">
      <c r="T41030" s="288"/>
      <c r="U41030" s="287"/>
      <c r="X41030" s="289"/>
    </row>
    <row r="41031" spans="20:24">
      <c r="T41031" s="288"/>
      <c r="U41031" s="287"/>
      <c r="X41031" s="289"/>
    </row>
    <row r="41032" spans="20:24">
      <c r="T41032" s="288"/>
      <c r="U41032" s="287"/>
      <c r="X41032" s="289"/>
    </row>
    <row r="41033" spans="20:24">
      <c r="T41033" s="288"/>
      <c r="U41033" s="287"/>
      <c r="X41033" s="289"/>
    </row>
    <row r="41034" spans="20:24">
      <c r="T41034" s="288"/>
      <c r="U41034" s="287"/>
      <c r="X41034" s="289"/>
    </row>
    <row r="41035" spans="20:24">
      <c r="T41035" s="288"/>
      <c r="U41035" s="287"/>
      <c r="X41035" s="289"/>
    </row>
    <row r="41036" spans="20:24">
      <c r="T41036" s="288"/>
      <c r="U41036" s="287"/>
      <c r="X41036" s="289"/>
    </row>
    <row r="41037" spans="20:24">
      <c r="T41037" s="288"/>
      <c r="U41037" s="287"/>
      <c r="X41037" s="289"/>
    </row>
    <row r="41038" spans="20:24">
      <c r="T41038" s="288"/>
      <c r="U41038" s="287"/>
      <c r="X41038" s="289"/>
    </row>
    <row r="41039" spans="20:24">
      <c r="T41039" s="288"/>
      <c r="U41039" s="287"/>
      <c r="X41039" s="289"/>
    </row>
    <row r="41040" spans="20:24">
      <c r="T41040" s="288"/>
      <c r="U41040" s="287"/>
      <c r="X41040" s="289"/>
    </row>
    <row r="41041" spans="20:24">
      <c r="T41041" s="288"/>
      <c r="U41041" s="287"/>
      <c r="X41041" s="289"/>
    </row>
    <row r="41042" spans="20:24">
      <c r="T41042" s="288"/>
      <c r="U41042" s="287"/>
      <c r="X41042" s="289"/>
    </row>
    <row r="41043" spans="20:24">
      <c r="T41043" s="288"/>
      <c r="U41043" s="287"/>
      <c r="X41043" s="289"/>
    </row>
    <row r="41044" spans="20:24">
      <c r="T41044" s="288"/>
      <c r="U41044" s="287"/>
      <c r="X41044" s="289"/>
    </row>
    <row r="41045" spans="20:24">
      <c r="T41045" s="288"/>
      <c r="U41045" s="287"/>
      <c r="X41045" s="289"/>
    </row>
    <row r="41046" spans="20:24">
      <c r="T41046" s="288"/>
      <c r="U41046" s="287"/>
      <c r="X41046" s="289"/>
    </row>
    <row r="41047" spans="20:24">
      <c r="T41047" s="288"/>
      <c r="U41047" s="287"/>
      <c r="X41047" s="289"/>
    </row>
    <row r="41048" spans="20:24">
      <c r="T41048" s="288"/>
      <c r="U41048" s="287"/>
      <c r="X41048" s="289"/>
    </row>
    <row r="41049" spans="20:24">
      <c r="T41049" s="288"/>
      <c r="U41049" s="287"/>
      <c r="X41049" s="289"/>
    </row>
    <row r="41050" spans="20:24">
      <c r="T41050" s="288"/>
      <c r="U41050" s="287"/>
      <c r="X41050" s="289"/>
    </row>
    <row r="41051" spans="20:24">
      <c r="T41051" s="288"/>
      <c r="U41051" s="287"/>
      <c r="X41051" s="289"/>
    </row>
    <row r="41052" spans="20:24">
      <c r="T41052" s="288"/>
      <c r="U41052" s="287"/>
      <c r="X41052" s="289"/>
    </row>
    <row r="41053" spans="20:24">
      <c r="T41053" s="288"/>
      <c r="U41053" s="287"/>
      <c r="X41053" s="289"/>
    </row>
    <row r="41054" spans="20:24">
      <c r="T41054" s="288"/>
      <c r="U41054" s="287"/>
      <c r="X41054" s="289"/>
    </row>
    <row r="41055" spans="20:24">
      <c r="T41055" s="288"/>
      <c r="U41055" s="287"/>
      <c r="X41055" s="289"/>
    </row>
    <row r="41056" spans="20:24">
      <c r="T41056" s="288"/>
      <c r="U41056" s="287"/>
      <c r="X41056" s="289"/>
    </row>
    <row r="41057" spans="20:24">
      <c r="T41057" s="288"/>
      <c r="U41057" s="287"/>
      <c r="X41057" s="289"/>
    </row>
    <row r="41058" spans="20:24">
      <c r="T41058" s="288"/>
      <c r="U41058" s="287"/>
      <c r="X41058" s="289"/>
    </row>
    <row r="41059" spans="20:24">
      <c r="T41059" s="288"/>
      <c r="U41059" s="287"/>
      <c r="X41059" s="289"/>
    </row>
    <row r="41060" spans="20:24">
      <c r="T41060" s="288"/>
      <c r="U41060" s="287"/>
      <c r="X41060" s="289"/>
    </row>
    <row r="41061" spans="20:24">
      <c r="T41061" s="288"/>
      <c r="U41061" s="287"/>
      <c r="X41061" s="289"/>
    </row>
    <row r="41062" spans="20:24">
      <c r="T41062" s="288"/>
      <c r="U41062" s="287"/>
      <c r="X41062" s="289"/>
    </row>
    <row r="41063" spans="20:24">
      <c r="T41063" s="288"/>
      <c r="U41063" s="287"/>
      <c r="X41063" s="289"/>
    </row>
    <row r="41064" spans="20:24">
      <c r="T41064" s="288"/>
      <c r="U41064" s="287"/>
      <c r="X41064" s="289"/>
    </row>
    <row r="41065" spans="20:24">
      <c r="T41065" s="288"/>
      <c r="U41065" s="287"/>
      <c r="X41065" s="289"/>
    </row>
    <row r="41066" spans="20:24">
      <c r="T41066" s="288"/>
      <c r="U41066" s="287"/>
      <c r="X41066" s="289"/>
    </row>
    <row r="41067" spans="20:24">
      <c r="T41067" s="288"/>
      <c r="U41067" s="287"/>
      <c r="X41067" s="289"/>
    </row>
    <row r="41068" spans="20:24">
      <c r="T41068" s="288"/>
      <c r="U41068" s="287"/>
      <c r="X41068" s="289"/>
    </row>
    <row r="41069" spans="20:24">
      <c r="T41069" s="288"/>
      <c r="U41069" s="287"/>
      <c r="X41069" s="289"/>
    </row>
    <row r="41070" spans="20:24">
      <c r="T41070" s="288"/>
      <c r="U41070" s="287"/>
      <c r="X41070" s="289"/>
    </row>
    <row r="41071" spans="20:24">
      <c r="T41071" s="288"/>
      <c r="U41071" s="287"/>
      <c r="X41071" s="289"/>
    </row>
    <row r="41072" spans="20:24">
      <c r="T41072" s="288"/>
      <c r="U41072" s="287"/>
      <c r="X41072" s="289"/>
    </row>
    <row r="41073" spans="20:24">
      <c r="T41073" s="288"/>
      <c r="U41073" s="287"/>
      <c r="X41073" s="289"/>
    </row>
    <row r="41074" spans="20:24">
      <c r="T41074" s="288"/>
      <c r="U41074" s="287"/>
      <c r="X41074" s="289"/>
    </row>
    <row r="41075" spans="20:24">
      <c r="T41075" s="288"/>
      <c r="U41075" s="287"/>
      <c r="X41075" s="289"/>
    </row>
    <row r="41076" spans="20:24">
      <c r="T41076" s="288"/>
      <c r="U41076" s="287"/>
      <c r="X41076" s="289"/>
    </row>
    <row r="41077" spans="20:24">
      <c r="T41077" s="288"/>
      <c r="U41077" s="287"/>
      <c r="X41077" s="289"/>
    </row>
    <row r="41078" spans="20:24">
      <c r="T41078" s="288"/>
      <c r="U41078" s="287"/>
      <c r="X41078" s="289"/>
    </row>
    <row r="41079" spans="20:24">
      <c r="T41079" s="288"/>
      <c r="U41079" s="287"/>
      <c r="X41079" s="289"/>
    </row>
    <row r="41080" spans="20:24">
      <c r="T41080" s="288"/>
      <c r="U41080" s="287"/>
      <c r="X41080" s="289"/>
    </row>
    <row r="41081" spans="20:24">
      <c r="T41081" s="288"/>
      <c r="U41081" s="287"/>
      <c r="X41081" s="289"/>
    </row>
    <row r="41082" spans="20:24">
      <c r="T41082" s="288"/>
      <c r="U41082" s="287"/>
      <c r="X41082" s="289"/>
    </row>
    <row r="41083" spans="20:24">
      <c r="T41083" s="288"/>
      <c r="U41083" s="287"/>
      <c r="X41083" s="289"/>
    </row>
    <row r="41084" spans="20:24">
      <c r="T41084" s="288"/>
      <c r="U41084" s="287"/>
      <c r="X41084" s="289"/>
    </row>
    <row r="41085" spans="20:24">
      <c r="T41085" s="288"/>
      <c r="U41085" s="287"/>
      <c r="X41085" s="289"/>
    </row>
    <row r="41086" spans="20:24">
      <c r="T41086" s="288"/>
      <c r="U41086" s="287"/>
      <c r="X41086" s="289"/>
    </row>
    <row r="41087" spans="20:24">
      <c r="T41087" s="288"/>
      <c r="U41087" s="287"/>
      <c r="X41087" s="289"/>
    </row>
    <row r="41088" spans="20:24">
      <c r="T41088" s="288"/>
      <c r="U41088" s="287"/>
      <c r="X41088" s="289"/>
    </row>
    <row r="41089" spans="20:24">
      <c r="T41089" s="288"/>
      <c r="U41089" s="287"/>
      <c r="X41089" s="289"/>
    </row>
    <row r="41090" spans="20:24">
      <c r="T41090" s="288"/>
      <c r="U41090" s="287"/>
      <c r="X41090" s="289"/>
    </row>
    <row r="41091" spans="20:24">
      <c r="T41091" s="288"/>
      <c r="U41091" s="287"/>
      <c r="X41091" s="289"/>
    </row>
    <row r="41092" spans="20:24">
      <c r="T41092" s="288"/>
      <c r="U41092" s="287"/>
      <c r="X41092" s="289"/>
    </row>
    <row r="41093" spans="20:24">
      <c r="T41093" s="288"/>
      <c r="U41093" s="287"/>
      <c r="X41093" s="289"/>
    </row>
    <row r="41094" spans="20:24">
      <c r="T41094" s="288"/>
      <c r="U41094" s="287"/>
      <c r="X41094" s="289"/>
    </row>
    <row r="41095" spans="20:24">
      <c r="T41095" s="288"/>
      <c r="U41095" s="287"/>
      <c r="X41095" s="289"/>
    </row>
    <row r="41096" spans="20:24">
      <c r="T41096" s="288"/>
      <c r="U41096" s="287"/>
      <c r="X41096" s="289"/>
    </row>
    <row r="41097" spans="20:24">
      <c r="T41097" s="288"/>
      <c r="U41097" s="287"/>
      <c r="X41097" s="289"/>
    </row>
    <row r="41098" spans="20:24">
      <c r="T41098" s="288"/>
      <c r="U41098" s="287"/>
      <c r="X41098" s="289"/>
    </row>
    <row r="41099" spans="20:24">
      <c r="T41099" s="288"/>
      <c r="U41099" s="287"/>
      <c r="X41099" s="289"/>
    </row>
    <row r="41100" spans="20:24">
      <c r="T41100" s="288"/>
      <c r="U41100" s="287"/>
      <c r="X41100" s="289"/>
    </row>
    <row r="41101" spans="20:24">
      <c r="T41101" s="288"/>
      <c r="U41101" s="287"/>
      <c r="X41101" s="289"/>
    </row>
    <row r="41102" spans="20:24">
      <c r="T41102" s="288"/>
      <c r="U41102" s="287"/>
      <c r="X41102" s="289"/>
    </row>
    <row r="41103" spans="20:24">
      <c r="T41103" s="288"/>
      <c r="U41103" s="287"/>
      <c r="X41103" s="289"/>
    </row>
    <row r="41104" spans="20:24">
      <c r="T41104" s="288"/>
      <c r="U41104" s="287"/>
      <c r="X41104" s="289"/>
    </row>
    <row r="41105" spans="20:24">
      <c r="T41105" s="288"/>
      <c r="U41105" s="287"/>
      <c r="X41105" s="289"/>
    </row>
    <row r="41106" spans="20:24">
      <c r="T41106" s="288"/>
      <c r="U41106" s="287"/>
      <c r="X41106" s="289"/>
    </row>
    <row r="41107" spans="20:24">
      <c r="T41107" s="288"/>
      <c r="U41107" s="287"/>
      <c r="X41107" s="289"/>
    </row>
    <row r="41108" spans="20:24">
      <c r="T41108" s="288"/>
      <c r="U41108" s="287"/>
      <c r="X41108" s="289"/>
    </row>
    <row r="41109" spans="20:24">
      <c r="T41109" s="288"/>
      <c r="U41109" s="287"/>
      <c r="X41109" s="289"/>
    </row>
    <row r="41110" spans="20:24">
      <c r="T41110" s="288"/>
      <c r="U41110" s="287"/>
      <c r="X41110" s="289"/>
    </row>
    <row r="41111" spans="20:24">
      <c r="T41111" s="288"/>
      <c r="U41111" s="287"/>
      <c r="X41111" s="289"/>
    </row>
    <row r="41112" spans="20:24">
      <c r="T41112" s="288"/>
      <c r="U41112" s="287"/>
      <c r="X41112" s="289"/>
    </row>
    <row r="41113" spans="20:24">
      <c r="T41113" s="288"/>
      <c r="U41113" s="287"/>
      <c r="X41113" s="289"/>
    </row>
    <row r="41114" spans="20:24">
      <c r="T41114" s="288"/>
      <c r="U41114" s="287"/>
      <c r="X41114" s="289"/>
    </row>
    <row r="41115" spans="20:24">
      <c r="T41115" s="288"/>
      <c r="U41115" s="287"/>
      <c r="X41115" s="289"/>
    </row>
    <row r="41116" spans="20:24">
      <c r="T41116" s="288"/>
      <c r="U41116" s="287"/>
      <c r="X41116" s="289"/>
    </row>
    <row r="41117" spans="20:24">
      <c r="T41117" s="288"/>
      <c r="U41117" s="287"/>
      <c r="X41117" s="289"/>
    </row>
    <row r="41118" spans="20:24">
      <c r="T41118" s="288"/>
      <c r="U41118" s="287"/>
      <c r="X41118" s="289"/>
    </row>
    <row r="41119" spans="20:24">
      <c r="T41119" s="288"/>
      <c r="U41119" s="287"/>
      <c r="X41119" s="289"/>
    </row>
    <row r="41120" spans="20:24">
      <c r="T41120" s="288"/>
      <c r="U41120" s="287"/>
      <c r="X41120" s="289"/>
    </row>
    <row r="41121" spans="20:24">
      <c r="T41121" s="288"/>
      <c r="U41121" s="287"/>
      <c r="X41121" s="289"/>
    </row>
    <row r="41122" spans="20:24">
      <c r="T41122" s="288"/>
      <c r="U41122" s="287"/>
      <c r="X41122" s="289"/>
    </row>
    <row r="41123" spans="20:24">
      <c r="T41123" s="288"/>
      <c r="U41123" s="287"/>
      <c r="X41123" s="289"/>
    </row>
    <row r="41124" spans="20:24">
      <c r="T41124" s="288"/>
      <c r="U41124" s="287"/>
      <c r="X41124" s="289"/>
    </row>
    <row r="41125" spans="20:24">
      <c r="T41125" s="288"/>
      <c r="U41125" s="287"/>
      <c r="X41125" s="289"/>
    </row>
    <row r="41126" spans="20:24">
      <c r="T41126" s="288"/>
      <c r="U41126" s="287"/>
      <c r="X41126" s="289"/>
    </row>
    <row r="41127" spans="20:24">
      <c r="T41127" s="288"/>
      <c r="U41127" s="287"/>
      <c r="X41127" s="289"/>
    </row>
    <row r="41128" spans="20:24">
      <c r="T41128" s="288"/>
      <c r="U41128" s="287"/>
      <c r="X41128" s="289"/>
    </row>
    <row r="41129" spans="20:24">
      <c r="T41129" s="288"/>
      <c r="U41129" s="287"/>
      <c r="X41129" s="289"/>
    </row>
    <row r="41130" spans="20:24">
      <c r="T41130" s="288"/>
      <c r="U41130" s="287"/>
      <c r="X41130" s="289"/>
    </row>
    <row r="41131" spans="20:24">
      <c r="T41131" s="288"/>
      <c r="U41131" s="287"/>
      <c r="X41131" s="289"/>
    </row>
    <row r="41132" spans="20:24">
      <c r="T41132" s="288"/>
      <c r="U41132" s="287"/>
      <c r="X41132" s="289"/>
    </row>
    <row r="41133" spans="20:24">
      <c r="T41133" s="288"/>
      <c r="U41133" s="287"/>
      <c r="X41133" s="289"/>
    </row>
    <row r="41134" spans="20:24">
      <c r="T41134" s="288"/>
      <c r="U41134" s="287"/>
      <c r="X41134" s="289"/>
    </row>
    <row r="41135" spans="20:24">
      <c r="T41135" s="288"/>
      <c r="U41135" s="287"/>
      <c r="X41135" s="289"/>
    </row>
    <row r="41136" spans="20:24">
      <c r="T41136" s="288"/>
      <c r="U41136" s="287"/>
      <c r="X41136" s="289"/>
    </row>
    <row r="41137" spans="20:24">
      <c r="T41137" s="288"/>
      <c r="U41137" s="287"/>
      <c r="X41137" s="289"/>
    </row>
    <row r="41138" spans="20:24">
      <c r="T41138" s="288"/>
      <c r="U41138" s="287"/>
      <c r="X41138" s="289"/>
    </row>
    <row r="41139" spans="20:24">
      <c r="T41139" s="288"/>
      <c r="U41139" s="287"/>
      <c r="X41139" s="289"/>
    </row>
    <row r="41140" spans="20:24">
      <c r="T41140" s="288"/>
      <c r="U41140" s="287"/>
      <c r="X41140" s="289"/>
    </row>
    <row r="41141" spans="20:24">
      <c r="T41141" s="288"/>
      <c r="U41141" s="287"/>
      <c r="X41141" s="289"/>
    </row>
    <row r="41142" spans="20:24">
      <c r="T41142" s="288"/>
      <c r="U41142" s="287"/>
      <c r="X41142" s="289"/>
    </row>
    <row r="41143" spans="20:24">
      <c r="T41143" s="288"/>
      <c r="U41143" s="287"/>
      <c r="X41143" s="289"/>
    </row>
    <row r="41144" spans="20:24">
      <c r="T41144" s="288"/>
      <c r="U41144" s="287"/>
      <c r="X41144" s="289"/>
    </row>
    <row r="41145" spans="20:24">
      <c r="T41145" s="288"/>
      <c r="U41145" s="287"/>
      <c r="X41145" s="289"/>
    </row>
    <row r="41146" spans="20:24">
      <c r="T41146" s="288"/>
      <c r="U41146" s="287"/>
      <c r="X41146" s="289"/>
    </row>
    <row r="41147" spans="20:24">
      <c r="T41147" s="288"/>
      <c r="U41147" s="287"/>
      <c r="X41147" s="289"/>
    </row>
    <row r="41148" spans="20:24">
      <c r="T41148" s="288"/>
      <c r="U41148" s="287"/>
      <c r="X41148" s="289"/>
    </row>
    <row r="41149" spans="20:24">
      <c r="T41149" s="288"/>
      <c r="U41149" s="287"/>
      <c r="X41149" s="289"/>
    </row>
    <row r="41150" spans="20:24">
      <c r="T41150" s="288"/>
      <c r="U41150" s="287"/>
      <c r="X41150" s="289"/>
    </row>
    <row r="41151" spans="20:24">
      <c r="T41151" s="288"/>
      <c r="U41151" s="287"/>
      <c r="X41151" s="289"/>
    </row>
    <row r="41152" spans="20:24">
      <c r="T41152" s="288"/>
      <c r="U41152" s="287"/>
      <c r="X41152" s="289"/>
    </row>
    <row r="41153" spans="20:24">
      <c r="T41153" s="288"/>
      <c r="U41153" s="287"/>
      <c r="X41153" s="289"/>
    </row>
    <row r="41154" spans="20:24">
      <c r="T41154" s="288"/>
      <c r="U41154" s="287"/>
      <c r="X41154" s="289"/>
    </row>
    <row r="41155" spans="20:24">
      <c r="T41155" s="288"/>
      <c r="U41155" s="287"/>
      <c r="X41155" s="289"/>
    </row>
    <row r="41156" spans="20:24">
      <c r="T41156" s="288"/>
      <c r="U41156" s="287"/>
      <c r="X41156" s="289"/>
    </row>
    <row r="41157" spans="20:24">
      <c r="T41157" s="288"/>
      <c r="U41157" s="287"/>
      <c r="X41157" s="289"/>
    </row>
    <row r="41158" spans="20:24">
      <c r="T41158" s="288"/>
      <c r="U41158" s="287"/>
      <c r="X41158" s="289"/>
    </row>
    <row r="41159" spans="20:24">
      <c r="T41159" s="288"/>
      <c r="U41159" s="287"/>
      <c r="X41159" s="289"/>
    </row>
    <row r="41160" spans="20:24">
      <c r="T41160" s="288"/>
      <c r="U41160" s="287"/>
      <c r="X41160" s="289"/>
    </row>
    <row r="41161" spans="20:24">
      <c r="T41161" s="288"/>
      <c r="U41161" s="287"/>
      <c r="X41161" s="289"/>
    </row>
    <row r="41162" spans="20:24">
      <c r="T41162" s="288"/>
      <c r="U41162" s="287"/>
      <c r="X41162" s="289"/>
    </row>
    <row r="41163" spans="20:24">
      <c r="T41163" s="288"/>
      <c r="U41163" s="287"/>
      <c r="X41163" s="289"/>
    </row>
    <row r="41164" spans="20:24">
      <c r="T41164" s="288"/>
      <c r="U41164" s="287"/>
      <c r="X41164" s="289"/>
    </row>
    <row r="41165" spans="20:24">
      <c r="T41165" s="288"/>
      <c r="U41165" s="287"/>
      <c r="X41165" s="289"/>
    </row>
    <row r="41166" spans="20:24">
      <c r="T41166" s="288"/>
      <c r="U41166" s="287"/>
      <c r="X41166" s="289"/>
    </row>
    <row r="41167" spans="20:24">
      <c r="T41167" s="288"/>
      <c r="U41167" s="287"/>
      <c r="X41167" s="289"/>
    </row>
    <row r="41168" spans="20:24">
      <c r="T41168" s="288"/>
      <c r="U41168" s="287"/>
      <c r="X41168" s="289"/>
    </row>
    <row r="41169" spans="20:24">
      <c r="T41169" s="288"/>
      <c r="U41169" s="287"/>
      <c r="X41169" s="289"/>
    </row>
    <row r="41170" spans="20:24">
      <c r="T41170" s="288"/>
      <c r="U41170" s="287"/>
      <c r="X41170" s="289"/>
    </row>
    <row r="41171" spans="20:24">
      <c r="T41171" s="288"/>
      <c r="U41171" s="287"/>
      <c r="X41171" s="289"/>
    </row>
    <row r="41172" spans="20:24">
      <c r="T41172" s="288"/>
      <c r="U41172" s="287"/>
      <c r="X41172" s="289"/>
    </row>
    <row r="41173" spans="20:24">
      <c r="T41173" s="288"/>
      <c r="U41173" s="287"/>
      <c r="X41173" s="289"/>
    </row>
    <row r="41174" spans="20:24">
      <c r="T41174" s="288"/>
      <c r="U41174" s="287"/>
      <c r="X41174" s="289"/>
    </row>
    <row r="41175" spans="20:24">
      <c r="T41175" s="288"/>
      <c r="U41175" s="287"/>
      <c r="X41175" s="289"/>
    </row>
    <row r="41176" spans="20:24">
      <c r="T41176" s="288"/>
      <c r="U41176" s="287"/>
      <c r="X41176" s="289"/>
    </row>
    <row r="41177" spans="20:24">
      <c r="T41177" s="288"/>
      <c r="U41177" s="287"/>
      <c r="X41177" s="289"/>
    </row>
    <row r="41178" spans="20:24">
      <c r="T41178" s="288"/>
      <c r="U41178" s="287"/>
      <c r="X41178" s="289"/>
    </row>
    <row r="41179" spans="20:24">
      <c r="T41179" s="288"/>
      <c r="U41179" s="287"/>
      <c r="X41179" s="289"/>
    </row>
    <row r="41180" spans="20:24">
      <c r="T41180" s="288"/>
      <c r="U41180" s="287"/>
      <c r="X41180" s="289"/>
    </row>
    <row r="41181" spans="20:24">
      <c r="T41181" s="288"/>
      <c r="U41181" s="287"/>
      <c r="X41181" s="289"/>
    </row>
    <row r="41182" spans="20:24">
      <c r="T41182" s="288"/>
      <c r="U41182" s="287"/>
      <c r="X41182" s="289"/>
    </row>
    <row r="41183" spans="20:24">
      <c r="T41183" s="288"/>
      <c r="U41183" s="287"/>
      <c r="X41183" s="289"/>
    </row>
    <row r="41184" spans="20:24">
      <c r="T41184" s="288"/>
      <c r="U41184" s="287"/>
      <c r="X41184" s="289"/>
    </row>
    <row r="41185" spans="20:24">
      <c r="T41185" s="288"/>
      <c r="U41185" s="287"/>
      <c r="X41185" s="289"/>
    </row>
    <row r="41186" spans="20:24">
      <c r="T41186" s="288"/>
      <c r="U41186" s="287"/>
      <c r="X41186" s="289"/>
    </row>
    <row r="41187" spans="20:24">
      <c r="T41187" s="288"/>
      <c r="U41187" s="287"/>
      <c r="X41187" s="289"/>
    </row>
    <row r="41188" spans="20:24">
      <c r="T41188" s="288"/>
      <c r="U41188" s="287"/>
      <c r="X41188" s="289"/>
    </row>
    <row r="41189" spans="20:24">
      <c r="T41189" s="288"/>
      <c r="U41189" s="287"/>
      <c r="X41189" s="289"/>
    </row>
    <row r="41190" spans="20:24">
      <c r="T41190" s="288"/>
      <c r="U41190" s="287"/>
      <c r="X41190" s="289"/>
    </row>
    <row r="41191" spans="20:24">
      <c r="T41191" s="288"/>
      <c r="U41191" s="287"/>
      <c r="X41191" s="289"/>
    </row>
    <row r="41192" spans="20:24">
      <c r="T41192" s="288"/>
      <c r="U41192" s="287"/>
      <c r="X41192" s="289"/>
    </row>
    <row r="41193" spans="20:24">
      <c r="T41193" s="288"/>
      <c r="U41193" s="287"/>
      <c r="X41193" s="289"/>
    </row>
    <row r="41194" spans="20:24">
      <c r="T41194" s="288"/>
      <c r="U41194" s="287"/>
      <c r="X41194" s="289"/>
    </row>
    <row r="41195" spans="20:24">
      <c r="T41195" s="288"/>
      <c r="U41195" s="287"/>
      <c r="X41195" s="289"/>
    </row>
    <row r="41196" spans="20:24">
      <c r="T41196" s="288"/>
      <c r="U41196" s="287"/>
      <c r="X41196" s="289"/>
    </row>
    <row r="41197" spans="20:24">
      <c r="T41197" s="288"/>
      <c r="U41197" s="287"/>
      <c r="X41197" s="289"/>
    </row>
    <row r="41198" spans="20:24">
      <c r="T41198" s="288"/>
      <c r="U41198" s="287"/>
      <c r="X41198" s="289"/>
    </row>
    <row r="41199" spans="20:24">
      <c r="T41199" s="288"/>
      <c r="U41199" s="287"/>
      <c r="X41199" s="289"/>
    </row>
    <row r="41200" spans="20:24">
      <c r="T41200" s="288"/>
      <c r="U41200" s="287"/>
      <c r="X41200" s="289"/>
    </row>
    <row r="41201" spans="20:24">
      <c r="T41201" s="288"/>
      <c r="U41201" s="287"/>
      <c r="X41201" s="289"/>
    </row>
    <row r="41202" spans="20:24">
      <c r="T41202" s="288"/>
      <c r="U41202" s="287"/>
      <c r="X41202" s="289"/>
    </row>
    <row r="41203" spans="20:24">
      <c r="T41203" s="288"/>
      <c r="U41203" s="287"/>
      <c r="X41203" s="289"/>
    </row>
    <row r="41204" spans="20:24">
      <c r="T41204" s="288"/>
      <c r="U41204" s="287"/>
      <c r="X41204" s="289"/>
    </row>
    <row r="41205" spans="20:24">
      <c r="T41205" s="288"/>
      <c r="U41205" s="287"/>
      <c r="X41205" s="289"/>
    </row>
    <row r="41206" spans="20:24">
      <c r="T41206" s="288"/>
      <c r="U41206" s="287"/>
      <c r="X41206" s="289"/>
    </row>
    <row r="41207" spans="20:24">
      <c r="T41207" s="288"/>
      <c r="U41207" s="287"/>
      <c r="X41207" s="289"/>
    </row>
    <row r="41208" spans="20:24">
      <c r="T41208" s="288"/>
      <c r="U41208" s="287"/>
      <c r="X41208" s="289"/>
    </row>
    <row r="41209" spans="20:24">
      <c r="T41209" s="288"/>
      <c r="U41209" s="287"/>
      <c r="X41209" s="289"/>
    </row>
    <row r="41210" spans="20:24">
      <c r="T41210" s="288"/>
      <c r="U41210" s="287"/>
      <c r="X41210" s="289"/>
    </row>
    <row r="41211" spans="20:24">
      <c r="T41211" s="288"/>
      <c r="U41211" s="287"/>
      <c r="X41211" s="289"/>
    </row>
    <row r="41212" spans="20:24">
      <c r="T41212" s="288"/>
      <c r="U41212" s="287"/>
      <c r="X41212" s="289"/>
    </row>
    <row r="41213" spans="20:24">
      <c r="T41213" s="288"/>
      <c r="U41213" s="287"/>
      <c r="X41213" s="289"/>
    </row>
    <row r="41214" spans="20:24">
      <c r="T41214" s="288"/>
      <c r="U41214" s="287"/>
      <c r="X41214" s="289"/>
    </row>
    <row r="41215" spans="20:24">
      <c r="T41215" s="288"/>
      <c r="U41215" s="287"/>
      <c r="X41215" s="289"/>
    </row>
    <row r="41216" spans="20:24">
      <c r="T41216" s="288"/>
      <c r="U41216" s="287"/>
      <c r="X41216" s="289"/>
    </row>
    <row r="41217" spans="20:24">
      <c r="T41217" s="288"/>
      <c r="U41217" s="287"/>
      <c r="X41217" s="289"/>
    </row>
    <row r="41218" spans="20:24">
      <c r="T41218" s="288"/>
      <c r="U41218" s="287"/>
      <c r="X41218" s="289"/>
    </row>
    <row r="41219" spans="20:24">
      <c r="T41219" s="288"/>
      <c r="U41219" s="287"/>
      <c r="X41219" s="289"/>
    </row>
    <row r="41220" spans="20:24">
      <c r="T41220" s="288"/>
      <c r="U41220" s="287"/>
      <c r="X41220" s="289"/>
    </row>
    <row r="41221" spans="20:24">
      <c r="T41221" s="288"/>
      <c r="U41221" s="287"/>
      <c r="X41221" s="289"/>
    </row>
    <row r="41222" spans="20:24">
      <c r="T41222" s="288"/>
      <c r="U41222" s="287"/>
      <c r="X41222" s="289"/>
    </row>
    <row r="41223" spans="20:24">
      <c r="T41223" s="288"/>
      <c r="U41223" s="287"/>
      <c r="X41223" s="289"/>
    </row>
    <row r="41224" spans="20:24">
      <c r="T41224" s="288"/>
      <c r="U41224" s="287"/>
      <c r="X41224" s="289"/>
    </row>
    <row r="41225" spans="20:24">
      <c r="T41225" s="288"/>
      <c r="U41225" s="287"/>
      <c r="X41225" s="289"/>
    </row>
    <row r="41226" spans="20:24">
      <c r="T41226" s="288"/>
      <c r="U41226" s="287"/>
      <c r="X41226" s="289"/>
    </row>
    <row r="41227" spans="20:24">
      <c r="T41227" s="288"/>
      <c r="U41227" s="287"/>
      <c r="X41227" s="289"/>
    </row>
    <row r="41228" spans="20:24">
      <c r="T41228" s="288"/>
      <c r="U41228" s="287"/>
      <c r="X41228" s="289"/>
    </row>
    <row r="41229" spans="20:24">
      <c r="T41229" s="288"/>
      <c r="U41229" s="287"/>
      <c r="X41229" s="289"/>
    </row>
    <row r="41230" spans="20:24">
      <c r="T41230" s="288"/>
      <c r="U41230" s="287"/>
      <c r="X41230" s="289"/>
    </row>
    <row r="41231" spans="20:24">
      <c r="T41231" s="288"/>
      <c r="U41231" s="287"/>
      <c r="X41231" s="289"/>
    </row>
    <row r="41232" spans="20:24">
      <c r="T41232" s="288"/>
      <c r="U41232" s="287"/>
      <c r="X41232" s="289"/>
    </row>
    <row r="41233" spans="20:24">
      <c r="T41233" s="288"/>
      <c r="U41233" s="287"/>
      <c r="X41233" s="289"/>
    </row>
    <row r="41234" spans="20:24">
      <c r="T41234" s="288"/>
      <c r="U41234" s="287"/>
      <c r="X41234" s="289"/>
    </row>
    <row r="41235" spans="20:24">
      <c r="T41235" s="288"/>
      <c r="U41235" s="287"/>
      <c r="X41235" s="289"/>
    </row>
    <row r="41236" spans="20:24">
      <c r="T41236" s="288"/>
      <c r="U41236" s="287"/>
      <c r="X41236" s="289"/>
    </row>
    <row r="41237" spans="20:24">
      <c r="T41237" s="288"/>
      <c r="U41237" s="287"/>
      <c r="X41237" s="289"/>
    </row>
    <row r="41238" spans="20:24">
      <c r="T41238" s="288"/>
      <c r="U41238" s="287"/>
      <c r="X41238" s="289"/>
    </row>
    <row r="41239" spans="20:24">
      <c r="T41239" s="288"/>
      <c r="U41239" s="287"/>
      <c r="X41239" s="289"/>
    </row>
    <row r="41240" spans="20:24">
      <c r="T41240" s="288"/>
      <c r="U41240" s="287"/>
      <c r="X41240" s="289"/>
    </row>
    <row r="41241" spans="20:24">
      <c r="T41241" s="288"/>
      <c r="U41241" s="287"/>
      <c r="X41241" s="289"/>
    </row>
    <row r="41242" spans="20:24">
      <c r="T41242" s="288"/>
      <c r="U41242" s="287"/>
      <c r="X41242" s="289"/>
    </row>
    <row r="41243" spans="20:24">
      <c r="T41243" s="288"/>
      <c r="U41243" s="287"/>
      <c r="X41243" s="289"/>
    </row>
    <row r="41244" spans="20:24">
      <c r="T41244" s="288"/>
      <c r="U41244" s="287"/>
      <c r="X41244" s="289"/>
    </row>
    <row r="41245" spans="20:24">
      <c r="T41245" s="288"/>
      <c r="U41245" s="287"/>
      <c r="X41245" s="289"/>
    </row>
    <row r="41246" spans="20:24">
      <c r="T41246" s="288"/>
      <c r="U41246" s="287"/>
      <c r="X41246" s="289"/>
    </row>
    <row r="41247" spans="20:24">
      <c r="T41247" s="288"/>
      <c r="U41247" s="287"/>
      <c r="X41247" s="289"/>
    </row>
    <row r="41248" spans="20:24">
      <c r="T41248" s="288"/>
      <c r="U41248" s="287"/>
      <c r="X41248" s="289"/>
    </row>
    <row r="41249" spans="20:24">
      <c r="T41249" s="288"/>
      <c r="U41249" s="287"/>
      <c r="X41249" s="289"/>
    </row>
    <row r="41250" spans="20:24">
      <c r="T41250" s="288"/>
      <c r="U41250" s="287"/>
      <c r="X41250" s="289"/>
    </row>
    <row r="41251" spans="20:24">
      <c r="T41251" s="288"/>
      <c r="U41251" s="287"/>
      <c r="X41251" s="289"/>
    </row>
    <row r="41252" spans="20:24">
      <c r="T41252" s="288"/>
      <c r="U41252" s="287"/>
      <c r="X41252" s="289"/>
    </row>
    <row r="41253" spans="20:24">
      <c r="T41253" s="288"/>
      <c r="U41253" s="287"/>
      <c r="X41253" s="289"/>
    </row>
    <row r="41254" spans="20:24">
      <c r="T41254" s="288"/>
      <c r="U41254" s="287"/>
      <c r="X41254" s="289"/>
    </row>
    <row r="41255" spans="20:24">
      <c r="T41255" s="288"/>
      <c r="U41255" s="287"/>
      <c r="X41255" s="289"/>
    </row>
    <row r="41256" spans="20:24">
      <c r="T41256" s="288"/>
      <c r="U41256" s="287"/>
      <c r="X41256" s="289"/>
    </row>
    <row r="41257" spans="20:24">
      <c r="T41257" s="288"/>
      <c r="U41257" s="287"/>
      <c r="X41257" s="289"/>
    </row>
    <row r="41258" spans="20:24">
      <c r="T41258" s="288"/>
      <c r="U41258" s="287"/>
      <c r="X41258" s="289"/>
    </row>
    <row r="41259" spans="20:24">
      <c r="T41259" s="288"/>
      <c r="U41259" s="287"/>
      <c r="X41259" s="289"/>
    </row>
    <row r="41260" spans="20:24">
      <c r="T41260" s="288"/>
      <c r="U41260" s="287"/>
      <c r="X41260" s="289"/>
    </row>
    <row r="41261" spans="20:24">
      <c r="T41261" s="288"/>
      <c r="U41261" s="287"/>
      <c r="X41261" s="289"/>
    </row>
    <row r="41262" spans="20:24">
      <c r="T41262" s="288"/>
      <c r="U41262" s="287"/>
      <c r="X41262" s="289"/>
    </row>
    <row r="41263" spans="20:24">
      <c r="T41263" s="288"/>
      <c r="U41263" s="287"/>
      <c r="X41263" s="289"/>
    </row>
    <row r="41264" spans="20:24">
      <c r="T41264" s="288"/>
      <c r="U41264" s="287"/>
      <c r="X41264" s="289"/>
    </row>
    <row r="41265" spans="20:24">
      <c r="T41265" s="288"/>
      <c r="U41265" s="287"/>
      <c r="X41265" s="289"/>
    </row>
    <row r="41266" spans="20:24">
      <c r="T41266" s="288"/>
      <c r="U41266" s="287"/>
      <c r="X41266" s="289"/>
    </row>
    <row r="41267" spans="20:24">
      <c r="T41267" s="288"/>
      <c r="U41267" s="287"/>
      <c r="X41267" s="289"/>
    </row>
    <row r="41268" spans="20:24">
      <c r="T41268" s="288"/>
      <c r="U41268" s="287"/>
      <c r="X41268" s="289"/>
    </row>
    <row r="41269" spans="20:24">
      <c r="T41269" s="288"/>
      <c r="U41269" s="287"/>
      <c r="X41269" s="289"/>
    </row>
    <row r="41270" spans="20:24">
      <c r="T41270" s="288"/>
      <c r="U41270" s="287"/>
      <c r="X41270" s="289"/>
    </row>
    <row r="41271" spans="20:24">
      <c r="T41271" s="288"/>
      <c r="U41271" s="287"/>
      <c r="X41271" s="289"/>
    </row>
    <row r="41272" spans="20:24">
      <c r="T41272" s="288"/>
      <c r="U41272" s="287"/>
      <c r="X41272" s="289"/>
    </row>
    <row r="41273" spans="20:24">
      <c r="T41273" s="288"/>
      <c r="U41273" s="287"/>
      <c r="X41273" s="289"/>
    </row>
    <row r="41274" spans="20:24">
      <c r="T41274" s="288"/>
      <c r="U41274" s="287"/>
      <c r="X41274" s="289"/>
    </row>
    <row r="41275" spans="20:24">
      <c r="T41275" s="288"/>
      <c r="U41275" s="287"/>
      <c r="X41275" s="289"/>
    </row>
    <row r="41276" spans="20:24">
      <c r="T41276" s="288"/>
      <c r="U41276" s="287"/>
      <c r="X41276" s="289"/>
    </row>
    <row r="41277" spans="20:24">
      <c r="T41277" s="288"/>
      <c r="U41277" s="287"/>
      <c r="X41277" s="289"/>
    </row>
    <row r="41278" spans="20:24">
      <c r="T41278" s="288"/>
      <c r="U41278" s="287"/>
      <c r="X41278" s="289"/>
    </row>
    <row r="41279" spans="20:24">
      <c r="T41279" s="288"/>
      <c r="U41279" s="287"/>
      <c r="X41279" s="289"/>
    </row>
    <row r="41280" spans="20:24">
      <c r="T41280" s="288"/>
      <c r="U41280" s="287"/>
      <c r="X41280" s="289"/>
    </row>
    <row r="41281" spans="20:24">
      <c r="T41281" s="288"/>
      <c r="U41281" s="287"/>
      <c r="X41281" s="289"/>
    </row>
    <row r="41282" spans="20:24">
      <c r="T41282" s="288"/>
      <c r="U41282" s="287"/>
      <c r="X41282" s="289"/>
    </row>
    <row r="41283" spans="20:24">
      <c r="T41283" s="288"/>
      <c r="U41283" s="287"/>
      <c r="X41283" s="289"/>
    </row>
    <row r="41284" spans="20:24">
      <c r="T41284" s="288"/>
      <c r="U41284" s="287"/>
      <c r="X41284" s="289"/>
    </row>
    <row r="41285" spans="20:24">
      <c r="T41285" s="288"/>
      <c r="U41285" s="287"/>
      <c r="X41285" s="289"/>
    </row>
    <row r="41286" spans="20:24">
      <c r="T41286" s="288"/>
      <c r="U41286" s="287"/>
      <c r="X41286" s="289"/>
    </row>
    <row r="41287" spans="20:24">
      <c r="T41287" s="288"/>
      <c r="U41287" s="287"/>
      <c r="X41287" s="289"/>
    </row>
    <row r="41288" spans="20:24">
      <c r="T41288" s="288"/>
      <c r="U41288" s="287"/>
      <c r="X41288" s="289"/>
    </row>
    <row r="41289" spans="20:24">
      <c r="T41289" s="288"/>
      <c r="U41289" s="287"/>
      <c r="X41289" s="289"/>
    </row>
    <row r="41290" spans="20:24">
      <c r="T41290" s="288"/>
      <c r="U41290" s="287"/>
      <c r="X41290" s="289"/>
    </row>
    <row r="41291" spans="20:24">
      <c r="T41291" s="288"/>
      <c r="U41291" s="287"/>
      <c r="X41291" s="289"/>
    </row>
    <row r="41292" spans="20:24">
      <c r="T41292" s="288"/>
      <c r="U41292" s="287"/>
      <c r="X41292" s="289"/>
    </row>
    <row r="41293" spans="20:24">
      <c r="T41293" s="288"/>
      <c r="U41293" s="287"/>
      <c r="X41293" s="289"/>
    </row>
    <row r="41294" spans="20:24">
      <c r="T41294" s="288"/>
      <c r="U41294" s="287"/>
      <c r="X41294" s="289"/>
    </row>
    <row r="41295" spans="20:24">
      <c r="T41295" s="288"/>
      <c r="U41295" s="287"/>
      <c r="X41295" s="289"/>
    </row>
    <row r="41296" spans="20:24">
      <c r="T41296" s="288"/>
      <c r="U41296" s="287"/>
      <c r="X41296" s="289"/>
    </row>
    <row r="41297" spans="20:24">
      <c r="T41297" s="288"/>
      <c r="U41297" s="287"/>
      <c r="X41297" s="289"/>
    </row>
    <row r="41298" spans="20:24">
      <c r="T41298" s="288"/>
      <c r="U41298" s="287"/>
      <c r="X41298" s="289"/>
    </row>
    <row r="41299" spans="20:24">
      <c r="T41299" s="288"/>
      <c r="U41299" s="287"/>
      <c r="X41299" s="289"/>
    </row>
    <row r="41300" spans="20:24">
      <c r="T41300" s="288"/>
      <c r="U41300" s="287"/>
      <c r="X41300" s="289"/>
    </row>
    <row r="41301" spans="20:24">
      <c r="T41301" s="288"/>
      <c r="U41301" s="287"/>
      <c r="X41301" s="289"/>
    </row>
    <row r="41302" spans="20:24">
      <c r="T41302" s="288"/>
      <c r="U41302" s="287"/>
      <c r="X41302" s="289"/>
    </row>
    <row r="41303" spans="20:24">
      <c r="T41303" s="288"/>
      <c r="U41303" s="287"/>
      <c r="X41303" s="289"/>
    </row>
    <row r="41304" spans="20:24">
      <c r="T41304" s="288"/>
      <c r="U41304" s="287"/>
      <c r="X41304" s="289"/>
    </row>
    <row r="41305" spans="20:24">
      <c r="T41305" s="288"/>
      <c r="U41305" s="287"/>
      <c r="X41305" s="289"/>
    </row>
    <row r="41306" spans="20:24">
      <c r="T41306" s="288"/>
      <c r="U41306" s="287"/>
      <c r="X41306" s="289"/>
    </row>
    <row r="41307" spans="20:24">
      <c r="T41307" s="288"/>
      <c r="U41307" s="287"/>
      <c r="X41307" s="289"/>
    </row>
    <row r="41308" spans="20:24">
      <c r="T41308" s="288"/>
      <c r="U41308" s="287"/>
      <c r="X41308" s="289"/>
    </row>
    <row r="41309" spans="20:24">
      <c r="T41309" s="288"/>
      <c r="U41309" s="287"/>
      <c r="X41309" s="289"/>
    </row>
    <row r="41310" spans="20:24">
      <c r="T41310" s="288"/>
      <c r="U41310" s="287"/>
      <c r="X41310" s="289"/>
    </row>
    <row r="41311" spans="20:24">
      <c r="T41311" s="288"/>
      <c r="U41311" s="287"/>
      <c r="X41311" s="289"/>
    </row>
    <row r="41312" spans="20:24">
      <c r="T41312" s="288"/>
      <c r="U41312" s="287"/>
      <c r="X41312" s="289"/>
    </row>
    <row r="41313" spans="20:24">
      <c r="T41313" s="288"/>
      <c r="U41313" s="287"/>
      <c r="X41313" s="289"/>
    </row>
    <row r="41314" spans="20:24">
      <c r="T41314" s="288"/>
      <c r="U41314" s="287"/>
      <c r="X41314" s="289"/>
    </row>
    <row r="41315" spans="20:24">
      <c r="T41315" s="288"/>
      <c r="U41315" s="287"/>
      <c r="X41315" s="289"/>
    </row>
    <row r="41316" spans="20:24">
      <c r="T41316" s="288"/>
      <c r="U41316" s="287"/>
      <c r="X41316" s="289"/>
    </row>
    <row r="41317" spans="20:24">
      <c r="T41317" s="288"/>
      <c r="U41317" s="287"/>
      <c r="X41317" s="289"/>
    </row>
    <row r="41318" spans="20:24">
      <c r="T41318" s="288"/>
      <c r="U41318" s="287"/>
      <c r="X41318" s="289"/>
    </row>
    <row r="41319" spans="20:24">
      <c r="T41319" s="288"/>
      <c r="U41319" s="287"/>
      <c r="X41319" s="289"/>
    </row>
    <row r="41320" spans="20:24">
      <c r="T41320" s="288"/>
      <c r="U41320" s="287"/>
      <c r="X41320" s="289"/>
    </row>
    <row r="41321" spans="20:24">
      <c r="T41321" s="288"/>
      <c r="U41321" s="287"/>
      <c r="X41321" s="289"/>
    </row>
    <row r="41322" spans="20:24">
      <c r="T41322" s="288"/>
      <c r="U41322" s="287"/>
      <c r="X41322" s="289"/>
    </row>
    <row r="41323" spans="20:24">
      <c r="T41323" s="288"/>
      <c r="U41323" s="287"/>
      <c r="X41323" s="289"/>
    </row>
    <row r="41324" spans="20:24">
      <c r="T41324" s="288"/>
      <c r="U41324" s="287"/>
      <c r="X41324" s="289"/>
    </row>
    <row r="41325" spans="20:24">
      <c r="T41325" s="288"/>
      <c r="U41325" s="287"/>
      <c r="X41325" s="289"/>
    </row>
    <row r="41326" spans="20:24">
      <c r="T41326" s="288"/>
      <c r="U41326" s="287"/>
      <c r="X41326" s="289"/>
    </row>
    <row r="41327" spans="20:24">
      <c r="T41327" s="288"/>
      <c r="U41327" s="287"/>
      <c r="X41327" s="289"/>
    </row>
    <row r="41328" spans="20:24">
      <c r="T41328" s="288"/>
      <c r="U41328" s="287"/>
      <c r="X41328" s="289"/>
    </row>
    <row r="41329" spans="20:24">
      <c r="T41329" s="288"/>
      <c r="U41329" s="287"/>
      <c r="X41329" s="289"/>
    </row>
    <row r="41330" spans="20:24">
      <c r="T41330" s="288"/>
      <c r="U41330" s="287"/>
      <c r="X41330" s="289"/>
    </row>
    <row r="41331" spans="20:24">
      <c r="T41331" s="288"/>
      <c r="U41331" s="287"/>
      <c r="X41331" s="289"/>
    </row>
    <row r="41332" spans="20:24">
      <c r="T41332" s="288"/>
      <c r="U41332" s="287"/>
      <c r="X41332" s="289"/>
    </row>
    <row r="41333" spans="20:24">
      <c r="T41333" s="288"/>
      <c r="U41333" s="287"/>
      <c r="X41333" s="289"/>
    </row>
    <row r="41334" spans="20:24">
      <c r="T41334" s="288"/>
      <c r="U41334" s="287"/>
      <c r="X41334" s="289"/>
    </row>
    <row r="41335" spans="20:24">
      <c r="T41335" s="288"/>
      <c r="U41335" s="287"/>
      <c r="X41335" s="289"/>
    </row>
    <row r="41336" spans="20:24">
      <c r="T41336" s="288"/>
      <c r="U41336" s="287"/>
      <c r="X41336" s="289"/>
    </row>
    <row r="41337" spans="20:24">
      <c r="T41337" s="288"/>
      <c r="U41337" s="287"/>
      <c r="X41337" s="289"/>
    </row>
    <row r="41338" spans="20:24">
      <c r="T41338" s="288"/>
      <c r="U41338" s="287"/>
      <c r="X41338" s="289"/>
    </row>
    <row r="41339" spans="20:24">
      <c r="T41339" s="288"/>
      <c r="U41339" s="287"/>
      <c r="X41339" s="289"/>
    </row>
    <row r="41340" spans="20:24">
      <c r="T41340" s="288"/>
      <c r="U41340" s="287"/>
      <c r="X41340" s="289"/>
    </row>
    <row r="41341" spans="20:24">
      <c r="T41341" s="288"/>
      <c r="U41341" s="287"/>
      <c r="X41341" s="289"/>
    </row>
    <row r="41342" spans="20:24">
      <c r="T41342" s="288"/>
      <c r="U41342" s="287"/>
      <c r="X41342" s="289"/>
    </row>
    <row r="41343" spans="20:24">
      <c r="T41343" s="288"/>
      <c r="U41343" s="287"/>
      <c r="X41343" s="289"/>
    </row>
    <row r="41344" spans="20:24">
      <c r="T41344" s="288"/>
      <c r="U41344" s="287"/>
      <c r="X41344" s="289"/>
    </row>
    <row r="41345" spans="20:24">
      <c r="T41345" s="288"/>
      <c r="U41345" s="287"/>
      <c r="X41345" s="289"/>
    </row>
    <row r="41346" spans="20:24">
      <c r="T41346" s="288"/>
      <c r="U41346" s="287"/>
      <c r="X41346" s="289"/>
    </row>
    <row r="41347" spans="20:24">
      <c r="T41347" s="288"/>
      <c r="U41347" s="287"/>
      <c r="X41347" s="289"/>
    </row>
    <row r="41348" spans="20:24">
      <c r="T41348" s="288"/>
      <c r="U41348" s="287"/>
      <c r="X41348" s="289"/>
    </row>
    <row r="41349" spans="20:24">
      <c r="T41349" s="288"/>
      <c r="U41349" s="287"/>
      <c r="X41349" s="289"/>
    </row>
    <row r="41350" spans="20:24">
      <c r="T41350" s="288"/>
      <c r="U41350" s="287"/>
      <c r="X41350" s="289"/>
    </row>
    <row r="41351" spans="20:24">
      <c r="T41351" s="288"/>
      <c r="U41351" s="287"/>
      <c r="X41351" s="289"/>
    </row>
    <row r="41352" spans="20:24">
      <c r="T41352" s="288"/>
      <c r="U41352" s="287"/>
      <c r="X41352" s="289"/>
    </row>
    <row r="41353" spans="20:24">
      <c r="T41353" s="288"/>
      <c r="U41353" s="287"/>
      <c r="X41353" s="289"/>
    </row>
    <row r="41354" spans="20:24">
      <c r="T41354" s="288"/>
      <c r="U41354" s="287"/>
      <c r="X41354" s="289"/>
    </row>
    <row r="41355" spans="20:24">
      <c r="T41355" s="288"/>
      <c r="U41355" s="287"/>
      <c r="X41355" s="289"/>
    </row>
    <row r="41356" spans="20:24">
      <c r="T41356" s="288"/>
      <c r="U41356" s="287"/>
      <c r="X41356" s="289"/>
    </row>
    <row r="41357" spans="20:24">
      <c r="T41357" s="288"/>
      <c r="U41357" s="287"/>
      <c r="X41357" s="289"/>
    </row>
    <row r="41358" spans="20:24">
      <c r="T41358" s="288"/>
      <c r="U41358" s="287"/>
      <c r="X41358" s="289"/>
    </row>
    <row r="41359" spans="20:24">
      <c r="T41359" s="288"/>
      <c r="U41359" s="287"/>
      <c r="X41359" s="289"/>
    </row>
    <row r="41360" spans="20:24">
      <c r="T41360" s="288"/>
      <c r="U41360" s="287"/>
      <c r="X41360" s="289"/>
    </row>
    <row r="41361" spans="20:24">
      <c r="T41361" s="288"/>
      <c r="U41361" s="287"/>
      <c r="X41361" s="289"/>
    </row>
    <row r="41362" spans="20:24">
      <c r="T41362" s="288"/>
      <c r="U41362" s="287"/>
      <c r="X41362" s="289"/>
    </row>
    <row r="41363" spans="20:24">
      <c r="T41363" s="288"/>
      <c r="U41363" s="287"/>
      <c r="X41363" s="289"/>
    </row>
    <row r="41364" spans="20:24">
      <c r="T41364" s="288"/>
      <c r="U41364" s="287"/>
      <c r="X41364" s="289"/>
    </row>
    <row r="41365" spans="20:24">
      <c r="T41365" s="288"/>
      <c r="U41365" s="287"/>
      <c r="X41365" s="289"/>
    </row>
    <row r="41366" spans="20:24">
      <c r="T41366" s="288"/>
      <c r="U41366" s="287"/>
      <c r="X41366" s="289"/>
    </row>
    <row r="41367" spans="20:24">
      <c r="T41367" s="288"/>
      <c r="U41367" s="287"/>
      <c r="X41367" s="289"/>
    </row>
    <row r="41368" spans="20:24">
      <c r="T41368" s="288"/>
      <c r="U41368" s="287"/>
      <c r="X41368" s="289"/>
    </row>
    <row r="41369" spans="20:24">
      <c r="T41369" s="288"/>
      <c r="U41369" s="287"/>
      <c r="X41369" s="289"/>
    </row>
    <row r="41370" spans="20:24">
      <c r="T41370" s="288"/>
      <c r="U41370" s="287"/>
      <c r="X41370" s="289"/>
    </row>
    <row r="41371" spans="20:24">
      <c r="T41371" s="288"/>
      <c r="U41371" s="287"/>
      <c r="X41371" s="289"/>
    </row>
    <row r="41372" spans="20:24">
      <c r="T41372" s="288"/>
      <c r="U41372" s="287"/>
      <c r="X41372" s="289"/>
    </row>
    <row r="41373" spans="20:24">
      <c r="T41373" s="288"/>
      <c r="U41373" s="287"/>
      <c r="X41373" s="289"/>
    </row>
    <row r="41374" spans="20:24">
      <c r="T41374" s="288"/>
      <c r="U41374" s="287"/>
      <c r="X41374" s="289"/>
    </row>
    <row r="41375" spans="20:24">
      <c r="T41375" s="288"/>
      <c r="U41375" s="287"/>
      <c r="X41375" s="289"/>
    </row>
    <row r="41376" spans="20:24">
      <c r="T41376" s="288"/>
      <c r="U41376" s="287"/>
      <c r="X41376" s="289"/>
    </row>
    <row r="41377" spans="20:24">
      <c r="T41377" s="288"/>
      <c r="U41377" s="287"/>
      <c r="X41377" s="289"/>
    </row>
    <row r="41378" spans="20:24">
      <c r="T41378" s="288"/>
      <c r="U41378" s="287"/>
      <c r="X41378" s="289"/>
    </row>
    <row r="41379" spans="20:24">
      <c r="T41379" s="288"/>
      <c r="U41379" s="287"/>
      <c r="X41379" s="289"/>
    </row>
    <row r="41380" spans="20:24">
      <c r="T41380" s="288"/>
      <c r="U41380" s="287"/>
      <c r="X41380" s="289"/>
    </row>
    <row r="41381" spans="20:24">
      <c r="T41381" s="288"/>
      <c r="U41381" s="287"/>
      <c r="X41381" s="289"/>
    </row>
    <row r="41382" spans="20:24">
      <c r="T41382" s="288"/>
      <c r="U41382" s="287"/>
      <c r="X41382" s="289"/>
    </row>
    <row r="41383" spans="20:24">
      <c r="T41383" s="288"/>
      <c r="U41383" s="287"/>
      <c r="X41383" s="289"/>
    </row>
    <row r="41384" spans="20:24">
      <c r="T41384" s="288"/>
      <c r="U41384" s="287"/>
      <c r="X41384" s="289"/>
    </row>
    <row r="41385" spans="20:24">
      <c r="T41385" s="288"/>
      <c r="U41385" s="287"/>
      <c r="X41385" s="289"/>
    </row>
    <row r="41386" spans="20:24">
      <c r="T41386" s="288"/>
      <c r="U41386" s="287"/>
      <c r="X41386" s="289"/>
    </row>
    <row r="41387" spans="20:24">
      <c r="T41387" s="288"/>
      <c r="U41387" s="287"/>
      <c r="X41387" s="289"/>
    </row>
    <row r="41388" spans="20:24">
      <c r="T41388" s="288"/>
      <c r="U41388" s="287"/>
      <c r="X41388" s="289"/>
    </row>
    <row r="41389" spans="20:24">
      <c r="T41389" s="288"/>
      <c r="U41389" s="287"/>
      <c r="X41389" s="289"/>
    </row>
    <row r="41390" spans="20:24">
      <c r="T41390" s="288"/>
      <c r="U41390" s="287"/>
      <c r="X41390" s="289"/>
    </row>
    <row r="41391" spans="20:24">
      <c r="T41391" s="288"/>
      <c r="U41391" s="287"/>
      <c r="X41391" s="289"/>
    </row>
    <row r="41392" spans="20:24">
      <c r="T41392" s="288"/>
      <c r="U41392" s="287"/>
      <c r="X41392" s="289"/>
    </row>
    <row r="41393" spans="20:24">
      <c r="T41393" s="288"/>
      <c r="U41393" s="287"/>
      <c r="X41393" s="289"/>
    </row>
    <row r="41394" spans="20:24">
      <c r="T41394" s="288"/>
      <c r="U41394" s="287"/>
      <c r="X41394" s="289"/>
    </row>
    <row r="41395" spans="20:24">
      <c r="T41395" s="288"/>
      <c r="U41395" s="287"/>
      <c r="X41395" s="289"/>
    </row>
    <row r="41396" spans="20:24">
      <c r="T41396" s="288"/>
      <c r="U41396" s="287"/>
      <c r="X41396" s="289"/>
    </row>
    <row r="41397" spans="20:24">
      <c r="T41397" s="288"/>
      <c r="U41397" s="287"/>
      <c r="X41397" s="289"/>
    </row>
    <row r="41398" spans="20:24">
      <c r="T41398" s="288"/>
      <c r="U41398" s="287"/>
      <c r="X41398" s="289"/>
    </row>
    <row r="41399" spans="20:24">
      <c r="T41399" s="288"/>
      <c r="U41399" s="287"/>
      <c r="X41399" s="289"/>
    </row>
    <row r="41400" spans="20:24">
      <c r="T41400" s="288"/>
      <c r="U41400" s="287"/>
      <c r="X41400" s="289"/>
    </row>
    <row r="41401" spans="20:24">
      <c r="T41401" s="288"/>
      <c r="U41401" s="287"/>
      <c r="X41401" s="289"/>
    </row>
    <row r="41402" spans="20:24">
      <c r="T41402" s="288"/>
      <c r="U41402" s="287"/>
      <c r="X41402" s="289"/>
    </row>
    <row r="41403" spans="20:24">
      <c r="T41403" s="288"/>
      <c r="U41403" s="287"/>
      <c r="X41403" s="289"/>
    </row>
    <row r="41404" spans="20:24">
      <c r="T41404" s="288"/>
      <c r="U41404" s="287"/>
      <c r="X41404" s="289"/>
    </row>
    <row r="41405" spans="20:24">
      <c r="T41405" s="288"/>
      <c r="U41405" s="287"/>
      <c r="X41405" s="289"/>
    </row>
    <row r="41406" spans="20:24">
      <c r="T41406" s="288"/>
      <c r="U41406" s="287"/>
      <c r="X41406" s="289"/>
    </row>
    <row r="41407" spans="20:24">
      <c r="T41407" s="288"/>
      <c r="U41407" s="287"/>
      <c r="X41407" s="289"/>
    </row>
    <row r="41408" spans="20:24">
      <c r="T41408" s="288"/>
      <c r="U41408" s="287"/>
      <c r="X41408" s="289"/>
    </row>
    <row r="41409" spans="20:24">
      <c r="T41409" s="288"/>
      <c r="U41409" s="287"/>
      <c r="X41409" s="289"/>
    </row>
    <row r="41410" spans="20:24">
      <c r="T41410" s="288"/>
      <c r="U41410" s="287"/>
      <c r="X41410" s="289"/>
    </row>
    <row r="41411" spans="20:24">
      <c r="T41411" s="288"/>
      <c r="U41411" s="287"/>
      <c r="X41411" s="289"/>
    </row>
    <row r="41412" spans="20:24">
      <c r="T41412" s="288"/>
      <c r="U41412" s="287"/>
      <c r="X41412" s="289"/>
    </row>
    <row r="41413" spans="20:24">
      <c r="T41413" s="288"/>
      <c r="U41413" s="287"/>
      <c r="X41413" s="289"/>
    </row>
    <row r="41414" spans="20:24">
      <c r="T41414" s="288"/>
      <c r="U41414" s="287"/>
      <c r="X41414" s="289"/>
    </row>
    <row r="41415" spans="20:24">
      <c r="T41415" s="288"/>
      <c r="U41415" s="287"/>
      <c r="X41415" s="289"/>
    </row>
    <row r="41416" spans="20:24">
      <c r="T41416" s="288"/>
      <c r="U41416" s="287"/>
      <c r="X41416" s="289"/>
    </row>
    <row r="41417" spans="20:24">
      <c r="T41417" s="288"/>
      <c r="U41417" s="287"/>
      <c r="X41417" s="289"/>
    </row>
    <row r="41418" spans="20:24">
      <c r="T41418" s="288"/>
      <c r="U41418" s="287"/>
      <c r="X41418" s="289"/>
    </row>
    <row r="41419" spans="20:24">
      <c r="T41419" s="288"/>
      <c r="U41419" s="287"/>
      <c r="X41419" s="289"/>
    </row>
    <row r="41420" spans="20:24">
      <c r="T41420" s="288"/>
      <c r="U41420" s="287"/>
      <c r="X41420" s="289"/>
    </row>
    <row r="41421" spans="20:24">
      <c r="T41421" s="288"/>
      <c r="U41421" s="287"/>
      <c r="X41421" s="289"/>
    </row>
    <row r="41422" spans="20:24">
      <c r="T41422" s="288"/>
      <c r="U41422" s="287"/>
      <c r="X41422" s="289"/>
    </row>
    <row r="41423" spans="20:24">
      <c r="T41423" s="288"/>
      <c r="U41423" s="287"/>
      <c r="X41423" s="289"/>
    </row>
    <row r="41424" spans="20:24">
      <c r="T41424" s="288"/>
      <c r="U41424" s="287"/>
      <c r="X41424" s="289"/>
    </row>
    <row r="41425" spans="20:24">
      <c r="T41425" s="288"/>
      <c r="U41425" s="287"/>
      <c r="X41425" s="289"/>
    </row>
    <row r="41426" spans="20:24">
      <c r="T41426" s="288"/>
      <c r="U41426" s="287"/>
      <c r="X41426" s="289"/>
    </row>
    <row r="41427" spans="20:24">
      <c r="T41427" s="288"/>
      <c r="U41427" s="287"/>
      <c r="X41427" s="289"/>
    </row>
    <row r="41428" spans="20:24">
      <c r="T41428" s="288"/>
      <c r="U41428" s="287"/>
      <c r="X41428" s="289"/>
    </row>
    <row r="41429" spans="20:24">
      <c r="T41429" s="288"/>
      <c r="U41429" s="287"/>
      <c r="X41429" s="289"/>
    </row>
    <row r="41430" spans="20:24">
      <c r="T41430" s="288"/>
      <c r="U41430" s="287"/>
      <c r="X41430" s="289"/>
    </row>
    <row r="41431" spans="20:24">
      <c r="T41431" s="288"/>
      <c r="U41431" s="287"/>
      <c r="X41431" s="289"/>
    </row>
    <row r="41432" spans="20:24">
      <c r="T41432" s="288"/>
      <c r="U41432" s="287"/>
      <c r="X41432" s="289"/>
    </row>
    <row r="41433" spans="20:24">
      <c r="T41433" s="288"/>
      <c r="U41433" s="287"/>
      <c r="X41433" s="289"/>
    </row>
    <row r="41434" spans="20:24">
      <c r="T41434" s="288"/>
      <c r="U41434" s="287"/>
      <c r="X41434" s="289"/>
    </row>
    <row r="41435" spans="20:24">
      <c r="T41435" s="288"/>
      <c r="U41435" s="287"/>
      <c r="X41435" s="289"/>
    </row>
    <row r="41436" spans="20:24">
      <c r="T41436" s="288"/>
      <c r="U41436" s="287"/>
      <c r="X41436" s="289"/>
    </row>
    <row r="41437" spans="20:24">
      <c r="T41437" s="288"/>
      <c r="U41437" s="287"/>
      <c r="X41437" s="289"/>
    </row>
    <row r="41438" spans="20:24">
      <c r="T41438" s="288"/>
      <c r="U41438" s="287"/>
      <c r="X41438" s="289"/>
    </row>
    <row r="41439" spans="20:24">
      <c r="T41439" s="288"/>
      <c r="U41439" s="287"/>
      <c r="X41439" s="289"/>
    </row>
    <row r="41440" spans="20:24">
      <c r="T41440" s="288"/>
      <c r="U41440" s="287"/>
      <c r="X41440" s="289"/>
    </row>
    <row r="41441" spans="20:24">
      <c r="T41441" s="288"/>
      <c r="U41441" s="287"/>
      <c r="X41441" s="289"/>
    </row>
    <row r="41442" spans="20:24">
      <c r="T41442" s="288"/>
      <c r="U41442" s="287"/>
      <c r="X41442" s="289"/>
    </row>
    <row r="41443" spans="20:24">
      <c r="T41443" s="288"/>
      <c r="U41443" s="287"/>
      <c r="X41443" s="289"/>
    </row>
    <row r="41444" spans="20:24">
      <c r="T41444" s="288"/>
      <c r="U41444" s="287"/>
      <c r="X41444" s="289"/>
    </row>
    <row r="41445" spans="20:24">
      <c r="T41445" s="288"/>
      <c r="U41445" s="287"/>
      <c r="X41445" s="289"/>
    </row>
    <row r="41446" spans="20:24">
      <c r="T41446" s="288"/>
      <c r="U41446" s="287"/>
      <c r="X41446" s="289"/>
    </row>
    <row r="41447" spans="20:24">
      <c r="T41447" s="288"/>
      <c r="U41447" s="287"/>
      <c r="X41447" s="289"/>
    </row>
    <row r="41448" spans="20:24">
      <c r="T41448" s="288"/>
      <c r="U41448" s="287"/>
      <c r="X41448" s="289"/>
    </row>
    <row r="41449" spans="20:24">
      <c r="T41449" s="288"/>
      <c r="U41449" s="287"/>
      <c r="X41449" s="289"/>
    </row>
    <row r="41450" spans="20:24">
      <c r="T41450" s="288"/>
      <c r="U41450" s="287"/>
      <c r="X41450" s="289"/>
    </row>
    <row r="41451" spans="20:24">
      <c r="T41451" s="288"/>
      <c r="U41451" s="287"/>
      <c r="X41451" s="289"/>
    </row>
    <row r="41452" spans="20:24">
      <c r="T41452" s="288"/>
      <c r="U41452" s="287"/>
      <c r="X41452" s="289"/>
    </row>
    <row r="41453" spans="20:24">
      <c r="T41453" s="288"/>
      <c r="U41453" s="287"/>
      <c r="X41453" s="289"/>
    </row>
    <row r="41454" spans="20:24">
      <c r="T41454" s="288"/>
      <c r="U41454" s="287"/>
      <c r="X41454" s="289"/>
    </row>
    <row r="41455" spans="20:24">
      <c r="T41455" s="288"/>
      <c r="U41455" s="287"/>
      <c r="X41455" s="289"/>
    </row>
    <row r="41456" spans="20:24">
      <c r="T41456" s="288"/>
      <c r="U41456" s="287"/>
      <c r="X41456" s="289"/>
    </row>
    <row r="41457" spans="20:24">
      <c r="T41457" s="288"/>
      <c r="U41457" s="287"/>
      <c r="X41457" s="289"/>
    </row>
    <row r="41458" spans="20:24">
      <c r="T41458" s="288"/>
      <c r="U41458" s="287"/>
      <c r="X41458" s="289"/>
    </row>
    <row r="41459" spans="20:24">
      <c r="T41459" s="288"/>
      <c r="U41459" s="287"/>
      <c r="X41459" s="289"/>
    </row>
    <row r="41460" spans="20:24">
      <c r="T41460" s="288"/>
      <c r="U41460" s="287"/>
      <c r="X41460" s="289"/>
    </row>
    <row r="41461" spans="20:24">
      <c r="T41461" s="288"/>
      <c r="U41461" s="287"/>
      <c r="X41461" s="289"/>
    </row>
    <row r="41462" spans="20:24">
      <c r="T41462" s="288"/>
      <c r="U41462" s="287"/>
      <c r="X41462" s="289"/>
    </row>
    <row r="41463" spans="20:24">
      <c r="T41463" s="288"/>
      <c r="U41463" s="287"/>
      <c r="X41463" s="289"/>
    </row>
    <row r="41464" spans="20:24">
      <c r="T41464" s="288"/>
      <c r="U41464" s="287"/>
      <c r="X41464" s="289"/>
    </row>
    <row r="41465" spans="20:24">
      <c r="T41465" s="288"/>
      <c r="U41465" s="287"/>
      <c r="X41465" s="289"/>
    </row>
    <row r="41466" spans="20:24">
      <c r="T41466" s="288"/>
      <c r="U41466" s="287"/>
      <c r="X41466" s="289"/>
    </row>
    <row r="41467" spans="20:24">
      <c r="T41467" s="288"/>
      <c r="U41467" s="287"/>
      <c r="X41467" s="289"/>
    </row>
    <row r="41468" spans="20:24">
      <c r="T41468" s="288"/>
      <c r="U41468" s="287"/>
      <c r="X41468" s="289"/>
    </row>
    <row r="41469" spans="20:24">
      <c r="T41469" s="288"/>
      <c r="U41469" s="287"/>
      <c r="X41469" s="289"/>
    </row>
    <row r="41470" spans="20:24">
      <c r="T41470" s="288"/>
      <c r="U41470" s="287"/>
      <c r="X41470" s="289"/>
    </row>
    <row r="41471" spans="20:24">
      <c r="T41471" s="288"/>
      <c r="U41471" s="287"/>
      <c r="X41471" s="289"/>
    </row>
    <row r="41472" spans="20:24">
      <c r="T41472" s="288"/>
      <c r="U41472" s="287"/>
      <c r="X41472" s="289"/>
    </row>
    <row r="41473" spans="20:24">
      <c r="T41473" s="288"/>
      <c r="U41473" s="287"/>
      <c r="X41473" s="289"/>
    </row>
    <row r="41474" spans="20:24">
      <c r="T41474" s="288"/>
      <c r="U41474" s="287"/>
      <c r="X41474" s="289"/>
    </row>
    <row r="41475" spans="20:24">
      <c r="T41475" s="288"/>
      <c r="U41475" s="287"/>
      <c r="X41475" s="289"/>
    </row>
    <row r="41476" spans="20:24">
      <c r="T41476" s="288"/>
      <c r="U41476" s="287"/>
      <c r="X41476" s="289"/>
    </row>
    <row r="41477" spans="20:24">
      <c r="T41477" s="288"/>
      <c r="U41477" s="287"/>
      <c r="X41477" s="289"/>
    </row>
    <row r="41478" spans="20:24">
      <c r="T41478" s="288"/>
      <c r="U41478" s="287"/>
      <c r="X41478" s="289"/>
    </row>
    <row r="41479" spans="20:24">
      <c r="T41479" s="288"/>
      <c r="U41479" s="287"/>
      <c r="X41479" s="289"/>
    </row>
    <row r="41480" spans="20:24">
      <c r="T41480" s="288"/>
      <c r="U41480" s="287"/>
      <c r="X41480" s="289"/>
    </row>
    <row r="41481" spans="20:24">
      <c r="T41481" s="288"/>
      <c r="U41481" s="287"/>
      <c r="X41481" s="289"/>
    </row>
    <row r="41482" spans="20:24">
      <c r="T41482" s="288"/>
      <c r="U41482" s="287"/>
      <c r="X41482" s="289"/>
    </row>
    <row r="41483" spans="20:24">
      <c r="T41483" s="288"/>
      <c r="U41483" s="287"/>
      <c r="X41483" s="289"/>
    </row>
    <row r="41484" spans="20:24">
      <c r="T41484" s="288"/>
      <c r="U41484" s="287"/>
      <c r="X41484" s="289"/>
    </row>
    <row r="41485" spans="20:24">
      <c r="T41485" s="288"/>
      <c r="U41485" s="287"/>
      <c r="X41485" s="289"/>
    </row>
    <row r="41486" spans="20:24">
      <c r="T41486" s="288"/>
      <c r="U41486" s="287"/>
      <c r="X41486" s="289"/>
    </row>
    <row r="41487" spans="20:24">
      <c r="T41487" s="288"/>
      <c r="U41487" s="287"/>
      <c r="X41487" s="289"/>
    </row>
    <row r="41488" spans="20:24">
      <c r="T41488" s="288"/>
      <c r="U41488" s="287"/>
      <c r="X41488" s="289"/>
    </row>
    <row r="41489" spans="20:24">
      <c r="T41489" s="288"/>
      <c r="U41489" s="287"/>
      <c r="X41489" s="289"/>
    </row>
    <row r="41490" spans="20:24">
      <c r="T41490" s="288"/>
      <c r="U41490" s="287"/>
      <c r="X41490" s="289"/>
    </row>
    <row r="41491" spans="20:24">
      <c r="T41491" s="288"/>
      <c r="U41491" s="287"/>
      <c r="X41491" s="289"/>
    </row>
    <row r="41492" spans="20:24">
      <c r="T41492" s="288"/>
      <c r="U41492" s="287"/>
      <c r="X41492" s="289"/>
    </row>
    <row r="41493" spans="20:24">
      <c r="T41493" s="288"/>
      <c r="U41493" s="287"/>
      <c r="X41493" s="289"/>
    </row>
    <row r="41494" spans="20:24">
      <c r="T41494" s="288"/>
      <c r="U41494" s="287"/>
      <c r="X41494" s="289"/>
    </row>
    <row r="41495" spans="20:24">
      <c r="T41495" s="288"/>
      <c r="U41495" s="287"/>
      <c r="X41495" s="289"/>
    </row>
    <row r="41496" spans="20:24">
      <c r="T41496" s="288"/>
      <c r="U41496" s="287"/>
      <c r="X41496" s="289"/>
    </row>
    <row r="41497" spans="20:24">
      <c r="T41497" s="288"/>
      <c r="U41497" s="287"/>
      <c r="X41497" s="289"/>
    </row>
    <row r="41498" spans="20:24">
      <c r="T41498" s="288"/>
      <c r="U41498" s="287"/>
      <c r="X41498" s="289"/>
    </row>
    <row r="41499" spans="20:24">
      <c r="T41499" s="288"/>
      <c r="U41499" s="287"/>
      <c r="X41499" s="289"/>
    </row>
    <row r="41500" spans="20:24">
      <c r="T41500" s="288"/>
      <c r="U41500" s="287"/>
      <c r="X41500" s="289"/>
    </row>
    <row r="41501" spans="20:24">
      <c r="T41501" s="288"/>
      <c r="U41501" s="287"/>
      <c r="X41501" s="289"/>
    </row>
    <row r="41502" spans="20:24">
      <c r="T41502" s="288"/>
      <c r="U41502" s="287"/>
      <c r="X41502" s="289"/>
    </row>
    <row r="41503" spans="20:24">
      <c r="T41503" s="288"/>
      <c r="U41503" s="287"/>
      <c r="X41503" s="289"/>
    </row>
    <row r="41504" spans="20:24">
      <c r="T41504" s="288"/>
      <c r="U41504" s="287"/>
      <c r="X41504" s="289"/>
    </row>
    <row r="41505" spans="20:24">
      <c r="T41505" s="288"/>
      <c r="U41505" s="287"/>
      <c r="X41505" s="289"/>
    </row>
    <row r="41506" spans="20:24">
      <c r="T41506" s="288"/>
      <c r="U41506" s="287"/>
      <c r="X41506" s="289"/>
    </row>
    <row r="41507" spans="20:24">
      <c r="T41507" s="288"/>
      <c r="U41507" s="287"/>
      <c r="X41507" s="289"/>
    </row>
    <row r="41508" spans="20:24">
      <c r="T41508" s="288"/>
      <c r="U41508" s="287"/>
      <c r="X41508" s="289"/>
    </row>
    <row r="41509" spans="20:24">
      <c r="T41509" s="288"/>
      <c r="U41509" s="287"/>
      <c r="X41509" s="289"/>
    </row>
    <row r="41510" spans="20:24">
      <c r="T41510" s="288"/>
      <c r="U41510" s="287"/>
      <c r="X41510" s="289"/>
    </row>
    <row r="41511" spans="20:24">
      <c r="T41511" s="288"/>
      <c r="U41511" s="287"/>
      <c r="X41511" s="289"/>
    </row>
    <row r="41512" spans="20:24">
      <c r="T41512" s="288"/>
      <c r="U41512" s="287"/>
      <c r="X41512" s="289"/>
    </row>
    <row r="41513" spans="20:24">
      <c r="T41513" s="288"/>
      <c r="U41513" s="287"/>
      <c r="X41513" s="289"/>
    </row>
    <row r="41514" spans="20:24">
      <c r="T41514" s="288"/>
      <c r="U41514" s="287"/>
      <c r="X41514" s="289"/>
    </row>
    <row r="41515" spans="20:24">
      <c r="T41515" s="288"/>
      <c r="U41515" s="287"/>
      <c r="X41515" s="289"/>
    </row>
    <row r="41516" spans="20:24">
      <c r="T41516" s="288"/>
      <c r="U41516" s="287"/>
      <c r="X41516" s="289"/>
    </row>
    <row r="41517" spans="20:24">
      <c r="T41517" s="288"/>
      <c r="U41517" s="287"/>
      <c r="X41517" s="289"/>
    </row>
    <row r="41518" spans="20:24">
      <c r="T41518" s="288"/>
      <c r="U41518" s="287"/>
      <c r="X41518" s="289"/>
    </row>
    <row r="41519" spans="20:24">
      <c r="T41519" s="288"/>
      <c r="U41519" s="287"/>
      <c r="X41519" s="289"/>
    </row>
    <row r="41520" spans="20:24">
      <c r="T41520" s="288"/>
      <c r="U41520" s="287"/>
      <c r="X41520" s="289"/>
    </row>
    <row r="41521" spans="20:24">
      <c r="T41521" s="288"/>
      <c r="U41521" s="287"/>
      <c r="X41521" s="289"/>
    </row>
    <row r="41522" spans="20:24">
      <c r="T41522" s="288"/>
      <c r="U41522" s="287"/>
      <c r="X41522" s="289"/>
    </row>
    <row r="41523" spans="20:24">
      <c r="T41523" s="288"/>
      <c r="U41523" s="287"/>
      <c r="X41523" s="289"/>
    </row>
    <row r="41524" spans="20:24">
      <c r="T41524" s="288"/>
      <c r="U41524" s="287"/>
      <c r="X41524" s="289"/>
    </row>
    <row r="41525" spans="20:24">
      <c r="T41525" s="288"/>
      <c r="U41525" s="287"/>
      <c r="X41525" s="289"/>
    </row>
    <row r="41526" spans="20:24">
      <c r="T41526" s="288"/>
      <c r="U41526" s="287"/>
      <c r="X41526" s="289"/>
    </row>
    <row r="41527" spans="20:24">
      <c r="T41527" s="288"/>
      <c r="U41527" s="287"/>
      <c r="X41527" s="289"/>
    </row>
    <row r="41528" spans="20:24">
      <c r="T41528" s="288"/>
      <c r="U41528" s="287"/>
      <c r="X41528" s="289"/>
    </row>
    <row r="41529" spans="20:24">
      <c r="T41529" s="288"/>
      <c r="U41529" s="287"/>
      <c r="X41529" s="289"/>
    </row>
    <row r="41530" spans="20:24">
      <c r="T41530" s="288"/>
      <c r="U41530" s="287"/>
      <c r="X41530" s="289"/>
    </row>
    <row r="41531" spans="20:24">
      <c r="T41531" s="288"/>
      <c r="U41531" s="287"/>
      <c r="X41531" s="289"/>
    </row>
    <row r="41532" spans="20:24">
      <c r="T41532" s="288"/>
      <c r="U41532" s="287"/>
      <c r="X41532" s="289"/>
    </row>
    <row r="41533" spans="20:24">
      <c r="T41533" s="288"/>
      <c r="U41533" s="287"/>
      <c r="X41533" s="289"/>
    </row>
    <row r="41534" spans="20:24">
      <c r="T41534" s="288"/>
      <c r="U41534" s="287"/>
      <c r="X41534" s="289"/>
    </row>
    <row r="41535" spans="20:24">
      <c r="T41535" s="288"/>
      <c r="U41535" s="287"/>
      <c r="X41535" s="289"/>
    </row>
    <row r="41536" spans="20:24">
      <c r="T41536" s="288"/>
      <c r="U41536" s="287"/>
      <c r="X41536" s="289"/>
    </row>
    <row r="41537" spans="20:24">
      <c r="T41537" s="288"/>
      <c r="U41537" s="287"/>
      <c r="X41537" s="289"/>
    </row>
    <row r="41538" spans="20:24">
      <c r="T41538" s="288"/>
      <c r="U41538" s="287"/>
      <c r="X41538" s="289"/>
    </row>
    <row r="41539" spans="20:24">
      <c r="T41539" s="288"/>
      <c r="U41539" s="287"/>
      <c r="X41539" s="289"/>
    </row>
    <row r="41540" spans="20:24">
      <c r="T41540" s="288"/>
      <c r="U41540" s="287"/>
      <c r="X41540" s="289"/>
    </row>
    <row r="41541" spans="20:24">
      <c r="T41541" s="288"/>
      <c r="U41541" s="287"/>
      <c r="X41541" s="289"/>
    </row>
    <row r="41542" spans="20:24">
      <c r="T41542" s="288"/>
      <c r="U41542" s="287"/>
      <c r="X41542" s="289"/>
    </row>
    <row r="41543" spans="20:24">
      <c r="T41543" s="288"/>
      <c r="U41543" s="287"/>
      <c r="X41543" s="289"/>
    </row>
    <row r="41544" spans="20:24">
      <c r="T41544" s="288"/>
      <c r="U41544" s="287"/>
      <c r="X41544" s="289"/>
    </row>
    <row r="41545" spans="20:24">
      <c r="T41545" s="288"/>
      <c r="U41545" s="287"/>
      <c r="X41545" s="289"/>
    </row>
    <row r="41546" spans="20:24">
      <c r="T41546" s="288"/>
      <c r="U41546" s="287"/>
      <c r="X41546" s="289"/>
    </row>
    <row r="41547" spans="20:24">
      <c r="T41547" s="288"/>
      <c r="U41547" s="287"/>
      <c r="X41547" s="289"/>
    </row>
    <row r="41548" spans="20:24">
      <c r="T41548" s="288"/>
      <c r="U41548" s="287"/>
      <c r="X41548" s="289"/>
    </row>
    <row r="41549" spans="20:24">
      <c r="T41549" s="288"/>
      <c r="U41549" s="287"/>
      <c r="X41549" s="289"/>
    </row>
    <row r="41550" spans="20:24">
      <c r="T41550" s="288"/>
      <c r="U41550" s="287"/>
      <c r="X41550" s="289"/>
    </row>
    <row r="41551" spans="20:24">
      <c r="T41551" s="288"/>
      <c r="U41551" s="287"/>
      <c r="X41551" s="289"/>
    </row>
    <row r="41552" spans="20:24">
      <c r="T41552" s="288"/>
      <c r="U41552" s="287"/>
      <c r="X41552" s="289"/>
    </row>
    <row r="41553" spans="20:24">
      <c r="T41553" s="288"/>
      <c r="U41553" s="287"/>
      <c r="X41553" s="289"/>
    </row>
    <row r="41554" spans="20:24">
      <c r="T41554" s="288"/>
      <c r="U41554" s="287"/>
      <c r="X41554" s="289"/>
    </row>
    <row r="41555" spans="20:24">
      <c r="T41555" s="288"/>
      <c r="U41555" s="287"/>
      <c r="X41555" s="289"/>
    </row>
    <row r="41556" spans="20:24">
      <c r="T41556" s="288"/>
      <c r="U41556" s="287"/>
      <c r="X41556" s="289"/>
    </row>
    <row r="41557" spans="20:24">
      <c r="T41557" s="288"/>
      <c r="U41557" s="287"/>
      <c r="X41557" s="289"/>
    </row>
    <row r="41558" spans="20:24">
      <c r="T41558" s="288"/>
      <c r="U41558" s="287"/>
      <c r="X41558" s="289"/>
    </row>
    <row r="41559" spans="20:24">
      <c r="T41559" s="288"/>
      <c r="U41559" s="287"/>
      <c r="X41559" s="289"/>
    </row>
    <row r="41560" spans="20:24">
      <c r="T41560" s="288"/>
      <c r="U41560" s="287"/>
      <c r="X41560" s="289"/>
    </row>
    <row r="41561" spans="20:24">
      <c r="T41561" s="288"/>
      <c r="U41561" s="287"/>
      <c r="X41561" s="289"/>
    </row>
    <row r="41562" spans="20:24">
      <c r="T41562" s="288"/>
      <c r="U41562" s="287"/>
      <c r="X41562" s="289"/>
    </row>
    <row r="41563" spans="20:24">
      <c r="T41563" s="288"/>
      <c r="U41563" s="287"/>
      <c r="X41563" s="289"/>
    </row>
    <row r="41564" spans="20:24">
      <c r="T41564" s="288"/>
      <c r="U41564" s="287"/>
      <c r="X41564" s="289"/>
    </row>
    <row r="41565" spans="20:24">
      <c r="T41565" s="288"/>
      <c r="U41565" s="287"/>
      <c r="X41565" s="289"/>
    </row>
    <row r="41566" spans="20:24">
      <c r="T41566" s="288"/>
      <c r="U41566" s="287"/>
      <c r="X41566" s="289"/>
    </row>
    <row r="41567" spans="20:24">
      <c r="T41567" s="288"/>
      <c r="U41567" s="287"/>
      <c r="X41567" s="289"/>
    </row>
    <row r="41568" spans="20:24">
      <c r="T41568" s="288"/>
      <c r="U41568" s="287"/>
      <c r="X41568" s="289"/>
    </row>
    <row r="41569" spans="20:24">
      <c r="T41569" s="288"/>
      <c r="U41569" s="287"/>
      <c r="X41569" s="289"/>
    </row>
    <row r="41570" spans="20:24">
      <c r="T41570" s="288"/>
      <c r="U41570" s="287"/>
      <c r="X41570" s="289"/>
    </row>
    <row r="41571" spans="20:24">
      <c r="T41571" s="288"/>
      <c r="U41571" s="287"/>
      <c r="X41571" s="289"/>
    </row>
    <row r="41572" spans="20:24">
      <c r="T41572" s="288"/>
      <c r="U41572" s="287"/>
      <c r="X41572" s="289"/>
    </row>
    <row r="41573" spans="20:24">
      <c r="T41573" s="288"/>
      <c r="U41573" s="287"/>
      <c r="X41573" s="289"/>
    </row>
    <row r="41574" spans="20:24">
      <c r="T41574" s="288"/>
      <c r="U41574" s="287"/>
      <c r="X41574" s="289"/>
    </row>
    <row r="41575" spans="20:24">
      <c r="T41575" s="288"/>
      <c r="U41575" s="287"/>
      <c r="X41575" s="289"/>
    </row>
    <row r="41576" spans="20:24">
      <c r="T41576" s="288"/>
      <c r="U41576" s="287"/>
      <c r="X41576" s="289"/>
    </row>
    <row r="41577" spans="20:24">
      <c r="T41577" s="288"/>
      <c r="U41577" s="287"/>
      <c r="X41577" s="289"/>
    </row>
    <row r="41578" spans="20:24">
      <c r="T41578" s="288"/>
      <c r="U41578" s="287"/>
      <c r="X41578" s="289"/>
    </row>
    <row r="41579" spans="20:24">
      <c r="T41579" s="288"/>
      <c r="U41579" s="287"/>
      <c r="X41579" s="289"/>
    </row>
    <row r="41580" spans="20:24">
      <c r="T41580" s="288"/>
      <c r="U41580" s="287"/>
      <c r="X41580" s="289"/>
    </row>
    <row r="41581" spans="20:24">
      <c r="T41581" s="288"/>
      <c r="U41581" s="287"/>
      <c r="X41581" s="289"/>
    </row>
    <row r="41582" spans="20:24">
      <c r="T41582" s="288"/>
      <c r="U41582" s="287"/>
      <c r="X41582" s="289"/>
    </row>
    <row r="41583" spans="20:24">
      <c r="T41583" s="288"/>
      <c r="U41583" s="287"/>
      <c r="X41583" s="289"/>
    </row>
    <row r="41584" spans="20:24">
      <c r="T41584" s="288"/>
      <c r="U41584" s="287"/>
      <c r="X41584" s="289"/>
    </row>
    <row r="41585" spans="20:24">
      <c r="T41585" s="288"/>
      <c r="U41585" s="287"/>
      <c r="X41585" s="289"/>
    </row>
    <row r="41586" spans="20:24">
      <c r="T41586" s="288"/>
      <c r="U41586" s="287"/>
      <c r="X41586" s="289"/>
    </row>
    <row r="41587" spans="20:24">
      <c r="T41587" s="288"/>
      <c r="U41587" s="287"/>
      <c r="X41587" s="289"/>
    </row>
    <row r="41588" spans="20:24">
      <c r="T41588" s="288"/>
      <c r="U41588" s="287"/>
      <c r="X41588" s="289"/>
    </row>
    <row r="41589" spans="20:24">
      <c r="T41589" s="288"/>
      <c r="U41589" s="287"/>
      <c r="X41589" s="289"/>
    </row>
    <row r="41590" spans="20:24">
      <c r="T41590" s="288"/>
      <c r="U41590" s="287"/>
      <c r="X41590" s="289"/>
    </row>
    <row r="41591" spans="20:24">
      <c r="T41591" s="288"/>
      <c r="U41591" s="287"/>
      <c r="X41591" s="289"/>
    </row>
    <row r="41592" spans="20:24">
      <c r="T41592" s="288"/>
      <c r="U41592" s="287"/>
      <c r="X41592" s="289"/>
    </row>
    <row r="41593" spans="20:24">
      <c r="T41593" s="288"/>
      <c r="U41593" s="287"/>
      <c r="X41593" s="289"/>
    </row>
    <row r="41594" spans="20:24">
      <c r="T41594" s="288"/>
      <c r="U41594" s="287"/>
      <c r="X41594" s="289"/>
    </row>
    <row r="41595" spans="20:24">
      <c r="T41595" s="288"/>
      <c r="U41595" s="287"/>
      <c r="X41595" s="289"/>
    </row>
    <row r="41596" spans="20:24">
      <c r="T41596" s="288"/>
      <c r="U41596" s="287"/>
      <c r="X41596" s="289"/>
    </row>
    <row r="41597" spans="20:24">
      <c r="T41597" s="288"/>
      <c r="U41597" s="287"/>
      <c r="X41597" s="289"/>
    </row>
    <row r="41598" spans="20:24">
      <c r="T41598" s="288"/>
      <c r="U41598" s="287"/>
      <c r="X41598" s="289"/>
    </row>
    <row r="41599" spans="20:24">
      <c r="T41599" s="288"/>
      <c r="U41599" s="287"/>
      <c r="X41599" s="289"/>
    </row>
    <row r="41600" spans="20:24">
      <c r="T41600" s="288"/>
      <c r="U41600" s="287"/>
      <c r="X41600" s="289"/>
    </row>
    <row r="41601" spans="20:24">
      <c r="T41601" s="288"/>
      <c r="U41601" s="287"/>
      <c r="X41601" s="289"/>
    </row>
    <row r="41602" spans="20:24">
      <c r="T41602" s="288"/>
      <c r="U41602" s="287"/>
      <c r="X41602" s="289"/>
    </row>
    <row r="41603" spans="20:24">
      <c r="T41603" s="288"/>
      <c r="U41603" s="287"/>
      <c r="X41603" s="289"/>
    </row>
    <row r="41604" spans="20:24">
      <c r="T41604" s="288"/>
      <c r="U41604" s="287"/>
      <c r="X41604" s="289"/>
    </row>
    <row r="41605" spans="20:24">
      <c r="T41605" s="288"/>
      <c r="U41605" s="287"/>
      <c r="X41605" s="289"/>
    </row>
    <row r="41606" spans="20:24">
      <c r="T41606" s="288"/>
      <c r="U41606" s="287"/>
      <c r="X41606" s="289"/>
    </row>
    <row r="41607" spans="20:24">
      <c r="T41607" s="288"/>
      <c r="U41607" s="287"/>
      <c r="X41607" s="289"/>
    </row>
    <row r="41608" spans="20:24">
      <c r="T41608" s="288"/>
      <c r="U41608" s="287"/>
      <c r="X41608" s="289"/>
    </row>
    <row r="41609" spans="20:24">
      <c r="T41609" s="288"/>
      <c r="U41609" s="287"/>
      <c r="X41609" s="289"/>
    </row>
    <row r="41610" spans="20:24">
      <c r="T41610" s="288"/>
      <c r="U41610" s="287"/>
      <c r="X41610" s="289"/>
    </row>
    <row r="41611" spans="20:24">
      <c r="T41611" s="288"/>
      <c r="U41611" s="287"/>
      <c r="X41611" s="289"/>
    </row>
    <row r="41612" spans="20:24">
      <c r="T41612" s="288"/>
      <c r="U41612" s="287"/>
      <c r="X41612" s="289"/>
    </row>
    <row r="41613" spans="20:24">
      <c r="T41613" s="288"/>
      <c r="U41613" s="287"/>
      <c r="X41613" s="289"/>
    </row>
    <row r="41614" spans="20:24">
      <c r="T41614" s="288"/>
      <c r="U41614" s="287"/>
      <c r="X41614" s="289"/>
    </row>
    <row r="41615" spans="20:24">
      <c r="T41615" s="288"/>
      <c r="U41615" s="287"/>
      <c r="X41615" s="289"/>
    </row>
    <row r="41616" spans="20:24">
      <c r="T41616" s="288"/>
      <c r="U41616" s="287"/>
      <c r="X41616" s="289"/>
    </row>
    <row r="41617" spans="20:24">
      <c r="T41617" s="288"/>
      <c r="U41617" s="287"/>
      <c r="X41617" s="289"/>
    </row>
    <row r="41618" spans="20:24">
      <c r="T41618" s="288"/>
      <c r="U41618" s="287"/>
      <c r="X41618" s="289"/>
    </row>
    <row r="41619" spans="20:24">
      <c r="T41619" s="288"/>
      <c r="U41619" s="287"/>
      <c r="X41619" s="289"/>
    </row>
    <row r="41620" spans="20:24">
      <c r="T41620" s="288"/>
      <c r="U41620" s="287"/>
      <c r="X41620" s="289"/>
    </row>
    <row r="41621" spans="20:24">
      <c r="T41621" s="288"/>
      <c r="U41621" s="287"/>
      <c r="X41621" s="289"/>
    </row>
    <row r="41622" spans="20:24">
      <c r="T41622" s="288"/>
      <c r="U41622" s="287"/>
      <c r="X41622" s="289"/>
    </row>
    <row r="41623" spans="20:24">
      <c r="T41623" s="288"/>
      <c r="U41623" s="287"/>
      <c r="X41623" s="289"/>
    </row>
    <row r="41624" spans="20:24">
      <c r="T41624" s="288"/>
      <c r="U41624" s="287"/>
      <c r="X41624" s="289"/>
    </row>
    <row r="41625" spans="20:24">
      <c r="T41625" s="288"/>
      <c r="U41625" s="287"/>
      <c r="X41625" s="289"/>
    </row>
    <row r="41626" spans="20:24">
      <c r="T41626" s="288"/>
      <c r="U41626" s="287"/>
      <c r="X41626" s="289"/>
    </row>
    <row r="41627" spans="20:24">
      <c r="T41627" s="288"/>
      <c r="U41627" s="287"/>
      <c r="X41627" s="289"/>
    </row>
    <row r="41628" spans="20:24">
      <c r="T41628" s="288"/>
      <c r="U41628" s="287"/>
      <c r="X41628" s="289"/>
    </row>
    <row r="41629" spans="20:24">
      <c r="T41629" s="288"/>
      <c r="U41629" s="287"/>
      <c r="X41629" s="289"/>
    </row>
    <row r="41630" spans="20:24">
      <c r="T41630" s="288"/>
      <c r="U41630" s="287"/>
      <c r="X41630" s="289"/>
    </row>
    <row r="41631" spans="20:24">
      <c r="T41631" s="288"/>
      <c r="U41631" s="287"/>
      <c r="X41631" s="289"/>
    </row>
    <row r="41632" spans="20:24">
      <c r="T41632" s="288"/>
      <c r="U41632" s="287"/>
      <c r="X41632" s="289"/>
    </row>
    <row r="41633" spans="20:24">
      <c r="T41633" s="288"/>
      <c r="U41633" s="287"/>
      <c r="X41633" s="289"/>
    </row>
    <row r="41634" spans="20:24">
      <c r="T41634" s="288"/>
      <c r="U41634" s="287"/>
      <c r="X41634" s="289"/>
    </row>
    <row r="41635" spans="20:24">
      <c r="T41635" s="288"/>
      <c r="U41635" s="287"/>
      <c r="X41635" s="289"/>
    </row>
    <row r="41636" spans="20:24">
      <c r="T41636" s="288"/>
      <c r="U41636" s="287"/>
      <c r="X41636" s="289"/>
    </row>
    <row r="41637" spans="20:24">
      <c r="T41637" s="288"/>
      <c r="U41637" s="287"/>
      <c r="X41637" s="289"/>
    </row>
    <row r="41638" spans="20:24">
      <c r="T41638" s="288"/>
      <c r="U41638" s="287"/>
      <c r="X41638" s="289"/>
    </row>
    <row r="41639" spans="20:24">
      <c r="T41639" s="288"/>
      <c r="U41639" s="287"/>
      <c r="X41639" s="289"/>
    </row>
    <row r="41640" spans="20:24">
      <c r="T41640" s="288"/>
      <c r="U41640" s="287"/>
      <c r="X41640" s="289"/>
    </row>
    <row r="41641" spans="20:24">
      <c r="T41641" s="288"/>
      <c r="U41641" s="287"/>
      <c r="X41641" s="289"/>
    </row>
    <row r="41642" spans="20:24">
      <c r="T41642" s="288"/>
      <c r="U41642" s="287"/>
      <c r="X41642" s="289"/>
    </row>
    <row r="41643" spans="20:24">
      <c r="T41643" s="288"/>
      <c r="U41643" s="287"/>
      <c r="X41643" s="289"/>
    </row>
    <row r="41644" spans="20:24">
      <c r="T41644" s="288"/>
      <c r="U41644" s="287"/>
      <c r="X41644" s="289"/>
    </row>
    <row r="41645" spans="20:24">
      <c r="T41645" s="288"/>
      <c r="U41645" s="287"/>
      <c r="X41645" s="289"/>
    </row>
    <row r="41646" spans="20:24">
      <c r="T41646" s="288"/>
      <c r="U41646" s="287"/>
      <c r="X41646" s="289"/>
    </row>
    <row r="41647" spans="20:24">
      <c r="T41647" s="288"/>
      <c r="U41647" s="287"/>
      <c r="X41647" s="289"/>
    </row>
    <row r="41648" spans="20:24">
      <c r="T41648" s="288"/>
      <c r="U41648" s="287"/>
      <c r="X41648" s="289"/>
    </row>
    <row r="41649" spans="20:24">
      <c r="T41649" s="288"/>
      <c r="U41649" s="287"/>
      <c r="X41649" s="289"/>
    </row>
    <row r="41650" spans="20:24">
      <c r="T41650" s="288"/>
      <c r="U41650" s="287"/>
      <c r="X41650" s="289"/>
    </row>
    <row r="41651" spans="20:24">
      <c r="T41651" s="288"/>
      <c r="U41651" s="287"/>
      <c r="X41651" s="289"/>
    </row>
    <row r="41652" spans="20:24">
      <c r="T41652" s="288"/>
      <c r="U41652" s="287"/>
      <c r="X41652" s="289"/>
    </row>
    <row r="41653" spans="20:24">
      <c r="T41653" s="288"/>
      <c r="U41653" s="287"/>
      <c r="X41653" s="289"/>
    </row>
    <row r="41654" spans="20:24">
      <c r="T41654" s="288"/>
      <c r="U41654" s="287"/>
      <c r="X41654" s="289"/>
    </row>
    <row r="41655" spans="20:24">
      <c r="T41655" s="288"/>
      <c r="U41655" s="287"/>
      <c r="X41655" s="289"/>
    </row>
    <row r="41656" spans="20:24">
      <c r="T41656" s="288"/>
      <c r="U41656" s="287"/>
      <c r="X41656" s="289"/>
    </row>
    <row r="41657" spans="20:24">
      <c r="T41657" s="288"/>
      <c r="U41657" s="287"/>
      <c r="X41657" s="289"/>
    </row>
    <row r="41658" spans="20:24">
      <c r="T41658" s="288"/>
      <c r="U41658" s="287"/>
      <c r="X41658" s="289"/>
    </row>
    <row r="41659" spans="20:24">
      <c r="T41659" s="288"/>
      <c r="U41659" s="287"/>
      <c r="X41659" s="289"/>
    </row>
    <row r="41660" spans="20:24">
      <c r="T41660" s="288"/>
      <c r="U41660" s="287"/>
      <c r="X41660" s="289"/>
    </row>
    <row r="41661" spans="20:24">
      <c r="T41661" s="288"/>
      <c r="U41661" s="287"/>
      <c r="X41661" s="289"/>
    </row>
    <row r="41662" spans="20:24">
      <c r="T41662" s="288"/>
      <c r="U41662" s="287"/>
      <c r="X41662" s="289"/>
    </row>
    <row r="41663" spans="20:24">
      <c r="T41663" s="288"/>
      <c r="U41663" s="287"/>
      <c r="X41663" s="289"/>
    </row>
    <row r="41664" spans="20:24">
      <c r="T41664" s="288"/>
      <c r="U41664" s="287"/>
      <c r="X41664" s="289"/>
    </row>
    <row r="41665" spans="20:24">
      <c r="T41665" s="288"/>
      <c r="U41665" s="287"/>
      <c r="X41665" s="289"/>
    </row>
    <row r="41666" spans="20:24">
      <c r="T41666" s="288"/>
      <c r="U41666" s="287"/>
      <c r="X41666" s="289"/>
    </row>
    <row r="41667" spans="20:24">
      <c r="T41667" s="288"/>
      <c r="U41667" s="287"/>
      <c r="X41667" s="289"/>
    </row>
    <row r="41668" spans="20:24">
      <c r="T41668" s="288"/>
      <c r="U41668" s="287"/>
      <c r="X41668" s="289"/>
    </row>
    <row r="41669" spans="20:24">
      <c r="T41669" s="288"/>
      <c r="U41669" s="287"/>
      <c r="X41669" s="289"/>
    </row>
    <row r="41670" spans="20:24">
      <c r="T41670" s="288"/>
      <c r="U41670" s="287"/>
      <c r="X41670" s="289"/>
    </row>
    <row r="41671" spans="20:24">
      <c r="T41671" s="288"/>
      <c r="U41671" s="287"/>
      <c r="X41671" s="289"/>
    </row>
    <row r="41672" spans="20:24">
      <c r="T41672" s="288"/>
      <c r="U41672" s="287"/>
      <c r="X41672" s="289"/>
    </row>
    <row r="41673" spans="20:24">
      <c r="T41673" s="288"/>
      <c r="U41673" s="287"/>
      <c r="X41673" s="289"/>
    </row>
    <row r="41674" spans="20:24">
      <c r="T41674" s="288"/>
      <c r="U41674" s="287"/>
      <c r="X41674" s="289"/>
    </row>
    <row r="41675" spans="20:24">
      <c r="T41675" s="288"/>
      <c r="U41675" s="287"/>
      <c r="X41675" s="289"/>
    </row>
    <row r="41676" spans="20:24">
      <c r="T41676" s="288"/>
      <c r="U41676" s="287"/>
      <c r="X41676" s="289"/>
    </row>
    <row r="41677" spans="20:24">
      <c r="T41677" s="288"/>
      <c r="U41677" s="287"/>
      <c r="X41677" s="289"/>
    </row>
    <row r="41678" spans="20:24">
      <c r="T41678" s="288"/>
      <c r="U41678" s="287"/>
      <c r="X41678" s="289"/>
    </row>
    <row r="41679" spans="20:24">
      <c r="T41679" s="288"/>
      <c r="U41679" s="287"/>
      <c r="X41679" s="289"/>
    </row>
    <row r="41680" spans="20:24">
      <c r="T41680" s="288"/>
      <c r="U41680" s="287"/>
      <c r="X41680" s="289"/>
    </row>
    <row r="41681" spans="20:24">
      <c r="T41681" s="288"/>
      <c r="U41681" s="287"/>
      <c r="X41681" s="289"/>
    </row>
    <row r="41682" spans="20:24">
      <c r="T41682" s="288"/>
      <c r="U41682" s="287"/>
      <c r="X41682" s="289"/>
    </row>
    <row r="41683" spans="20:24">
      <c r="T41683" s="288"/>
      <c r="U41683" s="287"/>
      <c r="X41683" s="289"/>
    </row>
    <row r="41684" spans="20:24">
      <c r="T41684" s="288"/>
      <c r="U41684" s="287"/>
      <c r="X41684" s="289"/>
    </row>
    <row r="41685" spans="20:24">
      <c r="T41685" s="288"/>
      <c r="U41685" s="287"/>
      <c r="X41685" s="289"/>
    </row>
    <row r="41686" spans="20:24">
      <c r="T41686" s="288"/>
      <c r="U41686" s="287"/>
      <c r="X41686" s="289"/>
    </row>
    <row r="41687" spans="20:24">
      <c r="T41687" s="288"/>
      <c r="U41687" s="287"/>
      <c r="X41687" s="289"/>
    </row>
    <row r="41688" spans="20:24">
      <c r="T41688" s="288"/>
      <c r="U41688" s="287"/>
      <c r="X41688" s="289"/>
    </row>
    <row r="41689" spans="20:24">
      <c r="T41689" s="288"/>
      <c r="U41689" s="287"/>
      <c r="X41689" s="289"/>
    </row>
    <row r="41690" spans="20:24">
      <c r="T41690" s="288"/>
      <c r="U41690" s="287"/>
      <c r="X41690" s="289"/>
    </row>
    <row r="41691" spans="20:24">
      <c r="T41691" s="288"/>
      <c r="U41691" s="287"/>
      <c r="X41691" s="289"/>
    </row>
    <row r="41692" spans="20:24">
      <c r="T41692" s="288"/>
      <c r="U41692" s="287"/>
      <c r="X41692" s="289"/>
    </row>
    <row r="41693" spans="20:24">
      <c r="T41693" s="288"/>
      <c r="U41693" s="287"/>
      <c r="X41693" s="289"/>
    </row>
    <row r="41694" spans="20:24">
      <c r="T41694" s="288"/>
      <c r="U41694" s="287"/>
      <c r="X41694" s="289"/>
    </row>
    <row r="41695" spans="20:24">
      <c r="T41695" s="288"/>
      <c r="U41695" s="287"/>
      <c r="X41695" s="289"/>
    </row>
    <row r="41696" spans="20:24">
      <c r="T41696" s="288"/>
      <c r="U41696" s="287"/>
      <c r="X41696" s="289"/>
    </row>
    <row r="41697" spans="20:24">
      <c r="T41697" s="288"/>
      <c r="U41697" s="287"/>
      <c r="X41697" s="289"/>
    </row>
    <row r="41698" spans="20:24">
      <c r="T41698" s="288"/>
      <c r="U41698" s="287"/>
      <c r="X41698" s="289"/>
    </row>
    <row r="41699" spans="20:24">
      <c r="T41699" s="288"/>
      <c r="U41699" s="287"/>
      <c r="X41699" s="289"/>
    </row>
    <row r="41700" spans="20:24">
      <c r="T41700" s="288"/>
      <c r="U41700" s="287"/>
      <c r="X41700" s="289"/>
    </row>
    <row r="41701" spans="20:24">
      <c r="T41701" s="288"/>
      <c r="U41701" s="287"/>
      <c r="X41701" s="289"/>
    </row>
    <row r="41702" spans="20:24">
      <c r="T41702" s="288"/>
      <c r="U41702" s="287"/>
      <c r="X41702" s="289"/>
    </row>
    <row r="41703" spans="20:24">
      <c r="T41703" s="288"/>
      <c r="U41703" s="287"/>
      <c r="X41703" s="289"/>
    </row>
    <row r="41704" spans="20:24">
      <c r="T41704" s="288"/>
      <c r="U41704" s="287"/>
      <c r="X41704" s="289"/>
    </row>
    <row r="41705" spans="20:24">
      <c r="T41705" s="288"/>
      <c r="U41705" s="287"/>
      <c r="X41705" s="289"/>
    </row>
    <row r="41706" spans="20:24">
      <c r="T41706" s="288"/>
      <c r="U41706" s="287"/>
      <c r="X41706" s="289"/>
    </row>
    <row r="41707" spans="20:24">
      <c r="T41707" s="288"/>
      <c r="U41707" s="287"/>
      <c r="X41707" s="289"/>
    </row>
    <row r="41708" spans="20:24">
      <c r="T41708" s="288"/>
      <c r="U41708" s="287"/>
      <c r="X41708" s="289"/>
    </row>
    <row r="41709" spans="20:24">
      <c r="T41709" s="288"/>
      <c r="U41709" s="287"/>
      <c r="X41709" s="289"/>
    </row>
    <row r="41710" spans="20:24">
      <c r="T41710" s="288"/>
      <c r="U41710" s="287"/>
      <c r="X41710" s="289"/>
    </row>
    <row r="41711" spans="20:24">
      <c r="T41711" s="288"/>
      <c r="U41711" s="287"/>
      <c r="X41711" s="289"/>
    </row>
    <row r="41712" spans="20:24">
      <c r="T41712" s="288"/>
      <c r="U41712" s="287"/>
      <c r="X41712" s="289"/>
    </row>
    <row r="41713" spans="20:24">
      <c r="T41713" s="288"/>
      <c r="U41713" s="287"/>
      <c r="X41713" s="289"/>
    </row>
    <row r="41714" spans="20:24">
      <c r="T41714" s="288"/>
      <c r="U41714" s="287"/>
      <c r="X41714" s="289"/>
    </row>
    <row r="41715" spans="20:24">
      <c r="T41715" s="288"/>
      <c r="U41715" s="287"/>
      <c r="X41715" s="289"/>
    </row>
    <row r="41716" spans="20:24">
      <c r="T41716" s="288"/>
      <c r="U41716" s="287"/>
      <c r="X41716" s="289"/>
    </row>
    <row r="41717" spans="20:24">
      <c r="T41717" s="288"/>
      <c r="U41717" s="287"/>
      <c r="X41717" s="289"/>
    </row>
    <row r="41718" spans="20:24">
      <c r="T41718" s="288"/>
      <c r="U41718" s="287"/>
      <c r="X41718" s="289"/>
    </row>
    <row r="41719" spans="20:24">
      <c r="T41719" s="288"/>
      <c r="U41719" s="287"/>
      <c r="X41719" s="289"/>
    </row>
    <row r="41720" spans="20:24">
      <c r="T41720" s="288"/>
      <c r="U41720" s="287"/>
      <c r="X41720" s="289"/>
    </row>
    <row r="41721" spans="20:24">
      <c r="T41721" s="288"/>
      <c r="U41721" s="287"/>
      <c r="X41721" s="289"/>
    </row>
    <row r="41722" spans="20:24">
      <c r="T41722" s="288"/>
      <c r="U41722" s="287"/>
      <c r="X41722" s="289"/>
    </row>
    <row r="41723" spans="20:24">
      <c r="T41723" s="288"/>
      <c r="U41723" s="287"/>
      <c r="X41723" s="289"/>
    </row>
    <row r="41724" spans="20:24">
      <c r="T41724" s="288"/>
      <c r="U41724" s="287"/>
      <c r="X41724" s="289"/>
    </row>
    <row r="41725" spans="20:24">
      <c r="T41725" s="288"/>
      <c r="U41725" s="287"/>
      <c r="X41725" s="289"/>
    </row>
    <row r="41726" spans="20:24">
      <c r="T41726" s="288"/>
      <c r="U41726" s="287"/>
      <c r="X41726" s="289"/>
    </row>
    <row r="41727" spans="20:24">
      <c r="T41727" s="288"/>
      <c r="U41727" s="287"/>
      <c r="X41727" s="289"/>
    </row>
    <row r="41728" spans="20:24">
      <c r="T41728" s="288"/>
      <c r="U41728" s="287"/>
      <c r="X41728" s="289"/>
    </row>
    <row r="41729" spans="20:24">
      <c r="T41729" s="288"/>
      <c r="U41729" s="287"/>
      <c r="X41729" s="289"/>
    </row>
    <row r="41730" spans="20:24">
      <c r="T41730" s="288"/>
      <c r="U41730" s="287"/>
      <c r="X41730" s="289"/>
    </row>
    <row r="41731" spans="20:24">
      <c r="T41731" s="288"/>
      <c r="U41731" s="287"/>
      <c r="X41731" s="289"/>
    </row>
    <row r="41732" spans="20:24">
      <c r="T41732" s="288"/>
      <c r="U41732" s="287"/>
      <c r="X41732" s="289"/>
    </row>
    <row r="41733" spans="20:24">
      <c r="T41733" s="288"/>
      <c r="U41733" s="287"/>
      <c r="X41733" s="289"/>
    </row>
    <row r="41734" spans="20:24">
      <c r="T41734" s="288"/>
      <c r="U41734" s="287"/>
      <c r="X41734" s="289"/>
    </row>
    <row r="41735" spans="20:24">
      <c r="T41735" s="288"/>
      <c r="U41735" s="287"/>
      <c r="X41735" s="289"/>
    </row>
    <row r="41736" spans="20:24">
      <c r="T41736" s="288"/>
      <c r="U41736" s="287"/>
      <c r="X41736" s="289"/>
    </row>
    <row r="41737" spans="20:24">
      <c r="T41737" s="288"/>
      <c r="U41737" s="287"/>
      <c r="X41737" s="289"/>
    </row>
    <row r="41738" spans="20:24">
      <c r="T41738" s="288"/>
      <c r="U41738" s="287"/>
      <c r="X41738" s="289"/>
    </row>
    <row r="41739" spans="20:24">
      <c r="T41739" s="288"/>
      <c r="U41739" s="287"/>
      <c r="X41739" s="289"/>
    </row>
    <row r="41740" spans="20:24">
      <c r="T41740" s="288"/>
      <c r="U41740" s="287"/>
      <c r="X41740" s="289"/>
    </row>
    <row r="41741" spans="20:24">
      <c r="T41741" s="288"/>
      <c r="U41741" s="287"/>
      <c r="X41741" s="289"/>
    </row>
    <row r="41742" spans="20:24">
      <c r="T41742" s="288"/>
      <c r="U41742" s="287"/>
      <c r="X41742" s="289"/>
    </row>
    <row r="41743" spans="20:24">
      <c r="T41743" s="288"/>
      <c r="U41743" s="287"/>
      <c r="X41743" s="289"/>
    </row>
    <row r="41744" spans="20:24">
      <c r="T41744" s="288"/>
      <c r="U41744" s="287"/>
      <c r="X41744" s="289"/>
    </row>
    <row r="41745" spans="20:24">
      <c r="T41745" s="288"/>
      <c r="U41745" s="287"/>
      <c r="X41745" s="289"/>
    </row>
    <row r="41746" spans="20:24">
      <c r="T41746" s="288"/>
      <c r="U41746" s="287"/>
      <c r="X41746" s="289"/>
    </row>
    <row r="41747" spans="20:24">
      <c r="T41747" s="288"/>
      <c r="U41747" s="287"/>
      <c r="X41747" s="289"/>
    </row>
    <row r="41748" spans="20:24">
      <c r="T41748" s="288"/>
      <c r="U41748" s="287"/>
      <c r="X41748" s="289"/>
    </row>
    <row r="41749" spans="20:24">
      <c r="T41749" s="288"/>
      <c r="U41749" s="287"/>
      <c r="X41749" s="289"/>
    </row>
    <row r="41750" spans="20:24">
      <c r="T41750" s="288"/>
      <c r="U41750" s="287"/>
      <c r="X41750" s="289"/>
    </row>
    <row r="41751" spans="20:24">
      <c r="T41751" s="288"/>
      <c r="U41751" s="287"/>
      <c r="X41751" s="289"/>
    </row>
    <row r="41752" spans="20:24">
      <c r="T41752" s="288"/>
      <c r="U41752" s="287"/>
      <c r="X41752" s="289"/>
    </row>
    <row r="41753" spans="20:24">
      <c r="T41753" s="288"/>
      <c r="U41753" s="287"/>
      <c r="X41753" s="289"/>
    </row>
    <row r="41754" spans="20:24">
      <c r="T41754" s="288"/>
      <c r="U41754" s="287"/>
      <c r="X41754" s="289"/>
    </row>
    <row r="41755" spans="20:24">
      <c r="T41755" s="288"/>
      <c r="U41755" s="287"/>
      <c r="X41755" s="289"/>
    </row>
    <row r="41756" spans="20:24">
      <c r="T41756" s="288"/>
      <c r="U41756" s="287"/>
      <c r="X41756" s="289"/>
    </row>
    <row r="41757" spans="20:24">
      <c r="T41757" s="288"/>
      <c r="U41757" s="287"/>
      <c r="X41757" s="289"/>
    </row>
    <row r="41758" spans="20:24">
      <c r="T41758" s="288"/>
      <c r="U41758" s="287"/>
      <c r="X41758" s="289"/>
    </row>
    <row r="41759" spans="20:24">
      <c r="T41759" s="288"/>
      <c r="U41759" s="287"/>
      <c r="X41759" s="289"/>
    </row>
    <row r="41760" spans="20:24">
      <c r="T41760" s="288"/>
      <c r="U41760" s="287"/>
      <c r="X41760" s="289"/>
    </row>
    <row r="41761" spans="20:24">
      <c r="T41761" s="288"/>
      <c r="U41761" s="287"/>
      <c r="X41761" s="289"/>
    </row>
    <row r="41762" spans="20:24">
      <c r="T41762" s="288"/>
      <c r="U41762" s="287"/>
      <c r="X41762" s="289"/>
    </row>
    <row r="41763" spans="20:24">
      <c r="T41763" s="288"/>
      <c r="U41763" s="287"/>
      <c r="X41763" s="289"/>
    </row>
    <row r="41764" spans="20:24">
      <c r="T41764" s="288"/>
      <c r="U41764" s="287"/>
      <c r="X41764" s="289"/>
    </row>
    <row r="41765" spans="20:24">
      <c r="T41765" s="288"/>
      <c r="U41765" s="287"/>
      <c r="X41765" s="289"/>
    </row>
    <row r="41766" spans="20:24">
      <c r="T41766" s="288"/>
      <c r="U41766" s="287"/>
      <c r="X41766" s="289"/>
    </row>
    <row r="41767" spans="20:24">
      <c r="T41767" s="288"/>
      <c r="U41767" s="287"/>
      <c r="X41767" s="289"/>
    </row>
    <row r="41768" spans="20:24">
      <c r="T41768" s="288"/>
      <c r="U41768" s="287"/>
      <c r="X41768" s="289"/>
    </row>
    <row r="41769" spans="20:24">
      <c r="T41769" s="288"/>
      <c r="U41769" s="287"/>
      <c r="X41769" s="289"/>
    </row>
    <row r="41770" spans="20:24">
      <c r="T41770" s="288"/>
      <c r="U41770" s="287"/>
      <c r="X41770" s="289"/>
    </row>
    <row r="41771" spans="20:24">
      <c r="T41771" s="288"/>
      <c r="U41771" s="287"/>
      <c r="X41771" s="289"/>
    </row>
    <row r="41772" spans="20:24">
      <c r="T41772" s="288"/>
      <c r="U41772" s="287"/>
      <c r="X41772" s="289"/>
    </row>
    <row r="41773" spans="20:24">
      <c r="T41773" s="288"/>
      <c r="U41773" s="287"/>
      <c r="X41773" s="289"/>
    </row>
    <row r="41774" spans="20:24">
      <c r="T41774" s="288"/>
      <c r="U41774" s="287"/>
      <c r="X41774" s="289"/>
    </row>
    <row r="41775" spans="20:24">
      <c r="T41775" s="288"/>
      <c r="U41775" s="287"/>
      <c r="X41775" s="289"/>
    </row>
    <row r="41776" spans="20:24">
      <c r="T41776" s="288"/>
      <c r="U41776" s="287"/>
      <c r="X41776" s="289"/>
    </row>
    <row r="41777" spans="20:24">
      <c r="T41777" s="288"/>
      <c r="U41777" s="287"/>
      <c r="X41777" s="289"/>
    </row>
    <row r="41778" spans="20:24">
      <c r="T41778" s="288"/>
      <c r="U41778" s="287"/>
      <c r="X41778" s="289"/>
    </row>
    <row r="41779" spans="20:24">
      <c r="T41779" s="288"/>
      <c r="U41779" s="287"/>
      <c r="X41779" s="289"/>
    </row>
    <row r="41780" spans="20:24">
      <c r="T41780" s="288"/>
      <c r="U41780" s="287"/>
      <c r="X41780" s="289"/>
    </row>
    <row r="41781" spans="20:24">
      <c r="T41781" s="288"/>
      <c r="U41781" s="287"/>
      <c r="X41781" s="289"/>
    </row>
    <row r="41782" spans="20:24">
      <c r="T41782" s="288"/>
      <c r="U41782" s="287"/>
      <c r="X41782" s="289"/>
    </row>
    <row r="41783" spans="20:24">
      <c r="T41783" s="288"/>
      <c r="U41783" s="287"/>
      <c r="X41783" s="289"/>
    </row>
    <row r="41784" spans="20:24">
      <c r="T41784" s="288"/>
      <c r="U41784" s="287"/>
      <c r="X41784" s="289"/>
    </row>
    <row r="41785" spans="20:24">
      <c r="T41785" s="288"/>
      <c r="U41785" s="287"/>
      <c r="X41785" s="289"/>
    </row>
    <row r="41786" spans="20:24">
      <c r="T41786" s="288"/>
      <c r="U41786" s="287"/>
      <c r="X41786" s="289"/>
    </row>
    <row r="41787" spans="20:24">
      <c r="T41787" s="288"/>
      <c r="U41787" s="287"/>
      <c r="X41787" s="289"/>
    </row>
    <row r="41788" spans="20:24">
      <c r="T41788" s="288"/>
      <c r="U41788" s="287"/>
      <c r="X41788" s="289"/>
    </row>
    <row r="41789" spans="20:24">
      <c r="T41789" s="288"/>
      <c r="U41789" s="287"/>
      <c r="X41789" s="289"/>
    </row>
    <row r="41790" spans="20:24">
      <c r="T41790" s="288"/>
      <c r="U41790" s="287"/>
      <c r="X41790" s="289"/>
    </row>
    <row r="41791" spans="20:24">
      <c r="T41791" s="288"/>
      <c r="U41791" s="287"/>
      <c r="X41791" s="289"/>
    </row>
    <row r="41792" spans="20:24">
      <c r="T41792" s="288"/>
      <c r="U41792" s="287"/>
      <c r="X41792" s="289"/>
    </row>
    <row r="41793" spans="20:24">
      <c r="T41793" s="288"/>
      <c r="U41793" s="287"/>
      <c r="X41793" s="289"/>
    </row>
    <row r="41794" spans="20:24">
      <c r="T41794" s="288"/>
      <c r="U41794" s="287"/>
      <c r="X41794" s="289"/>
    </row>
    <row r="41795" spans="20:24">
      <c r="T41795" s="288"/>
      <c r="U41795" s="287"/>
      <c r="X41795" s="289"/>
    </row>
    <row r="41796" spans="20:24">
      <c r="T41796" s="288"/>
      <c r="U41796" s="287"/>
      <c r="X41796" s="289"/>
    </row>
    <row r="41797" spans="20:24">
      <c r="T41797" s="288"/>
      <c r="U41797" s="287"/>
      <c r="X41797" s="289"/>
    </row>
    <row r="41798" spans="20:24">
      <c r="T41798" s="288"/>
      <c r="U41798" s="287"/>
      <c r="X41798" s="289"/>
    </row>
    <row r="41799" spans="20:24">
      <c r="T41799" s="288"/>
      <c r="U41799" s="287"/>
      <c r="X41799" s="289"/>
    </row>
    <row r="41800" spans="20:24">
      <c r="T41800" s="288"/>
      <c r="U41800" s="287"/>
      <c r="X41800" s="289"/>
    </row>
    <row r="41801" spans="20:24">
      <c r="T41801" s="288"/>
      <c r="U41801" s="287"/>
      <c r="X41801" s="289"/>
    </row>
    <row r="41802" spans="20:24">
      <c r="T41802" s="288"/>
      <c r="U41802" s="287"/>
      <c r="X41802" s="289"/>
    </row>
    <row r="41803" spans="20:24">
      <c r="T41803" s="288"/>
      <c r="U41803" s="287"/>
      <c r="X41803" s="289"/>
    </row>
    <row r="41804" spans="20:24">
      <c r="T41804" s="288"/>
      <c r="U41804" s="287"/>
      <c r="X41804" s="289"/>
    </row>
    <row r="41805" spans="20:24">
      <c r="T41805" s="288"/>
      <c r="U41805" s="287"/>
      <c r="X41805" s="289"/>
    </row>
    <row r="41806" spans="20:24">
      <c r="T41806" s="288"/>
      <c r="U41806" s="287"/>
      <c r="X41806" s="289"/>
    </row>
    <row r="41807" spans="20:24">
      <c r="T41807" s="288"/>
      <c r="U41807" s="287"/>
      <c r="X41807" s="289"/>
    </row>
    <row r="41808" spans="20:24">
      <c r="T41808" s="288"/>
      <c r="U41808" s="287"/>
      <c r="X41808" s="289"/>
    </row>
    <row r="41809" spans="20:24">
      <c r="T41809" s="288"/>
      <c r="U41809" s="287"/>
      <c r="X41809" s="289"/>
    </row>
    <row r="41810" spans="20:24">
      <c r="T41810" s="288"/>
      <c r="U41810" s="287"/>
      <c r="X41810" s="289"/>
    </row>
    <row r="41811" spans="20:24">
      <c r="T41811" s="288"/>
      <c r="U41811" s="287"/>
      <c r="X41811" s="289"/>
    </row>
    <row r="41812" spans="20:24">
      <c r="T41812" s="288"/>
      <c r="U41812" s="287"/>
      <c r="X41812" s="289"/>
    </row>
    <row r="41813" spans="20:24">
      <c r="T41813" s="288"/>
      <c r="U41813" s="287"/>
      <c r="X41813" s="289"/>
    </row>
    <row r="41814" spans="20:24">
      <c r="T41814" s="288"/>
      <c r="U41814" s="287"/>
      <c r="X41814" s="289"/>
    </row>
    <row r="41815" spans="20:24">
      <c r="T41815" s="288"/>
      <c r="U41815" s="287"/>
      <c r="X41815" s="289"/>
    </row>
    <row r="41816" spans="20:24">
      <c r="T41816" s="288"/>
      <c r="U41816" s="287"/>
      <c r="X41816" s="289"/>
    </row>
    <row r="41817" spans="20:24">
      <c r="T41817" s="288"/>
      <c r="U41817" s="287"/>
      <c r="X41817" s="289"/>
    </row>
    <row r="41818" spans="20:24">
      <c r="T41818" s="288"/>
      <c r="U41818" s="287"/>
      <c r="X41818" s="289"/>
    </row>
    <row r="41819" spans="20:24">
      <c r="T41819" s="288"/>
      <c r="U41819" s="287"/>
      <c r="X41819" s="289"/>
    </row>
    <row r="41820" spans="20:24">
      <c r="T41820" s="288"/>
      <c r="U41820" s="287"/>
      <c r="X41820" s="289"/>
    </row>
    <row r="41821" spans="20:24">
      <c r="T41821" s="288"/>
      <c r="U41821" s="287"/>
      <c r="X41821" s="289"/>
    </row>
    <row r="41822" spans="20:24">
      <c r="T41822" s="288"/>
      <c r="U41822" s="287"/>
      <c r="X41822" s="289"/>
    </row>
    <row r="41823" spans="20:24">
      <c r="T41823" s="288"/>
      <c r="U41823" s="287"/>
      <c r="X41823" s="289"/>
    </row>
    <row r="41824" spans="20:24">
      <c r="T41824" s="288"/>
      <c r="U41824" s="287"/>
      <c r="X41824" s="289"/>
    </row>
    <row r="41825" spans="20:24">
      <c r="T41825" s="288"/>
      <c r="U41825" s="287"/>
      <c r="X41825" s="289"/>
    </row>
    <row r="41826" spans="20:24">
      <c r="T41826" s="288"/>
      <c r="U41826" s="287"/>
      <c r="X41826" s="289"/>
    </row>
    <row r="41827" spans="20:24">
      <c r="T41827" s="288"/>
      <c r="U41827" s="287"/>
      <c r="X41827" s="289"/>
    </row>
    <row r="41828" spans="20:24">
      <c r="T41828" s="288"/>
      <c r="U41828" s="287"/>
      <c r="X41828" s="289"/>
    </row>
    <row r="41829" spans="20:24">
      <c r="T41829" s="288"/>
      <c r="U41829" s="287"/>
      <c r="X41829" s="289"/>
    </row>
    <row r="41830" spans="20:24">
      <c r="T41830" s="288"/>
      <c r="U41830" s="287"/>
      <c r="X41830" s="289"/>
    </row>
    <row r="41831" spans="20:24">
      <c r="T41831" s="288"/>
      <c r="U41831" s="287"/>
      <c r="X41831" s="289"/>
    </row>
    <row r="41832" spans="20:24">
      <c r="T41832" s="288"/>
      <c r="U41832" s="287"/>
      <c r="X41832" s="289"/>
    </row>
    <row r="41833" spans="20:24">
      <c r="T41833" s="288"/>
      <c r="U41833" s="287"/>
      <c r="X41833" s="289"/>
    </row>
    <row r="41834" spans="20:24">
      <c r="T41834" s="288"/>
      <c r="U41834" s="287"/>
      <c r="X41834" s="289"/>
    </row>
    <row r="41835" spans="20:24">
      <c r="T41835" s="288"/>
      <c r="U41835" s="287"/>
      <c r="X41835" s="289"/>
    </row>
    <row r="41836" spans="20:24">
      <c r="T41836" s="288"/>
      <c r="U41836" s="287"/>
      <c r="X41836" s="289"/>
    </row>
    <row r="41837" spans="20:24">
      <c r="T41837" s="288"/>
      <c r="U41837" s="287"/>
      <c r="X41837" s="289"/>
    </row>
    <row r="41838" spans="20:24">
      <c r="T41838" s="288"/>
      <c r="U41838" s="287"/>
      <c r="X41838" s="289"/>
    </row>
    <row r="41839" spans="20:24">
      <c r="T41839" s="288"/>
      <c r="U41839" s="287"/>
      <c r="X41839" s="289"/>
    </row>
    <row r="41840" spans="20:24">
      <c r="T41840" s="288"/>
      <c r="U41840" s="287"/>
      <c r="X41840" s="289"/>
    </row>
    <row r="41841" spans="20:24">
      <c r="T41841" s="288"/>
      <c r="U41841" s="287"/>
      <c r="X41841" s="289"/>
    </row>
    <row r="41842" spans="20:24">
      <c r="T41842" s="288"/>
      <c r="U41842" s="287"/>
      <c r="X41842" s="289"/>
    </row>
    <row r="41843" spans="20:24">
      <c r="T41843" s="288"/>
      <c r="U41843" s="287"/>
      <c r="X41843" s="289"/>
    </row>
    <row r="41844" spans="20:24">
      <c r="T41844" s="288"/>
      <c r="U41844" s="287"/>
      <c r="X41844" s="289"/>
    </row>
    <row r="41845" spans="20:24">
      <c r="T41845" s="288"/>
      <c r="U41845" s="287"/>
      <c r="X41845" s="289"/>
    </row>
    <row r="41846" spans="20:24">
      <c r="T41846" s="288"/>
      <c r="U41846" s="287"/>
      <c r="X41846" s="289"/>
    </row>
    <row r="41847" spans="20:24">
      <c r="T41847" s="288"/>
      <c r="U41847" s="287"/>
      <c r="X41847" s="289"/>
    </row>
    <row r="41848" spans="20:24">
      <c r="T41848" s="288"/>
      <c r="U41848" s="287"/>
      <c r="X41848" s="289"/>
    </row>
    <row r="41849" spans="20:24">
      <c r="T41849" s="288"/>
      <c r="U41849" s="287"/>
      <c r="X41849" s="289"/>
    </row>
    <row r="41850" spans="20:24">
      <c r="T41850" s="288"/>
      <c r="U41850" s="287"/>
      <c r="X41850" s="289"/>
    </row>
    <row r="41851" spans="20:24">
      <c r="T41851" s="288"/>
      <c r="U41851" s="287"/>
      <c r="X41851" s="289"/>
    </row>
    <row r="41852" spans="20:24">
      <c r="T41852" s="288"/>
      <c r="U41852" s="287"/>
      <c r="X41852" s="289"/>
    </row>
    <row r="41853" spans="20:24">
      <c r="T41853" s="288"/>
      <c r="U41853" s="287"/>
      <c r="X41853" s="289"/>
    </row>
    <row r="41854" spans="20:24">
      <c r="T41854" s="288"/>
      <c r="U41854" s="287"/>
      <c r="X41854" s="289"/>
    </row>
    <row r="41855" spans="20:24">
      <c r="T41855" s="288"/>
      <c r="U41855" s="287"/>
      <c r="X41855" s="289"/>
    </row>
    <row r="41856" spans="20:24">
      <c r="T41856" s="288"/>
      <c r="U41856" s="287"/>
      <c r="X41856" s="289"/>
    </row>
    <row r="41857" spans="20:24">
      <c r="T41857" s="288"/>
      <c r="U41857" s="287"/>
      <c r="X41857" s="289"/>
    </row>
    <row r="41858" spans="20:24">
      <c r="T41858" s="288"/>
      <c r="U41858" s="287"/>
      <c r="X41858" s="289"/>
    </row>
    <row r="41859" spans="20:24">
      <c r="T41859" s="288"/>
      <c r="U41859" s="287"/>
      <c r="X41859" s="289"/>
    </row>
    <row r="41860" spans="20:24">
      <c r="T41860" s="288"/>
      <c r="U41860" s="287"/>
      <c r="X41860" s="289"/>
    </row>
    <row r="41861" spans="20:24">
      <c r="T41861" s="288"/>
      <c r="U41861" s="287"/>
      <c r="X41861" s="289"/>
    </row>
    <row r="41862" spans="20:24">
      <c r="T41862" s="288"/>
      <c r="U41862" s="287"/>
      <c r="X41862" s="289"/>
    </row>
    <row r="41863" spans="20:24">
      <c r="T41863" s="288"/>
      <c r="U41863" s="287"/>
      <c r="X41863" s="289"/>
    </row>
    <row r="41864" spans="20:24">
      <c r="T41864" s="288"/>
      <c r="U41864" s="287"/>
      <c r="X41864" s="289"/>
    </row>
    <row r="41865" spans="20:24">
      <c r="T41865" s="288"/>
      <c r="U41865" s="287"/>
      <c r="X41865" s="289"/>
    </row>
    <row r="41866" spans="20:24">
      <c r="T41866" s="288"/>
      <c r="U41866" s="287"/>
      <c r="X41866" s="289"/>
    </row>
    <row r="41867" spans="20:24">
      <c r="T41867" s="288"/>
      <c r="U41867" s="287"/>
      <c r="X41867" s="289"/>
    </row>
    <row r="41868" spans="20:24">
      <c r="T41868" s="288"/>
      <c r="U41868" s="287"/>
      <c r="X41868" s="289"/>
    </row>
    <row r="41869" spans="20:24">
      <c r="T41869" s="288"/>
      <c r="U41869" s="287"/>
      <c r="X41869" s="289"/>
    </row>
    <row r="41870" spans="20:24">
      <c r="T41870" s="288"/>
      <c r="U41870" s="287"/>
      <c r="X41870" s="289"/>
    </row>
    <row r="41871" spans="20:24">
      <c r="T41871" s="288"/>
      <c r="U41871" s="287"/>
      <c r="X41871" s="289"/>
    </row>
    <row r="41872" spans="20:24">
      <c r="T41872" s="288"/>
      <c r="U41872" s="287"/>
      <c r="X41872" s="289"/>
    </row>
    <row r="41873" spans="20:24">
      <c r="T41873" s="288"/>
      <c r="U41873" s="287"/>
      <c r="X41873" s="289"/>
    </row>
    <row r="41874" spans="20:24">
      <c r="T41874" s="288"/>
      <c r="U41874" s="287"/>
      <c r="X41874" s="289"/>
    </row>
    <row r="41875" spans="20:24">
      <c r="T41875" s="288"/>
      <c r="U41875" s="287"/>
      <c r="X41875" s="289"/>
    </row>
    <row r="41876" spans="20:24">
      <c r="T41876" s="288"/>
      <c r="U41876" s="287"/>
      <c r="X41876" s="289"/>
    </row>
    <row r="41877" spans="20:24">
      <c r="T41877" s="288"/>
      <c r="U41877" s="287"/>
      <c r="X41877" s="289"/>
    </row>
    <row r="41878" spans="20:24">
      <c r="T41878" s="288"/>
      <c r="U41878" s="287"/>
      <c r="X41878" s="289"/>
    </row>
    <row r="41879" spans="20:24">
      <c r="T41879" s="288"/>
      <c r="U41879" s="287"/>
      <c r="X41879" s="289"/>
    </row>
    <row r="41880" spans="20:24">
      <c r="T41880" s="288"/>
      <c r="U41880" s="287"/>
      <c r="X41880" s="289"/>
    </row>
    <row r="41881" spans="20:24">
      <c r="T41881" s="288"/>
      <c r="U41881" s="287"/>
      <c r="X41881" s="289"/>
    </row>
    <row r="41882" spans="20:24">
      <c r="T41882" s="288"/>
      <c r="U41882" s="287"/>
      <c r="X41882" s="289"/>
    </row>
    <row r="41883" spans="20:24">
      <c r="T41883" s="288"/>
      <c r="U41883" s="287"/>
      <c r="X41883" s="289"/>
    </row>
    <row r="41884" spans="20:24">
      <c r="T41884" s="288"/>
      <c r="U41884" s="287"/>
      <c r="X41884" s="289"/>
    </row>
    <row r="41885" spans="20:24">
      <c r="T41885" s="288"/>
      <c r="U41885" s="287"/>
      <c r="X41885" s="289"/>
    </row>
    <row r="41886" spans="20:24">
      <c r="T41886" s="288"/>
      <c r="U41886" s="287"/>
      <c r="X41886" s="289"/>
    </row>
    <row r="41887" spans="20:24">
      <c r="T41887" s="288"/>
      <c r="U41887" s="287"/>
      <c r="X41887" s="289"/>
    </row>
    <row r="41888" spans="20:24">
      <c r="T41888" s="288"/>
      <c r="U41888" s="287"/>
      <c r="X41888" s="289"/>
    </row>
    <row r="41889" spans="20:24">
      <c r="T41889" s="288"/>
      <c r="U41889" s="287"/>
      <c r="X41889" s="289"/>
    </row>
    <row r="41890" spans="20:24">
      <c r="T41890" s="288"/>
      <c r="U41890" s="287"/>
      <c r="X41890" s="289"/>
    </row>
    <row r="41891" spans="20:24">
      <c r="T41891" s="288"/>
      <c r="U41891" s="287"/>
      <c r="X41891" s="289"/>
    </row>
    <row r="41892" spans="20:24">
      <c r="T41892" s="288"/>
      <c r="U41892" s="287"/>
      <c r="X41892" s="289"/>
    </row>
    <row r="41893" spans="20:24">
      <c r="T41893" s="288"/>
      <c r="U41893" s="287"/>
      <c r="X41893" s="289"/>
    </row>
    <row r="41894" spans="20:24">
      <c r="T41894" s="288"/>
      <c r="U41894" s="287"/>
      <c r="X41894" s="289"/>
    </row>
    <row r="41895" spans="20:24">
      <c r="T41895" s="288"/>
      <c r="U41895" s="287"/>
      <c r="X41895" s="289"/>
    </row>
    <row r="41896" spans="20:24">
      <c r="T41896" s="288"/>
      <c r="U41896" s="287"/>
      <c r="X41896" s="289"/>
    </row>
    <row r="41897" spans="20:24">
      <c r="T41897" s="288"/>
      <c r="U41897" s="287"/>
      <c r="X41897" s="289"/>
    </row>
    <row r="41898" spans="20:24">
      <c r="T41898" s="288"/>
      <c r="U41898" s="287"/>
      <c r="X41898" s="289"/>
    </row>
    <row r="41899" spans="20:24">
      <c r="T41899" s="288"/>
      <c r="U41899" s="287"/>
      <c r="X41899" s="289"/>
    </row>
    <row r="41900" spans="20:24">
      <c r="T41900" s="288"/>
      <c r="U41900" s="287"/>
      <c r="X41900" s="289"/>
    </row>
    <row r="41901" spans="20:24">
      <c r="T41901" s="288"/>
      <c r="U41901" s="287"/>
      <c r="X41901" s="289"/>
    </row>
    <row r="41902" spans="20:24">
      <c r="T41902" s="288"/>
      <c r="U41902" s="287"/>
      <c r="X41902" s="289"/>
    </row>
    <row r="41903" spans="20:24">
      <c r="T41903" s="288"/>
      <c r="U41903" s="287"/>
      <c r="X41903" s="289"/>
    </row>
    <row r="41904" spans="20:24">
      <c r="T41904" s="288"/>
      <c r="U41904" s="287"/>
      <c r="X41904" s="289"/>
    </row>
    <row r="41905" spans="20:24">
      <c r="T41905" s="288"/>
      <c r="U41905" s="287"/>
      <c r="X41905" s="289"/>
    </row>
    <row r="41906" spans="20:24">
      <c r="T41906" s="288"/>
      <c r="U41906" s="287"/>
      <c r="X41906" s="289"/>
    </row>
    <row r="41907" spans="20:24">
      <c r="T41907" s="288"/>
      <c r="U41907" s="287"/>
      <c r="X41907" s="289"/>
    </row>
    <row r="41908" spans="20:24">
      <c r="T41908" s="288"/>
      <c r="U41908" s="287"/>
      <c r="X41908" s="289"/>
    </row>
    <row r="41909" spans="20:24">
      <c r="T41909" s="288"/>
      <c r="U41909" s="287"/>
      <c r="X41909" s="289"/>
    </row>
    <row r="41910" spans="20:24">
      <c r="T41910" s="288"/>
      <c r="U41910" s="287"/>
      <c r="X41910" s="289"/>
    </row>
    <row r="41911" spans="20:24">
      <c r="T41911" s="288"/>
      <c r="U41911" s="287"/>
      <c r="X41911" s="289"/>
    </row>
    <row r="41912" spans="20:24">
      <c r="T41912" s="288"/>
      <c r="U41912" s="287"/>
      <c r="X41912" s="289"/>
    </row>
    <row r="41913" spans="20:24">
      <c r="T41913" s="288"/>
      <c r="U41913" s="287"/>
      <c r="X41913" s="289"/>
    </row>
    <row r="41914" spans="20:24">
      <c r="T41914" s="288"/>
      <c r="U41914" s="287"/>
      <c r="X41914" s="289"/>
    </row>
    <row r="41915" spans="20:24">
      <c r="T41915" s="288"/>
      <c r="U41915" s="287"/>
      <c r="X41915" s="289"/>
    </row>
    <row r="41916" spans="20:24">
      <c r="T41916" s="288"/>
      <c r="U41916" s="287"/>
      <c r="X41916" s="289"/>
    </row>
    <row r="41917" spans="20:24">
      <c r="T41917" s="288"/>
      <c r="U41917" s="287"/>
      <c r="X41917" s="289"/>
    </row>
    <row r="41918" spans="20:24">
      <c r="T41918" s="288"/>
      <c r="U41918" s="287"/>
      <c r="X41918" s="289"/>
    </row>
    <row r="41919" spans="20:24">
      <c r="T41919" s="288"/>
      <c r="U41919" s="287"/>
      <c r="X41919" s="289"/>
    </row>
    <row r="41920" spans="20:24">
      <c r="T41920" s="288"/>
      <c r="U41920" s="287"/>
      <c r="X41920" s="289"/>
    </row>
    <row r="41921" spans="20:24">
      <c r="T41921" s="288"/>
      <c r="U41921" s="287"/>
      <c r="X41921" s="289"/>
    </row>
    <row r="41922" spans="20:24">
      <c r="T41922" s="288"/>
      <c r="U41922" s="287"/>
      <c r="X41922" s="289"/>
    </row>
    <row r="41923" spans="20:24">
      <c r="T41923" s="288"/>
      <c r="U41923" s="287"/>
      <c r="X41923" s="289"/>
    </row>
    <row r="41924" spans="20:24">
      <c r="T41924" s="288"/>
      <c r="U41924" s="287"/>
      <c r="X41924" s="289"/>
    </row>
    <row r="41925" spans="20:24">
      <c r="T41925" s="288"/>
      <c r="U41925" s="287"/>
      <c r="X41925" s="289"/>
    </row>
    <row r="41926" spans="20:24">
      <c r="T41926" s="288"/>
      <c r="U41926" s="287"/>
      <c r="X41926" s="289"/>
    </row>
    <row r="41927" spans="20:24">
      <c r="T41927" s="288"/>
      <c r="U41927" s="287"/>
      <c r="X41927" s="289"/>
    </row>
    <row r="41928" spans="20:24">
      <c r="T41928" s="288"/>
      <c r="U41928" s="287"/>
      <c r="X41928" s="289"/>
    </row>
    <row r="41929" spans="20:24">
      <c r="T41929" s="288"/>
      <c r="U41929" s="287"/>
      <c r="X41929" s="289"/>
    </row>
    <row r="41930" spans="20:24">
      <c r="T41930" s="288"/>
      <c r="U41930" s="287"/>
      <c r="X41930" s="289"/>
    </row>
    <row r="41931" spans="20:24">
      <c r="T41931" s="288"/>
      <c r="U41931" s="287"/>
      <c r="X41931" s="289"/>
    </row>
    <row r="41932" spans="20:24">
      <c r="T41932" s="288"/>
      <c r="U41932" s="287"/>
      <c r="X41932" s="289"/>
    </row>
    <row r="41933" spans="20:24">
      <c r="T41933" s="288"/>
      <c r="U41933" s="287"/>
      <c r="X41933" s="289"/>
    </row>
    <row r="41934" spans="20:24">
      <c r="T41934" s="288"/>
      <c r="U41934" s="287"/>
      <c r="X41934" s="289"/>
    </row>
    <row r="41935" spans="20:24">
      <c r="T41935" s="288"/>
      <c r="U41935" s="287"/>
      <c r="X41935" s="289"/>
    </row>
    <row r="41936" spans="20:24">
      <c r="T41936" s="288"/>
      <c r="U41936" s="287"/>
      <c r="X41936" s="289"/>
    </row>
    <row r="41937" spans="20:24">
      <c r="T41937" s="288"/>
      <c r="U41937" s="287"/>
      <c r="X41937" s="289"/>
    </row>
    <row r="41938" spans="20:24">
      <c r="T41938" s="288"/>
      <c r="U41938" s="287"/>
      <c r="X41938" s="289"/>
    </row>
    <row r="41939" spans="20:24">
      <c r="T41939" s="288"/>
      <c r="U41939" s="287"/>
      <c r="X41939" s="289"/>
    </row>
    <row r="41940" spans="20:24">
      <c r="T41940" s="288"/>
      <c r="U41940" s="287"/>
      <c r="X41940" s="289"/>
    </row>
    <row r="41941" spans="20:24">
      <c r="T41941" s="288"/>
      <c r="U41941" s="287"/>
      <c r="X41941" s="289"/>
    </row>
    <row r="41942" spans="20:24">
      <c r="T41942" s="288"/>
      <c r="U41942" s="287"/>
      <c r="X41942" s="289"/>
    </row>
    <row r="41943" spans="20:24">
      <c r="T41943" s="288"/>
      <c r="U41943" s="287"/>
      <c r="X41943" s="289"/>
    </row>
    <row r="41944" spans="20:24">
      <c r="T41944" s="288"/>
      <c r="U41944" s="287"/>
      <c r="X41944" s="289"/>
    </row>
    <row r="41945" spans="20:24">
      <c r="T41945" s="288"/>
      <c r="U41945" s="287"/>
      <c r="X41945" s="289"/>
    </row>
    <row r="41946" spans="20:24">
      <c r="T41946" s="288"/>
      <c r="U41946" s="287"/>
      <c r="X41946" s="289"/>
    </row>
    <row r="41947" spans="20:24">
      <c r="T41947" s="288"/>
      <c r="U41947" s="287"/>
      <c r="X41947" s="289"/>
    </row>
    <row r="41948" spans="20:24">
      <c r="T41948" s="288"/>
      <c r="U41948" s="287"/>
      <c r="X41948" s="289"/>
    </row>
    <row r="41949" spans="20:24">
      <c r="T41949" s="288"/>
      <c r="U41949" s="287"/>
      <c r="X41949" s="289"/>
    </row>
    <row r="41950" spans="20:24">
      <c r="T41950" s="288"/>
      <c r="U41950" s="287"/>
      <c r="X41950" s="289"/>
    </row>
    <row r="41951" spans="20:24">
      <c r="T41951" s="288"/>
      <c r="U41951" s="287"/>
      <c r="X41951" s="289"/>
    </row>
    <row r="41952" spans="20:24">
      <c r="T41952" s="288"/>
      <c r="U41952" s="287"/>
      <c r="X41952" s="289"/>
    </row>
    <row r="41953" spans="20:24">
      <c r="T41953" s="288"/>
      <c r="U41953" s="287"/>
      <c r="X41953" s="289"/>
    </row>
    <row r="41954" spans="20:24">
      <c r="T41954" s="288"/>
      <c r="U41954" s="287"/>
      <c r="X41954" s="289"/>
    </row>
    <row r="41955" spans="20:24">
      <c r="T41955" s="288"/>
      <c r="U41955" s="287"/>
      <c r="X41955" s="289"/>
    </row>
    <row r="41956" spans="20:24">
      <c r="T41956" s="288"/>
      <c r="U41956" s="287"/>
      <c r="X41956" s="289"/>
    </row>
    <row r="41957" spans="20:24">
      <c r="T41957" s="288"/>
      <c r="U41957" s="287"/>
      <c r="X41957" s="289"/>
    </row>
    <row r="41958" spans="20:24">
      <c r="T41958" s="288"/>
      <c r="U41958" s="287"/>
      <c r="X41958" s="289"/>
    </row>
    <row r="41959" spans="20:24">
      <c r="T41959" s="288"/>
      <c r="U41959" s="287"/>
      <c r="X41959" s="289"/>
    </row>
    <row r="41960" spans="20:24">
      <c r="T41960" s="288"/>
      <c r="U41960" s="287"/>
      <c r="X41960" s="289"/>
    </row>
    <row r="41961" spans="20:24">
      <c r="T41961" s="288"/>
      <c r="U41961" s="287"/>
      <c r="X41961" s="289"/>
    </row>
    <row r="41962" spans="20:24">
      <c r="T41962" s="288"/>
      <c r="U41962" s="287"/>
      <c r="X41962" s="289"/>
    </row>
    <row r="41963" spans="20:24">
      <c r="T41963" s="288"/>
      <c r="U41963" s="287"/>
      <c r="X41963" s="289"/>
    </row>
    <row r="41964" spans="20:24">
      <c r="T41964" s="288"/>
      <c r="U41964" s="287"/>
      <c r="X41964" s="289"/>
    </row>
    <row r="41965" spans="20:24">
      <c r="T41965" s="288"/>
      <c r="U41965" s="287"/>
      <c r="X41965" s="289"/>
    </row>
    <row r="41966" spans="20:24">
      <c r="T41966" s="288"/>
      <c r="U41966" s="287"/>
      <c r="X41966" s="289"/>
    </row>
    <row r="41967" spans="20:24">
      <c r="T41967" s="288"/>
      <c r="U41967" s="287"/>
      <c r="X41967" s="289"/>
    </row>
    <row r="41968" spans="20:24">
      <c r="T41968" s="288"/>
      <c r="U41968" s="287"/>
      <c r="X41968" s="289"/>
    </row>
    <row r="41969" spans="20:24">
      <c r="T41969" s="288"/>
      <c r="U41969" s="287"/>
      <c r="X41969" s="289"/>
    </row>
    <row r="41970" spans="20:24">
      <c r="T41970" s="288"/>
      <c r="U41970" s="287"/>
      <c r="X41970" s="289"/>
    </row>
    <row r="41971" spans="20:24">
      <c r="T41971" s="288"/>
      <c r="U41971" s="287"/>
      <c r="X41971" s="289"/>
    </row>
    <row r="41972" spans="20:24">
      <c r="T41972" s="288"/>
      <c r="U41972" s="287"/>
      <c r="X41972" s="289"/>
    </row>
    <row r="41973" spans="20:24">
      <c r="T41973" s="288"/>
      <c r="U41973" s="287"/>
      <c r="X41973" s="289"/>
    </row>
    <row r="41974" spans="20:24">
      <c r="T41974" s="288"/>
      <c r="U41974" s="287"/>
      <c r="X41974" s="289"/>
    </row>
    <row r="41975" spans="20:24">
      <c r="T41975" s="288"/>
      <c r="U41975" s="287"/>
      <c r="X41975" s="289"/>
    </row>
    <row r="41976" spans="20:24">
      <c r="T41976" s="288"/>
      <c r="U41976" s="287"/>
      <c r="X41976" s="289"/>
    </row>
    <row r="41977" spans="20:24">
      <c r="T41977" s="288"/>
      <c r="U41977" s="287"/>
      <c r="X41977" s="289"/>
    </row>
    <row r="41978" spans="20:24">
      <c r="T41978" s="288"/>
      <c r="U41978" s="287"/>
      <c r="X41978" s="289"/>
    </row>
    <row r="41979" spans="20:24">
      <c r="T41979" s="288"/>
      <c r="U41979" s="287"/>
      <c r="X41979" s="289"/>
    </row>
    <row r="41980" spans="20:24">
      <c r="T41980" s="288"/>
      <c r="U41980" s="287"/>
      <c r="X41980" s="289"/>
    </row>
    <row r="41981" spans="20:24">
      <c r="T41981" s="288"/>
      <c r="U41981" s="287"/>
      <c r="X41981" s="289"/>
    </row>
    <row r="41982" spans="20:24">
      <c r="T41982" s="288"/>
      <c r="U41982" s="287"/>
      <c r="X41982" s="289"/>
    </row>
    <row r="41983" spans="20:24">
      <c r="T41983" s="288"/>
      <c r="U41983" s="287"/>
      <c r="X41983" s="289"/>
    </row>
    <row r="41984" spans="20:24">
      <c r="T41984" s="288"/>
      <c r="U41984" s="287"/>
      <c r="X41984" s="289"/>
    </row>
    <row r="41985" spans="20:24">
      <c r="T41985" s="288"/>
      <c r="U41985" s="287"/>
      <c r="X41985" s="289"/>
    </row>
    <row r="41986" spans="20:24">
      <c r="T41986" s="288"/>
      <c r="U41986" s="287"/>
      <c r="X41986" s="289"/>
    </row>
    <row r="41987" spans="20:24">
      <c r="T41987" s="288"/>
      <c r="U41987" s="287"/>
      <c r="X41987" s="289"/>
    </row>
    <row r="41988" spans="20:24">
      <c r="T41988" s="288"/>
      <c r="U41988" s="287"/>
      <c r="X41988" s="289"/>
    </row>
    <row r="41989" spans="20:24">
      <c r="T41989" s="288"/>
      <c r="U41989" s="287"/>
      <c r="X41989" s="289"/>
    </row>
    <row r="41990" spans="20:24">
      <c r="T41990" s="288"/>
      <c r="U41990" s="287"/>
      <c r="X41990" s="289"/>
    </row>
    <row r="41991" spans="20:24">
      <c r="T41991" s="288"/>
      <c r="U41991" s="287"/>
      <c r="X41991" s="289"/>
    </row>
    <row r="41992" spans="20:24">
      <c r="T41992" s="288"/>
      <c r="U41992" s="287"/>
      <c r="X41992" s="289"/>
    </row>
    <row r="41993" spans="20:24">
      <c r="T41993" s="288"/>
      <c r="U41993" s="287"/>
      <c r="X41993" s="289"/>
    </row>
    <row r="41994" spans="20:24">
      <c r="T41994" s="288"/>
      <c r="U41994" s="287"/>
      <c r="X41994" s="289"/>
    </row>
    <row r="41995" spans="20:24">
      <c r="T41995" s="288"/>
      <c r="U41995" s="287"/>
      <c r="X41995" s="289"/>
    </row>
    <row r="41996" spans="20:24">
      <c r="T41996" s="288"/>
      <c r="U41996" s="287"/>
      <c r="X41996" s="289"/>
    </row>
    <row r="41997" spans="20:24">
      <c r="T41997" s="288"/>
      <c r="U41997" s="287"/>
      <c r="X41997" s="289"/>
    </row>
    <row r="41998" spans="20:24">
      <c r="T41998" s="288"/>
      <c r="U41998" s="287"/>
      <c r="X41998" s="289"/>
    </row>
    <row r="41999" spans="20:24">
      <c r="T41999" s="288"/>
      <c r="U41999" s="287"/>
      <c r="X41999" s="289"/>
    </row>
    <row r="42000" spans="20:24">
      <c r="T42000" s="288"/>
      <c r="U42000" s="287"/>
      <c r="X42000" s="289"/>
    </row>
    <row r="42001" spans="20:24">
      <c r="T42001" s="288"/>
      <c r="U42001" s="287"/>
      <c r="X42001" s="289"/>
    </row>
    <row r="42002" spans="20:24">
      <c r="T42002" s="288"/>
      <c r="U42002" s="287"/>
      <c r="X42002" s="289"/>
    </row>
    <row r="42003" spans="20:24">
      <c r="T42003" s="288"/>
      <c r="U42003" s="287"/>
      <c r="X42003" s="289"/>
    </row>
    <row r="42004" spans="20:24">
      <c r="T42004" s="288"/>
      <c r="U42004" s="287"/>
      <c r="X42004" s="289"/>
    </row>
    <row r="42005" spans="20:24">
      <c r="T42005" s="288"/>
      <c r="U42005" s="287"/>
      <c r="X42005" s="289"/>
    </row>
    <row r="42006" spans="20:24">
      <c r="T42006" s="288"/>
      <c r="U42006" s="287"/>
      <c r="X42006" s="289"/>
    </row>
    <row r="42007" spans="20:24">
      <c r="T42007" s="288"/>
      <c r="U42007" s="287"/>
      <c r="X42007" s="289"/>
    </row>
    <row r="42008" spans="20:24">
      <c r="T42008" s="288"/>
      <c r="U42008" s="287"/>
      <c r="X42008" s="289"/>
    </row>
    <row r="42009" spans="20:24">
      <c r="T42009" s="288"/>
      <c r="U42009" s="287"/>
      <c r="X42009" s="289"/>
    </row>
    <row r="42010" spans="20:24">
      <c r="T42010" s="288"/>
      <c r="U42010" s="287"/>
      <c r="X42010" s="289"/>
    </row>
    <row r="42011" spans="20:24">
      <c r="T42011" s="288"/>
      <c r="U42011" s="287"/>
      <c r="X42011" s="289"/>
    </row>
    <row r="42012" spans="20:24">
      <c r="T42012" s="288"/>
      <c r="U42012" s="287"/>
      <c r="X42012" s="289"/>
    </row>
    <row r="42013" spans="20:24">
      <c r="T42013" s="288"/>
      <c r="U42013" s="287"/>
      <c r="X42013" s="289"/>
    </row>
    <row r="42014" spans="20:24">
      <c r="T42014" s="288"/>
      <c r="U42014" s="287"/>
      <c r="X42014" s="289"/>
    </row>
    <row r="42015" spans="20:24">
      <c r="T42015" s="288"/>
      <c r="U42015" s="287"/>
      <c r="X42015" s="289"/>
    </row>
    <row r="42016" spans="20:24">
      <c r="T42016" s="288"/>
      <c r="U42016" s="287"/>
      <c r="X42016" s="289"/>
    </row>
    <row r="42017" spans="20:24">
      <c r="T42017" s="288"/>
      <c r="U42017" s="287"/>
      <c r="X42017" s="289"/>
    </row>
    <row r="42018" spans="20:24">
      <c r="T42018" s="288"/>
      <c r="U42018" s="287"/>
      <c r="X42018" s="289"/>
    </row>
    <row r="42019" spans="20:24">
      <c r="T42019" s="288"/>
      <c r="U42019" s="287"/>
      <c r="X42019" s="289"/>
    </row>
    <row r="42020" spans="20:24">
      <c r="T42020" s="288"/>
      <c r="U42020" s="287"/>
      <c r="X42020" s="289"/>
    </row>
    <row r="42021" spans="20:24">
      <c r="T42021" s="288"/>
      <c r="U42021" s="287"/>
      <c r="X42021" s="289"/>
    </row>
    <row r="42022" spans="20:24">
      <c r="T42022" s="288"/>
      <c r="U42022" s="287"/>
      <c r="X42022" s="289"/>
    </row>
    <row r="42023" spans="20:24">
      <c r="T42023" s="288"/>
      <c r="U42023" s="287"/>
      <c r="X42023" s="289"/>
    </row>
    <row r="42024" spans="20:24">
      <c r="T42024" s="288"/>
      <c r="U42024" s="287"/>
      <c r="X42024" s="289"/>
    </row>
    <row r="42025" spans="20:24">
      <c r="T42025" s="288"/>
      <c r="U42025" s="287"/>
      <c r="X42025" s="289"/>
    </row>
    <row r="42026" spans="20:24">
      <c r="T42026" s="288"/>
      <c r="U42026" s="287"/>
      <c r="X42026" s="289"/>
    </row>
    <row r="42027" spans="20:24">
      <c r="T42027" s="288"/>
      <c r="U42027" s="287"/>
      <c r="X42027" s="289"/>
    </row>
    <row r="42028" spans="20:24">
      <c r="T42028" s="288"/>
      <c r="U42028" s="287"/>
      <c r="X42028" s="289"/>
    </row>
    <row r="42029" spans="20:24">
      <c r="T42029" s="288"/>
      <c r="U42029" s="287"/>
      <c r="X42029" s="289"/>
    </row>
    <row r="42030" spans="20:24">
      <c r="T42030" s="288"/>
      <c r="U42030" s="287"/>
      <c r="X42030" s="289"/>
    </row>
    <row r="42031" spans="20:24">
      <c r="T42031" s="288"/>
      <c r="U42031" s="287"/>
      <c r="X42031" s="289"/>
    </row>
    <row r="42032" spans="20:24">
      <c r="T42032" s="288"/>
      <c r="U42032" s="287"/>
      <c r="X42032" s="289"/>
    </row>
    <row r="42033" spans="20:24">
      <c r="T42033" s="288"/>
      <c r="U42033" s="287"/>
      <c r="X42033" s="289"/>
    </row>
    <row r="42034" spans="20:24">
      <c r="T42034" s="288"/>
      <c r="U42034" s="287"/>
      <c r="X42034" s="289"/>
    </row>
    <row r="42035" spans="20:24">
      <c r="T42035" s="288"/>
      <c r="U42035" s="287"/>
      <c r="X42035" s="289"/>
    </row>
    <row r="42036" spans="20:24">
      <c r="T42036" s="288"/>
      <c r="U42036" s="287"/>
      <c r="X42036" s="289"/>
    </row>
    <row r="42037" spans="20:24">
      <c r="T42037" s="288"/>
      <c r="U42037" s="287"/>
      <c r="X42037" s="289"/>
    </row>
    <row r="42038" spans="20:24">
      <c r="T42038" s="288"/>
      <c r="U42038" s="287"/>
      <c r="X42038" s="289"/>
    </row>
    <row r="42039" spans="20:24">
      <c r="T42039" s="288"/>
      <c r="U42039" s="287"/>
      <c r="X42039" s="289"/>
    </row>
    <row r="42040" spans="20:24">
      <c r="T42040" s="288"/>
      <c r="U42040" s="287"/>
      <c r="X42040" s="289"/>
    </row>
    <row r="42041" spans="20:24">
      <c r="T42041" s="288"/>
      <c r="U42041" s="287"/>
      <c r="X42041" s="289"/>
    </row>
    <row r="42042" spans="20:24">
      <c r="T42042" s="288"/>
      <c r="U42042" s="287"/>
      <c r="X42042" s="289"/>
    </row>
    <row r="42043" spans="20:24">
      <c r="T42043" s="288"/>
      <c r="U42043" s="287"/>
      <c r="X42043" s="289"/>
    </row>
    <row r="42044" spans="20:24">
      <c r="T42044" s="288"/>
      <c r="U42044" s="287"/>
      <c r="X42044" s="289"/>
    </row>
    <row r="42045" spans="20:24">
      <c r="T42045" s="288"/>
      <c r="U42045" s="287"/>
      <c r="X42045" s="289"/>
    </row>
    <row r="42046" spans="20:24">
      <c r="T42046" s="288"/>
      <c r="U42046" s="287"/>
      <c r="X42046" s="289"/>
    </row>
    <row r="42047" spans="20:24">
      <c r="T42047" s="288"/>
      <c r="U42047" s="287"/>
      <c r="X42047" s="289"/>
    </row>
    <row r="42048" spans="20:24">
      <c r="T42048" s="288"/>
      <c r="U42048" s="287"/>
      <c r="X42048" s="289"/>
    </row>
    <row r="42049" spans="20:24">
      <c r="T42049" s="288"/>
      <c r="U42049" s="287"/>
      <c r="X42049" s="289"/>
    </row>
    <row r="42050" spans="20:24">
      <c r="T42050" s="288"/>
      <c r="U42050" s="287"/>
      <c r="X42050" s="289"/>
    </row>
    <row r="42051" spans="20:24">
      <c r="T42051" s="288"/>
      <c r="U42051" s="287"/>
      <c r="X42051" s="289"/>
    </row>
    <row r="42052" spans="20:24">
      <c r="T42052" s="288"/>
      <c r="U42052" s="287"/>
      <c r="X42052" s="289"/>
    </row>
    <row r="42053" spans="20:24">
      <c r="T42053" s="288"/>
      <c r="U42053" s="287"/>
      <c r="X42053" s="289"/>
    </row>
    <row r="42054" spans="20:24">
      <c r="T42054" s="288"/>
      <c r="U42054" s="287"/>
      <c r="X42054" s="289"/>
    </row>
    <row r="42055" spans="20:24">
      <c r="T42055" s="288"/>
      <c r="U42055" s="287"/>
      <c r="X42055" s="289"/>
    </row>
    <row r="42056" spans="20:24">
      <c r="T42056" s="288"/>
      <c r="U42056" s="287"/>
      <c r="X42056" s="289"/>
    </row>
    <row r="42057" spans="20:24">
      <c r="T42057" s="288"/>
      <c r="U42057" s="287"/>
      <c r="X42057" s="289"/>
    </row>
    <row r="42058" spans="20:24">
      <c r="T42058" s="288"/>
      <c r="U42058" s="287"/>
      <c r="X42058" s="289"/>
    </row>
    <row r="42059" spans="20:24">
      <c r="T42059" s="288"/>
      <c r="U42059" s="287"/>
      <c r="X42059" s="289"/>
    </row>
    <row r="42060" spans="20:24">
      <c r="T42060" s="288"/>
      <c r="U42060" s="287"/>
      <c r="X42060" s="289"/>
    </row>
    <row r="42061" spans="20:24">
      <c r="T42061" s="288"/>
      <c r="U42061" s="287"/>
      <c r="X42061" s="289"/>
    </row>
    <row r="42062" spans="20:24">
      <c r="T42062" s="288"/>
      <c r="U42062" s="287"/>
      <c r="X42062" s="289"/>
    </row>
    <row r="42063" spans="20:24">
      <c r="T42063" s="288"/>
      <c r="U42063" s="287"/>
      <c r="X42063" s="289"/>
    </row>
    <row r="42064" spans="20:24">
      <c r="T42064" s="288"/>
      <c r="U42064" s="287"/>
      <c r="X42064" s="289"/>
    </row>
    <row r="42065" spans="20:24">
      <c r="T42065" s="288"/>
      <c r="U42065" s="287"/>
      <c r="X42065" s="289"/>
    </row>
    <row r="42066" spans="20:24">
      <c r="T42066" s="288"/>
      <c r="U42066" s="287"/>
      <c r="X42066" s="289"/>
    </row>
    <row r="42067" spans="20:24">
      <c r="T42067" s="288"/>
      <c r="U42067" s="287"/>
      <c r="X42067" s="289"/>
    </row>
    <row r="42068" spans="20:24">
      <c r="T42068" s="288"/>
      <c r="U42068" s="287"/>
      <c r="X42068" s="289"/>
    </row>
    <row r="42069" spans="20:24">
      <c r="T42069" s="288"/>
      <c r="U42069" s="287"/>
      <c r="X42069" s="289"/>
    </row>
    <row r="42070" spans="20:24">
      <c r="T42070" s="288"/>
      <c r="U42070" s="287"/>
      <c r="X42070" s="289"/>
    </row>
    <row r="42071" spans="20:24">
      <c r="T42071" s="288"/>
      <c r="U42071" s="287"/>
      <c r="X42071" s="289"/>
    </row>
    <row r="42072" spans="20:24">
      <c r="T42072" s="288"/>
      <c r="U42072" s="287"/>
      <c r="X42072" s="289"/>
    </row>
    <row r="42073" spans="20:24">
      <c r="T42073" s="288"/>
      <c r="U42073" s="287"/>
      <c r="X42073" s="289"/>
    </row>
    <row r="42074" spans="20:24">
      <c r="T42074" s="288"/>
      <c r="U42074" s="287"/>
      <c r="X42074" s="289"/>
    </row>
    <row r="42075" spans="20:24">
      <c r="T42075" s="288"/>
      <c r="U42075" s="287"/>
      <c r="X42075" s="289"/>
    </row>
    <row r="42076" spans="20:24">
      <c r="T42076" s="288"/>
      <c r="U42076" s="287"/>
      <c r="X42076" s="289"/>
    </row>
    <row r="42077" spans="20:24">
      <c r="T42077" s="288"/>
      <c r="U42077" s="287"/>
      <c r="X42077" s="289"/>
    </row>
    <row r="42078" spans="20:24">
      <c r="T42078" s="288"/>
      <c r="U42078" s="287"/>
      <c r="X42078" s="289"/>
    </row>
    <row r="42079" spans="20:24">
      <c r="T42079" s="288"/>
      <c r="U42079" s="287"/>
      <c r="X42079" s="289"/>
    </row>
    <row r="42080" spans="20:24">
      <c r="T42080" s="288"/>
      <c r="U42080" s="287"/>
      <c r="X42080" s="289"/>
    </row>
    <row r="42081" spans="20:24">
      <c r="T42081" s="288"/>
      <c r="U42081" s="287"/>
      <c r="X42081" s="289"/>
    </row>
    <row r="42082" spans="20:24">
      <c r="T42082" s="288"/>
      <c r="U42082" s="287"/>
      <c r="X42082" s="289"/>
    </row>
    <row r="42083" spans="20:24">
      <c r="T42083" s="288"/>
      <c r="U42083" s="287"/>
      <c r="X42083" s="289"/>
    </row>
    <row r="42084" spans="20:24">
      <c r="T42084" s="288"/>
      <c r="U42084" s="287"/>
      <c r="X42084" s="289"/>
    </row>
    <row r="42085" spans="20:24">
      <c r="T42085" s="288"/>
      <c r="U42085" s="287"/>
      <c r="X42085" s="289"/>
    </row>
    <row r="42086" spans="20:24">
      <c r="T42086" s="288"/>
      <c r="U42086" s="287"/>
      <c r="X42086" s="289"/>
    </row>
    <row r="42087" spans="20:24">
      <c r="T42087" s="288"/>
      <c r="U42087" s="287"/>
      <c r="X42087" s="289"/>
    </row>
    <row r="42088" spans="20:24">
      <c r="T42088" s="288"/>
      <c r="U42088" s="287"/>
      <c r="X42088" s="289"/>
    </row>
    <row r="42089" spans="20:24">
      <c r="T42089" s="288"/>
      <c r="U42089" s="287"/>
      <c r="X42089" s="289"/>
    </row>
    <row r="42090" spans="20:24">
      <c r="T42090" s="288"/>
      <c r="U42090" s="287"/>
      <c r="X42090" s="289"/>
    </row>
    <row r="42091" spans="20:24">
      <c r="T42091" s="288"/>
      <c r="U42091" s="287"/>
      <c r="X42091" s="289"/>
    </row>
    <row r="42092" spans="20:24">
      <c r="T42092" s="288"/>
      <c r="U42092" s="287"/>
      <c r="X42092" s="289"/>
    </row>
    <row r="42093" spans="20:24">
      <c r="T42093" s="288"/>
      <c r="U42093" s="287"/>
      <c r="X42093" s="289"/>
    </row>
    <row r="42094" spans="20:24">
      <c r="T42094" s="288"/>
      <c r="U42094" s="287"/>
      <c r="X42094" s="289"/>
    </row>
    <row r="42095" spans="20:24">
      <c r="T42095" s="288"/>
      <c r="U42095" s="287"/>
      <c r="X42095" s="289"/>
    </row>
    <row r="42096" spans="20:24">
      <c r="T42096" s="288"/>
      <c r="U42096" s="287"/>
      <c r="X42096" s="289"/>
    </row>
    <row r="42097" spans="20:24">
      <c r="T42097" s="288"/>
      <c r="U42097" s="287"/>
      <c r="X42097" s="289"/>
    </row>
    <row r="42098" spans="20:24">
      <c r="T42098" s="288"/>
      <c r="U42098" s="287"/>
      <c r="X42098" s="289"/>
    </row>
    <row r="42099" spans="20:24">
      <c r="T42099" s="288"/>
      <c r="U42099" s="287"/>
      <c r="X42099" s="289"/>
    </row>
    <row r="42100" spans="20:24">
      <c r="T42100" s="288"/>
      <c r="U42100" s="287"/>
      <c r="X42100" s="289"/>
    </row>
    <row r="42101" spans="20:24">
      <c r="T42101" s="288"/>
      <c r="U42101" s="287"/>
      <c r="X42101" s="289"/>
    </row>
    <row r="42102" spans="20:24">
      <c r="T42102" s="288"/>
      <c r="U42102" s="287"/>
      <c r="X42102" s="289"/>
    </row>
    <row r="42103" spans="20:24">
      <c r="T42103" s="288"/>
      <c r="U42103" s="287"/>
      <c r="X42103" s="289"/>
    </row>
    <row r="42104" spans="20:24">
      <c r="T42104" s="288"/>
      <c r="U42104" s="287"/>
      <c r="X42104" s="289"/>
    </row>
    <row r="42105" spans="20:24">
      <c r="T42105" s="288"/>
      <c r="U42105" s="287"/>
      <c r="X42105" s="289"/>
    </row>
    <row r="42106" spans="20:24">
      <c r="T42106" s="288"/>
      <c r="U42106" s="287"/>
      <c r="X42106" s="289"/>
    </row>
    <row r="42107" spans="20:24">
      <c r="T42107" s="288"/>
      <c r="U42107" s="287"/>
      <c r="X42107" s="289"/>
    </row>
    <row r="42108" spans="20:24">
      <c r="T42108" s="288"/>
      <c r="U42108" s="287"/>
      <c r="X42108" s="289"/>
    </row>
    <row r="42109" spans="20:24">
      <c r="T42109" s="288"/>
      <c r="U42109" s="287"/>
      <c r="X42109" s="289"/>
    </row>
    <row r="42110" spans="20:24">
      <c r="T42110" s="288"/>
      <c r="U42110" s="287"/>
      <c r="X42110" s="289"/>
    </row>
    <row r="42111" spans="20:24">
      <c r="T42111" s="288"/>
      <c r="U42111" s="287"/>
      <c r="X42111" s="289"/>
    </row>
    <row r="42112" spans="20:24">
      <c r="T42112" s="288"/>
      <c r="U42112" s="287"/>
      <c r="X42112" s="289"/>
    </row>
    <row r="42113" spans="20:24">
      <c r="T42113" s="288"/>
      <c r="U42113" s="287"/>
      <c r="X42113" s="289"/>
    </row>
    <row r="42114" spans="20:24">
      <c r="T42114" s="288"/>
      <c r="U42114" s="287"/>
      <c r="X42114" s="289"/>
    </row>
    <row r="42115" spans="20:24">
      <c r="T42115" s="288"/>
      <c r="U42115" s="287"/>
      <c r="X42115" s="289"/>
    </row>
    <row r="42116" spans="20:24">
      <c r="T42116" s="288"/>
      <c r="U42116" s="287"/>
      <c r="X42116" s="289"/>
    </row>
    <row r="42117" spans="20:24">
      <c r="T42117" s="288"/>
      <c r="U42117" s="287"/>
      <c r="X42117" s="289"/>
    </row>
    <row r="42118" spans="20:24">
      <c r="T42118" s="288"/>
      <c r="U42118" s="287"/>
      <c r="X42118" s="289"/>
    </row>
    <row r="42119" spans="20:24">
      <c r="T42119" s="288"/>
      <c r="U42119" s="287"/>
      <c r="X42119" s="289"/>
    </row>
    <row r="42120" spans="20:24">
      <c r="T42120" s="288"/>
      <c r="U42120" s="287"/>
      <c r="X42120" s="289"/>
    </row>
    <row r="42121" spans="20:24">
      <c r="T42121" s="288"/>
      <c r="U42121" s="287"/>
      <c r="X42121" s="289"/>
    </row>
    <row r="42122" spans="20:24">
      <c r="T42122" s="288"/>
      <c r="U42122" s="287"/>
      <c r="X42122" s="289"/>
    </row>
    <row r="42123" spans="20:24">
      <c r="T42123" s="288"/>
      <c r="U42123" s="287"/>
      <c r="X42123" s="289"/>
    </row>
    <row r="42124" spans="20:24">
      <c r="T42124" s="288"/>
      <c r="U42124" s="287"/>
      <c r="X42124" s="289"/>
    </row>
    <row r="42125" spans="20:24">
      <c r="T42125" s="288"/>
      <c r="U42125" s="287"/>
      <c r="X42125" s="289"/>
    </row>
    <row r="42126" spans="20:24">
      <c r="T42126" s="288"/>
      <c r="U42126" s="287"/>
      <c r="X42126" s="289"/>
    </row>
    <row r="42127" spans="20:24">
      <c r="T42127" s="288"/>
      <c r="U42127" s="287"/>
      <c r="X42127" s="289"/>
    </row>
    <row r="42128" spans="20:24">
      <c r="T42128" s="288"/>
      <c r="U42128" s="287"/>
      <c r="X42128" s="289"/>
    </row>
    <row r="42129" spans="20:24">
      <c r="T42129" s="288"/>
      <c r="U42129" s="287"/>
      <c r="X42129" s="289"/>
    </row>
    <row r="42130" spans="20:24">
      <c r="T42130" s="288"/>
      <c r="U42130" s="287"/>
      <c r="X42130" s="289"/>
    </row>
    <row r="42131" spans="20:24">
      <c r="T42131" s="288"/>
      <c r="U42131" s="287"/>
      <c r="X42131" s="289"/>
    </row>
    <row r="42132" spans="20:24">
      <c r="T42132" s="288"/>
      <c r="U42132" s="287"/>
      <c r="X42132" s="289"/>
    </row>
    <row r="42133" spans="20:24">
      <c r="T42133" s="288"/>
      <c r="U42133" s="287"/>
      <c r="X42133" s="289"/>
    </row>
    <row r="42134" spans="20:24">
      <c r="T42134" s="288"/>
      <c r="U42134" s="287"/>
      <c r="X42134" s="289"/>
    </row>
    <row r="42135" spans="20:24">
      <c r="T42135" s="288"/>
      <c r="U42135" s="287"/>
      <c r="X42135" s="289"/>
    </row>
    <row r="42136" spans="20:24">
      <c r="T42136" s="288"/>
      <c r="U42136" s="287"/>
      <c r="X42136" s="289"/>
    </row>
    <row r="42137" spans="20:24">
      <c r="T42137" s="288"/>
      <c r="U42137" s="287"/>
      <c r="X42137" s="289"/>
    </row>
    <row r="42138" spans="20:24">
      <c r="T42138" s="288"/>
      <c r="U42138" s="287"/>
      <c r="X42138" s="289"/>
    </row>
    <row r="42139" spans="20:24">
      <c r="T42139" s="288"/>
      <c r="U42139" s="287"/>
      <c r="X42139" s="289"/>
    </row>
    <row r="42140" spans="20:24">
      <c r="T42140" s="288"/>
      <c r="U42140" s="287"/>
      <c r="X42140" s="289"/>
    </row>
    <row r="42141" spans="20:24">
      <c r="T42141" s="288"/>
      <c r="U42141" s="287"/>
      <c r="X42141" s="289"/>
    </row>
    <row r="42142" spans="20:24">
      <c r="T42142" s="288"/>
      <c r="U42142" s="287"/>
      <c r="X42142" s="289"/>
    </row>
    <row r="42143" spans="20:24">
      <c r="T42143" s="288"/>
      <c r="U42143" s="287"/>
      <c r="X42143" s="289"/>
    </row>
    <row r="42144" spans="20:24">
      <c r="T42144" s="288"/>
      <c r="U42144" s="287"/>
      <c r="X42144" s="289"/>
    </row>
    <row r="42145" spans="20:24">
      <c r="T42145" s="288"/>
      <c r="U42145" s="287"/>
      <c r="X42145" s="289"/>
    </row>
    <row r="42146" spans="20:24">
      <c r="T42146" s="288"/>
      <c r="U42146" s="287"/>
      <c r="X42146" s="289"/>
    </row>
    <row r="42147" spans="20:24">
      <c r="T42147" s="288"/>
      <c r="U42147" s="287"/>
      <c r="X42147" s="289"/>
    </row>
    <row r="42148" spans="20:24">
      <c r="T42148" s="288"/>
      <c r="U42148" s="287"/>
      <c r="X42148" s="289"/>
    </row>
    <row r="42149" spans="20:24">
      <c r="T42149" s="288"/>
      <c r="U42149" s="287"/>
      <c r="X42149" s="289"/>
    </row>
    <row r="42150" spans="20:24">
      <c r="T42150" s="288"/>
      <c r="U42150" s="287"/>
      <c r="X42150" s="289"/>
    </row>
    <row r="42151" spans="20:24">
      <c r="T42151" s="288"/>
      <c r="U42151" s="287"/>
      <c r="X42151" s="289"/>
    </row>
    <row r="42152" spans="20:24">
      <c r="T42152" s="288"/>
      <c r="U42152" s="287"/>
      <c r="X42152" s="289"/>
    </row>
    <row r="42153" spans="20:24">
      <c r="T42153" s="288"/>
      <c r="U42153" s="287"/>
      <c r="X42153" s="289"/>
    </row>
    <row r="42154" spans="20:24">
      <c r="T42154" s="288"/>
      <c r="U42154" s="287"/>
      <c r="X42154" s="289"/>
    </row>
    <row r="42155" spans="20:24">
      <c r="T42155" s="288"/>
      <c r="U42155" s="287"/>
      <c r="X42155" s="289"/>
    </row>
    <row r="42156" spans="20:24">
      <c r="T42156" s="288"/>
      <c r="U42156" s="287"/>
      <c r="X42156" s="289"/>
    </row>
    <row r="42157" spans="20:24">
      <c r="T42157" s="288"/>
      <c r="U42157" s="287"/>
      <c r="X42157" s="289"/>
    </row>
    <row r="42158" spans="20:24">
      <c r="T42158" s="288"/>
      <c r="U42158" s="287"/>
      <c r="X42158" s="289"/>
    </row>
    <row r="42159" spans="20:24">
      <c r="T42159" s="288"/>
      <c r="U42159" s="287"/>
      <c r="X42159" s="289"/>
    </row>
    <row r="42160" spans="20:24">
      <c r="T42160" s="288"/>
      <c r="U42160" s="287"/>
      <c r="X42160" s="289"/>
    </row>
    <row r="42161" spans="20:24">
      <c r="T42161" s="288"/>
      <c r="U42161" s="287"/>
      <c r="X42161" s="289"/>
    </row>
    <row r="42162" spans="20:24">
      <c r="T42162" s="288"/>
      <c r="U42162" s="287"/>
      <c r="X42162" s="289"/>
    </row>
    <row r="42163" spans="20:24">
      <c r="T42163" s="288"/>
      <c r="U42163" s="287"/>
      <c r="X42163" s="289"/>
    </row>
    <row r="42164" spans="20:24">
      <c r="T42164" s="288"/>
      <c r="U42164" s="287"/>
      <c r="X42164" s="289"/>
    </row>
    <row r="42165" spans="20:24">
      <c r="T42165" s="288"/>
      <c r="U42165" s="287"/>
      <c r="X42165" s="289"/>
    </row>
    <row r="42166" spans="20:24">
      <c r="T42166" s="288"/>
      <c r="U42166" s="287"/>
      <c r="X42166" s="289"/>
    </row>
    <row r="42167" spans="20:24">
      <c r="T42167" s="288"/>
      <c r="U42167" s="287"/>
      <c r="X42167" s="289"/>
    </row>
    <row r="42168" spans="20:24">
      <c r="T42168" s="288"/>
      <c r="U42168" s="287"/>
      <c r="X42168" s="289"/>
    </row>
    <row r="42169" spans="20:24">
      <c r="T42169" s="288"/>
      <c r="U42169" s="287"/>
      <c r="X42169" s="289"/>
    </row>
    <row r="42170" spans="20:24">
      <c r="T42170" s="288"/>
      <c r="U42170" s="287"/>
      <c r="X42170" s="289"/>
    </row>
    <row r="42171" spans="20:24">
      <c r="T42171" s="288"/>
      <c r="U42171" s="287"/>
      <c r="X42171" s="289"/>
    </row>
    <row r="42172" spans="20:24">
      <c r="T42172" s="288"/>
      <c r="U42172" s="287"/>
      <c r="X42172" s="289"/>
    </row>
    <row r="42173" spans="20:24">
      <c r="T42173" s="288"/>
      <c r="U42173" s="287"/>
      <c r="X42173" s="289"/>
    </row>
    <row r="42174" spans="20:24">
      <c r="T42174" s="288"/>
      <c r="U42174" s="287"/>
      <c r="X42174" s="289"/>
    </row>
    <row r="42175" spans="20:24">
      <c r="T42175" s="288"/>
      <c r="U42175" s="287"/>
      <c r="X42175" s="289"/>
    </row>
    <row r="42176" spans="20:24">
      <c r="T42176" s="288"/>
      <c r="U42176" s="287"/>
      <c r="X42176" s="289"/>
    </row>
    <row r="42177" spans="20:24">
      <c r="T42177" s="288"/>
      <c r="U42177" s="287"/>
      <c r="X42177" s="289"/>
    </row>
    <row r="42178" spans="20:24">
      <c r="T42178" s="288"/>
      <c r="U42178" s="287"/>
      <c r="X42178" s="289"/>
    </row>
    <row r="42179" spans="20:24">
      <c r="T42179" s="288"/>
      <c r="U42179" s="287"/>
      <c r="X42179" s="289"/>
    </row>
    <row r="42180" spans="20:24">
      <c r="T42180" s="288"/>
      <c r="U42180" s="287"/>
      <c r="X42180" s="289"/>
    </row>
    <row r="42181" spans="20:24">
      <c r="T42181" s="288"/>
      <c r="U42181" s="287"/>
      <c r="X42181" s="289"/>
    </row>
    <row r="42182" spans="20:24">
      <c r="T42182" s="288"/>
      <c r="U42182" s="287"/>
      <c r="X42182" s="289"/>
    </row>
    <row r="42183" spans="20:24">
      <c r="T42183" s="288"/>
      <c r="U42183" s="287"/>
      <c r="X42183" s="289"/>
    </row>
    <row r="42184" spans="20:24">
      <c r="T42184" s="288"/>
      <c r="U42184" s="287"/>
      <c r="X42184" s="289"/>
    </row>
    <row r="42185" spans="20:24">
      <c r="T42185" s="288"/>
      <c r="U42185" s="287"/>
      <c r="X42185" s="289"/>
    </row>
    <row r="42186" spans="20:24">
      <c r="T42186" s="288"/>
      <c r="U42186" s="287"/>
      <c r="X42186" s="289"/>
    </row>
    <row r="42187" spans="20:24">
      <c r="T42187" s="288"/>
      <c r="U42187" s="287"/>
      <c r="X42187" s="289"/>
    </row>
    <row r="42188" spans="20:24">
      <c r="T42188" s="288"/>
      <c r="U42188" s="287"/>
      <c r="X42188" s="289"/>
    </row>
    <row r="42189" spans="20:24">
      <c r="T42189" s="288"/>
      <c r="U42189" s="287"/>
      <c r="X42189" s="289"/>
    </row>
    <row r="42190" spans="20:24">
      <c r="T42190" s="288"/>
      <c r="U42190" s="287"/>
      <c r="X42190" s="289"/>
    </row>
    <row r="42191" spans="20:24">
      <c r="T42191" s="288"/>
      <c r="U42191" s="287"/>
      <c r="X42191" s="289"/>
    </row>
    <row r="42192" spans="20:24">
      <c r="T42192" s="288"/>
      <c r="U42192" s="287"/>
      <c r="X42192" s="289"/>
    </row>
    <row r="42193" spans="20:24">
      <c r="T42193" s="288"/>
      <c r="U42193" s="287"/>
      <c r="X42193" s="289"/>
    </row>
    <row r="42194" spans="20:24">
      <c r="T42194" s="288"/>
      <c r="U42194" s="287"/>
      <c r="X42194" s="289"/>
    </row>
    <row r="42195" spans="20:24">
      <c r="T42195" s="288"/>
      <c r="U42195" s="287"/>
      <c r="X42195" s="289"/>
    </row>
    <row r="42196" spans="20:24">
      <c r="T42196" s="288"/>
      <c r="U42196" s="287"/>
      <c r="X42196" s="289"/>
    </row>
    <row r="42197" spans="20:24">
      <c r="T42197" s="288"/>
      <c r="U42197" s="287"/>
      <c r="X42197" s="289"/>
    </row>
    <row r="42198" spans="20:24">
      <c r="T42198" s="288"/>
      <c r="U42198" s="287"/>
      <c r="X42198" s="289"/>
    </row>
    <row r="42199" spans="20:24">
      <c r="T42199" s="288"/>
      <c r="U42199" s="287"/>
      <c r="X42199" s="289"/>
    </row>
    <row r="42200" spans="20:24">
      <c r="T42200" s="288"/>
      <c r="U42200" s="287"/>
      <c r="X42200" s="289"/>
    </row>
    <row r="42201" spans="20:24">
      <c r="T42201" s="288"/>
      <c r="U42201" s="287"/>
      <c r="X42201" s="289"/>
    </row>
    <row r="42202" spans="20:24">
      <c r="T42202" s="288"/>
      <c r="U42202" s="287"/>
      <c r="X42202" s="289"/>
    </row>
    <row r="42203" spans="20:24">
      <c r="T42203" s="288"/>
      <c r="U42203" s="287"/>
      <c r="X42203" s="289"/>
    </row>
    <row r="42204" spans="20:24">
      <c r="T42204" s="288"/>
      <c r="U42204" s="287"/>
      <c r="X42204" s="289"/>
    </row>
    <row r="42205" spans="20:24">
      <c r="T42205" s="288"/>
      <c r="U42205" s="287"/>
      <c r="X42205" s="289"/>
    </row>
    <row r="42206" spans="20:24">
      <c r="T42206" s="288"/>
      <c r="U42206" s="287"/>
      <c r="X42206" s="289"/>
    </row>
    <row r="42207" spans="20:24">
      <c r="T42207" s="288"/>
      <c r="U42207" s="287"/>
      <c r="X42207" s="289"/>
    </row>
    <row r="42208" spans="20:24">
      <c r="T42208" s="288"/>
      <c r="U42208" s="287"/>
      <c r="X42208" s="289"/>
    </row>
    <row r="42209" spans="20:24">
      <c r="T42209" s="288"/>
      <c r="U42209" s="287"/>
      <c r="X42209" s="289"/>
    </row>
    <row r="42210" spans="20:24">
      <c r="T42210" s="288"/>
      <c r="U42210" s="287"/>
      <c r="X42210" s="289"/>
    </row>
    <row r="42211" spans="20:24">
      <c r="T42211" s="288"/>
      <c r="U42211" s="287"/>
      <c r="X42211" s="289"/>
    </row>
    <row r="42212" spans="20:24">
      <c r="T42212" s="288"/>
      <c r="U42212" s="287"/>
      <c r="X42212" s="289"/>
    </row>
    <row r="42213" spans="20:24">
      <c r="T42213" s="288"/>
      <c r="U42213" s="287"/>
      <c r="X42213" s="289"/>
    </row>
    <row r="42214" spans="20:24">
      <c r="T42214" s="288"/>
      <c r="U42214" s="287"/>
      <c r="X42214" s="289"/>
    </row>
    <row r="42215" spans="20:24">
      <c r="T42215" s="288"/>
      <c r="U42215" s="287"/>
      <c r="X42215" s="289"/>
    </row>
    <row r="42216" spans="20:24">
      <c r="T42216" s="288"/>
      <c r="U42216" s="287"/>
      <c r="X42216" s="289"/>
    </row>
    <row r="42217" spans="20:24">
      <c r="T42217" s="288"/>
      <c r="U42217" s="287"/>
      <c r="X42217" s="289"/>
    </row>
    <row r="42218" spans="20:24">
      <c r="T42218" s="288"/>
      <c r="U42218" s="287"/>
      <c r="X42218" s="289"/>
    </row>
    <row r="42219" spans="20:24">
      <c r="T42219" s="288"/>
      <c r="U42219" s="287"/>
      <c r="X42219" s="289"/>
    </row>
    <row r="42220" spans="20:24">
      <c r="T42220" s="288"/>
      <c r="U42220" s="287"/>
      <c r="X42220" s="289"/>
    </row>
    <row r="42221" spans="20:24">
      <c r="T42221" s="288"/>
      <c r="U42221" s="287"/>
      <c r="X42221" s="289"/>
    </row>
    <row r="42222" spans="20:24">
      <c r="T42222" s="288"/>
      <c r="U42222" s="287"/>
      <c r="X42222" s="289"/>
    </row>
    <row r="42223" spans="20:24">
      <c r="T42223" s="288"/>
      <c r="U42223" s="287"/>
      <c r="X42223" s="289"/>
    </row>
    <row r="42224" spans="20:24">
      <c r="T42224" s="288"/>
      <c r="U42224" s="287"/>
      <c r="X42224" s="289"/>
    </row>
    <row r="42225" spans="20:24">
      <c r="T42225" s="288"/>
      <c r="U42225" s="287"/>
      <c r="X42225" s="289"/>
    </row>
    <row r="42226" spans="20:24">
      <c r="T42226" s="288"/>
      <c r="U42226" s="287"/>
      <c r="X42226" s="289"/>
    </row>
    <row r="42227" spans="20:24">
      <c r="T42227" s="288"/>
      <c r="U42227" s="287"/>
      <c r="X42227" s="289"/>
    </row>
    <row r="42228" spans="20:24">
      <c r="T42228" s="288"/>
      <c r="U42228" s="287"/>
      <c r="X42228" s="289"/>
    </row>
    <row r="42229" spans="20:24">
      <c r="T42229" s="288"/>
      <c r="U42229" s="287"/>
      <c r="X42229" s="289"/>
    </row>
    <row r="42230" spans="20:24">
      <c r="T42230" s="288"/>
      <c r="U42230" s="287"/>
      <c r="X42230" s="289"/>
    </row>
    <row r="42231" spans="20:24">
      <c r="T42231" s="288"/>
      <c r="U42231" s="287"/>
      <c r="X42231" s="289"/>
    </row>
    <row r="42232" spans="20:24">
      <c r="T42232" s="288"/>
      <c r="U42232" s="287"/>
      <c r="X42232" s="289"/>
    </row>
    <row r="42233" spans="20:24">
      <c r="T42233" s="288"/>
      <c r="U42233" s="287"/>
      <c r="X42233" s="289"/>
    </row>
    <row r="42234" spans="20:24">
      <c r="T42234" s="288"/>
      <c r="U42234" s="287"/>
      <c r="X42234" s="289"/>
    </row>
    <row r="42235" spans="20:24">
      <c r="T42235" s="288"/>
      <c r="U42235" s="287"/>
      <c r="X42235" s="289"/>
    </row>
    <row r="42236" spans="20:24">
      <c r="T42236" s="288"/>
      <c r="U42236" s="287"/>
      <c r="X42236" s="289"/>
    </row>
    <row r="42237" spans="20:24">
      <c r="T42237" s="288"/>
      <c r="U42237" s="287"/>
      <c r="X42237" s="289"/>
    </row>
    <row r="42238" spans="20:24">
      <c r="T42238" s="288"/>
      <c r="U42238" s="287"/>
      <c r="X42238" s="289"/>
    </row>
    <row r="42239" spans="20:24">
      <c r="T42239" s="288"/>
      <c r="U42239" s="287"/>
      <c r="X42239" s="289"/>
    </row>
    <row r="42240" spans="20:24">
      <c r="T42240" s="288"/>
      <c r="U42240" s="287"/>
      <c r="X42240" s="289"/>
    </row>
    <row r="42241" spans="20:24">
      <c r="T42241" s="288"/>
      <c r="U42241" s="287"/>
      <c r="X42241" s="289"/>
    </row>
    <row r="42242" spans="20:24">
      <c r="T42242" s="288"/>
      <c r="U42242" s="287"/>
      <c r="X42242" s="289"/>
    </row>
    <row r="42243" spans="20:24">
      <c r="T42243" s="288"/>
      <c r="U42243" s="287"/>
      <c r="X42243" s="289"/>
    </row>
    <row r="42244" spans="20:24">
      <c r="T42244" s="288"/>
      <c r="U42244" s="287"/>
      <c r="X42244" s="289"/>
    </row>
    <row r="42245" spans="20:24">
      <c r="T42245" s="288"/>
      <c r="U42245" s="287"/>
      <c r="X42245" s="289"/>
    </row>
    <row r="42246" spans="20:24">
      <c r="T42246" s="288"/>
      <c r="U42246" s="287"/>
      <c r="X42246" s="289"/>
    </row>
    <row r="42247" spans="20:24">
      <c r="T42247" s="288"/>
      <c r="U42247" s="287"/>
      <c r="X42247" s="289"/>
    </row>
    <row r="42248" spans="20:24">
      <c r="T42248" s="288"/>
      <c r="U42248" s="287"/>
      <c r="X42248" s="289"/>
    </row>
    <row r="42249" spans="20:24">
      <c r="T42249" s="288"/>
      <c r="U42249" s="287"/>
      <c r="X42249" s="289"/>
    </row>
    <row r="42250" spans="20:24">
      <c r="T42250" s="288"/>
      <c r="U42250" s="287"/>
      <c r="X42250" s="289"/>
    </row>
    <row r="42251" spans="20:24">
      <c r="T42251" s="288"/>
      <c r="U42251" s="287"/>
      <c r="X42251" s="289"/>
    </row>
    <row r="42252" spans="20:24">
      <c r="T42252" s="288"/>
      <c r="U42252" s="287"/>
      <c r="X42252" s="289"/>
    </row>
    <row r="42253" spans="20:24">
      <c r="T42253" s="288"/>
      <c r="U42253" s="287"/>
      <c r="X42253" s="289"/>
    </row>
    <row r="42254" spans="20:24">
      <c r="T42254" s="288"/>
      <c r="U42254" s="287"/>
      <c r="X42254" s="289"/>
    </row>
    <row r="42255" spans="20:24">
      <c r="T42255" s="288"/>
      <c r="U42255" s="287"/>
      <c r="X42255" s="289"/>
    </row>
    <row r="42256" spans="20:24">
      <c r="T42256" s="288"/>
      <c r="U42256" s="287"/>
      <c r="X42256" s="289"/>
    </row>
    <row r="42257" spans="20:24">
      <c r="T42257" s="288"/>
      <c r="U42257" s="287"/>
      <c r="X42257" s="289"/>
    </row>
    <row r="42258" spans="20:24">
      <c r="T42258" s="288"/>
      <c r="U42258" s="287"/>
      <c r="X42258" s="289"/>
    </row>
    <row r="42259" spans="20:24">
      <c r="T42259" s="288"/>
      <c r="U42259" s="287"/>
      <c r="X42259" s="289"/>
    </row>
    <row r="42260" spans="20:24">
      <c r="T42260" s="288"/>
      <c r="U42260" s="287"/>
      <c r="X42260" s="289"/>
    </row>
    <row r="42261" spans="20:24">
      <c r="T42261" s="288"/>
      <c r="U42261" s="287"/>
      <c r="X42261" s="289"/>
    </row>
    <row r="42262" spans="20:24">
      <c r="T42262" s="288"/>
      <c r="U42262" s="287"/>
      <c r="X42262" s="289"/>
    </row>
    <row r="42263" spans="20:24">
      <c r="T42263" s="288"/>
      <c r="U42263" s="287"/>
      <c r="X42263" s="289"/>
    </row>
    <row r="42264" spans="20:24">
      <c r="T42264" s="288"/>
      <c r="U42264" s="287"/>
      <c r="X42264" s="289"/>
    </row>
    <row r="42265" spans="20:24">
      <c r="T42265" s="288"/>
      <c r="U42265" s="287"/>
      <c r="X42265" s="289"/>
    </row>
    <row r="42266" spans="20:24">
      <c r="T42266" s="288"/>
      <c r="U42266" s="287"/>
      <c r="X42266" s="289"/>
    </row>
    <row r="42267" spans="20:24">
      <c r="T42267" s="288"/>
      <c r="U42267" s="287"/>
      <c r="X42267" s="289"/>
    </row>
    <row r="42268" spans="20:24">
      <c r="T42268" s="288"/>
      <c r="U42268" s="287"/>
      <c r="X42268" s="289"/>
    </row>
    <row r="42269" spans="20:24">
      <c r="T42269" s="288"/>
      <c r="U42269" s="287"/>
      <c r="X42269" s="289"/>
    </row>
    <row r="42270" spans="20:24">
      <c r="T42270" s="288"/>
      <c r="U42270" s="287"/>
      <c r="X42270" s="289"/>
    </row>
    <row r="42271" spans="20:24">
      <c r="T42271" s="288"/>
      <c r="U42271" s="287"/>
      <c r="X42271" s="289"/>
    </row>
    <row r="42272" spans="20:24">
      <c r="T42272" s="288"/>
      <c r="U42272" s="287"/>
      <c r="X42272" s="289"/>
    </row>
    <row r="42273" spans="20:24">
      <c r="T42273" s="288"/>
      <c r="U42273" s="287"/>
      <c r="X42273" s="289"/>
    </row>
    <row r="42274" spans="20:24">
      <c r="T42274" s="288"/>
      <c r="U42274" s="287"/>
      <c r="X42274" s="289"/>
    </row>
    <row r="42275" spans="20:24">
      <c r="T42275" s="288"/>
      <c r="U42275" s="287"/>
      <c r="X42275" s="289"/>
    </row>
    <row r="42276" spans="20:24">
      <c r="T42276" s="288"/>
      <c r="U42276" s="287"/>
      <c r="X42276" s="289"/>
    </row>
    <row r="42277" spans="20:24">
      <c r="T42277" s="288"/>
      <c r="U42277" s="287"/>
      <c r="X42277" s="289"/>
    </row>
    <row r="42278" spans="20:24">
      <c r="T42278" s="288"/>
      <c r="U42278" s="287"/>
      <c r="X42278" s="289"/>
    </row>
    <row r="42279" spans="20:24">
      <c r="T42279" s="288"/>
      <c r="U42279" s="287"/>
      <c r="X42279" s="289"/>
    </row>
    <row r="42280" spans="20:24">
      <c r="T42280" s="288"/>
      <c r="U42280" s="287"/>
      <c r="X42280" s="289"/>
    </row>
    <row r="42281" spans="20:24">
      <c r="T42281" s="288"/>
      <c r="U42281" s="287"/>
      <c r="X42281" s="289"/>
    </row>
    <row r="42282" spans="20:24">
      <c r="T42282" s="288"/>
      <c r="U42282" s="287"/>
      <c r="X42282" s="289"/>
    </row>
    <row r="42283" spans="20:24">
      <c r="T42283" s="288"/>
      <c r="U42283" s="287"/>
      <c r="X42283" s="289"/>
    </row>
    <row r="42284" spans="20:24">
      <c r="T42284" s="288"/>
      <c r="U42284" s="287"/>
      <c r="X42284" s="289"/>
    </row>
    <row r="42285" spans="20:24">
      <c r="T42285" s="288"/>
      <c r="U42285" s="287"/>
      <c r="X42285" s="289"/>
    </row>
    <row r="42286" spans="20:24">
      <c r="T42286" s="288"/>
      <c r="U42286" s="287"/>
      <c r="X42286" s="289"/>
    </row>
    <row r="42287" spans="20:24">
      <c r="T42287" s="288"/>
      <c r="U42287" s="287"/>
      <c r="X42287" s="289"/>
    </row>
    <row r="42288" spans="20:24">
      <c r="T42288" s="288"/>
      <c r="U42288" s="287"/>
      <c r="X42288" s="289"/>
    </row>
    <row r="42289" spans="20:24">
      <c r="T42289" s="288"/>
      <c r="U42289" s="287"/>
      <c r="X42289" s="289"/>
    </row>
    <row r="42290" spans="20:24">
      <c r="T42290" s="288"/>
      <c r="U42290" s="287"/>
      <c r="X42290" s="289"/>
    </row>
    <row r="42291" spans="20:24">
      <c r="T42291" s="288"/>
      <c r="U42291" s="287"/>
      <c r="X42291" s="289"/>
    </row>
    <row r="42292" spans="20:24">
      <c r="T42292" s="288"/>
      <c r="U42292" s="287"/>
      <c r="X42292" s="289"/>
    </row>
    <row r="42293" spans="20:24">
      <c r="T42293" s="288"/>
      <c r="U42293" s="287"/>
      <c r="X42293" s="289"/>
    </row>
    <row r="42294" spans="20:24">
      <c r="T42294" s="288"/>
      <c r="U42294" s="287"/>
      <c r="X42294" s="289"/>
    </row>
    <row r="42295" spans="20:24">
      <c r="T42295" s="288"/>
      <c r="U42295" s="287"/>
      <c r="X42295" s="289"/>
    </row>
    <row r="42296" spans="20:24">
      <c r="T42296" s="288"/>
      <c r="U42296" s="287"/>
      <c r="X42296" s="289"/>
    </row>
    <row r="42297" spans="20:24">
      <c r="T42297" s="288"/>
      <c r="U42297" s="287"/>
      <c r="X42297" s="289"/>
    </row>
    <row r="42298" spans="20:24">
      <c r="T42298" s="288"/>
      <c r="U42298" s="287"/>
      <c r="X42298" s="289"/>
    </row>
    <row r="42299" spans="20:24">
      <c r="T42299" s="288"/>
      <c r="U42299" s="287"/>
      <c r="X42299" s="289"/>
    </row>
    <row r="42300" spans="20:24">
      <c r="T42300" s="288"/>
      <c r="U42300" s="287"/>
      <c r="X42300" s="289"/>
    </row>
    <row r="42301" spans="20:24">
      <c r="T42301" s="288"/>
      <c r="U42301" s="287"/>
      <c r="X42301" s="289"/>
    </row>
    <row r="42302" spans="20:24">
      <c r="T42302" s="288"/>
      <c r="U42302" s="287"/>
      <c r="X42302" s="289"/>
    </row>
    <row r="42303" spans="20:24">
      <c r="T42303" s="288"/>
      <c r="U42303" s="287"/>
      <c r="X42303" s="289"/>
    </row>
    <row r="42304" spans="20:24">
      <c r="T42304" s="288"/>
      <c r="U42304" s="287"/>
      <c r="X42304" s="289"/>
    </row>
    <row r="42305" spans="20:24">
      <c r="T42305" s="288"/>
      <c r="U42305" s="287"/>
      <c r="X42305" s="289"/>
    </row>
    <row r="42306" spans="20:24">
      <c r="T42306" s="288"/>
      <c r="U42306" s="287"/>
      <c r="X42306" s="289"/>
    </row>
    <row r="42307" spans="20:24">
      <c r="T42307" s="288"/>
      <c r="U42307" s="287"/>
      <c r="X42307" s="289"/>
    </row>
    <row r="42308" spans="20:24">
      <c r="T42308" s="288"/>
      <c r="U42308" s="287"/>
      <c r="X42308" s="289"/>
    </row>
    <row r="42309" spans="20:24">
      <c r="T42309" s="288"/>
      <c r="U42309" s="287"/>
      <c r="X42309" s="289"/>
    </row>
    <row r="42310" spans="20:24">
      <c r="T42310" s="288"/>
      <c r="U42310" s="287"/>
      <c r="X42310" s="289"/>
    </row>
    <row r="42311" spans="20:24">
      <c r="T42311" s="288"/>
      <c r="U42311" s="287"/>
      <c r="X42311" s="289"/>
    </row>
    <row r="42312" spans="20:24">
      <c r="T42312" s="288"/>
      <c r="U42312" s="287"/>
      <c r="X42312" s="289"/>
    </row>
    <row r="42313" spans="20:24">
      <c r="T42313" s="288"/>
      <c r="U42313" s="287"/>
      <c r="X42313" s="289"/>
    </row>
    <row r="42314" spans="20:24">
      <c r="T42314" s="288"/>
      <c r="U42314" s="287"/>
      <c r="X42314" s="289"/>
    </row>
    <row r="42315" spans="20:24">
      <c r="T42315" s="288"/>
      <c r="U42315" s="287"/>
      <c r="X42315" s="289"/>
    </row>
    <row r="42316" spans="20:24">
      <c r="T42316" s="288"/>
      <c r="U42316" s="287"/>
      <c r="X42316" s="289"/>
    </row>
    <row r="42317" spans="20:24">
      <c r="T42317" s="288"/>
      <c r="U42317" s="287"/>
      <c r="X42317" s="289"/>
    </row>
    <row r="42318" spans="20:24">
      <c r="T42318" s="288"/>
      <c r="U42318" s="287"/>
      <c r="X42318" s="289"/>
    </row>
    <row r="42319" spans="20:24">
      <c r="T42319" s="288"/>
      <c r="U42319" s="287"/>
      <c r="X42319" s="289"/>
    </row>
    <row r="42320" spans="20:24">
      <c r="T42320" s="288"/>
      <c r="U42320" s="287"/>
      <c r="X42320" s="289"/>
    </row>
    <row r="42321" spans="20:24">
      <c r="T42321" s="288"/>
      <c r="U42321" s="287"/>
      <c r="X42321" s="289"/>
    </row>
    <row r="42322" spans="20:24">
      <c r="T42322" s="288"/>
      <c r="U42322" s="287"/>
      <c r="X42322" s="289"/>
    </row>
    <row r="42323" spans="20:24">
      <c r="T42323" s="288"/>
      <c r="U42323" s="287"/>
      <c r="X42323" s="289"/>
    </row>
    <row r="42324" spans="20:24">
      <c r="T42324" s="288"/>
      <c r="U42324" s="287"/>
      <c r="X42324" s="289"/>
    </row>
    <row r="42325" spans="20:24">
      <c r="T42325" s="288"/>
      <c r="U42325" s="287"/>
      <c r="X42325" s="289"/>
    </row>
    <row r="42326" spans="20:24">
      <c r="T42326" s="288"/>
      <c r="U42326" s="287"/>
      <c r="X42326" s="289"/>
    </row>
    <row r="42327" spans="20:24">
      <c r="T42327" s="288"/>
      <c r="U42327" s="287"/>
      <c r="X42327" s="289"/>
    </row>
    <row r="42328" spans="20:24">
      <c r="T42328" s="288"/>
      <c r="U42328" s="287"/>
      <c r="X42328" s="289"/>
    </row>
    <row r="42329" spans="20:24">
      <c r="T42329" s="288"/>
      <c r="U42329" s="287"/>
      <c r="X42329" s="289"/>
    </row>
    <row r="42330" spans="20:24">
      <c r="T42330" s="288"/>
      <c r="U42330" s="287"/>
      <c r="X42330" s="289"/>
    </row>
    <row r="42331" spans="20:24">
      <c r="T42331" s="288"/>
      <c r="U42331" s="287"/>
      <c r="X42331" s="289"/>
    </row>
    <row r="42332" spans="20:24">
      <c r="T42332" s="288"/>
      <c r="U42332" s="287"/>
      <c r="X42332" s="289"/>
    </row>
    <row r="42333" spans="20:24">
      <c r="T42333" s="288"/>
      <c r="U42333" s="287"/>
      <c r="X42333" s="289"/>
    </row>
    <row r="42334" spans="20:24">
      <c r="T42334" s="288"/>
      <c r="U42334" s="287"/>
      <c r="X42334" s="289"/>
    </row>
    <row r="42335" spans="20:24">
      <c r="T42335" s="288"/>
      <c r="U42335" s="287"/>
      <c r="X42335" s="289"/>
    </row>
    <row r="42336" spans="20:24">
      <c r="T42336" s="288"/>
      <c r="U42336" s="287"/>
      <c r="X42336" s="289"/>
    </row>
    <row r="42337" spans="20:24">
      <c r="T42337" s="288"/>
      <c r="U42337" s="287"/>
      <c r="X42337" s="289"/>
    </row>
    <row r="42338" spans="20:24">
      <c r="T42338" s="288"/>
      <c r="U42338" s="287"/>
      <c r="X42338" s="289"/>
    </row>
    <row r="42339" spans="20:24">
      <c r="T42339" s="288"/>
      <c r="U42339" s="287"/>
      <c r="X42339" s="289"/>
    </row>
    <row r="42340" spans="20:24">
      <c r="T42340" s="288"/>
      <c r="U42340" s="287"/>
      <c r="X42340" s="289"/>
    </row>
    <row r="42341" spans="20:24">
      <c r="T42341" s="288"/>
      <c r="U42341" s="287"/>
      <c r="X42341" s="289"/>
    </row>
    <row r="42342" spans="20:24">
      <c r="T42342" s="288"/>
      <c r="U42342" s="287"/>
      <c r="X42342" s="289"/>
    </row>
    <row r="42343" spans="20:24">
      <c r="T42343" s="288"/>
      <c r="U42343" s="287"/>
      <c r="X42343" s="289"/>
    </row>
    <row r="42344" spans="20:24">
      <c r="T42344" s="288"/>
      <c r="U42344" s="287"/>
      <c r="X42344" s="289"/>
    </row>
    <row r="42345" spans="20:24">
      <c r="T42345" s="288"/>
      <c r="U42345" s="287"/>
      <c r="X42345" s="289"/>
    </row>
    <row r="42346" spans="20:24">
      <c r="T42346" s="288"/>
      <c r="U42346" s="287"/>
      <c r="X42346" s="289"/>
    </row>
    <row r="42347" spans="20:24">
      <c r="T42347" s="288"/>
      <c r="U42347" s="287"/>
      <c r="X42347" s="289"/>
    </row>
    <row r="42348" spans="20:24">
      <c r="T42348" s="288"/>
      <c r="U42348" s="287"/>
      <c r="X42348" s="289"/>
    </row>
    <row r="42349" spans="20:24">
      <c r="T42349" s="288"/>
      <c r="U42349" s="287"/>
      <c r="X42349" s="289"/>
    </row>
    <row r="42350" spans="20:24">
      <c r="T42350" s="288"/>
      <c r="U42350" s="287"/>
      <c r="X42350" s="289"/>
    </row>
    <row r="42351" spans="20:24">
      <c r="T42351" s="288"/>
      <c r="U42351" s="287"/>
      <c r="X42351" s="289"/>
    </row>
    <row r="42352" spans="20:24">
      <c r="T42352" s="288"/>
      <c r="U42352" s="287"/>
      <c r="X42352" s="289"/>
    </row>
    <row r="42353" spans="20:24">
      <c r="T42353" s="288"/>
      <c r="U42353" s="287"/>
      <c r="X42353" s="289"/>
    </row>
    <row r="42354" spans="20:24">
      <c r="T42354" s="288"/>
      <c r="U42354" s="287"/>
      <c r="X42354" s="289"/>
    </row>
    <row r="42355" spans="20:24">
      <c r="T42355" s="288"/>
      <c r="U42355" s="287"/>
      <c r="X42355" s="289"/>
    </row>
    <row r="42356" spans="20:24">
      <c r="T42356" s="288"/>
      <c r="U42356" s="287"/>
      <c r="X42356" s="289"/>
    </row>
    <row r="42357" spans="20:24">
      <c r="T42357" s="288"/>
      <c r="U42357" s="287"/>
      <c r="X42357" s="289"/>
    </row>
    <row r="42358" spans="20:24">
      <c r="T42358" s="288"/>
      <c r="U42358" s="287"/>
      <c r="X42358" s="289"/>
    </row>
    <row r="42359" spans="20:24">
      <c r="T42359" s="288"/>
      <c r="U42359" s="287"/>
      <c r="X42359" s="289"/>
    </row>
    <row r="42360" spans="20:24">
      <c r="T42360" s="288"/>
      <c r="U42360" s="287"/>
      <c r="X42360" s="289"/>
    </row>
    <row r="42361" spans="20:24">
      <c r="T42361" s="288"/>
      <c r="U42361" s="287"/>
      <c r="X42361" s="289"/>
    </row>
    <row r="42362" spans="20:24">
      <c r="T42362" s="288"/>
      <c r="U42362" s="287"/>
      <c r="X42362" s="289"/>
    </row>
    <row r="42363" spans="20:24">
      <c r="T42363" s="288"/>
      <c r="U42363" s="287"/>
      <c r="X42363" s="289"/>
    </row>
    <row r="42364" spans="20:24">
      <c r="T42364" s="288"/>
      <c r="U42364" s="287"/>
      <c r="X42364" s="289"/>
    </row>
    <row r="42365" spans="20:24">
      <c r="T42365" s="288"/>
      <c r="U42365" s="287"/>
      <c r="X42365" s="289"/>
    </row>
    <row r="42366" spans="20:24">
      <c r="T42366" s="288"/>
      <c r="U42366" s="287"/>
      <c r="X42366" s="289"/>
    </row>
    <row r="42367" spans="20:24">
      <c r="T42367" s="288"/>
      <c r="U42367" s="287"/>
      <c r="X42367" s="289"/>
    </row>
    <row r="42368" spans="20:24">
      <c r="T42368" s="288"/>
      <c r="U42368" s="287"/>
      <c r="X42368" s="289"/>
    </row>
    <row r="42369" spans="20:24">
      <c r="T42369" s="288"/>
      <c r="U42369" s="287"/>
      <c r="X42369" s="289"/>
    </row>
    <row r="42370" spans="20:24">
      <c r="T42370" s="288"/>
      <c r="U42370" s="287"/>
      <c r="X42370" s="289"/>
    </row>
    <row r="42371" spans="20:24">
      <c r="T42371" s="288"/>
      <c r="U42371" s="287"/>
      <c r="X42371" s="289"/>
    </row>
    <row r="42372" spans="20:24">
      <c r="T42372" s="288"/>
      <c r="U42372" s="287"/>
      <c r="X42372" s="289"/>
    </row>
    <row r="42373" spans="20:24">
      <c r="T42373" s="288"/>
      <c r="U42373" s="287"/>
      <c r="X42373" s="289"/>
    </row>
    <row r="42374" spans="20:24">
      <c r="T42374" s="288"/>
      <c r="U42374" s="287"/>
      <c r="X42374" s="289"/>
    </row>
    <row r="42375" spans="20:24">
      <c r="T42375" s="288"/>
      <c r="U42375" s="287"/>
      <c r="X42375" s="289"/>
    </row>
    <row r="42376" spans="20:24">
      <c r="T42376" s="288"/>
      <c r="U42376" s="287"/>
      <c r="X42376" s="289"/>
    </row>
    <row r="42377" spans="20:24">
      <c r="T42377" s="288"/>
      <c r="U42377" s="287"/>
      <c r="X42377" s="289"/>
    </row>
    <row r="42378" spans="20:24">
      <c r="T42378" s="288"/>
      <c r="U42378" s="287"/>
      <c r="X42378" s="289"/>
    </row>
    <row r="42379" spans="20:24">
      <c r="T42379" s="288"/>
      <c r="U42379" s="287"/>
      <c r="X42379" s="289"/>
    </row>
    <row r="42380" spans="20:24">
      <c r="T42380" s="288"/>
      <c r="U42380" s="287"/>
      <c r="X42380" s="289"/>
    </row>
    <row r="42381" spans="20:24">
      <c r="T42381" s="288"/>
      <c r="U42381" s="287"/>
      <c r="X42381" s="289"/>
    </row>
    <row r="42382" spans="20:24">
      <c r="T42382" s="288"/>
      <c r="U42382" s="287"/>
      <c r="X42382" s="289"/>
    </row>
    <row r="42383" spans="20:24">
      <c r="T42383" s="288"/>
      <c r="U42383" s="287"/>
      <c r="X42383" s="289"/>
    </row>
    <row r="42384" spans="20:24">
      <c r="T42384" s="288"/>
      <c r="U42384" s="287"/>
      <c r="X42384" s="289"/>
    </row>
    <row r="42385" spans="20:24">
      <c r="T42385" s="288"/>
      <c r="U42385" s="287"/>
      <c r="X42385" s="289"/>
    </row>
    <row r="42386" spans="20:24">
      <c r="T42386" s="288"/>
      <c r="U42386" s="287"/>
      <c r="X42386" s="289"/>
    </row>
    <row r="42387" spans="20:24">
      <c r="T42387" s="288"/>
      <c r="U42387" s="287"/>
      <c r="X42387" s="289"/>
    </row>
    <row r="42388" spans="20:24">
      <c r="T42388" s="288"/>
      <c r="U42388" s="287"/>
      <c r="X42388" s="289"/>
    </row>
    <row r="42389" spans="20:24">
      <c r="T42389" s="288"/>
      <c r="U42389" s="287"/>
      <c r="X42389" s="289"/>
    </row>
    <row r="42390" spans="20:24">
      <c r="T42390" s="288"/>
      <c r="U42390" s="287"/>
      <c r="X42390" s="289"/>
    </row>
    <row r="42391" spans="20:24">
      <c r="T42391" s="288"/>
      <c r="U42391" s="287"/>
      <c r="X42391" s="289"/>
    </row>
    <row r="42392" spans="20:24">
      <c r="T42392" s="288"/>
      <c r="U42392" s="287"/>
      <c r="X42392" s="289"/>
    </row>
    <row r="42393" spans="20:24">
      <c r="T42393" s="288"/>
      <c r="U42393" s="287"/>
      <c r="X42393" s="289"/>
    </row>
    <row r="42394" spans="20:24">
      <c r="T42394" s="288"/>
      <c r="U42394" s="287"/>
      <c r="X42394" s="289"/>
    </row>
    <row r="42395" spans="20:24">
      <c r="T42395" s="288"/>
      <c r="U42395" s="287"/>
      <c r="X42395" s="289"/>
    </row>
    <row r="42396" spans="20:24">
      <c r="T42396" s="288"/>
      <c r="U42396" s="287"/>
      <c r="X42396" s="289"/>
    </row>
    <row r="42397" spans="20:24">
      <c r="T42397" s="288"/>
      <c r="U42397" s="287"/>
      <c r="X42397" s="289"/>
    </row>
    <row r="42398" spans="20:24">
      <c r="T42398" s="288"/>
      <c r="U42398" s="287"/>
      <c r="X42398" s="289"/>
    </row>
    <row r="42399" spans="20:24">
      <c r="T42399" s="288"/>
      <c r="U42399" s="287"/>
      <c r="X42399" s="289"/>
    </row>
    <row r="42400" spans="20:24">
      <c r="T42400" s="288"/>
      <c r="U42400" s="287"/>
      <c r="X42400" s="289"/>
    </row>
    <row r="42401" spans="20:24">
      <c r="T42401" s="288"/>
      <c r="U42401" s="287"/>
      <c r="X42401" s="289"/>
    </row>
    <row r="42402" spans="20:24">
      <c r="T42402" s="288"/>
      <c r="U42402" s="287"/>
      <c r="X42402" s="289"/>
    </row>
    <row r="42403" spans="20:24">
      <c r="T42403" s="288"/>
      <c r="U42403" s="287"/>
      <c r="X42403" s="289"/>
    </row>
    <row r="42404" spans="20:24">
      <c r="T42404" s="288"/>
      <c r="U42404" s="287"/>
      <c r="X42404" s="289"/>
    </row>
    <row r="42405" spans="20:24">
      <c r="T42405" s="288"/>
      <c r="U42405" s="287"/>
      <c r="X42405" s="289"/>
    </row>
    <row r="42406" spans="20:24">
      <c r="T42406" s="288"/>
      <c r="U42406" s="287"/>
      <c r="X42406" s="289"/>
    </row>
    <row r="42407" spans="20:24">
      <c r="T42407" s="288"/>
      <c r="U42407" s="287"/>
      <c r="X42407" s="289"/>
    </row>
    <row r="42408" spans="20:24">
      <c r="T42408" s="288"/>
      <c r="U42408" s="287"/>
      <c r="X42408" s="289"/>
    </row>
    <row r="42409" spans="20:24">
      <c r="T42409" s="288"/>
      <c r="U42409" s="287"/>
      <c r="X42409" s="289"/>
    </row>
    <row r="42410" spans="20:24">
      <c r="T42410" s="288"/>
      <c r="U42410" s="287"/>
      <c r="X42410" s="289"/>
    </row>
    <row r="42411" spans="20:24">
      <c r="T42411" s="288"/>
      <c r="U42411" s="287"/>
      <c r="X42411" s="289"/>
    </row>
    <row r="42412" spans="20:24">
      <c r="T42412" s="288"/>
      <c r="U42412" s="287"/>
      <c r="X42412" s="289"/>
    </row>
    <row r="42413" spans="20:24">
      <c r="T42413" s="288"/>
      <c r="U42413" s="287"/>
      <c r="X42413" s="289"/>
    </row>
    <row r="42414" spans="20:24">
      <c r="T42414" s="288"/>
      <c r="U42414" s="287"/>
      <c r="X42414" s="289"/>
    </row>
    <row r="42415" spans="20:24">
      <c r="T42415" s="288"/>
      <c r="U42415" s="287"/>
      <c r="X42415" s="289"/>
    </row>
    <row r="42416" spans="20:24">
      <c r="T42416" s="288"/>
      <c r="U42416" s="287"/>
      <c r="X42416" s="289"/>
    </row>
    <row r="42417" spans="20:24">
      <c r="T42417" s="288"/>
      <c r="U42417" s="287"/>
      <c r="X42417" s="289"/>
    </row>
    <row r="42418" spans="20:24">
      <c r="T42418" s="288"/>
      <c r="U42418" s="287"/>
      <c r="X42418" s="289"/>
    </row>
    <row r="42419" spans="20:24">
      <c r="T42419" s="288"/>
      <c r="U42419" s="287"/>
      <c r="X42419" s="289"/>
    </row>
    <row r="42420" spans="20:24">
      <c r="T42420" s="288"/>
      <c r="U42420" s="287"/>
      <c r="X42420" s="289"/>
    </row>
    <row r="42421" spans="20:24">
      <c r="T42421" s="288"/>
      <c r="U42421" s="287"/>
      <c r="X42421" s="289"/>
    </row>
    <row r="42422" spans="20:24">
      <c r="T42422" s="288"/>
      <c r="U42422" s="287"/>
      <c r="X42422" s="289"/>
    </row>
    <row r="42423" spans="20:24">
      <c r="T42423" s="288"/>
      <c r="U42423" s="287"/>
      <c r="X42423" s="289"/>
    </row>
    <row r="42424" spans="20:24">
      <c r="T42424" s="288"/>
      <c r="U42424" s="287"/>
      <c r="X42424" s="289"/>
    </row>
    <row r="42425" spans="20:24">
      <c r="T42425" s="288"/>
      <c r="U42425" s="287"/>
      <c r="X42425" s="289"/>
    </row>
    <row r="42426" spans="20:24">
      <c r="T42426" s="288"/>
      <c r="U42426" s="287"/>
      <c r="X42426" s="289"/>
    </row>
    <row r="42427" spans="20:24">
      <c r="T42427" s="288"/>
      <c r="U42427" s="287"/>
      <c r="X42427" s="289"/>
    </row>
    <row r="42428" spans="20:24">
      <c r="T42428" s="288"/>
      <c r="U42428" s="287"/>
      <c r="X42428" s="289"/>
    </row>
    <row r="42429" spans="20:24">
      <c r="T42429" s="288"/>
      <c r="U42429" s="287"/>
      <c r="X42429" s="289"/>
    </row>
    <row r="42430" spans="20:24">
      <c r="T42430" s="288"/>
      <c r="U42430" s="287"/>
      <c r="X42430" s="289"/>
    </row>
    <row r="42431" spans="20:24">
      <c r="T42431" s="288"/>
      <c r="U42431" s="287"/>
      <c r="X42431" s="289"/>
    </row>
    <row r="42432" spans="20:24">
      <c r="T42432" s="288"/>
      <c r="U42432" s="287"/>
      <c r="X42432" s="289"/>
    </row>
    <row r="42433" spans="20:24">
      <c r="T42433" s="288"/>
      <c r="U42433" s="287"/>
      <c r="X42433" s="289"/>
    </row>
    <row r="42434" spans="20:24">
      <c r="T42434" s="288"/>
      <c r="U42434" s="287"/>
      <c r="X42434" s="289"/>
    </row>
    <row r="42435" spans="20:24">
      <c r="T42435" s="288"/>
      <c r="U42435" s="287"/>
      <c r="X42435" s="289"/>
    </row>
    <row r="42436" spans="20:24">
      <c r="T42436" s="288"/>
      <c r="U42436" s="287"/>
      <c r="X42436" s="289"/>
    </row>
    <row r="42437" spans="20:24">
      <c r="T42437" s="288"/>
      <c r="U42437" s="287"/>
      <c r="X42437" s="289"/>
    </row>
    <row r="42438" spans="20:24">
      <c r="T42438" s="288"/>
      <c r="U42438" s="287"/>
      <c r="X42438" s="289"/>
    </row>
    <row r="42439" spans="20:24">
      <c r="T42439" s="288"/>
      <c r="U42439" s="287"/>
      <c r="X42439" s="289"/>
    </row>
    <row r="42440" spans="20:24">
      <c r="T42440" s="288"/>
      <c r="U42440" s="287"/>
      <c r="X42440" s="289"/>
    </row>
    <row r="42441" spans="20:24">
      <c r="T42441" s="288"/>
      <c r="U42441" s="287"/>
      <c r="X42441" s="289"/>
    </row>
    <row r="42442" spans="20:24">
      <c r="T42442" s="288"/>
      <c r="U42442" s="287"/>
      <c r="X42442" s="289"/>
    </row>
    <row r="42443" spans="20:24">
      <c r="T42443" s="288"/>
      <c r="U42443" s="287"/>
      <c r="X42443" s="289"/>
    </row>
    <row r="42444" spans="20:24">
      <c r="T42444" s="288"/>
      <c r="U42444" s="287"/>
      <c r="X42444" s="289"/>
    </row>
    <row r="42445" spans="20:24">
      <c r="T42445" s="288"/>
      <c r="U42445" s="287"/>
      <c r="X42445" s="289"/>
    </row>
    <row r="42446" spans="20:24">
      <c r="T42446" s="288"/>
      <c r="U42446" s="287"/>
      <c r="X42446" s="289"/>
    </row>
    <row r="42447" spans="20:24">
      <c r="T42447" s="288"/>
      <c r="U42447" s="287"/>
      <c r="X42447" s="289"/>
    </row>
    <row r="42448" spans="20:24">
      <c r="T42448" s="288"/>
      <c r="U42448" s="287"/>
      <c r="X42448" s="289"/>
    </row>
    <row r="42449" spans="20:24">
      <c r="T42449" s="288"/>
      <c r="U42449" s="287"/>
      <c r="X42449" s="289"/>
    </row>
    <row r="42450" spans="20:24">
      <c r="T42450" s="288"/>
      <c r="U42450" s="287"/>
      <c r="X42450" s="289"/>
    </row>
    <row r="42451" spans="20:24">
      <c r="T42451" s="288"/>
      <c r="U42451" s="287"/>
      <c r="X42451" s="289"/>
    </row>
    <row r="42452" spans="20:24">
      <c r="T42452" s="288"/>
      <c r="U42452" s="287"/>
      <c r="X42452" s="289"/>
    </row>
    <row r="42453" spans="20:24">
      <c r="T42453" s="288"/>
      <c r="U42453" s="287"/>
      <c r="X42453" s="289"/>
    </row>
    <row r="42454" spans="20:24">
      <c r="T42454" s="288"/>
      <c r="U42454" s="287"/>
      <c r="X42454" s="289"/>
    </row>
    <row r="42455" spans="20:24">
      <c r="T42455" s="288"/>
      <c r="U42455" s="287"/>
      <c r="X42455" s="289"/>
    </row>
    <row r="42456" spans="20:24">
      <c r="T42456" s="288"/>
      <c r="U42456" s="287"/>
      <c r="X42456" s="289"/>
    </row>
    <row r="42457" spans="20:24">
      <c r="T42457" s="288"/>
      <c r="U42457" s="287"/>
      <c r="X42457" s="289"/>
    </row>
    <row r="42458" spans="20:24">
      <c r="T42458" s="288"/>
      <c r="U42458" s="287"/>
      <c r="X42458" s="289"/>
    </row>
    <row r="42459" spans="20:24">
      <c r="T42459" s="288"/>
      <c r="U42459" s="287"/>
      <c r="X42459" s="289"/>
    </row>
    <row r="42460" spans="20:24">
      <c r="T42460" s="288"/>
      <c r="U42460" s="287"/>
      <c r="X42460" s="289"/>
    </row>
    <row r="42461" spans="20:24">
      <c r="T42461" s="288"/>
      <c r="U42461" s="287"/>
      <c r="X42461" s="289"/>
    </row>
    <row r="42462" spans="20:24">
      <c r="T42462" s="288"/>
      <c r="U42462" s="287"/>
      <c r="X42462" s="289"/>
    </row>
    <row r="42463" spans="20:24">
      <c r="T42463" s="288"/>
      <c r="U42463" s="287"/>
      <c r="X42463" s="289"/>
    </row>
    <row r="42464" spans="20:24">
      <c r="T42464" s="288"/>
      <c r="U42464" s="287"/>
      <c r="X42464" s="289"/>
    </row>
    <row r="42465" spans="20:24">
      <c r="T42465" s="288"/>
      <c r="U42465" s="287"/>
      <c r="X42465" s="289"/>
    </row>
    <row r="42466" spans="20:24">
      <c r="T42466" s="288"/>
      <c r="U42466" s="287"/>
      <c r="X42466" s="289"/>
    </row>
    <row r="42467" spans="20:24">
      <c r="T42467" s="288"/>
      <c r="U42467" s="287"/>
      <c r="X42467" s="289"/>
    </row>
    <row r="42468" spans="20:24">
      <c r="T42468" s="288"/>
      <c r="U42468" s="287"/>
      <c r="X42468" s="289"/>
    </row>
    <row r="42469" spans="20:24">
      <c r="T42469" s="288"/>
      <c r="U42469" s="287"/>
      <c r="X42469" s="289"/>
    </row>
    <row r="42470" spans="20:24">
      <c r="T42470" s="288"/>
      <c r="U42470" s="287"/>
      <c r="X42470" s="289"/>
    </row>
    <row r="42471" spans="20:24">
      <c r="T42471" s="288"/>
      <c r="U42471" s="287"/>
      <c r="X42471" s="289"/>
    </row>
    <row r="42472" spans="20:24">
      <c r="T42472" s="288"/>
      <c r="U42472" s="287"/>
      <c r="X42472" s="289"/>
    </row>
    <row r="42473" spans="20:24">
      <c r="T42473" s="288"/>
      <c r="U42473" s="287"/>
      <c r="X42473" s="289"/>
    </row>
    <row r="42474" spans="20:24">
      <c r="T42474" s="288"/>
      <c r="U42474" s="287"/>
      <c r="X42474" s="289"/>
    </row>
    <row r="42475" spans="20:24">
      <c r="T42475" s="288"/>
      <c r="U42475" s="287"/>
      <c r="X42475" s="289"/>
    </row>
    <row r="42476" spans="20:24">
      <c r="T42476" s="288"/>
      <c r="U42476" s="287"/>
      <c r="X42476" s="289"/>
    </row>
    <row r="42477" spans="20:24">
      <c r="T42477" s="288"/>
      <c r="U42477" s="287"/>
      <c r="X42477" s="289"/>
    </row>
    <row r="42478" spans="20:24">
      <c r="T42478" s="288"/>
      <c r="U42478" s="287"/>
      <c r="X42478" s="289"/>
    </row>
    <row r="42479" spans="20:24">
      <c r="T42479" s="288"/>
      <c r="U42479" s="287"/>
      <c r="X42479" s="289"/>
    </row>
    <row r="42480" spans="20:24">
      <c r="T42480" s="288"/>
      <c r="U42480" s="287"/>
      <c r="X42480" s="289"/>
    </row>
    <row r="42481" spans="20:24">
      <c r="T42481" s="288"/>
      <c r="U42481" s="287"/>
      <c r="X42481" s="289"/>
    </row>
    <row r="42482" spans="20:24">
      <c r="T42482" s="288"/>
      <c r="U42482" s="287"/>
      <c r="X42482" s="289"/>
    </row>
    <row r="42483" spans="20:24">
      <c r="T42483" s="288"/>
      <c r="U42483" s="287"/>
      <c r="X42483" s="289"/>
    </row>
    <row r="42484" spans="20:24">
      <c r="T42484" s="288"/>
      <c r="U42484" s="287"/>
      <c r="X42484" s="289"/>
    </row>
    <row r="42485" spans="20:24">
      <c r="T42485" s="288"/>
      <c r="U42485" s="287"/>
      <c r="X42485" s="289"/>
    </row>
    <row r="42486" spans="20:24">
      <c r="T42486" s="288"/>
      <c r="U42486" s="287"/>
      <c r="X42486" s="289"/>
    </row>
    <row r="42487" spans="20:24">
      <c r="T42487" s="288"/>
      <c r="U42487" s="287"/>
      <c r="X42487" s="289"/>
    </row>
    <row r="42488" spans="20:24">
      <c r="T42488" s="288"/>
      <c r="U42488" s="287"/>
      <c r="X42488" s="289"/>
    </row>
    <row r="42489" spans="20:24">
      <c r="T42489" s="288"/>
      <c r="U42489" s="287"/>
      <c r="X42489" s="289"/>
    </row>
    <row r="42490" spans="20:24">
      <c r="T42490" s="288"/>
      <c r="U42490" s="287"/>
      <c r="X42490" s="289"/>
    </row>
    <row r="42491" spans="20:24">
      <c r="T42491" s="288"/>
      <c r="U42491" s="287"/>
      <c r="X42491" s="289"/>
    </row>
    <row r="42492" spans="20:24">
      <c r="T42492" s="288"/>
      <c r="U42492" s="287"/>
      <c r="X42492" s="289"/>
    </row>
    <row r="42493" spans="20:24">
      <c r="T42493" s="288"/>
      <c r="U42493" s="287"/>
      <c r="X42493" s="289"/>
    </row>
    <row r="42494" spans="20:24">
      <c r="T42494" s="288"/>
      <c r="U42494" s="287"/>
      <c r="X42494" s="289"/>
    </row>
    <row r="42495" spans="20:24">
      <c r="T42495" s="288"/>
      <c r="U42495" s="287"/>
      <c r="X42495" s="289"/>
    </row>
    <row r="42496" spans="20:24">
      <c r="T42496" s="288"/>
      <c r="U42496" s="287"/>
      <c r="X42496" s="289"/>
    </row>
    <row r="42497" spans="20:24">
      <c r="T42497" s="288"/>
      <c r="U42497" s="287"/>
      <c r="X42497" s="289"/>
    </row>
    <row r="42498" spans="20:24">
      <c r="T42498" s="288"/>
      <c r="U42498" s="287"/>
      <c r="X42498" s="289"/>
    </row>
    <row r="42499" spans="20:24">
      <c r="T42499" s="288"/>
      <c r="U42499" s="287"/>
      <c r="X42499" s="289"/>
    </row>
    <row r="42500" spans="20:24">
      <c r="T42500" s="288"/>
      <c r="U42500" s="287"/>
      <c r="X42500" s="289"/>
    </row>
    <row r="42501" spans="20:24">
      <c r="T42501" s="288"/>
      <c r="U42501" s="287"/>
      <c r="X42501" s="289"/>
    </row>
    <row r="42502" spans="20:24">
      <c r="T42502" s="288"/>
      <c r="U42502" s="287"/>
      <c r="X42502" s="289"/>
    </row>
    <row r="42503" spans="20:24">
      <c r="T42503" s="288"/>
      <c r="U42503" s="287"/>
      <c r="X42503" s="289"/>
    </row>
    <row r="42504" spans="20:24">
      <c r="T42504" s="288"/>
      <c r="U42504" s="287"/>
      <c r="X42504" s="289"/>
    </row>
    <row r="42505" spans="20:24">
      <c r="T42505" s="288"/>
      <c r="U42505" s="287"/>
      <c r="X42505" s="289"/>
    </row>
    <row r="42506" spans="20:24">
      <c r="T42506" s="288"/>
      <c r="U42506" s="287"/>
      <c r="X42506" s="289"/>
    </row>
    <row r="42507" spans="20:24">
      <c r="T42507" s="288"/>
      <c r="U42507" s="287"/>
      <c r="X42507" s="289"/>
    </row>
    <row r="42508" spans="20:24">
      <c r="T42508" s="288"/>
      <c r="U42508" s="287"/>
      <c r="X42508" s="289"/>
    </row>
    <row r="42509" spans="20:24">
      <c r="T42509" s="288"/>
      <c r="U42509" s="287"/>
      <c r="X42509" s="289"/>
    </row>
    <row r="42510" spans="20:24">
      <c r="T42510" s="288"/>
      <c r="U42510" s="287"/>
      <c r="X42510" s="289"/>
    </row>
    <row r="42511" spans="20:24">
      <c r="T42511" s="288"/>
      <c r="U42511" s="287"/>
      <c r="X42511" s="289"/>
    </row>
    <row r="42512" spans="20:24">
      <c r="T42512" s="288"/>
      <c r="U42512" s="287"/>
      <c r="X42512" s="289"/>
    </row>
    <row r="42513" spans="20:24">
      <c r="T42513" s="288"/>
      <c r="U42513" s="287"/>
      <c r="X42513" s="289"/>
    </row>
    <row r="42514" spans="20:24">
      <c r="T42514" s="288"/>
      <c r="U42514" s="287"/>
      <c r="X42514" s="289"/>
    </row>
    <row r="42515" spans="20:24">
      <c r="T42515" s="288"/>
      <c r="U42515" s="287"/>
      <c r="X42515" s="289"/>
    </row>
    <row r="42516" spans="20:24">
      <c r="T42516" s="288"/>
      <c r="U42516" s="287"/>
      <c r="X42516" s="289"/>
    </row>
    <row r="42517" spans="20:24">
      <c r="T42517" s="288"/>
      <c r="U42517" s="287"/>
      <c r="X42517" s="289"/>
    </row>
    <row r="42518" spans="20:24">
      <c r="T42518" s="288"/>
      <c r="U42518" s="287"/>
      <c r="X42518" s="289"/>
    </row>
    <row r="42519" spans="20:24">
      <c r="T42519" s="288"/>
      <c r="U42519" s="287"/>
      <c r="X42519" s="289"/>
    </row>
    <row r="42520" spans="20:24">
      <c r="T42520" s="288"/>
      <c r="U42520" s="287"/>
      <c r="X42520" s="289"/>
    </row>
    <row r="42521" spans="20:24">
      <c r="T42521" s="288"/>
      <c r="U42521" s="287"/>
      <c r="X42521" s="289"/>
    </row>
    <row r="42522" spans="20:24">
      <c r="T42522" s="288"/>
      <c r="U42522" s="287"/>
      <c r="X42522" s="289"/>
    </row>
    <row r="42523" spans="20:24">
      <c r="T42523" s="288"/>
      <c r="U42523" s="287"/>
      <c r="X42523" s="289"/>
    </row>
    <row r="42524" spans="20:24">
      <c r="T42524" s="288"/>
      <c r="U42524" s="287"/>
      <c r="X42524" s="289"/>
    </row>
    <row r="42525" spans="20:24">
      <c r="T42525" s="288"/>
      <c r="U42525" s="287"/>
      <c r="X42525" s="289"/>
    </row>
    <row r="42526" spans="20:24">
      <c r="T42526" s="288"/>
      <c r="U42526" s="287"/>
      <c r="X42526" s="289"/>
    </row>
    <row r="42527" spans="20:24">
      <c r="T42527" s="288"/>
      <c r="U42527" s="287"/>
      <c r="X42527" s="289"/>
    </row>
    <row r="42528" spans="20:24">
      <c r="T42528" s="288"/>
      <c r="U42528" s="287"/>
      <c r="X42528" s="289"/>
    </row>
    <row r="42529" spans="20:24">
      <c r="T42529" s="288"/>
      <c r="U42529" s="287"/>
      <c r="X42529" s="289"/>
    </row>
    <row r="42530" spans="20:24">
      <c r="T42530" s="288"/>
      <c r="U42530" s="287"/>
      <c r="X42530" s="289"/>
    </row>
    <row r="42531" spans="20:24">
      <c r="T42531" s="288"/>
      <c r="U42531" s="287"/>
      <c r="X42531" s="289"/>
    </row>
    <row r="42532" spans="20:24">
      <c r="T42532" s="288"/>
      <c r="U42532" s="287"/>
      <c r="X42532" s="289"/>
    </row>
    <row r="42533" spans="20:24">
      <c r="T42533" s="288"/>
      <c r="U42533" s="287"/>
      <c r="X42533" s="289"/>
    </row>
    <row r="42534" spans="20:24">
      <c r="T42534" s="288"/>
      <c r="U42534" s="287"/>
      <c r="X42534" s="289"/>
    </row>
    <row r="42535" spans="20:24">
      <c r="T42535" s="288"/>
      <c r="U42535" s="287"/>
      <c r="X42535" s="289"/>
    </row>
    <row r="42536" spans="20:24">
      <c r="T42536" s="288"/>
      <c r="U42536" s="287"/>
      <c r="X42536" s="289"/>
    </row>
    <row r="42537" spans="20:24">
      <c r="T42537" s="288"/>
      <c r="U42537" s="287"/>
      <c r="X42537" s="289"/>
    </row>
    <row r="42538" spans="20:24">
      <c r="T42538" s="288"/>
      <c r="U42538" s="287"/>
      <c r="X42538" s="289"/>
    </row>
    <row r="42539" spans="20:24">
      <c r="T42539" s="288"/>
      <c r="U42539" s="287"/>
      <c r="X42539" s="289"/>
    </row>
    <row r="42540" spans="20:24">
      <c r="T42540" s="288"/>
      <c r="U42540" s="287"/>
      <c r="X42540" s="289"/>
    </row>
    <row r="42541" spans="20:24">
      <c r="T42541" s="288"/>
      <c r="U42541" s="287"/>
      <c r="X42541" s="289"/>
    </row>
    <row r="42542" spans="20:24">
      <c r="T42542" s="288"/>
      <c r="U42542" s="287"/>
      <c r="X42542" s="289"/>
    </row>
    <row r="42543" spans="20:24">
      <c r="T42543" s="288"/>
      <c r="U42543" s="287"/>
      <c r="X42543" s="289"/>
    </row>
    <row r="42544" spans="20:24">
      <c r="T42544" s="288"/>
      <c r="U42544" s="287"/>
      <c r="X42544" s="289"/>
    </row>
    <row r="42545" spans="20:24">
      <c r="T42545" s="288"/>
      <c r="U42545" s="287"/>
      <c r="X42545" s="289"/>
    </row>
    <row r="42546" spans="20:24">
      <c r="T42546" s="288"/>
      <c r="U42546" s="287"/>
      <c r="X42546" s="289"/>
    </row>
    <row r="42547" spans="20:24">
      <c r="T42547" s="288"/>
      <c r="U42547" s="287"/>
      <c r="X42547" s="289"/>
    </row>
    <row r="42548" spans="20:24">
      <c r="T42548" s="288"/>
      <c r="U42548" s="287"/>
      <c r="X42548" s="289"/>
    </row>
    <row r="42549" spans="20:24">
      <c r="T42549" s="288"/>
      <c r="U42549" s="287"/>
      <c r="X42549" s="289"/>
    </row>
    <row r="42550" spans="20:24">
      <c r="T42550" s="288"/>
      <c r="U42550" s="287"/>
      <c r="X42550" s="289"/>
    </row>
    <row r="42551" spans="20:24">
      <c r="T42551" s="288"/>
      <c r="U42551" s="287"/>
      <c r="X42551" s="289"/>
    </row>
    <row r="42552" spans="20:24">
      <c r="T42552" s="288"/>
      <c r="U42552" s="287"/>
      <c r="X42552" s="289"/>
    </row>
    <row r="42553" spans="20:24">
      <c r="T42553" s="288"/>
      <c r="U42553" s="287"/>
      <c r="X42553" s="289"/>
    </row>
    <row r="42554" spans="20:24">
      <c r="T42554" s="288"/>
      <c r="U42554" s="287"/>
      <c r="X42554" s="289"/>
    </row>
    <row r="42555" spans="20:24">
      <c r="T42555" s="288"/>
      <c r="U42555" s="287"/>
      <c r="X42555" s="289"/>
    </row>
    <row r="42556" spans="20:24">
      <c r="T42556" s="288"/>
      <c r="U42556" s="287"/>
      <c r="X42556" s="289"/>
    </row>
    <row r="42557" spans="20:24">
      <c r="T42557" s="288"/>
      <c r="U42557" s="287"/>
      <c r="X42557" s="289"/>
    </row>
    <row r="42558" spans="20:24">
      <c r="T42558" s="288"/>
      <c r="U42558" s="287"/>
      <c r="X42558" s="289"/>
    </row>
    <row r="42559" spans="20:24">
      <c r="T42559" s="288"/>
      <c r="U42559" s="287"/>
      <c r="X42559" s="289"/>
    </row>
    <row r="42560" spans="20:24">
      <c r="T42560" s="288"/>
      <c r="U42560" s="287"/>
      <c r="X42560" s="289"/>
    </row>
    <row r="42561" spans="20:24">
      <c r="T42561" s="288"/>
      <c r="U42561" s="287"/>
      <c r="X42561" s="289"/>
    </row>
    <row r="42562" spans="20:24">
      <c r="T42562" s="288"/>
      <c r="U42562" s="287"/>
      <c r="X42562" s="289"/>
    </row>
    <row r="42563" spans="20:24">
      <c r="T42563" s="288"/>
      <c r="U42563" s="287"/>
      <c r="X42563" s="289"/>
    </row>
    <row r="42564" spans="20:24">
      <c r="T42564" s="288"/>
      <c r="U42564" s="287"/>
      <c r="X42564" s="289"/>
    </row>
    <row r="42565" spans="20:24">
      <c r="T42565" s="288"/>
      <c r="U42565" s="287"/>
      <c r="X42565" s="289"/>
    </row>
    <row r="42566" spans="20:24">
      <c r="T42566" s="288"/>
      <c r="U42566" s="287"/>
      <c r="X42566" s="289"/>
    </row>
    <row r="42567" spans="20:24">
      <c r="T42567" s="288"/>
      <c r="U42567" s="287"/>
      <c r="X42567" s="289"/>
    </row>
    <row r="42568" spans="20:24">
      <c r="T42568" s="288"/>
      <c r="U42568" s="287"/>
      <c r="X42568" s="289"/>
    </row>
    <row r="42569" spans="20:24">
      <c r="T42569" s="288"/>
      <c r="U42569" s="287"/>
      <c r="X42569" s="289"/>
    </row>
    <row r="42570" spans="20:24">
      <c r="T42570" s="288"/>
      <c r="U42570" s="287"/>
      <c r="X42570" s="289"/>
    </row>
    <row r="42571" spans="20:24">
      <c r="T42571" s="288"/>
      <c r="U42571" s="287"/>
      <c r="X42571" s="289"/>
    </row>
    <row r="42572" spans="20:24">
      <c r="T42572" s="288"/>
      <c r="U42572" s="287"/>
      <c r="X42572" s="289"/>
    </row>
    <row r="42573" spans="20:24">
      <c r="T42573" s="288"/>
      <c r="U42573" s="287"/>
      <c r="X42573" s="289"/>
    </row>
    <row r="42574" spans="20:24">
      <c r="T42574" s="288"/>
      <c r="U42574" s="287"/>
      <c r="X42574" s="289"/>
    </row>
    <row r="42575" spans="20:24">
      <c r="T42575" s="288"/>
      <c r="U42575" s="287"/>
      <c r="X42575" s="289"/>
    </row>
    <row r="42576" spans="20:24">
      <c r="T42576" s="288"/>
      <c r="U42576" s="287"/>
      <c r="X42576" s="289"/>
    </row>
    <row r="42577" spans="20:24">
      <c r="T42577" s="288"/>
      <c r="U42577" s="287"/>
      <c r="X42577" s="289"/>
    </row>
    <row r="42578" spans="20:24">
      <c r="T42578" s="288"/>
      <c r="U42578" s="287"/>
      <c r="X42578" s="289"/>
    </row>
    <row r="42579" spans="20:24">
      <c r="T42579" s="288"/>
      <c r="U42579" s="287"/>
      <c r="X42579" s="289"/>
    </row>
    <row r="42580" spans="20:24">
      <c r="T42580" s="288"/>
      <c r="U42580" s="287"/>
      <c r="X42580" s="289"/>
    </row>
    <row r="42581" spans="20:24">
      <c r="T42581" s="288"/>
      <c r="U42581" s="287"/>
      <c r="X42581" s="289"/>
    </row>
    <row r="42582" spans="20:24">
      <c r="T42582" s="288"/>
      <c r="U42582" s="287"/>
      <c r="X42582" s="289"/>
    </row>
    <row r="42583" spans="20:24">
      <c r="T42583" s="288"/>
      <c r="U42583" s="287"/>
      <c r="X42583" s="289"/>
    </row>
    <row r="42584" spans="20:24">
      <c r="T42584" s="288"/>
      <c r="U42584" s="287"/>
      <c r="X42584" s="289"/>
    </row>
    <row r="42585" spans="20:24">
      <c r="T42585" s="288"/>
      <c r="U42585" s="287"/>
      <c r="X42585" s="289"/>
    </row>
    <row r="42586" spans="20:24">
      <c r="T42586" s="288"/>
      <c r="U42586" s="287"/>
      <c r="X42586" s="289"/>
    </row>
    <row r="42587" spans="20:24">
      <c r="T42587" s="288"/>
      <c r="U42587" s="287"/>
      <c r="X42587" s="289"/>
    </row>
    <row r="42588" spans="20:24">
      <c r="T42588" s="288"/>
      <c r="U42588" s="287"/>
      <c r="X42588" s="289"/>
    </row>
    <row r="42589" spans="20:24">
      <c r="T42589" s="288"/>
      <c r="U42589" s="287"/>
      <c r="X42589" s="289"/>
    </row>
    <row r="42590" spans="20:24">
      <c r="T42590" s="288"/>
      <c r="U42590" s="287"/>
      <c r="X42590" s="289"/>
    </row>
    <row r="42591" spans="20:24">
      <c r="T42591" s="288"/>
      <c r="U42591" s="287"/>
      <c r="X42591" s="289"/>
    </row>
    <row r="42592" spans="20:24">
      <c r="T42592" s="288"/>
      <c r="U42592" s="287"/>
      <c r="X42592" s="289"/>
    </row>
    <row r="42593" spans="20:24">
      <c r="T42593" s="288"/>
      <c r="U42593" s="287"/>
      <c r="X42593" s="289"/>
    </row>
    <row r="42594" spans="20:24">
      <c r="T42594" s="288"/>
      <c r="U42594" s="287"/>
      <c r="X42594" s="289"/>
    </row>
    <row r="42595" spans="20:24">
      <c r="T42595" s="288"/>
      <c r="U42595" s="287"/>
      <c r="X42595" s="289"/>
    </row>
    <row r="42596" spans="20:24">
      <c r="T42596" s="288"/>
      <c r="U42596" s="287"/>
      <c r="X42596" s="289"/>
    </row>
    <row r="42597" spans="20:24">
      <c r="T42597" s="288"/>
      <c r="U42597" s="287"/>
      <c r="X42597" s="289"/>
    </row>
    <row r="42598" spans="20:24">
      <c r="T42598" s="288"/>
      <c r="U42598" s="287"/>
      <c r="X42598" s="289"/>
    </row>
    <row r="42599" spans="20:24">
      <c r="T42599" s="288"/>
      <c r="U42599" s="287"/>
      <c r="X42599" s="289"/>
    </row>
    <row r="42600" spans="20:24">
      <c r="T42600" s="288"/>
      <c r="U42600" s="287"/>
      <c r="X42600" s="289"/>
    </row>
    <row r="42601" spans="20:24">
      <c r="T42601" s="288"/>
      <c r="U42601" s="287"/>
      <c r="X42601" s="289"/>
    </row>
    <row r="42602" spans="20:24">
      <c r="T42602" s="288"/>
      <c r="U42602" s="287"/>
      <c r="X42602" s="289"/>
    </row>
    <row r="42603" spans="20:24">
      <c r="T42603" s="288"/>
      <c r="U42603" s="287"/>
      <c r="X42603" s="289"/>
    </row>
    <row r="42604" spans="20:24">
      <c r="T42604" s="288"/>
      <c r="U42604" s="287"/>
      <c r="X42604" s="289"/>
    </row>
    <row r="42605" spans="20:24">
      <c r="T42605" s="288"/>
      <c r="U42605" s="287"/>
      <c r="X42605" s="289"/>
    </row>
    <row r="42606" spans="20:24">
      <c r="T42606" s="288"/>
      <c r="U42606" s="287"/>
      <c r="X42606" s="289"/>
    </row>
    <row r="42607" spans="20:24">
      <c r="T42607" s="288"/>
      <c r="U42607" s="287"/>
      <c r="X42607" s="289"/>
    </row>
    <row r="42608" spans="20:24">
      <c r="T42608" s="288"/>
      <c r="U42608" s="287"/>
      <c r="X42608" s="289"/>
    </row>
    <row r="42609" spans="20:24">
      <c r="T42609" s="288"/>
      <c r="U42609" s="287"/>
      <c r="X42609" s="289"/>
    </row>
    <row r="42610" spans="20:24">
      <c r="T42610" s="288"/>
      <c r="U42610" s="287"/>
      <c r="X42610" s="289"/>
    </row>
    <row r="42611" spans="20:24">
      <c r="T42611" s="288"/>
      <c r="U42611" s="287"/>
      <c r="X42611" s="289"/>
    </row>
    <row r="42612" spans="20:24">
      <c r="T42612" s="288"/>
      <c r="U42612" s="287"/>
      <c r="X42612" s="289"/>
    </row>
    <row r="42613" spans="20:24">
      <c r="T42613" s="288"/>
      <c r="U42613" s="287"/>
      <c r="X42613" s="289"/>
    </row>
    <row r="42614" spans="20:24">
      <c r="T42614" s="288"/>
      <c r="U42614" s="287"/>
      <c r="X42614" s="289"/>
    </row>
    <row r="42615" spans="20:24">
      <c r="T42615" s="288"/>
      <c r="U42615" s="287"/>
      <c r="X42615" s="289"/>
    </row>
    <row r="42616" spans="20:24">
      <c r="T42616" s="288"/>
      <c r="U42616" s="287"/>
      <c r="X42616" s="289"/>
    </row>
    <row r="42617" spans="20:24">
      <c r="T42617" s="288"/>
      <c r="U42617" s="287"/>
      <c r="X42617" s="289"/>
    </row>
    <row r="42618" spans="20:24">
      <c r="T42618" s="288"/>
      <c r="U42618" s="287"/>
      <c r="X42618" s="289"/>
    </row>
    <row r="42619" spans="20:24">
      <c r="T42619" s="288"/>
      <c r="U42619" s="287"/>
      <c r="X42619" s="289"/>
    </row>
    <row r="42620" spans="20:24">
      <c r="T42620" s="288"/>
      <c r="U42620" s="287"/>
      <c r="X42620" s="289"/>
    </row>
    <row r="42621" spans="20:24">
      <c r="T42621" s="288"/>
      <c r="U42621" s="287"/>
      <c r="X42621" s="289"/>
    </row>
    <row r="42622" spans="20:24">
      <c r="T42622" s="288"/>
      <c r="U42622" s="287"/>
      <c r="X42622" s="289"/>
    </row>
    <row r="42623" spans="20:24">
      <c r="T42623" s="288"/>
      <c r="U42623" s="287"/>
      <c r="X42623" s="289"/>
    </row>
    <row r="42624" spans="20:24">
      <c r="T42624" s="288"/>
      <c r="U42624" s="287"/>
      <c r="X42624" s="289"/>
    </row>
    <row r="42625" spans="20:24">
      <c r="T42625" s="288"/>
      <c r="U42625" s="287"/>
      <c r="X42625" s="289"/>
    </row>
    <row r="42626" spans="20:24">
      <c r="T42626" s="288"/>
      <c r="U42626" s="287"/>
      <c r="X42626" s="289"/>
    </row>
    <row r="42627" spans="20:24">
      <c r="T42627" s="288"/>
      <c r="U42627" s="287"/>
      <c r="X42627" s="289"/>
    </row>
    <row r="42628" spans="20:24">
      <c r="T42628" s="288"/>
      <c r="U42628" s="287"/>
      <c r="X42628" s="289"/>
    </row>
    <row r="42629" spans="20:24">
      <c r="T42629" s="288"/>
      <c r="U42629" s="287"/>
      <c r="X42629" s="289"/>
    </row>
    <row r="42630" spans="20:24">
      <c r="T42630" s="288"/>
      <c r="U42630" s="287"/>
      <c r="X42630" s="289"/>
    </row>
    <row r="42631" spans="20:24">
      <c r="T42631" s="288"/>
      <c r="U42631" s="287"/>
      <c r="X42631" s="289"/>
    </row>
    <row r="42632" spans="20:24">
      <c r="T42632" s="288"/>
      <c r="U42632" s="287"/>
      <c r="X42632" s="289"/>
    </row>
    <row r="42633" spans="20:24">
      <c r="T42633" s="288"/>
      <c r="U42633" s="287"/>
      <c r="X42633" s="289"/>
    </row>
    <row r="42634" spans="20:24">
      <c r="T42634" s="288"/>
      <c r="U42634" s="287"/>
      <c r="X42634" s="289"/>
    </row>
    <row r="42635" spans="20:24">
      <c r="T42635" s="288"/>
      <c r="U42635" s="287"/>
      <c r="X42635" s="289"/>
    </row>
    <row r="42636" spans="20:24">
      <c r="T42636" s="288"/>
      <c r="U42636" s="287"/>
      <c r="X42636" s="289"/>
    </row>
    <row r="42637" spans="20:24">
      <c r="T42637" s="288"/>
      <c r="U42637" s="287"/>
      <c r="X42637" s="289"/>
    </row>
    <row r="42638" spans="20:24">
      <c r="T42638" s="288"/>
      <c r="U42638" s="287"/>
      <c r="X42638" s="289"/>
    </row>
    <row r="42639" spans="20:24">
      <c r="T42639" s="288"/>
      <c r="U42639" s="287"/>
      <c r="X42639" s="289"/>
    </row>
    <row r="42640" spans="20:24">
      <c r="T42640" s="288"/>
      <c r="U42640" s="287"/>
      <c r="X42640" s="289"/>
    </row>
    <row r="42641" spans="20:24">
      <c r="T42641" s="288"/>
      <c r="U42641" s="287"/>
      <c r="X42641" s="289"/>
    </row>
    <row r="42642" spans="20:24">
      <c r="T42642" s="288"/>
      <c r="U42642" s="287"/>
      <c r="X42642" s="289"/>
    </row>
    <row r="42643" spans="20:24">
      <c r="T42643" s="288"/>
      <c r="U42643" s="287"/>
      <c r="X42643" s="289"/>
    </row>
    <row r="42644" spans="20:24">
      <c r="T42644" s="288"/>
      <c r="U42644" s="287"/>
      <c r="X42644" s="289"/>
    </row>
    <row r="42645" spans="20:24">
      <c r="T42645" s="288"/>
      <c r="U42645" s="287"/>
      <c r="X42645" s="289"/>
    </row>
    <row r="42646" spans="20:24">
      <c r="T42646" s="288"/>
      <c r="U42646" s="287"/>
      <c r="X42646" s="289"/>
    </row>
    <row r="42647" spans="20:24">
      <c r="T42647" s="288"/>
      <c r="U42647" s="287"/>
      <c r="X42647" s="289"/>
    </row>
    <row r="42648" spans="20:24">
      <c r="T42648" s="288"/>
      <c r="U42648" s="287"/>
      <c r="X42648" s="289"/>
    </row>
    <row r="42649" spans="20:24">
      <c r="T42649" s="288"/>
      <c r="U42649" s="287"/>
      <c r="X42649" s="289"/>
    </row>
    <row r="42650" spans="20:24">
      <c r="T42650" s="288"/>
      <c r="U42650" s="287"/>
      <c r="X42650" s="289"/>
    </row>
    <row r="42651" spans="20:24">
      <c r="T42651" s="288"/>
      <c r="U42651" s="287"/>
      <c r="X42651" s="289"/>
    </row>
    <row r="42652" spans="20:24">
      <c r="T42652" s="288"/>
      <c r="U42652" s="287"/>
      <c r="X42652" s="289"/>
    </row>
    <row r="42653" spans="20:24">
      <c r="T42653" s="288"/>
      <c r="U42653" s="287"/>
      <c r="X42653" s="289"/>
    </row>
    <row r="42654" spans="20:24">
      <c r="T42654" s="288"/>
      <c r="U42654" s="287"/>
      <c r="X42654" s="289"/>
    </row>
    <row r="42655" spans="20:24">
      <c r="T42655" s="288"/>
      <c r="U42655" s="287"/>
      <c r="X42655" s="289"/>
    </row>
    <row r="42656" spans="20:24">
      <c r="T42656" s="288"/>
      <c r="U42656" s="287"/>
      <c r="X42656" s="289"/>
    </row>
    <row r="42657" spans="20:24">
      <c r="T42657" s="288"/>
      <c r="U42657" s="287"/>
      <c r="X42657" s="289"/>
    </row>
    <row r="42658" spans="20:24">
      <c r="T42658" s="288"/>
      <c r="U42658" s="287"/>
      <c r="X42658" s="289"/>
    </row>
    <row r="42659" spans="20:24">
      <c r="T42659" s="288"/>
      <c r="U42659" s="287"/>
      <c r="X42659" s="289"/>
    </row>
    <row r="42660" spans="20:24">
      <c r="T42660" s="288"/>
      <c r="U42660" s="287"/>
      <c r="X42660" s="289"/>
    </row>
    <row r="42661" spans="20:24">
      <c r="T42661" s="288"/>
      <c r="U42661" s="287"/>
      <c r="X42661" s="289"/>
    </row>
    <row r="42662" spans="20:24">
      <c r="T42662" s="288"/>
      <c r="U42662" s="287"/>
      <c r="X42662" s="289"/>
    </row>
    <row r="42663" spans="20:24">
      <c r="T42663" s="288"/>
      <c r="U42663" s="287"/>
      <c r="X42663" s="289"/>
    </row>
    <row r="42664" spans="20:24">
      <c r="T42664" s="288"/>
      <c r="U42664" s="287"/>
      <c r="X42664" s="289"/>
    </row>
    <row r="42665" spans="20:24">
      <c r="T42665" s="288"/>
      <c r="U42665" s="287"/>
      <c r="X42665" s="289"/>
    </row>
    <row r="42666" spans="20:24">
      <c r="T42666" s="288"/>
      <c r="U42666" s="287"/>
      <c r="X42666" s="289"/>
    </row>
    <row r="42667" spans="20:24">
      <c r="T42667" s="288"/>
      <c r="U42667" s="287"/>
      <c r="X42667" s="289"/>
    </row>
    <row r="42668" spans="20:24">
      <c r="T42668" s="288"/>
      <c r="U42668" s="287"/>
      <c r="X42668" s="289"/>
    </row>
    <row r="42669" spans="20:24">
      <c r="T42669" s="288"/>
      <c r="U42669" s="287"/>
      <c r="X42669" s="289"/>
    </row>
    <row r="42670" spans="20:24">
      <c r="T42670" s="288"/>
      <c r="U42670" s="287"/>
      <c r="X42670" s="289"/>
    </row>
    <row r="42671" spans="20:24">
      <c r="T42671" s="288"/>
      <c r="U42671" s="287"/>
      <c r="X42671" s="289"/>
    </row>
    <row r="42672" spans="20:24">
      <c r="T42672" s="288"/>
      <c r="U42672" s="287"/>
      <c r="X42672" s="289"/>
    </row>
    <row r="42673" spans="20:24">
      <c r="T42673" s="288"/>
      <c r="U42673" s="287"/>
      <c r="X42673" s="289"/>
    </row>
    <row r="42674" spans="20:24">
      <c r="T42674" s="288"/>
      <c r="U42674" s="287"/>
      <c r="X42674" s="289"/>
    </row>
    <row r="42675" spans="20:24">
      <c r="T42675" s="288"/>
      <c r="U42675" s="287"/>
      <c r="X42675" s="289"/>
    </row>
    <row r="42676" spans="20:24">
      <c r="T42676" s="288"/>
      <c r="U42676" s="287"/>
      <c r="X42676" s="289"/>
    </row>
    <row r="42677" spans="20:24">
      <c r="T42677" s="288"/>
      <c r="U42677" s="287"/>
      <c r="X42677" s="289"/>
    </row>
    <row r="42678" spans="20:24">
      <c r="T42678" s="288"/>
      <c r="U42678" s="287"/>
      <c r="X42678" s="289"/>
    </row>
    <row r="42679" spans="20:24">
      <c r="T42679" s="288"/>
      <c r="U42679" s="287"/>
      <c r="X42679" s="289"/>
    </row>
    <row r="42680" spans="20:24">
      <c r="T42680" s="288"/>
      <c r="U42680" s="287"/>
      <c r="X42680" s="289"/>
    </row>
    <row r="42681" spans="20:24">
      <c r="T42681" s="288"/>
      <c r="U42681" s="287"/>
      <c r="X42681" s="289"/>
    </row>
    <row r="42682" spans="20:24">
      <c r="T42682" s="288"/>
      <c r="U42682" s="287"/>
      <c r="X42682" s="289"/>
    </row>
    <row r="42683" spans="20:24">
      <c r="T42683" s="288"/>
      <c r="U42683" s="287"/>
      <c r="X42683" s="289"/>
    </row>
    <row r="42684" spans="20:24">
      <c r="T42684" s="288"/>
      <c r="U42684" s="287"/>
      <c r="X42684" s="289"/>
    </row>
    <row r="42685" spans="20:24">
      <c r="T42685" s="288"/>
      <c r="U42685" s="287"/>
      <c r="X42685" s="289"/>
    </row>
    <row r="42686" spans="20:24">
      <c r="T42686" s="288"/>
      <c r="U42686" s="287"/>
      <c r="X42686" s="289"/>
    </row>
    <row r="42687" spans="20:24">
      <c r="T42687" s="288"/>
      <c r="U42687" s="287"/>
      <c r="X42687" s="289"/>
    </row>
    <row r="42688" spans="20:24">
      <c r="T42688" s="288"/>
      <c r="U42688" s="287"/>
      <c r="X42688" s="289"/>
    </row>
    <row r="42689" spans="20:24">
      <c r="T42689" s="288"/>
      <c r="U42689" s="287"/>
      <c r="X42689" s="289"/>
    </row>
    <row r="42690" spans="20:24">
      <c r="T42690" s="288"/>
      <c r="U42690" s="287"/>
      <c r="X42690" s="289"/>
    </row>
    <row r="42691" spans="20:24">
      <c r="T42691" s="288"/>
      <c r="U42691" s="287"/>
      <c r="X42691" s="289"/>
    </row>
    <row r="42692" spans="20:24">
      <c r="T42692" s="288"/>
      <c r="U42692" s="287"/>
      <c r="X42692" s="289"/>
    </row>
    <row r="42693" spans="20:24">
      <c r="T42693" s="288"/>
      <c r="U42693" s="287"/>
      <c r="X42693" s="289"/>
    </row>
    <row r="42694" spans="20:24">
      <c r="T42694" s="288"/>
      <c r="U42694" s="287"/>
      <c r="X42694" s="289"/>
    </row>
    <row r="42695" spans="20:24">
      <c r="T42695" s="288"/>
      <c r="U42695" s="287"/>
      <c r="X42695" s="289"/>
    </row>
    <row r="42696" spans="20:24">
      <c r="T42696" s="288"/>
      <c r="U42696" s="287"/>
      <c r="X42696" s="289"/>
    </row>
    <row r="42697" spans="20:24">
      <c r="T42697" s="288"/>
      <c r="U42697" s="287"/>
      <c r="X42697" s="289"/>
    </row>
    <row r="42698" spans="20:24">
      <c r="T42698" s="288"/>
      <c r="U42698" s="287"/>
      <c r="X42698" s="289"/>
    </row>
    <row r="42699" spans="20:24">
      <c r="T42699" s="288"/>
      <c r="U42699" s="287"/>
      <c r="X42699" s="289"/>
    </row>
    <row r="42700" spans="20:24">
      <c r="T42700" s="288"/>
      <c r="U42700" s="287"/>
      <c r="X42700" s="289"/>
    </row>
    <row r="42701" spans="20:24">
      <c r="T42701" s="288"/>
      <c r="U42701" s="287"/>
      <c r="X42701" s="289"/>
    </row>
    <row r="42702" spans="20:24">
      <c r="T42702" s="288"/>
      <c r="U42702" s="287"/>
      <c r="X42702" s="289"/>
    </row>
    <row r="42703" spans="20:24">
      <c r="T42703" s="288"/>
      <c r="U42703" s="287"/>
      <c r="X42703" s="289"/>
    </row>
    <row r="42704" spans="20:24">
      <c r="T42704" s="288"/>
      <c r="U42704" s="287"/>
      <c r="X42704" s="289"/>
    </row>
    <row r="42705" spans="20:24">
      <c r="T42705" s="288"/>
      <c r="U42705" s="287"/>
      <c r="X42705" s="289"/>
    </row>
    <row r="42706" spans="20:24">
      <c r="T42706" s="288"/>
      <c r="U42706" s="287"/>
      <c r="X42706" s="289"/>
    </row>
    <row r="42707" spans="20:24">
      <c r="T42707" s="288"/>
      <c r="U42707" s="287"/>
      <c r="X42707" s="289"/>
    </row>
    <row r="42708" spans="20:24">
      <c r="T42708" s="288"/>
      <c r="U42708" s="287"/>
      <c r="X42708" s="289"/>
    </row>
    <row r="42709" spans="20:24">
      <c r="T42709" s="288"/>
      <c r="U42709" s="287"/>
      <c r="X42709" s="289"/>
    </row>
    <row r="42710" spans="20:24">
      <c r="T42710" s="288"/>
      <c r="U42710" s="287"/>
      <c r="X42710" s="289"/>
    </row>
    <row r="42711" spans="20:24">
      <c r="T42711" s="288"/>
      <c r="U42711" s="287"/>
      <c r="X42711" s="289"/>
    </row>
    <row r="42712" spans="20:24">
      <c r="T42712" s="288"/>
      <c r="U42712" s="287"/>
      <c r="X42712" s="289"/>
    </row>
    <row r="42713" spans="20:24">
      <c r="T42713" s="288"/>
      <c r="U42713" s="287"/>
      <c r="X42713" s="289"/>
    </row>
    <row r="42714" spans="20:24">
      <c r="T42714" s="288"/>
      <c r="U42714" s="287"/>
      <c r="X42714" s="289"/>
    </row>
    <row r="42715" spans="20:24">
      <c r="T42715" s="288"/>
      <c r="U42715" s="287"/>
      <c r="X42715" s="289"/>
    </row>
    <row r="42716" spans="20:24">
      <c r="T42716" s="288"/>
      <c r="U42716" s="287"/>
      <c r="X42716" s="289"/>
    </row>
    <row r="42717" spans="20:24">
      <c r="T42717" s="288"/>
      <c r="U42717" s="287"/>
      <c r="X42717" s="289"/>
    </row>
    <row r="42718" spans="20:24">
      <c r="T42718" s="288"/>
      <c r="U42718" s="287"/>
      <c r="X42718" s="289"/>
    </row>
    <row r="42719" spans="20:24">
      <c r="T42719" s="288"/>
      <c r="U42719" s="287"/>
      <c r="X42719" s="289"/>
    </row>
    <row r="42720" spans="20:24">
      <c r="T42720" s="288"/>
      <c r="U42720" s="287"/>
      <c r="X42720" s="289"/>
    </row>
    <row r="42721" spans="20:24">
      <c r="T42721" s="288"/>
      <c r="U42721" s="287"/>
      <c r="X42721" s="289"/>
    </row>
    <row r="42722" spans="20:24">
      <c r="T42722" s="288"/>
      <c r="U42722" s="287"/>
      <c r="X42722" s="289"/>
    </row>
    <row r="42723" spans="20:24">
      <c r="T42723" s="288"/>
      <c r="U42723" s="287"/>
      <c r="X42723" s="289"/>
    </row>
    <row r="42724" spans="20:24">
      <c r="T42724" s="288"/>
      <c r="U42724" s="287"/>
      <c r="X42724" s="289"/>
    </row>
    <row r="42725" spans="20:24">
      <c r="T42725" s="288"/>
      <c r="U42725" s="287"/>
      <c r="X42725" s="289"/>
    </row>
    <row r="42726" spans="20:24">
      <c r="T42726" s="288"/>
      <c r="U42726" s="287"/>
      <c r="X42726" s="289"/>
    </row>
    <row r="42727" spans="20:24">
      <c r="T42727" s="288"/>
      <c r="U42727" s="287"/>
      <c r="X42727" s="289"/>
    </row>
    <row r="42728" spans="20:24">
      <c r="T42728" s="288"/>
      <c r="U42728" s="287"/>
      <c r="X42728" s="289"/>
    </row>
    <row r="42729" spans="20:24">
      <c r="T42729" s="288"/>
      <c r="U42729" s="287"/>
      <c r="X42729" s="289"/>
    </row>
    <row r="42730" spans="20:24">
      <c r="T42730" s="288"/>
      <c r="U42730" s="287"/>
      <c r="X42730" s="289"/>
    </row>
    <row r="42731" spans="20:24">
      <c r="T42731" s="288"/>
      <c r="U42731" s="287"/>
      <c r="X42731" s="289"/>
    </row>
    <row r="42732" spans="20:24">
      <c r="T42732" s="288"/>
      <c r="U42732" s="287"/>
      <c r="X42732" s="289"/>
    </row>
    <row r="42733" spans="20:24">
      <c r="T42733" s="288"/>
      <c r="U42733" s="287"/>
      <c r="X42733" s="289"/>
    </row>
    <row r="42734" spans="20:24">
      <c r="T42734" s="288"/>
      <c r="U42734" s="287"/>
      <c r="X42734" s="289"/>
    </row>
    <row r="42735" spans="20:24">
      <c r="T42735" s="288"/>
      <c r="U42735" s="287"/>
      <c r="X42735" s="289"/>
    </row>
    <row r="42736" spans="20:24">
      <c r="T42736" s="288"/>
      <c r="U42736" s="287"/>
      <c r="X42736" s="289"/>
    </row>
    <row r="42737" spans="20:24">
      <c r="T42737" s="288"/>
      <c r="U42737" s="287"/>
      <c r="X42737" s="289"/>
    </row>
    <row r="42738" spans="20:24">
      <c r="T42738" s="288"/>
      <c r="U42738" s="287"/>
      <c r="X42738" s="289"/>
    </row>
    <row r="42739" spans="20:24">
      <c r="T42739" s="288"/>
      <c r="U42739" s="287"/>
      <c r="X42739" s="289"/>
    </row>
    <row r="42740" spans="20:24">
      <c r="T42740" s="288"/>
      <c r="U42740" s="287"/>
      <c r="X42740" s="289"/>
    </row>
    <row r="42741" spans="20:24">
      <c r="T42741" s="288"/>
      <c r="U42741" s="287"/>
      <c r="X42741" s="289"/>
    </row>
    <row r="42742" spans="20:24">
      <c r="T42742" s="288"/>
      <c r="U42742" s="287"/>
      <c r="X42742" s="289"/>
    </row>
    <row r="42743" spans="20:24">
      <c r="T42743" s="288"/>
      <c r="U42743" s="287"/>
      <c r="X42743" s="289"/>
    </row>
    <row r="42744" spans="20:24">
      <c r="T42744" s="288"/>
      <c r="U42744" s="287"/>
      <c r="X42744" s="289"/>
    </row>
    <row r="42745" spans="20:24">
      <c r="T42745" s="288"/>
      <c r="U42745" s="287"/>
      <c r="X42745" s="289"/>
    </row>
    <row r="42746" spans="20:24">
      <c r="T42746" s="288"/>
      <c r="U42746" s="287"/>
      <c r="X42746" s="289"/>
    </row>
    <row r="42747" spans="20:24">
      <c r="T42747" s="288"/>
      <c r="U42747" s="287"/>
      <c r="X42747" s="289"/>
    </row>
    <row r="42748" spans="20:24">
      <c r="T42748" s="288"/>
      <c r="U42748" s="287"/>
      <c r="X42748" s="289"/>
    </row>
    <row r="42749" spans="20:24">
      <c r="T42749" s="288"/>
      <c r="U42749" s="287"/>
      <c r="X42749" s="289"/>
    </row>
    <row r="42750" spans="20:24">
      <c r="T42750" s="288"/>
      <c r="U42750" s="287"/>
      <c r="X42750" s="289"/>
    </row>
    <row r="42751" spans="20:24">
      <c r="T42751" s="288"/>
      <c r="U42751" s="287"/>
      <c r="X42751" s="289"/>
    </row>
    <row r="42752" spans="20:24">
      <c r="T42752" s="288"/>
      <c r="U42752" s="287"/>
      <c r="X42752" s="289"/>
    </row>
    <row r="42753" spans="20:24">
      <c r="T42753" s="288"/>
      <c r="U42753" s="287"/>
      <c r="X42753" s="289"/>
    </row>
    <row r="42754" spans="20:24">
      <c r="T42754" s="288"/>
      <c r="U42754" s="287"/>
      <c r="X42754" s="289"/>
    </row>
    <row r="42755" spans="20:24">
      <c r="T42755" s="288"/>
      <c r="U42755" s="287"/>
      <c r="X42755" s="289"/>
    </row>
    <row r="42756" spans="20:24">
      <c r="T42756" s="288"/>
      <c r="U42756" s="287"/>
      <c r="X42756" s="289"/>
    </row>
    <row r="42757" spans="20:24">
      <c r="T42757" s="288"/>
      <c r="U42757" s="287"/>
      <c r="X42757" s="289"/>
    </row>
    <row r="42758" spans="20:24">
      <c r="T42758" s="288"/>
      <c r="U42758" s="287"/>
      <c r="X42758" s="289"/>
    </row>
    <row r="42759" spans="20:24">
      <c r="T42759" s="288"/>
      <c r="U42759" s="287"/>
      <c r="X42759" s="289"/>
    </row>
    <row r="42760" spans="20:24">
      <c r="T42760" s="288"/>
      <c r="U42760" s="287"/>
      <c r="X42760" s="289"/>
    </row>
    <row r="42761" spans="20:24">
      <c r="T42761" s="288"/>
      <c r="U42761" s="287"/>
      <c r="X42761" s="289"/>
    </row>
    <row r="42762" spans="20:24">
      <c r="T42762" s="288"/>
      <c r="U42762" s="287"/>
      <c r="X42762" s="289"/>
    </row>
    <row r="42763" spans="20:24">
      <c r="T42763" s="288"/>
      <c r="U42763" s="287"/>
      <c r="X42763" s="289"/>
    </row>
    <row r="42764" spans="20:24">
      <c r="T42764" s="288"/>
      <c r="U42764" s="287"/>
      <c r="X42764" s="289"/>
    </row>
    <row r="42765" spans="20:24">
      <c r="T42765" s="288"/>
      <c r="U42765" s="287"/>
      <c r="X42765" s="289"/>
    </row>
    <row r="42766" spans="20:24">
      <c r="T42766" s="288"/>
      <c r="U42766" s="287"/>
      <c r="X42766" s="289"/>
    </row>
    <row r="42767" spans="20:24">
      <c r="T42767" s="288"/>
      <c r="U42767" s="287"/>
      <c r="X42767" s="289"/>
    </row>
    <row r="42768" spans="20:24">
      <c r="T42768" s="288"/>
      <c r="U42768" s="287"/>
      <c r="X42768" s="289"/>
    </row>
    <row r="42769" spans="20:24">
      <c r="T42769" s="288"/>
      <c r="U42769" s="287"/>
      <c r="X42769" s="289"/>
    </row>
    <row r="42770" spans="20:24">
      <c r="T42770" s="288"/>
      <c r="U42770" s="287"/>
      <c r="X42770" s="289"/>
    </row>
    <row r="42771" spans="20:24">
      <c r="T42771" s="288"/>
      <c r="U42771" s="287"/>
      <c r="X42771" s="289"/>
    </row>
    <row r="42772" spans="20:24">
      <c r="T42772" s="288"/>
      <c r="U42772" s="287"/>
      <c r="X42772" s="289"/>
    </row>
    <row r="42773" spans="20:24">
      <c r="T42773" s="288"/>
      <c r="U42773" s="287"/>
      <c r="X42773" s="289"/>
    </row>
    <row r="42774" spans="20:24">
      <c r="T42774" s="288"/>
      <c r="U42774" s="287"/>
      <c r="X42774" s="289"/>
    </row>
    <row r="42775" spans="20:24">
      <c r="T42775" s="288"/>
      <c r="U42775" s="287"/>
      <c r="X42775" s="289"/>
    </row>
    <row r="42776" spans="20:24">
      <c r="T42776" s="288"/>
      <c r="U42776" s="287"/>
      <c r="X42776" s="289"/>
    </row>
    <row r="42777" spans="20:24">
      <c r="T42777" s="288"/>
      <c r="U42777" s="287"/>
      <c r="X42777" s="289"/>
    </row>
    <row r="42778" spans="20:24">
      <c r="T42778" s="288"/>
      <c r="U42778" s="287"/>
      <c r="X42778" s="289"/>
    </row>
    <row r="42779" spans="20:24">
      <c r="T42779" s="288"/>
      <c r="U42779" s="287"/>
      <c r="X42779" s="289"/>
    </row>
    <row r="42780" spans="20:24">
      <c r="T42780" s="288"/>
      <c r="U42780" s="287"/>
      <c r="X42780" s="289"/>
    </row>
    <row r="42781" spans="20:24">
      <c r="T42781" s="288"/>
      <c r="U42781" s="287"/>
      <c r="X42781" s="289"/>
    </row>
    <row r="42782" spans="20:24">
      <c r="T42782" s="288"/>
      <c r="U42782" s="287"/>
      <c r="X42782" s="289"/>
    </row>
    <row r="42783" spans="20:24">
      <c r="T42783" s="288"/>
      <c r="U42783" s="287"/>
      <c r="X42783" s="289"/>
    </row>
    <row r="42784" spans="20:24">
      <c r="T42784" s="288"/>
      <c r="U42784" s="287"/>
      <c r="X42784" s="289"/>
    </row>
    <row r="42785" spans="20:24">
      <c r="T42785" s="288"/>
      <c r="U42785" s="287"/>
      <c r="X42785" s="289"/>
    </row>
    <row r="42786" spans="20:24">
      <c r="T42786" s="288"/>
      <c r="U42786" s="287"/>
      <c r="X42786" s="289"/>
    </row>
    <row r="42787" spans="20:24">
      <c r="T42787" s="288"/>
      <c r="U42787" s="287"/>
      <c r="X42787" s="289"/>
    </row>
    <row r="42788" spans="20:24">
      <c r="T42788" s="288"/>
      <c r="U42788" s="287"/>
      <c r="X42788" s="289"/>
    </row>
    <row r="42789" spans="20:24">
      <c r="T42789" s="288"/>
      <c r="U42789" s="287"/>
      <c r="X42789" s="289"/>
    </row>
    <row r="42790" spans="20:24">
      <c r="T42790" s="288"/>
      <c r="U42790" s="287"/>
      <c r="X42790" s="289"/>
    </row>
    <row r="42791" spans="20:24">
      <c r="T42791" s="288"/>
      <c r="U42791" s="287"/>
      <c r="X42791" s="289"/>
    </row>
    <row r="42792" spans="20:24">
      <c r="T42792" s="288"/>
      <c r="U42792" s="287"/>
      <c r="X42792" s="289"/>
    </row>
    <row r="42793" spans="20:24">
      <c r="T42793" s="288"/>
      <c r="U42793" s="287"/>
      <c r="X42793" s="289"/>
    </row>
    <row r="42794" spans="20:24">
      <c r="T42794" s="288"/>
      <c r="U42794" s="287"/>
      <c r="X42794" s="289"/>
    </row>
    <row r="42795" spans="20:24">
      <c r="T42795" s="288"/>
      <c r="U42795" s="287"/>
      <c r="X42795" s="289"/>
    </row>
    <row r="42796" spans="20:24">
      <c r="T42796" s="288"/>
      <c r="U42796" s="287"/>
      <c r="X42796" s="289"/>
    </row>
    <row r="42797" spans="20:24">
      <c r="T42797" s="288"/>
      <c r="U42797" s="287"/>
      <c r="X42797" s="289"/>
    </row>
    <row r="42798" spans="20:24">
      <c r="T42798" s="288"/>
      <c r="U42798" s="287"/>
      <c r="X42798" s="289"/>
    </row>
    <row r="42799" spans="20:24">
      <c r="T42799" s="288"/>
      <c r="U42799" s="287"/>
      <c r="X42799" s="289"/>
    </row>
    <row r="42800" spans="20:24">
      <c r="T42800" s="288"/>
      <c r="U42800" s="287"/>
      <c r="X42800" s="289"/>
    </row>
    <row r="42801" spans="20:24">
      <c r="T42801" s="288"/>
      <c r="U42801" s="287"/>
      <c r="X42801" s="289"/>
    </row>
    <row r="42802" spans="20:24">
      <c r="T42802" s="288"/>
      <c r="U42802" s="287"/>
      <c r="X42802" s="289"/>
    </row>
    <row r="42803" spans="20:24">
      <c r="T42803" s="288"/>
      <c r="U42803" s="287"/>
      <c r="X42803" s="289"/>
    </row>
    <row r="42804" spans="20:24">
      <c r="T42804" s="288"/>
      <c r="U42804" s="287"/>
      <c r="X42804" s="289"/>
    </row>
    <row r="42805" spans="20:24">
      <c r="T42805" s="288"/>
      <c r="U42805" s="287"/>
      <c r="X42805" s="289"/>
    </row>
    <row r="42806" spans="20:24">
      <c r="T42806" s="288"/>
      <c r="U42806" s="287"/>
      <c r="X42806" s="289"/>
    </row>
    <row r="42807" spans="20:24">
      <c r="T42807" s="288"/>
      <c r="U42807" s="287"/>
      <c r="X42807" s="289"/>
    </row>
    <row r="42808" spans="20:24">
      <c r="T42808" s="288"/>
      <c r="U42808" s="287"/>
      <c r="X42808" s="289"/>
    </row>
    <row r="42809" spans="20:24">
      <c r="T42809" s="288"/>
      <c r="U42809" s="287"/>
      <c r="X42809" s="289"/>
    </row>
    <row r="42810" spans="20:24">
      <c r="T42810" s="288"/>
      <c r="U42810" s="287"/>
      <c r="X42810" s="289"/>
    </row>
    <row r="42811" spans="20:24">
      <c r="T42811" s="288"/>
      <c r="U42811" s="287"/>
      <c r="X42811" s="289"/>
    </row>
    <row r="42812" spans="20:24">
      <c r="T42812" s="288"/>
      <c r="U42812" s="287"/>
      <c r="X42812" s="289"/>
    </row>
    <row r="42813" spans="20:24">
      <c r="T42813" s="288"/>
      <c r="U42813" s="287"/>
      <c r="X42813" s="289"/>
    </row>
    <row r="42814" spans="20:24">
      <c r="T42814" s="288"/>
      <c r="U42814" s="287"/>
      <c r="X42814" s="289"/>
    </row>
    <row r="42815" spans="20:24">
      <c r="T42815" s="288"/>
      <c r="U42815" s="287"/>
      <c r="X42815" s="289"/>
    </row>
    <row r="42816" spans="20:24">
      <c r="T42816" s="288"/>
      <c r="U42816" s="287"/>
      <c r="X42816" s="289"/>
    </row>
    <row r="42817" spans="20:24">
      <c r="T42817" s="288"/>
      <c r="U42817" s="287"/>
      <c r="X42817" s="289"/>
    </row>
    <row r="42818" spans="20:24">
      <c r="T42818" s="288"/>
      <c r="U42818" s="287"/>
      <c r="X42818" s="289"/>
    </row>
    <row r="42819" spans="20:24">
      <c r="T42819" s="288"/>
      <c r="U42819" s="287"/>
      <c r="X42819" s="289"/>
    </row>
    <row r="42820" spans="20:24">
      <c r="T42820" s="288"/>
      <c r="U42820" s="287"/>
      <c r="X42820" s="289"/>
    </row>
    <row r="42821" spans="20:24">
      <c r="T42821" s="288"/>
      <c r="U42821" s="287"/>
      <c r="X42821" s="289"/>
    </row>
    <row r="42822" spans="20:24">
      <c r="T42822" s="288"/>
      <c r="U42822" s="287"/>
      <c r="X42822" s="289"/>
    </row>
    <row r="42823" spans="20:24">
      <c r="T42823" s="288"/>
      <c r="U42823" s="287"/>
      <c r="X42823" s="289"/>
    </row>
    <row r="42824" spans="20:24">
      <c r="T42824" s="288"/>
      <c r="U42824" s="287"/>
      <c r="X42824" s="289"/>
    </row>
    <row r="42825" spans="20:24">
      <c r="T42825" s="288"/>
      <c r="U42825" s="287"/>
      <c r="X42825" s="289"/>
    </row>
    <row r="42826" spans="20:24">
      <c r="T42826" s="288"/>
      <c r="U42826" s="287"/>
      <c r="X42826" s="289"/>
    </row>
    <row r="42827" spans="20:24">
      <c r="T42827" s="288"/>
      <c r="U42827" s="287"/>
      <c r="X42827" s="289"/>
    </row>
    <row r="42828" spans="20:24">
      <c r="T42828" s="288"/>
      <c r="U42828" s="287"/>
      <c r="X42828" s="289"/>
    </row>
    <row r="42829" spans="20:24">
      <c r="T42829" s="288"/>
      <c r="U42829" s="287"/>
      <c r="X42829" s="289"/>
    </row>
    <row r="42830" spans="20:24">
      <c r="T42830" s="288"/>
      <c r="U42830" s="287"/>
      <c r="X42830" s="289"/>
    </row>
    <row r="42831" spans="20:24">
      <c r="T42831" s="288"/>
      <c r="U42831" s="287"/>
      <c r="X42831" s="289"/>
    </row>
    <row r="42832" spans="20:24">
      <c r="T42832" s="288"/>
      <c r="U42832" s="287"/>
      <c r="X42832" s="289"/>
    </row>
    <row r="42833" spans="20:24">
      <c r="T42833" s="288"/>
      <c r="U42833" s="287"/>
      <c r="X42833" s="289"/>
    </row>
    <row r="42834" spans="20:24">
      <c r="T42834" s="288"/>
      <c r="U42834" s="287"/>
      <c r="X42834" s="289"/>
    </row>
    <row r="42835" spans="20:24">
      <c r="T42835" s="288"/>
      <c r="U42835" s="287"/>
      <c r="X42835" s="289"/>
    </row>
    <row r="42836" spans="20:24">
      <c r="T42836" s="288"/>
      <c r="U42836" s="287"/>
      <c r="X42836" s="289"/>
    </row>
    <row r="42837" spans="20:24">
      <c r="T42837" s="288"/>
      <c r="U42837" s="287"/>
      <c r="X42837" s="289"/>
    </row>
    <row r="42838" spans="20:24">
      <c r="T42838" s="288"/>
      <c r="U42838" s="287"/>
      <c r="X42838" s="289"/>
    </row>
    <row r="42839" spans="20:24">
      <c r="T42839" s="288"/>
      <c r="U42839" s="287"/>
      <c r="X42839" s="289"/>
    </row>
    <row r="42840" spans="20:24">
      <c r="T42840" s="288"/>
      <c r="U42840" s="287"/>
      <c r="X42840" s="289"/>
    </row>
    <row r="42841" spans="20:24">
      <c r="T42841" s="288"/>
      <c r="U42841" s="287"/>
      <c r="X42841" s="289"/>
    </row>
    <row r="42842" spans="20:24">
      <c r="T42842" s="288"/>
      <c r="U42842" s="287"/>
      <c r="X42842" s="289"/>
    </row>
    <row r="42843" spans="20:24">
      <c r="T42843" s="288"/>
      <c r="U42843" s="287"/>
      <c r="X42843" s="289"/>
    </row>
    <row r="42844" spans="20:24">
      <c r="T42844" s="288"/>
      <c r="U42844" s="287"/>
      <c r="X42844" s="289"/>
    </row>
    <row r="42845" spans="20:24">
      <c r="T42845" s="288"/>
      <c r="U42845" s="287"/>
      <c r="X42845" s="289"/>
    </row>
    <row r="42846" spans="20:24">
      <c r="T42846" s="288"/>
      <c r="U42846" s="287"/>
      <c r="X42846" s="289"/>
    </row>
    <row r="42847" spans="20:24">
      <c r="T42847" s="288"/>
      <c r="U42847" s="287"/>
      <c r="X42847" s="289"/>
    </row>
    <row r="42848" spans="20:24">
      <c r="T42848" s="288"/>
      <c r="U42848" s="287"/>
      <c r="X42848" s="289"/>
    </row>
    <row r="42849" spans="20:24">
      <c r="T42849" s="288"/>
      <c r="U42849" s="287"/>
      <c r="X42849" s="289"/>
    </row>
    <row r="42850" spans="20:24">
      <c r="T42850" s="288"/>
      <c r="U42850" s="287"/>
      <c r="X42850" s="289"/>
    </row>
    <row r="42851" spans="20:24">
      <c r="T42851" s="288"/>
      <c r="U42851" s="287"/>
      <c r="X42851" s="289"/>
    </row>
    <row r="42852" spans="20:24">
      <c r="T42852" s="288"/>
      <c r="U42852" s="287"/>
      <c r="X42852" s="289"/>
    </row>
    <row r="42853" spans="20:24">
      <c r="T42853" s="288"/>
      <c r="U42853" s="287"/>
      <c r="X42853" s="289"/>
    </row>
    <row r="42854" spans="20:24">
      <c r="T42854" s="288"/>
      <c r="U42854" s="287"/>
      <c r="X42854" s="289"/>
    </row>
    <row r="42855" spans="20:24">
      <c r="T42855" s="288"/>
      <c r="U42855" s="287"/>
      <c r="X42855" s="289"/>
    </row>
    <row r="42856" spans="20:24">
      <c r="T42856" s="288"/>
      <c r="U42856" s="287"/>
      <c r="X42856" s="289"/>
    </row>
    <row r="42857" spans="20:24">
      <c r="T42857" s="288"/>
      <c r="U42857" s="287"/>
      <c r="X42857" s="289"/>
    </row>
    <row r="42858" spans="20:24">
      <c r="T42858" s="288"/>
      <c r="U42858" s="287"/>
      <c r="X42858" s="289"/>
    </row>
    <row r="42859" spans="20:24">
      <c r="T42859" s="288"/>
      <c r="U42859" s="287"/>
      <c r="X42859" s="289"/>
    </row>
    <row r="42860" spans="20:24">
      <c r="T42860" s="288"/>
      <c r="U42860" s="287"/>
      <c r="X42860" s="289"/>
    </row>
    <row r="42861" spans="20:24">
      <c r="T42861" s="288"/>
      <c r="U42861" s="287"/>
      <c r="X42861" s="289"/>
    </row>
    <row r="42862" spans="20:24">
      <c r="T42862" s="288"/>
      <c r="U42862" s="287"/>
      <c r="X42862" s="289"/>
    </row>
    <row r="42863" spans="20:24">
      <c r="T42863" s="288"/>
      <c r="U42863" s="287"/>
      <c r="X42863" s="289"/>
    </row>
    <row r="42864" spans="20:24">
      <c r="T42864" s="288"/>
      <c r="U42864" s="287"/>
      <c r="X42864" s="289"/>
    </row>
    <row r="42865" spans="20:24">
      <c r="T42865" s="288"/>
      <c r="U42865" s="287"/>
      <c r="X42865" s="289"/>
    </row>
    <row r="42866" spans="20:24">
      <c r="T42866" s="288"/>
      <c r="U42866" s="287"/>
      <c r="X42866" s="289"/>
    </row>
    <row r="42867" spans="20:24">
      <c r="T42867" s="288"/>
      <c r="U42867" s="287"/>
      <c r="X42867" s="289"/>
    </row>
    <row r="42868" spans="20:24">
      <c r="T42868" s="288"/>
      <c r="U42868" s="287"/>
      <c r="X42868" s="289"/>
    </row>
    <row r="42869" spans="20:24">
      <c r="T42869" s="288"/>
      <c r="U42869" s="287"/>
      <c r="X42869" s="289"/>
    </row>
    <row r="42870" spans="20:24">
      <c r="T42870" s="288"/>
      <c r="U42870" s="287"/>
      <c r="X42870" s="289"/>
    </row>
    <row r="42871" spans="20:24">
      <c r="T42871" s="288"/>
      <c r="U42871" s="287"/>
      <c r="X42871" s="289"/>
    </row>
    <row r="42872" spans="20:24">
      <c r="T42872" s="288"/>
      <c r="U42872" s="287"/>
      <c r="X42872" s="289"/>
    </row>
    <row r="42873" spans="20:24">
      <c r="T42873" s="288"/>
      <c r="U42873" s="287"/>
      <c r="X42873" s="289"/>
    </row>
    <row r="42874" spans="20:24">
      <c r="T42874" s="288"/>
      <c r="U42874" s="287"/>
      <c r="X42874" s="289"/>
    </row>
    <row r="42875" spans="20:24">
      <c r="T42875" s="288"/>
      <c r="U42875" s="287"/>
      <c r="X42875" s="289"/>
    </row>
    <row r="42876" spans="20:24">
      <c r="T42876" s="288"/>
      <c r="U42876" s="287"/>
      <c r="X42876" s="289"/>
    </row>
    <row r="42877" spans="20:24">
      <c r="T42877" s="288"/>
      <c r="U42877" s="287"/>
      <c r="X42877" s="289"/>
    </row>
    <row r="42878" spans="20:24">
      <c r="T42878" s="288"/>
      <c r="U42878" s="287"/>
      <c r="X42878" s="289"/>
    </row>
    <row r="42879" spans="20:24">
      <c r="T42879" s="288"/>
      <c r="U42879" s="287"/>
      <c r="X42879" s="289"/>
    </row>
    <row r="42880" spans="20:24">
      <c r="T42880" s="288"/>
      <c r="U42880" s="287"/>
      <c r="X42880" s="289"/>
    </row>
    <row r="42881" spans="20:24">
      <c r="T42881" s="288"/>
      <c r="U42881" s="287"/>
      <c r="X42881" s="289"/>
    </row>
    <row r="42882" spans="20:24">
      <c r="T42882" s="288"/>
      <c r="U42882" s="287"/>
      <c r="X42882" s="289"/>
    </row>
    <row r="42883" spans="20:24">
      <c r="T42883" s="288"/>
      <c r="U42883" s="287"/>
      <c r="X42883" s="289"/>
    </row>
    <row r="42884" spans="20:24">
      <c r="T42884" s="288"/>
      <c r="U42884" s="287"/>
      <c r="X42884" s="289"/>
    </row>
    <row r="42885" spans="20:24">
      <c r="T42885" s="288"/>
      <c r="U42885" s="287"/>
      <c r="X42885" s="289"/>
    </row>
    <row r="42886" spans="20:24">
      <c r="T42886" s="288"/>
      <c r="U42886" s="287"/>
      <c r="X42886" s="289"/>
    </row>
    <row r="42887" spans="20:24">
      <c r="T42887" s="288"/>
      <c r="U42887" s="287"/>
      <c r="X42887" s="289"/>
    </row>
    <row r="42888" spans="20:24">
      <c r="T42888" s="288"/>
      <c r="U42888" s="287"/>
      <c r="X42888" s="289"/>
    </row>
    <row r="42889" spans="20:24">
      <c r="T42889" s="288"/>
      <c r="U42889" s="287"/>
      <c r="X42889" s="289"/>
    </row>
    <row r="42890" spans="20:24">
      <c r="T42890" s="288"/>
      <c r="U42890" s="287"/>
      <c r="X42890" s="289"/>
    </row>
    <row r="42891" spans="20:24">
      <c r="T42891" s="288"/>
      <c r="U42891" s="287"/>
      <c r="X42891" s="289"/>
    </row>
    <row r="42892" spans="20:24">
      <c r="T42892" s="288"/>
      <c r="U42892" s="287"/>
      <c r="X42892" s="289"/>
    </row>
    <row r="42893" spans="20:24">
      <c r="T42893" s="288"/>
      <c r="U42893" s="287"/>
      <c r="X42893" s="289"/>
    </row>
    <row r="42894" spans="20:24">
      <c r="T42894" s="288"/>
      <c r="U42894" s="287"/>
      <c r="X42894" s="289"/>
    </row>
    <row r="42895" spans="20:24">
      <c r="T42895" s="288"/>
      <c r="U42895" s="287"/>
      <c r="X42895" s="289"/>
    </row>
    <row r="42896" spans="20:24">
      <c r="T42896" s="288"/>
      <c r="U42896" s="287"/>
      <c r="X42896" s="289"/>
    </row>
    <row r="42897" spans="20:24">
      <c r="T42897" s="288"/>
      <c r="U42897" s="287"/>
      <c r="X42897" s="289"/>
    </row>
    <row r="42898" spans="20:24">
      <c r="T42898" s="288"/>
      <c r="U42898" s="287"/>
      <c r="X42898" s="289"/>
    </row>
    <row r="42899" spans="20:24">
      <c r="T42899" s="288"/>
      <c r="U42899" s="287"/>
      <c r="X42899" s="289"/>
    </row>
    <row r="42900" spans="20:24">
      <c r="T42900" s="288"/>
      <c r="U42900" s="287"/>
      <c r="X42900" s="289"/>
    </row>
    <row r="42901" spans="20:24">
      <c r="T42901" s="288"/>
      <c r="U42901" s="287"/>
      <c r="X42901" s="289"/>
    </row>
    <row r="42902" spans="20:24">
      <c r="T42902" s="288"/>
      <c r="U42902" s="287"/>
      <c r="X42902" s="289"/>
    </row>
    <row r="42903" spans="20:24">
      <c r="T42903" s="288"/>
      <c r="U42903" s="287"/>
      <c r="X42903" s="289"/>
    </row>
    <row r="42904" spans="20:24">
      <c r="T42904" s="288"/>
      <c r="U42904" s="287"/>
      <c r="X42904" s="289"/>
    </row>
    <row r="42905" spans="20:24">
      <c r="T42905" s="288"/>
      <c r="U42905" s="287"/>
      <c r="X42905" s="289"/>
    </row>
    <row r="42906" spans="20:24">
      <c r="T42906" s="288"/>
      <c r="U42906" s="287"/>
      <c r="X42906" s="289"/>
    </row>
    <row r="42907" spans="20:24">
      <c r="T42907" s="288"/>
      <c r="U42907" s="287"/>
      <c r="X42907" s="289"/>
    </row>
    <row r="42908" spans="20:24">
      <c r="T42908" s="288"/>
      <c r="U42908" s="287"/>
      <c r="X42908" s="289"/>
    </row>
    <row r="42909" spans="20:24">
      <c r="T42909" s="288"/>
      <c r="U42909" s="287"/>
      <c r="X42909" s="289"/>
    </row>
    <row r="42910" spans="20:24">
      <c r="T42910" s="288"/>
      <c r="U42910" s="287"/>
      <c r="X42910" s="289"/>
    </row>
    <row r="42911" spans="20:24">
      <c r="T42911" s="288"/>
      <c r="U42911" s="287"/>
      <c r="X42911" s="289"/>
    </row>
    <row r="42912" spans="20:24">
      <c r="T42912" s="288"/>
      <c r="U42912" s="287"/>
      <c r="X42912" s="289"/>
    </row>
    <row r="42913" spans="20:24">
      <c r="T42913" s="288"/>
      <c r="U42913" s="287"/>
      <c r="X42913" s="289"/>
    </row>
    <row r="42914" spans="20:24">
      <c r="T42914" s="288"/>
      <c r="U42914" s="287"/>
      <c r="X42914" s="289"/>
    </row>
    <row r="42915" spans="20:24">
      <c r="T42915" s="288"/>
      <c r="U42915" s="287"/>
      <c r="X42915" s="289"/>
    </row>
    <row r="42916" spans="20:24">
      <c r="T42916" s="288"/>
      <c r="U42916" s="287"/>
      <c r="X42916" s="289"/>
    </row>
    <row r="42917" spans="20:24">
      <c r="T42917" s="288"/>
      <c r="U42917" s="287"/>
      <c r="X42917" s="289"/>
    </row>
    <row r="42918" spans="20:24">
      <c r="T42918" s="288"/>
      <c r="U42918" s="287"/>
      <c r="X42918" s="289"/>
    </row>
    <row r="42919" spans="20:24">
      <c r="T42919" s="288"/>
      <c r="U42919" s="287"/>
      <c r="X42919" s="289"/>
    </row>
    <row r="42920" spans="20:24">
      <c r="T42920" s="288"/>
      <c r="U42920" s="287"/>
      <c r="X42920" s="289"/>
    </row>
    <row r="42921" spans="20:24">
      <c r="T42921" s="288"/>
      <c r="U42921" s="287"/>
      <c r="X42921" s="289"/>
    </row>
    <row r="42922" spans="20:24">
      <c r="T42922" s="288"/>
      <c r="U42922" s="287"/>
      <c r="X42922" s="289"/>
    </row>
    <row r="42923" spans="20:24">
      <c r="T42923" s="288"/>
      <c r="U42923" s="287"/>
      <c r="X42923" s="289"/>
    </row>
    <row r="42924" spans="20:24">
      <c r="T42924" s="288"/>
      <c r="U42924" s="287"/>
      <c r="X42924" s="289"/>
    </row>
    <row r="42925" spans="20:24">
      <c r="T42925" s="288"/>
      <c r="U42925" s="287"/>
      <c r="X42925" s="289"/>
    </row>
    <row r="42926" spans="20:24">
      <c r="T42926" s="288"/>
      <c r="U42926" s="287"/>
      <c r="X42926" s="289"/>
    </row>
    <row r="42927" spans="20:24">
      <c r="T42927" s="288"/>
      <c r="U42927" s="287"/>
      <c r="X42927" s="289"/>
    </row>
    <row r="42928" spans="20:24">
      <c r="T42928" s="288"/>
      <c r="U42928" s="287"/>
      <c r="X42928" s="289"/>
    </row>
    <row r="42929" spans="20:24">
      <c r="T42929" s="288"/>
      <c r="U42929" s="287"/>
      <c r="X42929" s="289"/>
    </row>
    <row r="42930" spans="20:24">
      <c r="T42930" s="288"/>
      <c r="U42930" s="287"/>
      <c r="X42930" s="289"/>
    </row>
    <row r="42931" spans="20:24">
      <c r="T42931" s="288"/>
      <c r="U42931" s="287"/>
      <c r="X42931" s="289"/>
    </row>
    <row r="42932" spans="20:24">
      <c r="T42932" s="288"/>
      <c r="U42932" s="287"/>
      <c r="X42932" s="289"/>
    </row>
    <row r="42933" spans="20:24">
      <c r="T42933" s="288"/>
      <c r="U42933" s="287"/>
      <c r="X42933" s="289"/>
    </row>
    <row r="42934" spans="20:24">
      <c r="T42934" s="288"/>
      <c r="U42934" s="287"/>
      <c r="X42934" s="289"/>
    </row>
    <row r="42935" spans="20:24">
      <c r="T42935" s="288"/>
      <c r="U42935" s="287"/>
      <c r="X42935" s="289"/>
    </row>
    <row r="42936" spans="20:24">
      <c r="T42936" s="288"/>
      <c r="U42936" s="287"/>
      <c r="X42936" s="289"/>
    </row>
    <row r="42937" spans="20:24">
      <c r="T42937" s="288"/>
      <c r="U42937" s="287"/>
      <c r="X42937" s="289"/>
    </row>
    <row r="42938" spans="20:24">
      <c r="T42938" s="288"/>
      <c r="U42938" s="287"/>
      <c r="X42938" s="289"/>
    </row>
    <row r="42939" spans="20:24">
      <c r="T42939" s="288"/>
      <c r="U42939" s="287"/>
      <c r="X42939" s="289"/>
    </row>
    <row r="42940" spans="20:24">
      <c r="T42940" s="288"/>
      <c r="U42940" s="287"/>
      <c r="X42940" s="289"/>
    </row>
    <row r="42941" spans="20:24">
      <c r="T42941" s="288"/>
      <c r="U42941" s="287"/>
      <c r="X42941" s="289"/>
    </row>
    <row r="42942" spans="20:24">
      <c r="T42942" s="288"/>
      <c r="U42942" s="287"/>
      <c r="X42942" s="289"/>
    </row>
    <row r="42943" spans="20:24">
      <c r="T42943" s="288"/>
      <c r="U42943" s="287"/>
      <c r="X42943" s="289"/>
    </row>
    <row r="42944" spans="20:24">
      <c r="T42944" s="288"/>
      <c r="U42944" s="287"/>
      <c r="X42944" s="289"/>
    </row>
    <row r="42945" spans="20:24">
      <c r="T42945" s="288"/>
      <c r="U42945" s="287"/>
      <c r="X42945" s="289"/>
    </row>
    <row r="42946" spans="20:24">
      <c r="T42946" s="288"/>
      <c r="U42946" s="287"/>
      <c r="X42946" s="289"/>
    </row>
    <row r="42947" spans="20:24">
      <c r="T42947" s="288"/>
      <c r="U42947" s="287"/>
      <c r="X42947" s="289"/>
    </row>
    <row r="42948" spans="20:24">
      <c r="T42948" s="288"/>
      <c r="U42948" s="287"/>
      <c r="X42948" s="289"/>
    </row>
    <row r="42949" spans="20:24">
      <c r="T42949" s="288"/>
      <c r="U42949" s="287"/>
      <c r="X42949" s="289"/>
    </row>
    <row r="42950" spans="20:24">
      <c r="T42950" s="288"/>
      <c r="U42950" s="287"/>
      <c r="X42950" s="289"/>
    </row>
    <row r="42951" spans="20:24">
      <c r="T42951" s="288"/>
      <c r="U42951" s="287"/>
      <c r="X42951" s="289"/>
    </row>
    <row r="42952" spans="20:24">
      <c r="T42952" s="288"/>
      <c r="U42952" s="287"/>
      <c r="X42952" s="289"/>
    </row>
    <row r="42953" spans="20:24">
      <c r="T42953" s="288"/>
      <c r="U42953" s="287"/>
      <c r="X42953" s="289"/>
    </row>
    <row r="42954" spans="20:24">
      <c r="T42954" s="288"/>
      <c r="U42954" s="287"/>
      <c r="X42954" s="289"/>
    </row>
    <row r="42955" spans="20:24">
      <c r="T42955" s="288"/>
      <c r="U42955" s="287"/>
      <c r="X42955" s="289"/>
    </row>
    <row r="42956" spans="20:24">
      <c r="T42956" s="288"/>
      <c r="U42956" s="287"/>
      <c r="X42956" s="289"/>
    </row>
    <row r="42957" spans="20:24">
      <c r="T42957" s="288"/>
      <c r="U42957" s="287"/>
      <c r="X42957" s="289"/>
    </row>
    <row r="42958" spans="20:24">
      <c r="T42958" s="288"/>
      <c r="U42958" s="287"/>
      <c r="X42958" s="289"/>
    </row>
    <row r="42959" spans="20:24">
      <c r="T42959" s="288"/>
      <c r="U42959" s="287"/>
      <c r="X42959" s="289"/>
    </row>
    <row r="42960" spans="20:24">
      <c r="T42960" s="288"/>
      <c r="U42960" s="287"/>
      <c r="X42960" s="289"/>
    </row>
    <row r="42961" spans="20:24">
      <c r="T42961" s="288"/>
      <c r="U42961" s="287"/>
      <c r="X42961" s="289"/>
    </row>
    <row r="42962" spans="20:24">
      <c r="T42962" s="288"/>
      <c r="U42962" s="287"/>
      <c r="X42962" s="289"/>
    </row>
    <row r="42963" spans="20:24">
      <c r="T42963" s="288"/>
      <c r="U42963" s="287"/>
      <c r="X42963" s="289"/>
    </row>
    <row r="42964" spans="20:24">
      <c r="T42964" s="288"/>
      <c r="U42964" s="287"/>
      <c r="X42964" s="289"/>
    </row>
    <row r="42965" spans="20:24">
      <c r="T42965" s="288"/>
      <c r="U42965" s="287"/>
      <c r="X42965" s="289"/>
    </row>
    <row r="42966" spans="20:24">
      <c r="T42966" s="288"/>
      <c r="U42966" s="287"/>
      <c r="X42966" s="289"/>
    </row>
    <row r="42967" spans="20:24">
      <c r="T42967" s="288"/>
      <c r="U42967" s="287"/>
      <c r="X42967" s="289"/>
    </row>
    <row r="42968" spans="20:24">
      <c r="T42968" s="288"/>
      <c r="U42968" s="287"/>
      <c r="X42968" s="289"/>
    </row>
    <row r="42969" spans="20:24">
      <c r="T42969" s="288"/>
      <c r="U42969" s="287"/>
      <c r="X42969" s="289"/>
    </row>
    <row r="42970" spans="20:24">
      <c r="T42970" s="288"/>
      <c r="U42970" s="287"/>
      <c r="X42970" s="289"/>
    </row>
    <row r="42971" spans="20:24">
      <c r="T42971" s="288"/>
      <c r="U42971" s="287"/>
      <c r="X42971" s="289"/>
    </row>
    <row r="42972" spans="20:24">
      <c r="T42972" s="288"/>
      <c r="U42972" s="287"/>
      <c r="X42972" s="289"/>
    </row>
    <row r="42973" spans="20:24">
      <c r="T42973" s="288"/>
      <c r="U42973" s="287"/>
      <c r="X42973" s="289"/>
    </row>
    <row r="42974" spans="20:24">
      <c r="T42974" s="288"/>
      <c r="U42974" s="287"/>
      <c r="X42974" s="289"/>
    </row>
    <row r="42975" spans="20:24">
      <c r="T42975" s="288"/>
      <c r="U42975" s="287"/>
      <c r="X42975" s="289"/>
    </row>
    <row r="42976" spans="20:24">
      <c r="T42976" s="288"/>
      <c r="U42976" s="287"/>
      <c r="X42976" s="289"/>
    </row>
    <row r="42977" spans="20:24">
      <c r="T42977" s="288"/>
      <c r="U42977" s="287"/>
      <c r="X42977" s="289"/>
    </row>
    <row r="42978" spans="20:24">
      <c r="T42978" s="288"/>
      <c r="U42978" s="287"/>
      <c r="X42978" s="289"/>
    </row>
    <row r="42979" spans="20:24">
      <c r="T42979" s="288"/>
      <c r="U42979" s="287"/>
      <c r="X42979" s="289"/>
    </row>
    <row r="42980" spans="20:24">
      <c r="T42980" s="288"/>
      <c r="U42980" s="287"/>
      <c r="X42980" s="289"/>
    </row>
    <row r="42981" spans="20:24">
      <c r="T42981" s="288"/>
      <c r="U42981" s="287"/>
      <c r="X42981" s="289"/>
    </row>
    <row r="42982" spans="20:24">
      <c r="T42982" s="288"/>
      <c r="U42982" s="287"/>
      <c r="X42982" s="289"/>
    </row>
    <row r="42983" spans="20:24">
      <c r="T42983" s="288"/>
      <c r="U42983" s="287"/>
      <c r="X42983" s="289"/>
    </row>
    <row r="42984" spans="20:24">
      <c r="T42984" s="288"/>
      <c r="U42984" s="287"/>
      <c r="X42984" s="289"/>
    </row>
    <row r="42985" spans="20:24">
      <c r="T42985" s="288"/>
      <c r="U42985" s="287"/>
      <c r="X42985" s="289"/>
    </row>
    <row r="42986" spans="20:24">
      <c r="T42986" s="288"/>
      <c r="U42986" s="287"/>
      <c r="X42986" s="289"/>
    </row>
    <row r="42987" spans="20:24">
      <c r="T42987" s="288"/>
      <c r="U42987" s="287"/>
      <c r="X42987" s="289"/>
    </row>
    <row r="42988" spans="20:24">
      <c r="T42988" s="288"/>
      <c r="U42988" s="287"/>
      <c r="X42988" s="289"/>
    </row>
    <row r="42989" spans="20:24">
      <c r="T42989" s="288"/>
      <c r="U42989" s="287"/>
      <c r="X42989" s="289"/>
    </row>
    <row r="42990" spans="20:24">
      <c r="T42990" s="288"/>
      <c r="U42990" s="287"/>
      <c r="X42990" s="289"/>
    </row>
    <row r="42991" spans="20:24">
      <c r="T42991" s="288"/>
      <c r="U42991" s="287"/>
      <c r="X42991" s="289"/>
    </row>
    <row r="42992" spans="20:24">
      <c r="T42992" s="288"/>
      <c r="U42992" s="287"/>
      <c r="X42992" s="289"/>
    </row>
    <row r="42993" spans="20:24">
      <c r="T42993" s="288"/>
      <c r="U42993" s="287"/>
      <c r="X42993" s="289"/>
    </row>
    <row r="42994" spans="20:24">
      <c r="T42994" s="288"/>
      <c r="U42994" s="287"/>
      <c r="X42994" s="289"/>
    </row>
    <row r="42995" spans="20:24">
      <c r="T42995" s="288"/>
      <c r="U42995" s="287"/>
      <c r="X42995" s="289"/>
    </row>
    <row r="42996" spans="20:24">
      <c r="T42996" s="288"/>
      <c r="U42996" s="287"/>
      <c r="X42996" s="289"/>
    </row>
    <row r="42997" spans="20:24">
      <c r="T42997" s="288"/>
      <c r="U42997" s="287"/>
      <c r="X42997" s="289"/>
    </row>
    <row r="42998" spans="20:24">
      <c r="T42998" s="288"/>
      <c r="U42998" s="287"/>
      <c r="X42998" s="289"/>
    </row>
    <row r="42999" spans="20:24">
      <c r="T42999" s="288"/>
      <c r="U42999" s="287"/>
      <c r="X42999" s="289"/>
    </row>
    <row r="43000" spans="20:24">
      <c r="T43000" s="288"/>
      <c r="U43000" s="287"/>
      <c r="X43000" s="289"/>
    </row>
    <row r="43001" spans="20:24">
      <c r="T43001" s="288"/>
      <c r="U43001" s="287"/>
      <c r="X43001" s="289"/>
    </row>
    <row r="43002" spans="20:24">
      <c r="T43002" s="288"/>
      <c r="U43002" s="287"/>
      <c r="X43002" s="289"/>
    </row>
    <row r="43003" spans="20:24">
      <c r="T43003" s="288"/>
      <c r="U43003" s="287"/>
      <c r="X43003" s="289"/>
    </row>
    <row r="43004" spans="20:24">
      <c r="T43004" s="288"/>
      <c r="U43004" s="287"/>
      <c r="X43004" s="289"/>
    </row>
    <row r="43005" spans="20:24">
      <c r="T43005" s="288"/>
      <c r="U43005" s="287"/>
      <c r="X43005" s="289"/>
    </row>
    <row r="43006" spans="20:24">
      <c r="T43006" s="288"/>
      <c r="U43006" s="287"/>
      <c r="X43006" s="289"/>
    </row>
    <row r="43007" spans="20:24">
      <c r="T43007" s="288"/>
      <c r="U43007" s="287"/>
      <c r="X43007" s="289"/>
    </row>
    <row r="43008" spans="20:24">
      <c r="T43008" s="288"/>
      <c r="U43008" s="287"/>
      <c r="X43008" s="289"/>
    </row>
    <row r="43009" spans="20:24">
      <c r="T43009" s="288"/>
      <c r="U43009" s="287"/>
      <c r="X43009" s="289"/>
    </row>
    <row r="43010" spans="20:24">
      <c r="T43010" s="288"/>
      <c r="U43010" s="287"/>
      <c r="X43010" s="289"/>
    </row>
    <row r="43011" spans="20:24">
      <c r="T43011" s="288"/>
      <c r="U43011" s="287"/>
      <c r="X43011" s="289"/>
    </row>
    <row r="43012" spans="20:24">
      <c r="T43012" s="288"/>
      <c r="U43012" s="287"/>
      <c r="X43012" s="289"/>
    </row>
    <row r="43013" spans="20:24">
      <c r="T43013" s="288"/>
      <c r="U43013" s="287"/>
      <c r="X43013" s="289"/>
    </row>
    <row r="43014" spans="20:24">
      <c r="T43014" s="288"/>
      <c r="U43014" s="287"/>
      <c r="X43014" s="289"/>
    </row>
    <row r="43015" spans="20:24">
      <c r="T43015" s="288"/>
      <c r="U43015" s="287"/>
      <c r="X43015" s="289"/>
    </row>
    <row r="43016" spans="20:24">
      <c r="T43016" s="288"/>
      <c r="U43016" s="287"/>
      <c r="X43016" s="289"/>
    </row>
    <row r="43017" spans="20:24">
      <c r="T43017" s="288"/>
      <c r="U43017" s="287"/>
      <c r="X43017" s="289"/>
    </row>
    <row r="43018" spans="20:24">
      <c r="T43018" s="288"/>
      <c r="U43018" s="287"/>
      <c r="X43018" s="289"/>
    </row>
    <row r="43019" spans="20:24">
      <c r="T43019" s="288"/>
      <c r="U43019" s="287"/>
      <c r="X43019" s="289"/>
    </row>
    <row r="43020" spans="20:24">
      <c r="T43020" s="288"/>
      <c r="U43020" s="287"/>
      <c r="X43020" s="289"/>
    </row>
    <row r="43021" spans="20:24">
      <c r="T43021" s="288"/>
      <c r="U43021" s="287"/>
      <c r="X43021" s="289"/>
    </row>
    <row r="43022" spans="20:24">
      <c r="T43022" s="288"/>
      <c r="U43022" s="287"/>
      <c r="X43022" s="289"/>
    </row>
    <row r="43023" spans="20:24">
      <c r="T43023" s="288"/>
      <c r="U43023" s="287"/>
      <c r="X43023" s="289"/>
    </row>
    <row r="43024" spans="20:24">
      <c r="T43024" s="288"/>
      <c r="U43024" s="287"/>
      <c r="X43024" s="289"/>
    </row>
    <row r="43025" spans="20:24">
      <c r="T43025" s="288"/>
      <c r="U43025" s="287"/>
      <c r="X43025" s="289"/>
    </row>
    <row r="43026" spans="20:24">
      <c r="T43026" s="288"/>
      <c r="U43026" s="287"/>
      <c r="X43026" s="289"/>
    </row>
    <row r="43027" spans="20:24">
      <c r="T43027" s="288"/>
      <c r="U43027" s="287"/>
      <c r="X43027" s="289"/>
    </row>
    <row r="43028" spans="20:24">
      <c r="T43028" s="288"/>
      <c r="U43028" s="287"/>
      <c r="X43028" s="289"/>
    </row>
    <row r="43029" spans="20:24">
      <c r="T43029" s="288"/>
      <c r="U43029" s="287"/>
      <c r="X43029" s="289"/>
    </row>
    <row r="43030" spans="20:24">
      <c r="T43030" s="288"/>
      <c r="U43030" s="287"/>
      <c r="X43030" s="289"/>
    </row>
    <row r="43031" spans="20:24">
      <c r="T43031" s="288"/>
      <c r="U43031" s="287"/>
      <c r="X43031" s="289"/>
    </row>
    <row r="43032" spans="20:24">
      <c r="T43032" s="288"/>
      <c r="U43032" s="287"/>
      <c r="X43032" s="289"/>
    </row>
    <row r="43033" spans="20:24">
      <c r="T43033" s="288"/>
      <c r="U43033" s="287"/>
      <c r="X43033" s="289"/>
    </row>
    <row r="43034" spans="20:24">
      <c r="T43034" s="288"/>
      <c r="U43034" s="287"/>
      <c r="X43034" s="289"/>
    </row>
    <row r="43035" spans="20:24">
      <c r="T43035" s="288"/>
      <c r="U43035" s="287"/>
      <c r="X43035" s="289"/>
    </row>
    <row r="43036" spans="20:24">
      <c r="T43036" s="288"/>
      <c r="U43036" s="287"/>
      <c r="X43036" s="289"/>
    </row>
    <row r="43037" spans="20:24">
      <c r="T43037" s="288"/>
      <c r="U43037" s="287"/>
      <c r="X43037" s="289"/>
    </row>
    <row r="43038" spans="20:24">
      <c r="T43038" s="288"/>
      <c r="U43038" s="287"/>
      <c r="X43038" s="289"/>
    </row>
    <row r="43039" spans="20:24">
      <c r="T43039" s="288"/>
      <c r="U43039" s="287"/>
      <c r="X43039" s="289"/>
    </row>
    <row r="43040" spans="20:24">
      <c r="T43040" s="288"/>
      <c r="U43040" s="287"/>
      <c r="X43040" s="289"/>
    </row>
    <row r="43041" spans="20:24">
      <c r="T43041" s="288"/>
      <c r="U43041" s="287"/>
      <c r="X43041" s="289"/>
    </row>
    <row r="43042" spans="20:24">
      <c r="T43042" s="288"/>
      <c r="U43042" s="287"/>
      <c r="X43042" s="289"/>
    </row>
    <row r="43043" spans="20:24">
      <c r="T43043" s="288"/>
      <c r="U43043" s="287"/>
      <c r="X43043" s="289"/>
    </row>
    <row r="43044" spans="20:24">
      <c r="T43044" s="288"/>
      <c r="U43044" s="287"/>
      <c r="X43044" s="289"/>
    </row>
    <row r="43045" spans="20:24">
      <c r="T43045" s="288"/>
      <c r="U43045" s="287"/>
      <c r="X43045" s="289"/>
    </row>
    <row r="43046" spans="20:24">
      <c r="T43046" s="288"/>
      <c r="U43046" s="287"/>
      <c r="X43046" s="289"/>
    </row>
    <row r="43047" spans="20:24">
      <c r="T43047" s="288"/>
      <c r="U43047" s="287"/>
      <c r="X43047" s="289"/>
    </row>
    <row r="43048" spans="20:24">
      <c r="T43048" s="288"/>
      <c r="U43048" s="287"/>
      <c r="X43048" s="289"/>
    </row>
    <row r="43049" spans="20:24">
      <c r="T43049" s="288"/>
      <c r="U43049" s="287"/>
      <c r="X43049" s="289"/>
    </row>
    <row r="43050" spans="20:24">
      <c r="T43050" s="288"/>
      <c r="U43050" s="287"/>
      <c r="X43050" s="289"/>
    </row>
    <row r="43051" spans="20:24">
      <c r="T43051" s="288"/>
      <c r="U43051" s="287"/>
      <c r="X43051" s="289"/>
    </row>
    <row r="43052" spans="20:24">
      <c r="T43052" s="288"/>
      <c r="U43052" s="287"/>
      <c r="X43052" s="289"/>
    </row>
    <row r="43053" spans="20:24">
      <c r="T43053" s="288"/>
      <c r="U43053" s="287"/>
      <c r="X43053" s="289"/>
    </row>
    <row r="43054" spans="20:24">
      <c r="T43054" s="288"/>
      <c r="U43054" s="287"/>
      <c r="X43054" s="289"/>
    </row>
    <row r="43055" spans="20:24">
      <c r="T43055" s="288"/>
      <c r="U43055" s="287"/>
      <c r="X43055" s="289"/>
    </row>
    <row r="43056" spans="20:24">
      <c r="T43056" s="288"/>
      <c r="U43056" s="287"/>
      <c r="X43056" s="289"/>
    </row>
    <row r="43057" spans="20:24">
      <c r="T43057" s="288"/>
      <c r="U43057" s="287"/>
      <c r="X43057" s="289"/>
    </row>
    <row r="43058" spans="20:24">
      <c r="T43058" s="288"/>
      <c r="U43058" s="287"/>
      <c r="X43058" s="289"/>
    </row>
    <row r="43059" spans="20:24">
      <c r="T43059" s="288"/>
      <c r="U43059" s="287"/>
      <c r="X43059" s="289"/>
    </row>
    <row r="43060" spans="20:24">
      <c r="T43060" s="288"/>
      <c r="U43060" s="287"/>
      <c r="X43060" s="289"/>
    </row>
    <row r="43061" spans="20:24">
      <c r="T43061" s="288"/>
      <c r="U43061" s="287"/>
      <c r="X43061" s="289"/>
    </row>
    <row r="43062" spans="20:24">
      <c r="T43062" s="288"/>
      <c r="U43062" s="287"/>
      <c r="X43062" s="289"/>
    </row>
    <row r="43063" spans="20:24">
      <c r="T43063" s="288"/>
      <c r="U43063" s="287"/>
      <c r="X43063" s="289"/>
    </row>
    <row r="43064" spans="20:24">
      <c r="T43064" s="288"/>
      <c r="U43064" s="287"/>
      <c r="X43064" s="289"/>
    </row>
    <row r="43065" spans="20:24">
      <c r="T43065" s="288"/>
      <c r="U43065" s="287"/>
      <c r="X43065" s="289"/>
    </row>
    <row r="43066" spans="20:24">
      <c r="T43066" s="288"/>
      <c r="U43066" s="287"/>
      <c r="X43066" s="289"/>
    </row>
    <row r="43067" spans="20:24">
      <c r="T43067" s="288"/>
      <c r="U43067" s="287"/>
      <c r="X43067" s="289"/>
    </row>
    <row r="43068" spans="20:24">
      <c r="T43068" s="288"/>
      <c r="U43068" s="287"/>
      <c r="X43068" s="289"/>
    </row>
    <row r="43069" spans="20:24">
      <c r="T43069" s="288"/>
      <c r="U43069" s="287"/>
      <c r="X43069" s="289"/>
    </row>
    <row r="43070" spans="20:24">
      <c r="T43070" s="288"/>
      <c r="U43070" s="287"/>
      <c r="X43070" s="289"/>
    </row>
    <row r="43071" spans="20:24">
      <c r="T43071" s="288"/>
      <c r="U43071" s="287"/>
      <c r="X43071" s="289"/>
    </row>
    <row r="43072" spans="20:24">
      <c r="T43072" s="288"/>
      <c r="U43072" s="287"/>
      <c r="X43072" s="289"/>
    </row>
    <row r="43073" spans="20:24">
      <c r="T43073" s="288"/>
      <c r="U43073" s="287"/>
      <c r="X43073" s="289"/>
    </row>
    <row r="43074" spans="20:24">
      <c r="T43074" s="288"/>
      <c r="U43074" s="287"/>
      <c r="X43074" s="289"/>
    </row>
    <row r="43075" spans="20:24">
      <c r="T43075" s="288"/>
      <c r="U43075" s="287"/>
      <c r="X43075" s="289"/>
    </row>
    <row r="43076" spans="20:24">
      <c r="T43076" s="288"/>
      <c r="U43076" s="287"/>
      <c r="X43076" s="289"/>
    </row>
    <row r="43077" spans="20:24">
      <c r="T43077" s="288"/>
      <c r="U43077" s="287"/>
      <c r="X43077" s="289"/>
    </row>
    <row r="43078" spans="20:24">
      <c r="T43078" s="288"/>
      <c r="U43078" s="287"/>
      <c r="X43078" s="289"/>
    </row>
    <row r="43079" spans="20:24">
      <c r="T43079" s="288"/>
      <c r="U43079" s="287"/>
      <c r="X43079" s="289"/>
    </row>
    <row r="43080" spans="20:24">
      <c r="T43080" s="288"/>
      <c r="U43080" s="287"/>
      <c r="X43080" s="289"/>
    </row>
    <row r="43081" spans="20:24">
      <c r="T43081" s="288"/>
      <c r="U43081" s="287"/>
      <c r="X43081" s="289"/>
    </row>
    <row r="43082" spans="20:24">
      <c r="T43082" s="288"/>
      <c r="U43082" s="287"/>
      <c r="X43082" s="289"/>
    </row>
    <row r="43083" spans="20:24">
      <c r="T43083" s="288"/>
      <c r="U43083" s="287"/>
      <c r="X43083" s="289"/>
    </row>
    <row r="43084" spans="20:24">
      <c r="T43084" s="288"/>
      <c r="U43084" s="287"/>
      <c r="X43084" s="289"/>
    </row>
    <row r="43085" spans="20:24">
      <c r="T43085" s="288"/>
      <c r="U43085" s="287"/>
      <c r="X43085" s="289"/>
    </row>
    <row r="43086" spans="20:24">
      <c r="T43086" s="288"/>
      <c r="U43086" s="287"/>
      <c r="X43086" s="289"/>
    </row>
    <row r="43087" spans="20:24">
      <c r="T43087" s="288"/>
      <c r="U43087" s="287"/>
      <c r="X43087" s="289"/>
    </row>
    <row r="43088" spans="20:24">
      <c r="T43088" s="288"/>
      <c r="U43088" s="287"/>
      <c r="X43088" s="289"/>
    </row>
    <row r="43089" spans="20:24">
      <c r="T43089" s="288"/>
      <c r="U43089" s="287"/>
      <c r="X43089" s="289"/>
    </row>
    <row r="43090" spans="20:24">
      <c r="T43090" s="288"/>
      <c r="U43090" s="287"/>
      <c r="X43090" s="289"/>
    </row>
    <row r="43091" spans="20:24">
      <c r="T43091" s="288"/>
      <c r="U43091" s="287"/>
      <c r="X43091" s="289"/>
    </row>
    <row r="43092" spans="20:24">
      <c r="T43092" s="288"/>
      <c r="U43092" s="287"/>
      <c r="X43092" s="289"/>
    </row>
    <row r="43093" spans="20:24">
      <c r="T43093" s="288"/>
      <c r="U43093" s="287"/>
      <c r="X43093" s="289"/>
    </row>
    <row r="43094" spans="20:24">
      <c r="T43094" s="288"/>
      <c r="U43094" s="287"/>
      <c r="X43094" s="289"/>
    </row>
    <row r="43095" spans="20:24">
      <c r="T43095" s="288"/>
      <c r="U43095" s="287"/>
      <c r="X43095" s="289"/>
    </row>
    <row r="43096" spans="20:24">
      <c r="T43096" s="288"/>
      <c r="U43096" s="287"/>
      <c r="X43096" s="289"/>
    </row>
    <row r="43097" spans="20:24">
      <c r="T43097" s="288"/>
      <c r="U43097" s="287"/>
      <c r="X43097" s="289"/>
    </row>
    <row r="43098" spans="20:24">
      <c r="T43098" s="288"/>
      <c r="U43098" s="287"/>
      <c r="X43098" s="289"/>
    </row>
    <row r="43099" spans="20:24">
      <c r="T43099" s="288"/>
      <c r="U43099" s="287"/>
      <c r="X43099" s="289"/>
    </row>
    <row r="43100" spans="20:24">
      <c r="T43100" s="288"/>
      <c r="U43100" s="287"/>
      <c r="X43100" s="289"/>
    </row>
    <row r="43101" spans="20:24">
      <c r="T43101" s="288"/>
      <c r="U43101" s="287"/>
      <c r="X43101" s="289"/>
    </row>
    <row r="43102" spans="20:24">
      <c r="T43102" s="288"/>
      <c r="U43102" s="287"/>
      <c r="X43102" s="289"/>
    </row>
    <row r="43103" spans="20:24">
      <c r="T43103" s="288"/>
      <c r="U43103" s="287"/>
      <c r="X43103" s="289"/>
    </row>
    <row r="43104" spans="20:24">
      <c r="T43104" s="288"/>
      <c r="U43104" s="287"/>
      <c r="X43104" s="289"/>
    </row>
    <row r="43105" spans="20:24">
      <c r="T43105" s="288"/>
      <c r="U43105" s="287"/>
      <c r="X43105" s="289"/>
    </row>
    <row r="43106" spans="20:24">
      <c r="T43106" s="288"/>
      <c r="U43106" s="287"/>
      <c r="X43106" s="289"/>
    </row>
    <row r="43107" spans="20:24">
      <c r="T43107" s="288"/>
      <c r="U43107" s="287"/>
      <c r="X43107" s="289"/>
    </row>
    <row r="43108" spans="20:24">
      <c r="T43108" s="288"/>
      <c r="U43108" s="287"/>
      <c r="X43108" s="289"/>
    </row>
    <row r="43109" spans="20:24">
      <c r="T43109" s="288"/>
      <c r="U43109" s="287"/>
      <c r="X43109" s="289"/>
    </row>
    <row r="43110" spans="20:24">
      <c r="T43110" s="288"/>
      <c r="U43110" s="287"/>
      <c r="X43110" s="289"/>
    </row>
    <row r="43111" spans="20:24">
      <c r="T43111" s="288"/>
      <c r="U43111" s="287"/>
      <c r="X43111" s="289"/>
    </row>
    <row r="43112" spans="20:24">
      <c r="T43112" s="288"/>
      <c r="U43112" s="287"/>
      <c r="X43112" s="289"/>
    </row>
    <row r="43113" spans="20:24">
      <c r="T43113" s="288"/>
      <c r="U43113" s="287"/>
      <c r="X43113" s="289"/>
    </row>
    <row r="43114" spans="20:24">
      <c r="T43114" s="288"/>
      <c r="U43114" s="287"/>
      <c r="X43114" s="289"/>
    </row>
    <row r="43115" spans="20:24">
      <c r="T43115" s="288"/>
      <c r="U43115" s="287"/>
      <c r="X43115" s="289"/>
    </row>
    <row r="43116" spans="20:24">
      <c r="T43116" s="288"/>
      <c r="U43116" s="287"/>
      <c r="X43116" s="289"/>
    </row>
    <row r="43117" spans="20:24">
      <c r="T43117" s="288"/>
      <c r="U43117" s="287"/>
      <c r="X43117" s="289"/>
    </row>
    <row r="43118" spans="20:24">
      <c r="T43118" s="288"/>
      <c r="U43118" s="287"/>
      <c r="X43118" s="289"/>
    </row>
    <row r="43119" spans="20:24">
      <c r="T43119" s="288"/>
      <c r="U43119" s="287"/>
      <c r="X43119" s="289"/>
    </row>
    <row r="43120" spans="20:24">
      <c r="T43120" s="288"/>
      <c r="U43120" s="287"/>
      <c r="X43120" s="289"/>
    </row>
    <row r="43121" spans="20:24">
      <c r="T43121" s="288"/>
      <c r="U43121" s="287"/>
      <c r="X43121" s="289"/>
    </row>
    <row r="43122" spans="20:24">
      <c r="T43122" s="288"/>
      <c r="U43122" s="287"/>
      <c r="X43122" s="289"/>
    </row>
    <row r="43123" spans="20:24">
      <c r="T43123" s="288"/>
      <c r="U43123" s="287"/>
      <c r="X43123" s="289"/>
    </row>
    <row r="43124" spans="20:24">
      <c r="T43124" s="288"/>
      <c r="U43124" s="287"/>
      <c r="X43124" s="289"/>
    </row>
    <row r="43125" spans="20:24">
      <c r="T43125" s="288"/>
      <c r="U43125" s="287"/>
      <c r="X43125" s="289"/>
    </row>
    <row r="43126" spans="20:24">
      <c r="T43126" s="288"/>
      <c r="U43126" s="287"/>
      <c r="X43126" s="289"/>
    </row>
    <row r="43127" spans="20:24">
      <c r="T43127" s="288"/>
      <c r="U43127" s="287"/>
      <c r="X43127" s="289"/>
    </row>
    <row r="43128" spans="20:24">
      <c r="T43128" s="288"/>
      <c r="U43128" s="287"/>
      <c r="X43128" s="289"/>
    </row>
    <row r="43129" spans="20:24">
      <c r="T43129" s="288"/>
      <c r="U43129" s="287"/>
      <c r="X43129" s="289"/>
    </row>
    <row r="43130" spans="20:24">
      <c r="T43130" s="288"/>
      <c r="U43130" s="287"/>
      <c r="X43130" s="289"/>
    </row>
    <row r="43131" spans="20:24">
      <c r="T43131" s="288"/>
      <c r="U43131" s="287"/>
      <c r="X43131" s="289"/>
    </row>
    <row r="43132" spans="20:24">
      <c r="T43132" s="288"/>
      <c r="U43132" s="287"/>
      <c r="X43132" s="289"/>
    </row>
    <row r="43133" spans="20:24">
      <c r="T43133" s="288"/>
      <c r="U43133" s="287"/>
      <c r="X43133" s="289"/>
    </row>
    <row r="43134" spans="20:24">
      <c r="T43134" s="288"/>
      <c r="U43134" s="287"/>
      <c r="X43134" s="289"/>
    </row>
    <row r="43135" spans="20:24">
      <c r="T43135" s="288"/>
      <c r="U43135" s="287"/>
      <c r="X43135" s="289"/>
    </row>
    <row r="43136" spans="20:24">
      <c r="T43136" s="288"/>
      <c r="U43136" s="287"/>
      <c r="X43136" s="289"/>
    </row>
    <row r="43137" spans="20:24">
      <c r="T43137" s="288"/>
      <c r="U43137" s="287"/>
      <c r="X43137" s="289"/>
    </row>
    <row r="43138" spans="20:24">
      <c r="T43138" s="288"/>
      <c r="U43138" s="287"/>
      <c r="X43138" s="289"/>
    </row>
    <row r="43139" spans="20:24">
      <c r="T43139" s="288"/>
      <c r="U43139" s="287"/>
      <c r="X43139" s="289"/>
    </row>
    <row r="43140" spans="20:24">
      <c r="T43140" s="288"/>
      <c r="U43140" s="287"/>
      <c r="X43140" s="289"/>
    </row>
    <row r="43141" spans="20:24">
      <c r="T43141" s="288"/>
      <c r="U43141" s="287"/>
      <c r="X43141" s="289"/>
    </row>
    <row r="43142" spans="20:24">
      <c r="T43142" s="288"/>
      <c r="U43142" s="287"/>
      <c r="X43142" s="289"/>
    </row>
    <row r="43143" spans="20:24">
      <c r="T43143" s="288"/>
      <c r="U43143" s="287"/>
      <c r="X43143" s="289"/>
    </row>
    <row r="43144" spans="20:24">
      <c r="T43144" s="288"/>
      <c r="U43144" s="287"/>
      <c r="X43144" s="289"/>
    </row>
    <row r="43145" spans="20:24">
      <c r="T43145" s="288"/>
      <c r="U43145" s="287"/>
      <c r="X43145" s="289"/>
    </row>
    <row r="43146" spans="20:24">
      <c r="T43146" s="288"/>
      <c r="U43146" s="287"/>
      <c r="X43146" s="289"/>
    </row>
    <row r="43147" spans="20:24">
      <c r="T43147" s="288"/>
      <c r="U43147" s="287"/>
      <c r="X43147" s="289"/>
    </row>
    <row r="43148" spans="20:24">
      <c r="T43148" s="288"/>
      <c r="U43148" s="287"/>
      <c r="X43148" s="289"/>
    </row>
    <row r="43149" spans="20:24">
      <c r="T43149" s="288"/>
      <c r="U43149" s="287"/>
      <c r="X43149" s="289"/>
    </row>
    <row r="43150" spans="20:24">
      <c r="T43150" s="288"/>
      <c r="U43150" s="287"/>
      <c r="X43150" s="289"/>
    </row>
    <row r="43151" spans="20:24">
      <c r="T43151" s="288"/>
      <c r="U43151" s="287"/>
      <c r="X43151" s="289"/>
    </row>
    <row r="43152" spans="20:24">
      <c r="T43152" s="288"/>
      <c r="U43152" s="287"/>
      <c r="X43152" s="289"/>
    </row>
    <row r="43153" spans="20:24">
      <c r="T43153" s="288"/>
      <c r="U43153" s="287"/>
      <c r="X43153" s="289"/>
    </row>
    <row r="43154" spans="20:24">
      <c r="T43154" s="288"/>
      <c r="U43154" s="287"/>
      <c r="X43154" s="289"/>
    </row>
    <row r="43155" spans="20:24">
      <c r="T43155" s="288"/>
      <c r="U43155" s="287"/>
      <c r="X43155" s="289"/>
    </row>
    <row r="43156" spans="20:24">
      <c r="T43156" s="288"/>
      <c r="U43156" s="287"/>
      <c r="X43156" s="289"/>
    </row>
    <row r="43157" spans="20:24">
      <c r="T43157" s="288"/>
      <c r="U43157" s="287"/>
      <c r="X43157" s="289"/>
    </row>
    <row r="43158" spans="20:24">
      <c r="T43158" s="288"/>
      <c r="U43158" s="287"/>
      <c r="X43158" s="289"/>
    </row>
    <row r="43159" spans="20:24">
      <c r="T43159" s="288"/>
      <c r="U43159" s="287"/>
      <c r="X43159" s="289"/>
    </row>
    <row r="43160" spans="20:24">
      <c r="T43160" s="288"/>
      <c r="U43160" s="287"/>
      <c r="X43160" s="289"/>
    </row>
    <row r="43161" spans="20:24">
      <c r="T43161" s="288"/>
      <c r="U43161" s="287"/>
      <c r="X43161" s="289"/>
    </row>
    <row r="43162" spans="20:24">
      <c r="T43162" s="288"/>
      <c r="U43162" s="287"/>
      <c r="X43162" s="289"/>
    </row>
    <row r="43163" spans="20:24">
      <c r="T43163" s="288"/>
      <c r="U43163" s="287"/>
      <c r="X43163" s="289"/>
    </row>
    <row r="43164" spans="20:24">
      <c r="T43164" s="288"/>
      <c r="U43164" s="287"/>
      <c r="X43164" s="289"/>
    </row>
    <row r="43165" spans="20:24">
      <c r="T43165" s="288"/>
      <c r="U43165" s="287"/>
      <c r="X43165" s="289"/>
    </row>
    <row r="43166" spans="20:24">
      <c r="T43166" s="288"/>
      <c r="U43166" s="287"/>
      <c r="X43166" s="289"/>
    </row>
    <row r="43167" spans="20:24">
      <c r="T43167" s="288"/>
      <c r="U43167" s="287"/>
      <c r="X43167" s="289"/>
    </row>
    <row r="43168" spans="20:24">
      <c r="T43168" s="288"/>
      <c r="U43168" s="287"/>
      <c r="X43168" s="289"/>
    </row>
    <row r="43169" spans="20:24">
      <c r="T43169" s="288"/>
      <c r="U43169" s="287"/>
      <c r="X43169" s="289"/>
    </row>
    <row r="43170" spans="20:24">
      <c r="T43170" s="288"/>
      <c r="U43170" s="287"/>
      <c r="X43170" s="289"/>
    </row>
    <row r="43171" spans="20:24">
      <c r="T43171" s="288"/>
      <c r="U43171" s="287"/>
      <c r="X43171" s="289"/>
    </row>
    <row r="43172" spans="20:24">
      <c r="T43172" s="288"/>
      <c r="U43172" s="287"/>
      <c r="X43172" s="289"/>
    </row>
    <row r="43173" spans="20:24">
      <c r="T43173" s="288"/>
      <c r="U43173" s="287"/>
      <c r="X43173" s="289"/>
    </row>
    <row r="43174" spans="20:24">
      <c r="T43174" s="288"/>
      <c r="U43174" s="287"/>
      <c r="X43174" s="289"/>
    </row>
    <row r="43175" spans="20:24">
      <c r="T43175" s="288"/>
      <c r="U43175" s="287"/>
      <c r="X43175" s="289"/>
    </row>
    <row r="43176" spans="20:24">
      <c r="T43176" s="288"/>
      <c r="U43176" s="287"/>
      <c r="X43176" s="289"/>
    </row>
    <row r="43177" spans="20:24">
      <c r="T43177" s="288"/>
      <c r="U43177" s="287"/>
      <c r="X43177" s="289"/>
    </row>
    <row r="43178" spans="20:24">
      <c r="T43178" s="288"/>
      <c r="U43178" s="287"/>
      <c r="X43178" s="289"/>
    </row>
    <row r="43179" spans="20:24">
      <c r="T43179" s="288"/>
      <c r="U43179" s="287"/>
      <c r="X43179" s="289"/>
    </row>
    <row r="43180" spans="20:24">
      <c r="T43180" s="288"/>
      <c r="U43180" s="287"/>
      <c r="X43180" s="289"/>
    </row>
    <row r="43181" spans="20:24">
      <c r="T43181" s="288"/>
      <c r="U43181" s="287"/>
      <c r="X43181" s="289"/>
    </row>
    <row r="43182" spans="20:24">
      <c r="T43182" s="288"/>
      <c r="U43182" s="287"/>
      <c r="X43182" s="289"/>
    </row>
    <row r="43183" spans="20:24">
      <c r="T43183" s="288"/>
      <c r="U43183" s="287"/>
      <c r="X43183" s="289"/>
    </row>
    <row r="43184" spans="20:24">
      <c r="T43184" s="288"/>
      <c r="U43184" s="287"/>
      <c r="X43184" s="289"/>
    </row>
    <row r="43185" spans="20:24">
      <c r="T43185" s="288"/>
      <c r="U43185" s="287"/>
      <c r="X43185" s="289"/>
    </row>
    <row r="43186" spans="20:24">
      <c r="T43186" s="288"/>
      <c r="U43186" s="287"/>
      <c r="X43186" s="289"/>
    </row>
    <row r="43187" spans="20:24">
      <c r="T43187" s="288"/>
      <c r="U43187" s="287"/>
      <c r="X43187" s="289"/>
    </row>
    <row r="43188" spans="20:24">
      <c r="T43188" s="288"/>
      <c r="U43188" s="287"/>
      <c r="X43188" s="289"/>
    </row>
    <row r="43189" spans="20:24">
      <c r="T43189" s="288"/>
      <c r="U43189" s="287"/>
      <c r="X43189" s="289"/>
    </row>
    <row r="43190" spans="20:24">
      <c r="T43190" s="288"/>
      <c r="U43190" s="287"/>
      <c r="X43190" s="289"/>
    </row>
    <row r="43191" spans="20:24">
      <c r="T43191" s="288"/>
      <c r="U43191" s="287"/>
      <c r="X43191" s="289"/>
    </row>
    <row r="43192" spans="20:24">
      <c r="T43192" s="288"/>
      <c r="U43192" s="287"/>
      <c r="X43192" s="289"/>
    </row>
    <row r="43193" spans="20:24">
      <c r="T43193" s="288"/>
      <c r="U43193" s="287"/>
      <c r="X43193" s="289"/>
    </row>
    <row r="43194" spans="20:24">
      <c r="T43194" s="288"/>
      <c r="U43194" s="287"/>
      <c r="X43194" s="289"/>
    </row>
    <row r="43195" spans="20:24">
      <c r="T43195" s="288"/>
      <c r="U43195" s="287"/>
      <c r="X43195" s="289"/>
    </row>
    <row r="43196" spans="20:24">
      <c r="T43196" s="288"/>
      <c r="U43196" s="287"/>
      <c r="X43196" s="289"/>
    </row>
    <row r="43197" spans="20:24">
      <c r="T43197" s="288"/>
      <c r="U43197" s="287"/>
      <c r="X43197" s="289"/>
    </row>
    <row r="43198" spans="20:24">
      <c r="T43198" s="288"/>
      <c r="U43198" s="287"/>
      <c r="X43198" s="289"/>
    </row>
    <row r="43199" spans="20:24">
      <c r="T43199" s="288"/>
      <c r="U43199" s="287"/>
      <c r="X43199" s="289"/>
    </row>
    <row r="43200" spans="20:24">
      <c r="T43200" s="288"/>
      <c r="U43200" s="287"/>
      <c r="X43200" s="289"/>
    </row>
    <row r="43201" spans="20:24">
      <c r="T43201" s="288"/>
      <c r="U43201" s="287"/>
      <c r="X43201" s="289"/>
    </row>
    <row r="43202" spans="20:24">
      <c r="T43202" s="288"/>
      <c r="U43202" s="287"/>
      <c r="X43202" s="289"/>
    </row>
    <row r="43203" spans="20:24">
      <c r="T43203" s="288"/>
      <c r="U43203" s="287"/>
      <c r="X43203" s="289"/>
    </row>
    <row r="43204" spans="20:24">
      <c r="T43204" s="288"/>
      <c r="U43204" s="287"/>
      <c r="X43204" s="289"/>
    </row>
    <row r="43205" spans="20:24">
      <c r="T43205" s="288"/>
      <c r="U43205" s="287"/>
      <c r="X43205" s="289"/>
    </row>
    <row r="43206" spans="20:24">
      <c r="T43206" s="288"/>
      <c r="U43206" s="287"/>
      <c r="X43206" s="289"/>
    </row>
    <row r="43207" spans="20:24">
      <c r="T43207" s="288"/>
      <c r="U43207" s="287"/>
      <c r="X43207" s="289"/>
    </row>
    <row r="43208" spans="20:24">
      <c r="T43208" s="288"/>
      <c r="U43208" s="287"/>
      <c r="X43208" s="289"/>
    </row>
    <row r="43209" spans="20:24">
      <c r="T43209" s="288"/>
      <c r="U43209" s="287"/>
      <c r="X43209" s="289"/>
    </row>
    <row r="43210" spans="20:24">
      <c r="T43210" s="288"/>
      <c r="U43210" s="287"/>
      <c r="X43210" s="289"/>
    </row>
    <row r="43211" spans="20:24">
      <c r="T43211" s="288"/>
      <c r="U43211" s="287"/>
      <c r="X43211" s="289"/>
    </row>
    <row r="43212" spans="20:24">
      <c r="T43212" s="288"/>
      <c r="U43212" s="287"/>
      <c r="X43212" s="289"/>
    </row>
    <row r="43213" spans="20:24">
      <c r="T43213" s="288"/>
      <c r="U43213" s="287"/>
      <c r="X43213" s="289"/>
    </row>
    <row r="43214" spans="20:24">
      <c r="T43214" s="288"/>
      <c r="U43214" s="287"/>
      <c r="X43214" s="289"/>
    </row>
    <row r="43215" spans="20:24">
      <c r="T43215" s="288"/>
      <c r="U43215" s="287"/>
      <c r="X43215" s="289"/>
    </row>
    <row r="43216" spans="20:24">
      <c r="T43216" s="288"/>
      <c r="U43216" s="287"/>
      <c r="X43216" s="289"/>
    </row>
    <row r="43217" spans="20:24">
      <c r="T43217" s="288"/>
      <c r="U43217" s="287"/>
      <c r="X43217" s="289"/>
    </row>
    <row r="43218" spans="20:24">
      <c r="T43218" s="288"/>
      <c r="U43218" s="287"/>
      <c r="X43218" s="289"/>
    </row>
    <row r="43219" spans="20:24">
      <c r="T43219" s="288"/>
      <c r="U43219" s="287"/>
      <c r="X43219" s="289"/>
    </row>
    <row r="43220" spans="20:24">
      <c r="T43220" s="288"/>
      <c r="U43220" s="287"/>
      <c r="X43220" s="289"/>
    </row>
    <row r="43221" spans="20:24">
      <c r="T43221" s="288"/>
      <c r="U43221" s="287"/>
      <c r="X43221" s="289"/>
    </row>
    <row r="43222" spans="20:24">
      <c r="T43222" s="288"/>
      <c r="U43222" s="287"/>
      <c r="X43222" s="289"/>
    </row>
    <row r="43223" spans="20:24">
      <c r="T43223" s="288"/>
      <c r="U43223" s="287"/>
      <c r="X43223" s="289"/>
    </row>
    <row r="43224" spans="20:24">
      <c r="T43224" s="288"/>
      <c r="U43224" s="287"/>
      <c r="X43224" s="289"/>
    </row>
    <row r="43225" spans="20:24">
      <c r="T43225" s="288"/>
      <c r="U43225" s="287"/>
      <c r="X43225" s="289"/>
    </row>
    <row r="43226" spans="20:24">
      <c r="T43226" s="288"/>
      <c r="U43226" s="287"/>
      <c r="X43226" s="289"/>
    </row>
    <row r="43227" spans="20:24">
      <c r="T43227" s="288"/>
      <c r="U43227" s="287"/>
      <c r="X43227" s="289"/>
    </row>
    <row r="43228" spans="20:24">
      <c r="T43228" s="288"/>
      <c r="U43228" s="287"/>
      <c r="X43228" s="289"/>
    </row>
    <row r="43229" spans="20:24">
      <c r="T43229" s="288"/>
      <c r="U43229" s="287"/>
      <c r="X43229" s="289"/>
    </row>
    <row r="43230" spans="20:24">
      <c r="T43230" s="288"/>
      <c r="U43230" s="287"/>
      <c r="X43230" s="289"/>
    </row>
    <row r="43231" spans="20:24">
      <c r="T43231" s="288"/>
      <c r="U43231" s="287"/>
      <c r="X43231" s="289"/>
    </row>
    <row r="43232" spans="20:24">
      <c r="T43232" s="288"/>
      <c r="U43232" s="287"/>
      <c r="X43232" s="289"/>
    </row>
    <row r="43233" spans="20:24">
      <c r="T43233" s="288"/>
      <c r="U43233" s="287"/>
      <c r="X43233" s="289"/>
    </row>
    <row r="43234" spans="20:24">
      <c r="T43234" s="288"/>
      <c r="U43234" s="287"/>
      <c r="X43234" s="289"/>
    </row>
    <row r="43235" spans="20:24">
      <c r="T43235" s="288"/>
      <c r="U43235" s="287"/>
      <c r="X43235" s="289"/>
    </row>
    <row r="43236" spans="20:24">
      <c r="T43236" s="288"/>
      <c r="U43236" s="287"/>
      <c r="X43236" s="289"/>
    </row>
    <row r="43237" spans="20:24">
      <c r="T43237" s="288"/>
      <c r="U43237" s="287"/>
      <c r="X43237" s="289"/>
    </row>
    <row r="43238" spans="20:24">
      <c r="T43238" s="288"/>
      <c r="U43238" s="287"/>
      <c r="X43238" s="289"/>
    </row>
    <row r="43239" spans="20:24">
      <c r="T43239" s="288"/>
      <c r="U43239" s="287"/>
      <c r="X43239" s="289"/>
    </row>
    <row r="43240" spans="20:24">
      <c r="T43240" s="288"/>
      <c r="U43240" s="287"/>
      <c r="X43240" s="289"/>
    </row>
    <row r="43241" spans="20:24">
      <c r="T43241" s="288"/>
      <c r="U43241" s="287"/>
      <c r="X43241" s="289"/>
    </row>
    <row r="43242" spans="20:24">
      <c r="T43242" s="288"/>
      <c r="U43242" s="287"/>
      <c r="X43242" s="289"/>
    </row>
    <row r="43243" spans="20:24">
      <c r="T43243" s="288"/>
      <c r="U43243" s="287"/>
      <c r="X43243" s="289"/>
    </row>
    <row r="43244" spans="20:24">
      <c r="T43244" s="288"/>
      <c r="U43244" s="287"/>
      <c r="X43244" s="289"/>
    </row>
    <row r="43245" spans="20:24">
      <c r="T43245" s="288"/>
      <c r="U43245" s="287"/>
      <c r="X43245" s="289"/>
    </row>
    <row r="43246" spans="20:24">
      <c r="T43246" s="288"/>
      <c r="U43246" s="287"/>
      <c r="X43246" s="289"/>
    </row>
    <row r="43247" spans="20:24">
      <c r="T43247" s="288"/>
      <c r="U43247" s="287"/>
      <c r="X43247" s="289"/>
    </row>
    <row r="43248" spans="20:24">
      <c r="T43248" s="288"/>
      <c r="U43248" s="287"/>
      <c r="X43248" s="289"/>
    </row>
    <row r="43249" spans="20:24">
      <c r="T43249" s="288"/>
      <c r="U43249" s="287"/>
      <c r="X43249" s="289"/>
    </row>
    <row r="43250" spans="20:24">
      <c r="T43250" s="288"/>
      <c r="U43250" s="287"/>
      <c r="X43250" s="289"/>
    </row>
    <row r="43251" spans="20:24">
      <c r="T43251" s="288"/>
      <c r="U43251" s="287"/>
      <c r="X43251" s="289"/>
    </row>
    <row r="43252" spans="20:24">
      <c r="T43252" s="288"/>
      <c r="U43252" s="287"/>
      <c r="X43252" s="289"/>
    </row>
    <row r="43253" spans="20:24">
      <c r="T43253" s="288"/>
      <c r="U43253" s="287"/>
      <c r="X43253" s="289"/>
    </row>
    <row r="43254" spans="20:24">
      <c r="T43254" s="288"/>
      <c r="U43254" s="287"/>
      <c r="X43254" s="289"/>
    </row>
    <row r="43255" spans="20:24">
      <c r="T43255" s="288"/>
      <c r="U43255" s="287"/>
      <c r="X43255" s="289"/>
    </row>
    <row r="43256" spans="20:24">
      <c r="T43256" s="288"/>
      <c r="U43256" s="287"/>
      <c r="X43256" s="289"/>
    </row>
    <row r="43257" spans="20:24">
      <c r="T43257" s="288"/>
      <c r="U43257" s="287"/>
      <c r="X43257" s="289"/>
    </row>
    <row r="43258" spans="20:24">
      <c r="T43258" s="288"/>
      <c r="U43258" s="287"/>
      <c r="X43258" s="289"/>
    </row>
    <row r="43259" spans="20:24">
      <c r="T43259" s="288"/>
      <c r="U43259" s="287"/>
      <c r="X43259" s="289"/>
    </row>
    <row r="43260" spans="20:24">
      <c r="T43260" s="288"/>
      <c r="U43260" s="287"/>
      <c r="X43260" s="289"/>
    </row>
    <row r="43261" spans="20:24">
      <c r="T43261" s="288"/>
      <c r="U43261" s="287"/>
      <c r="X43261" s="289"/>
    </row>
    <row r="43262" spans="20:24">
      <c r="T43262" s="288"/>
      <c r="U43262" s="287"/>
      <c r="X43262" s="289"/>
    </row>
    <row r="43263" spans="20:24">
      <c r="T43263" s="288"/>
      <c r="U43263" s="287"/>
      <c r="X43263" s="289"/>
    </row>
    <row r="43264" spans="20:24">
      <c r="T43264" s="288"/>
      <c r="U43264" s="287"/>
      <c r="X43264" s="289"/>
    </row>
    <row r="43265" spans="20:24">
      <c r="T43265" s="288"/>
      <c r="U43265" s="287"/>
      <c r="X43265" s="289"/>
    </row>
    <row r="43266" spans="20:24">
      <c r="T43266" s="288"/>
      <c r="U43266" s="287"/>
      <c r="X43266" s="289"/>
    </row>
    <row r="43267" spans="20:24">
      <c r="T43267" s="288"/>
      <c r="U43267" s="287"/>
      <c r="X43267" s="289"/>
    </row>
    <row r="43268" spans="20:24">
      <c r="T43268" s="288"/>
      <c r="U43268" s="287"/>
      <c r="X43268" s="289"/>
    </row>
    <row r="43269" spans="20:24">
      <c r="T43269" s="288"/>
      <c r="U43269" s="287"/>
      <c r="X43269" s="289"/>
    </row>
    <row r="43270" spans="20:24">
      <c r="T43270" s="288"/>
      <c r="U43270" s="287"/>
      <c r="X43270" s="289"/>
    </row>
    <row r="43271" spans="20:24">
      <c r="T43271" s="288"/>
      <c r="U43271" s="287"/>
      <c r="X43271" s="289"/>
    </row>
    <row r="43272" spans="20:24">
      <c r="T43272" s="288"/>
      <c r="U43272" s="287"/>
      <c r="X43272" s="289"/>
    </row>
    <row r="43273" spans="20:24">
      <c r="T43273" s="288"/>
      <c r="U43273" s="287"/>
      <c r="X43273" s="289"/>
    </row>
    <row r="43274" spans="20:24">
      <c r="T43274" s="288"/>
      <c r="U43274" s="287"/>
      <c r="X43274" s="289"/>
    </row>
    <row r="43275" spans="20:24">
      <c r="T43275" s="288"/>
      <c r="U43275" s="287"/>
      <c r="X43275" s="289"/>
    </row>
    <row r="43276" spans="20:24">
      <c r="T43276" s="288"/>
      <c r="U43276" s="287"/>
      <c r="X43276" s="289"/>
    </row>
    <row r="43277" spans="20:24">
      <c r="T43277" s="288"/>
      <c r="U43277" s="287"/>
      <c r="X43277" s="289"/>
    </row>
    <row r="43278" spans="20:24">
      <c r="T43278" s="288"/>
      <c r="U43278" s="287"/>
      <c r="X43278" s="289"/>
    </row>
    <row r="43279" spans="20:24">
      <c r="T43279" s="288"/>
      <c r="U43279" s="287"/>
      <c r="X43279" s="289"/>
    </row>
    <row r="43280" spans="20:24">
      <c r="T43280" s="288"/>
      <c r="U43280" s="287"/>
      <c r="X43280" s="289"/>
    </row>
    <row r="43281" spans="20:24">
      <c r="T43281" s="288"/>
      <c r="U43281" s="287"/>
      <c r="X43281" s="289"/>
    </row>
    <row r="43282" spans="20:24">
      <c r="T43282" s="288"/>
      <c r="U43282" s="287"/>
      <c r="X43282" s="289"/>
    </row>
    <row r="43283" spans="20:24">
      <c r="T43283" s="288"/>
      <c r="U43283" s="287"/>
      <c r="X43283" s="289"/>
    </row>
    <row r="43284" spans="20:24">
      <c r="T43284" s="288"/>
      <c r="U43284" s="287"/>
      <c r="X43284" s="289"/>
    </row>
    <row r="43285" spans="20:24">
      <c r="T43285" s="288"/>
      <c r="U43285" s="287"/>
      <c r="X43285" s="289"/>
    </row>
    <row r="43286" spans="20:24">
      <c r="T43286" s="288"/>
      <c r="U43286" s="287"/>
      <c r="X43286" s="289"/>
    </row>
    <row r="43287" spans="20:24">
      <c r="T43287" s="288"/>
      <c r="U43287" s="287"/>
      <c r="X43287" s="289"/>
    </row>
    <row r="43288" spans="20:24">
      <c r="T43288" s="288"/>
      <c r="U43288" s="287"/>
      <c r="X43288" s="289"/>
    </row>
    <row r="43289" spans="20:24">
      <c r="T43289" s="288"/>
      <c r="U43289" s="287"/>
      <c r="X43289" s="289"/>
    </row>
    <row r="43290" spans="20:24">
      <c r="T43290" s="288"/>
      <c r="U43290" s="287"/>
      <c r="X43290" s="289"/>
    </row>
    <row r="43291" spans="20:24">
      <c r="T43291" s="288"/>
      <c r="U43291" s="287"/>
      <c r="X43291" s="289"/>
    </row>
    <row r="43292" spans="20:24">
      <c r="T43292" s="288"/>
      <c r="U43292" s="287"/>
      <c r="X43292" s="289"/>
    </row>
    <row r="43293" spans="20:24">
      <c r="T43293" s="288"/>
      <c r="U43293" s="287"/>
      <c r="X43293" s="289"/>
    </row>
    <row r="43294" spans="20:24">
      <c r="T43294" s="288"/>
      <c r="U43294" s="287"/>
      <c r="X43294" s="289"/>
    </row>
    <row r="43295" spans="20:24">
      <c r="T43295" s="288"/>
      <c r="U43295" s="287"/>
      <c r="X43295" s="289"/>
    </row>
    <row r="43296" spans="20:24">
      <c r="T43296" s="288"/>
      <c r="U43296" s="287"/>
      <c r="X43296" s="289"/>
    </row>
    <row r="43297" spans="20:24">
      <c r="T43297" s="288"/>
      <c r="U43297" s="287"/>
      <c r="X43297" s="289"/>
    </row>
    <row r="43298" spans="20:24">
      <c r="T43298" s="288"/>
      <c r="U43298" s="287"/>
      <c r="X43298" s="289"/>
    </row>
    <row r="43299" spans="20:24">
      <c r="T43299" s="288"/>
      <c r="U43299" s="287"/>
      <c r="X43299" s="289"/>
    </row>
    <row r="43300" spans="20:24">
      <c r="T43300" s="288"/>
      <c r="U43300" s="287"/>
      <c r="X43300" s="289"/>
    </row>
    <row r="43301" spans="20:24">
      <c r="T43301" s="288"/>
      <c r="U43301" s="287"/>
      <c r="X43301" s="289"/>
    </row>
    <row r="43302" spans="20:24">
      <c r="T43302" s="288"/>
      <c r="U43302" s="287"/>
      <c r="X43302" s="289"/>
    </row>
    <row r="43303" spans="20:24">
      <c r="T43303" s="288"/>
      <c r="U43303" s="287"/>
      <c r="X43303" s="289"/>
    </row>
    <row r="43304" spans="20:24">
      <c r="T43304" s="288"/>
      <c r="U43304" s="287"/>
      <c r="X43304" s="289"/>
    </row>
    <row r="43305" spans="20:24">
      <c r="T43305" s="288"/>
      <c r="U43305" s="287"/>
      <c r="X43305" s="289"/>
    </row>
    <row r="43306" spans="20:24">
      <c r="T43306" s="288"/>
      <c r="U43306" s="287"/>
      <c r="X43306" s="289"/>
    </row>
    <row r="43307" spans="20:24">
      <c r="T43307" s="288"/>
      <c r="U43307" s="287"/>
      <c r="X43307" s="289"/>
    </row>
    <row r="43308" spans="20:24">
      <c r="T43308" s="288"/>
      <c r="U43308" s="287"/>
      <c r="X43308" s="289"/>
    </row>
    <row r="43309" spans="20:24">
      <c r="T43309" s="288"/>
      <c r="U43309" s="287"/>
      <c r="X43309" s="289"/>
    </row>
    <row r="43310" spans="20:24">
      <c r="T43310" s="288"/>
      <c r="U43310" s="287"/>
      <c r="X43310" s="289"/>
    </row>
    <row r="43311" spans="20:24">
      <c r="T43311" s="288"/>
      <c r="U43311" s="287"/>
      <c r="X43311" s="289"/>
    </row>
    <row r="43312" spans="20:24">
      <c r="T43312" s="288"/>
      <c r="U43312" s="287"/>
      <c r="X43312" s="289"/>
    </row>
    <row r="43313" spans="20:24">
      <c r="T43313" s="288"/>
      <c r="U43313" s="287"/>
      <c r="X43313" s="289"/>
    </row>
    <row r="43314" spans="20:24">
      <c r="T43314" s="288"/>
      <c r="U43314" s="287"/>
      <c r="X43314" s="289"/>
    </row>
    <row r="43315" spans="20:24">
      <c r="T43315" s="288"/>
      <c r="U43315" s="287"/>
      <c r="X43315" s="289"/>
    </row>
    <row r="43316" spans="20:24">
      <c r="T43316" s="288"/>
      <c r="U43316" s="287"/>
      <c r="X43316" s="289"/>
    </row>
    <row r="43317" spans="20:24">
      <c r="T43317" s="288"/>
      <c r="U43317" s="287"/>
      <c r="X43317" s="289"/>
    </row>
    <row r="43318" spans="20:24">
      <c r="T43318" s="288"/>
      <c r="U43318" s="287"/>
      <c r="X43318" s="289"/>
    </row>
    <row r="43319" spans="20:24">
      <c r="T43319" s="288"/>
      <c r="U43319" s="287"/>
      <c r="X43319" s="289"/>
    </row>
    <row r="43320" spans="20:24">
      <c r="T43320" s="288"/>
      <c r="U43320" s="287"/>
      <c r="X43320" s="289"/>
    </row>
    <row r="43321" spans="20:24">
      <c r="T43321" s="288"/>
      <c r="U43321" s="287"/>
      <c r="X43321" s="289"/>
    </row>
    <row r="43322" spans="20:24">
      <c r="T43322" s="288"/>
      <c r="U43322" s="287"/>
      <c r="X43322" s="289"/>
    </row>
    <row r="43323" spans="20:24">
      <c r="T43323" s="288"/>
      <c r="U43323" s="287"/>
      <c r="X43323" s="289"/>
    </row>
    <row r="43324" spans="20:24">
      <c r="T43324" s="288"/>
      <c r="U43324" s="287"/>
      <c r="X43324" s="289"/>
    </row>
    <row r="43325" spans="20:24">
      <c r="T43325" s="288"/>
      <c r="U43325" s="287"/>
      <c r="X43325" s="289"/>
    </row>
    <row r="43326" spans="20:24">
      <c r="T43326" s="288"/>
      <c r="U43326" s="287"/>
      <c r="X43326" s="289"/>
    </row>
    <row r="43327" spans="20:24">
      <c r="T43327" s="288"/>
      <c r="U43327" s="287"/>
      <c r="X43327" s="289"/>
    </row>
    <row r="43328" spans="20:24">
      <c r="T43328" s="288"/>
      <c r="U43328" s="287"/>
      <c r="X43328" s="289"/>
    </row>
    <row r="43329" spans="20:24">
      <c r="T43329" s="288"/>
      <c r="U43329" s="287"/>
      <c r="X43329" s="289"/>
    </row>
    <row r="43330" spans="20:24">
      <c r="T43330" s="288"/>
      <c r="U43330" s="287"/>
      <c r="X43330" s="289"/>
    </row>
    <row r="43331" spans="20:24">
      <c r="T43331" s="288"/>
      <c r="U43331" s="287"/>
      <c r="X43331" s="289"/>
    </row>
    <row r="43332" spans="20:24">
      <c r="T43332" s="288"/>
      <c r="U43332" s="287"/>
      <c r="X43332" s="289"/>
    </row>
    <row r="43333" spans="20:24">
      <c r="T43333" s="288"/>
      <c r="U43333" s="287"/>
      <c r="X43333" s="289"/>
    </row>
    <row r="43334" spans="20:24">
      <c r="T43334" s="288"/>
      <c r="U43334" s="287"/>
      <c r="X43334" s="289"/>
    </row>
    <row r="43335" spans="20:24">
      <c r="T43335" s="288"/>
      <c r="U43335" s="287"/>
      <c r="X43335" s="289"/>
    </row>
    <row r="43336" spans="20:24">
      <c r="T43336" s="288"/>
      <c r="U43336" s="287"/>
      <c r="X43336" s="289"/>
    </row>
    <row r="43337" spans="20:24">
      <c r="T43337" s="288"/>
      <c r="U43337" s="287"/>
      <c r="X43337" s="289"/>
    </row>
    <row r="43338" spans="20:24">
      <c r="T43338" s="288"/>
      <c r="U43338" s="287"/>
      <c r="X43338" s="289"/>
    </row>
    <row r="43339" spans="20:24">
      <c r="T43339" s="288"/>
      <c r="U43339" s="287"/>
      <c r="X43339" s="289"/>
    </row>
    <row r="43340" spans="20:24">
      <c r="T43340" s="288"/>
      <c r="U43340" s="287"/>
      <c r="X43340" s="289"/>
    </row>
    <row r="43341" spans="20:24">
      <c r="T43341" s="288"/>
      <c r="U43341" s="287"/>
      <c r="X43341" s="289"/>
    </row>
    <row r="43342" spans="20:24">
      <c r="T43342" s="288"/>
      <c r="U43342" s="287"/>
      <c r="X43342" s="289"/>
    </row>
    <row r="43343" spans="20:24">
      <c r="T43343" s="288"/>
      <c r="U43343" s="287"/>
      <c r="X43343" s="289"/>
    </row>
    <row r="43344" spans="20:24">
      <c r="T43344" s="288"/>
      <c r="U43344" s="287"/>
      <c r="X43344" s="289"/>
    </row>
    <row r="43345" spans="20:24">
      <c r="T43345" s="288"/>
      <c r="U43345" s="287"/>
      <c r="X43345" s="289"/>
    </row>
    <row r="43346" spans="20:24">
      <c r="T43346" s="288"/>
      <c r="U43346" s="287"/>
      <c r="X43346" s="289"/>
    </row>
    <row r="43347" spans="20:24">
      <c r="T43347" s="288"/>
      <c r="U43347" s="287"/>
      <c r="X43347" s="289"/>
    </row>
    <row r="43348" spans="20:24">
      <c r="T43348" s="288"/>
      <c r="U43348" s="287"/>
      <c r="X43348" s="289"/>
    </row>
    <row r="43349" spans="20:24">
      <c r="T43349" s="288"/>
      <c r="U43349" s="287"/>
      <c r="X43349" s="289"/>
    </row>
    <row r="43350" spans="20:24">
      <c r="T43350" s="288"/>
      <c r="U43350" s="287"/>
      <c r="X43350" s="289"/>
    </row>
    <row r="43351" spans="20:24">
      <c r="T43351" s="288"/>
      <c r="U43351" s="287"/>
      <c r="X43351" s="289"/>
    </row>
    <row r="43352" spans="20:24">
      <c r="T43352" s="288"/>
      <c r="U43352" s="287"/>
      <c r="X43352" s="289"/>
    </row>
    <row r="43353" spans="20:24">
      <c r="T43353" s="288"/>
      <c r="U43353" s="287"/>
      <c r="X43353" s="289"/>
    </row>
    <row r="43354" spans="20:24">
      <c r="T43354" s="288"/>
      <c r="U43354" s="287"/>
      <c r="X43354" s="289"/>
    </row>
    <row r="43355" spans="20:24">
      <c r="T43355" s="288"/>
      <c r="U43355" s="287"/>
      <c r="X43355" s="289"/>
    </row>
    <row r="43356" spans="20:24">
      <c r="T43356" s="288"/>
      <c r="U43356" s="287"/>
      <c r="X43356" s="289"/>
    </row>
    <row r="43357" spans="20:24">
      <c r="T43357" s="288"/>
      <c r="U43357" s="287"/>
      <c r="X43357" s="289"/>
    </row>
    <row r="43358" spans="20:24">
      <c r="T43358" s="288"/>
      <c r="U43358" s="287"/>
      <c r="X43358" s="289"/>
    </row>
    <row r="43359" spans="20:24">
      <c r="T43359" s="288"/>
      <c r="U43359" s="287"/>
      <c r="X43359" s="289"/>
    </row>
    <row r="43360" spans="20:24">
      <c r="T43360" s="288"/>
      <c r="U43360" s="287"/>
      <c r="X43360" s="289"/>
    </row>
    <row r="43361" spans="20:24">
      <c r="T43361" s="288"/>
      <c r="U43361" s="287"/>
      <c r="X43361" s="289"/>
    </row>
    <row r="43362" spans="20:24">
      <c r="T43362" s="288"/>
      <c r="U43362" s="287"/>
      <c r="X43362" s="289"/>
    </row>
    <row r="43363" spans="20:24">
      <c r="T43363" s="288"/>
      <c r="U43363" s="287"/>
      <c r="X43363" s="289"/>
    </row>
    <row r="43364" spans="20:24">
      <c r="T43364" s="288"/>
      <c r="U43364" s="287"/>
      <c r="X43364" s="289"/>
    </row>
    <row r="43365" spans="20:24">
      <c r="T43365" s="288"/>
      <c r="U43365" s="287"/>
      <c r="X43365" s="289"/>
    </row>
    <row r="43366" spans="20:24">
      <c r="T43366" s="288"/>
      <c r="U43366" s="287"/>
      <c r="X43366" s="289"/>
    </row>
    <row r="43367" spans="20:24">
      <c r="T43367" s="288"/>
      <c r="U43367" s="287"/>
      <c r="X43367" s="289"/>
    </row>
    <row r="43368" spans="20:24">
      <c r="T43368" s="288"/>
      <c r="U43368" s="287"/>
      <c r="X43368" s="289"/>
    </row>
    <row r="43369" spans="20:24">
      <c r="T43369" s="288"/>
      <c r="U43369" s="287"/>
      <c r="X43369" s="289"/>
    </row>
    <row r="43370" spans="20:24">
      <c r="T43370" s="288"/>
      <c r="U43370" s="287"/>
      <c r="X43370" s="289"/>
    </row>
    <row r="43371" spans="20:24">
      <c r="T43371" s="288"/>
      <c r="U43371" s="287"/>
      <c r="X43371" s="289"/>
    </row>
    <row r="43372" spans="20:24">
      <c r="T43372" s="288"/>
      <c r="U43372" s="287"/>
      <c r="X43372" s="289"/>
    </row>
    <row r="43373" spans="20:24">
      <c r="T43373" s="288"/>
      <c r="U43373" s="287"/>
      <c r="X43373" s="289"/>
    </row>
    <row r="43374" spans="20:24">
      <c r="T43374" s="288"/>
      <c r="U43374" s="287"/>
      <c r="X43374" s="289"/>
    </row>
    <row r="43375" spans="20:24">
      <c r="T43375" s="288"/>
      <c r="U43375" s="287"/>
      <c r="X43375" s="289"/>
    </row>
    <row r="43376" spans="20:24">
      <c r="T43376" s="288"/>
      <c r="U43376" s="287"/>
      <c r="X43376" s="289"/>
    </row>
    <row r="43377" spans="20:24">
      <c r="T43377" s="288"/>
      <c r="U43377" s="287"/>
      <c r="X43377" s="289"/>
    </row>
    <row r="43378" spans="20:24">
      <c r="T43378" s="288"/>
      <c r="U43378" s="287"/>
      <c r="X43378" s="289"/>
    </row>
    <row r="43379" spans="20:24">
      <c r="T43379" s="288"/>
      <c r="U43379" s="287"/>
      <c r="X43379" s="289"/>
    </row>
    <row r="43380" spans="20:24">
      <c r="T43380" s="288"/>
      <c r="U43380" s="287"/>
      <c r="X43380" s="289"/>
    </row>
    <row r="43381" spans="20:24">
      <c r="T43381" s="288"/>
      <c r="U43381" s="287"/>
      <c r="X43381" s="289"/>
    </row>
    <row r="43382" spans="20:24">
      <c r="T43382" s="288"/>
      <c r="U43382" s="287"/>
      <c r="X43382" s="289"/>
    </row>
    <row r="43383" spans="20:24">
      <c r="T43383" s="288"/>
      <c r="U43383" s="287"/>
      <c r="X43383" s="289"/>
    </row>
    <row r="43384" spans="20:24">
      <c r="T43384" s="288"/>
      <c r="U43384" s="287"/>
      <c r="X43384" s="289"/>
    </row>
    <row r="43385" spans="20:24">
      <c r="T43385" s="288"/>
      <c r="U43385" s="287"/>
      <c r="X43385" s="289"/>
    </row>
    <row r="43386" spans="20:24">
      <c r="T43386" s="288"/>
      <c r="U43386" s="287"/>
      <c r="X43386" s="289"/>
    </row>
    <row r="43387" spans="20:24">
      <c r="T43387" s="288"/>
      <c r="U43387" s="287"/>
      <c r="X43387" s="289"/>
    </row>
    <row r="43388" spans="20:24">
      <c r="T43388" s="288"/>
      <c r="U43388" s="287"/>
      <c r="X43388" s="289"/>
    </row>
    <row r="43389" spans="20:24">
      <c r="T43389" s="288"/>
      <c r="U43389" s="287"/>
      <c r="X43389" s="289"/>
    </row>
    <row r="43390" spans="20:24">
      <c r="T43390" s="288"/>
      <c r="U43390" s="287"/>
      <c r="X43390" s="289"/>
    </row>
    <row r="43391" spans="20:24">
      <c r="T43391" s="288"/>
      <c r="U43391" s="287"/>
      <c r="X43391" s="289"/>
    </row>
    <row r="43392" spans="20:24">
      <c r="T43392" s="288"/>
      <c r="U43392" s="287"/>
      <c r="X43392" s="289"/>
    </row>
    <row r="43393" spans="20:24">
      <c r="T43393" s="288"/>
      <c r="U43393" s="287"/>
      <c r="X43393" s="289"/>
    </row>
    <row r="43394" spans="20:24">
      <c r="T43394" s="288"/>
      <c r="U43394" s="287"/>
      <c r="X43394" s="289"/>
    </row>
    <row r="43395" spans="20:24">
      <c r="T43395" s="288"/>
      <c r="U43395" s="287"/>
      <c r="X43395" s="289"/>
    </row>
    <row r="43396" spans="20:24">
      <c r="T43396" s="288"/>
      <c r="U43396" s="287"/>
      <c r="X43396" s="289"/>
    </row>
    <row r="43397" spans="20:24">
      <c r="T43397" s="288"/>
      <c r="U43397" s="287"/>
      <c r="X43397" s="289"/>
    </row>
    <row r="43398" spans="20:24">
      <c r="T43398" s="288"/>
      <c r="U43398" s="287"/>
      <c r="X43398" s="289"/>
    </row>
    <row r="43399" spans="20:24">
      <c r="T43399" s="288"/>
      <c r="U43399" s="287"/>
      <c r="X43399" s="289"/>
    </row>
    <row r="43400" spans="20:24">
      <c r="T43400" s="288"/>
      <c r="U43400" s="287"/>
      <c r="X43400" s="289"/>
    </row>
    <row r="43401" spans="20:24">
      <c r="T43401" s="288"/>
      <c r="U43401" s="287"/>
      <c r="X43401" s="289"/>
    </row>
    <row r="43402" spans="20:24">
      <c r="T43402" s="288"/>
      <c r="U43402" s="287"/>
      <c r="X43402" s="289"/>
    </row>
    <row r="43403" spans="20:24">
      <c r="T43403" s="288"/>
      <c r="U43403" s="287"/>
      <c r="X43403" s="289"/>
    </row>
    <row r="43404" spans="20:24">
      <c r="T43404" s="288"/>
      <c r="U43404" s="287"/>
      <c r="X43404" s="289"/>
    </row>
    <row r="43405" spans="20:24">
      <c r="T43405" s="288"/>
      <c r="U43405" s="287"/>
      <c r="X43405" s="289"/>
    </row>
    <row r="43406" spans="20:24">
      <c r="T43406" s="288"/>
      <c r="U43406" s="287"/>
      <c r="X43406" s="289"/>
    </row>
    <row r="43407" spans="20:24">
      <c r="T43407" s="288"/>
      <c r="U43407" s="287"/>
      <c r="X43407" s="289"/>
    </row>
    <row r="43408" spans="20:24">
      <c r="T43408" s="288"/>
      <c r="U43408" s="287"/>
      <c r="X43408" s="289"/>
    </row>
    <row r="43409" spans="20:24">
      <c r="T43409" s="288"/>
      <c r="U43409" s="287"/>
      <c r="X43409" s="289"/>
    </row>
    <row r="43410" spans="20:24">
      <c r="T43410" s="288"/>
      <c r="U43410" s="287"/>
      <c r="X43410" s="289"/>
    </row>
    <row r="43411" spans="20:24">
      <c r="T43411" s="288"/>
      <c r="U43411" s="287"/>
      <c r="X43411" s="289"/>
    </row>
    <row r="43412" spans="20:24">
      <c r="T43412" s="288"/>
      <c r="U43412" s="287"/>
      <c r="X43412" s="289"/>
    </row>
    <row r="43413" spans="20:24">
      <c r="T43413" s="288"/>
      <c r="U43413" s="287"/>
      <c r="X43413" s="289"/>
    </row>
    <row r="43414" spans="20:24">
      <c r="T43414" s="288"/>
      <c r="U43414" s="287"/>
      <c r="X43414" s="289"/>
    </row>
    <row r="43415" spans="20:24">
      <c r="T43415" s="288"/>
      <c r="U43415" s="287"/>
      <c r="X43415" s="289"/>
    </row>
    <row r="43416" spans="20:24">
      <c r="T43416" s="288"/>
      <c r="U43416" s="287"/>
      <c r="X43416" s="289"/>
    </row>
    <row r="43417" spans="20:24">
      <c r="T43417" s="288"/>
      <c r="U43417" s="287"/>
      <c r="X43417" s="289"/>
    </row>
    <row r="43418" spans="20:24">
      <c r="T43418" s="288"/>
      <c r="U43418" s="287"/>
      <c r="X43418" s="289"/>
    </row>
    <row r="43419" spans="20:24">
      <c r="T43419" s="288"/>
      <c r="U43419" s="287"/>
      <c r="X43419" s="289"/>
    </row>
    <row r="43420" spans="20:24">
      <c r="T43420" s="288"/>
      <c r="U43420" s="287"/>
      <c r="X43420" s="289"/>
    </row>
    <row r="43421" spans="20:24">
      <c r="T43421" s="288"/>
      <c r="U43421" s="287"/>
      <c r="X43421" s="289"/>
    </row>
    <row r="43422" spans="20:24">
      <c r="T43422" s="288"/>
      <c r="U43422" s="287"/>
      <c r="X43422" s="289"/>
    </row>
    <row r="43423" spans="20:24">
      <c r="T43423" s="288"/>
      <c r="U43423" s="287"/>
      <c r="X43423" s="289"/>
    </row>
    <row r="43424" spans="20:24">
      <c r="T43424" s="288"/>
      <c r="U43424" s="287"/>
      <c r="X43424" s="289"/>
    </row>
    <row r="43425" spans="20:24">
      <c r="T43425" s="288"/>
      <c r="U43425" s="287"/>
      <c r="X43425" s="289"/>
    </row>
    <row r="43426" spans="20:24">
      <c r="T43426" s="288"/>
      <c r="U43426" s="287"/>
      <c r="X43426" s="289"/>
    </row>
    <row r="43427" spans="20:24">
      <c r="T43427" s="288"/>
      <c r="U43427" s="287"/>
      <c r="X43427" s="289"/>
    </row>
    <row r="43428" spans="20:24">
      <c r="T43428" s="288"/>
      <c r="U43428" s="287"/>
      <c r="X43428" s="289"/>
    </row>
    <row r="43429" spans="20:24">
      <c r="T43429" s="288"/>
      <c r="U43429" s="287"/>
      <c r="X43429" s="289"/>
    </row>
    <row r="43430" spans="20:24">
      <c r="T43430" s="288"/>
      <c r="U43430" s="287"/>
      <c r="X43430" s="289"/>
    </row>
    <row r="43431" spans="20:24">
      <c r="T43431" s="288"/>
      <c r="U43431" s="287"/>
      <c r="X43431" s="289"/>
    </row>
    <row r="43432" spans="20:24">
      <c r="T43432" s="288"/>
      <c r="U43432" s="287"/>
      <c r="X43432" s="289"/>
    </row>
    <row r="43433" spans="20:24">
      <c r="T43433" s="288"/>
      <c r="U43433" s="287"/>
      <c r="X43433" s="289"/>
    </row>
    <row r="43434" spans="20:24">
      <c r="T43434" s="288"/>
      <c r="U43434" s="287"/>
      <c r="X43434" s="289"/>
    </row>
    <row r="43435" spans="20:24">
      <c r="T43435" s="288"/>
      <c r="U43435" s="287"/>
      <c r="X43435" s="289"/>
    </row>
    <row r="43436" spans="20:24">
      <c r="T43436" s="288"/>
      <c r="U43436" s="287"/>
      <c r="X43436" s="289"/>
    </row>
    <row r="43437" spans="20:24">
      <c r="T43437" s="288"/>
      <c r="U43437" s="287"/>
      <c r="X43437" s="289"/>
    </row>
    <row r="43438" spans="20:24">
      <c r="T43438" s="288"/>
      <c r="U43438" s="287"/>
      <c r="X43438" s="289"/>
    </row>
    <row r="43439" spans="20:24">
      <c r="T43439" s="288"/>
      <c r="U43439" s="287"/>
      <c r="X43439" s="289"/>
    </row>
    <row r="43440" spans="20:24">
      <c r="T43440" s="288"/>
      <c r="U43440" s="287"/>
      <c r="X43440" s="289"/>
    </row>
    <row r="43441" spans="20:24">
      <c r="T43441" s="288"/>
      <c r="U43441" s="287"/>
      <c r="X43441" s="289"/>
    </row>
    <row r="43442" spans="20:24">
      <c r="T43442" s="288"/>
      <c r="U43442" s="287"/>
      <c r="X43442" s="289"/>
    </row>
    <row r="43443" spans="20:24">
      <c r="T43443" s="288"/>
      <c r="U43443" s="287"/>
      <c r="X43443" s="289"/>
    </row>
    <row r="43444" spans="20:24">
      <c r="T43444" s="288"/>
      <c r="U43444" s="287"/>
      <c r="X43444" s="289"/>
    </row>
    <row r="43445" spans="20:24">
      <c r="T43445" s="288"/>
      <c r="U43445" s="287"/>
      <c r="X43445" s="289"/>
    </row>
    <row r="43446" spans="20:24">
      <c r="T43446" s="288"/>
      <c r="U43446" s="287"/>
      <c r="X43446" s="289"/>
    </row>
    <row r="43447" spans="20:24">
      <c r="T43447" s="288"/>
      <c r="U43447" s="287"/>
      <c r="X43447" s="289"/>
    </row>
    <row r="43448" spans="20:24">
      <c r="T43448" s="288"/>
      <c r="U43448" s="287"/>
      <c r="X43448" s="289"/>
    </row>
    <row r="43449" spans="20:24">
      <c r="T43449" s="288"/>
      <c r="U43449" s="287"/>
      <c r="X43449" s="289"/>
    </row>
    <row r="43450" spans="20:24">
      <c r="T43450" s="288"/>
      <c r="U43450" s="287"/>
      <c r="X43450" s="289"/>
    </row>
    <row r="43451" spans="20:24">
      <c r="T43451" s="288"/>
      <c r="U43451" s="287"/>
      <c r="X43451" s="289"/>
    </row>
    <row r="43452" spans="20:24">
      <c r="T43452" s="288"/>
      <c r="U43452" s="287"/>
      <c r="X43452" s="289"/>
    </row>
    <row r="43453" spans="20:24">
      <c r="T43453" s="288"/>
      <c r="U43453" s="287"/>
      <c r="X43453" s="289"/>
    </row>
    <row r="43454" spans="20:24">
      <c r="T43454" s="288"/>
      <c r="U43454" s="287"/>
      <c r="X43454" s="289"/>
    </row>
    <row r="43455" spans="20:24">
      <c r="T43455" s="288"/>
      <c r="U43455" s="287"/>
      <c r="X43455" s="289"/>
    </row>
    <row r="43456" spans="20:24">
      <c r="T43456" s="288"/>
      <c r="U43456" s="287"/>
      <c r="X43456" s="289"/>
    </row>
    <row r="43457" spans="20:24">
      <c r="T43457" s="288"/>
      <c r="U43457" s="287"/>
      <c r="X43457" s="289"/>
    </row>
    <row r="43458" spans="20:24">
      <c r="T43458" s="288"/>
      <c r="U43458" s="287"/>
      <c r="X43458" s="289"/>
    </row>
    <row r="43459" spans="20:24">
      <c r="T43459" s="288"/>
      <c r="U43459" s="287"/>
      <c r="X43459" s="289"/>
    </row>
    <row r="43460" spans="20:24">
      <c r="T43460" s="288"/>
      <c r="U43460" s="287"/>
      <c r="X43460" s="289"/>
    </row>
    <row r="43461" spans="20:24">
      <c r="T43461" s="288"/>
      <c r="U43461" s="287"/>
      <c r="X43461" s="289"/>
    </row>
    <row r="43462" spans="20:24">
      <c r="T43462" s="288"/>
      <c r="U43462" s="287"/>
      <c r="X43462" s="289"/>
    </row>
    <row r="43463" spans="20:24">
      <c r="T43463" s="288"/>
      <c r="U43463" s="287"/>
      <c r="X43463" s="289"/>
    </row>
    <row r="43464" spans="20:24">
      <c r="T43464" s="288"/>
      <c r="U43464" s="287"/>
      <c r="X43464" s="289"/>
    </row>
    <row r="43465" spans="20:24">
      <c r="T43465" s="288"/>
      <c r="U43465" s="287"/>
      <c r="X43465" s="289"/>
    </row>
    <row r="43466" spans="20:24">
      <c r="T43466" s="288"/>
      <c r="U43466" s="287"/>
      <c r="X43466" s="289"/>
    </row>
    <row r="43467" spans="20:24">
      <c r="T43467" s="288"/>
      <c r="U43467" s="287"/>
      <c r="X43467" s="289"/>
    </row>
    <row r="43468" spans="20:24">
      <c r="T43468" s="288"/>
      <c r="U43468" s="287"/>
      <c r="X43468" s="289"/>
    </row>
    <row r="43469" spans="20:24">
      <c r="T43469" s="288"/>
      <c r="U43469" s="287"/>
      <c r="X43469" s="289"/>
    </row>
    <row r="43470" spans="20:24">
      <c r="T43470" s="288"/>
      <c r="U43470" s="287"/>
      <c r="X43470" s="289"/>
    </row>
    <row r="43471" spans="20:24">
      <c r="T43471" s="288"/>
      <c r="U43471" s="287"/>
      <c r="X43471" s="289"/>
    </row>
    <row r="43472" spans="20:24">
      <c r="T43472" s="288"/>
      <c r="U43472" s="287"/>
      <c r="X43472" s="289"/>
    </row>
    <row r="43473" spans="20:24">
      <c r="T43473" s="288"/>
      <c r="U43473" s="287"/>
      <c r="X43473" s="289"/>
    </row>
    <row r="43474" spans="20:24">
      <c r="T43474" s="288"/>
      <c r="U43474" s="287"/>
      <c r="X43474" s="289"/>
    </row>
    <row r="43475" spans="20:24">
      <c r="T43475" s="288"/>
      <c r="U43475" s="287"/>
      <c r="X43475" s="289"/>
    </row>
    <row r="43476" spans="20:24">
      <c r="T43476" s="288"/>
      <c r="U43476" s="287"/>
      <c r="X43476" s="289"/>
    </row>
    <row r="43477" spans="20:24">
      <c r="T43477" s="288"/>
      <c r="U43477" s="287"/>
      <c r="X43477" s="289"/>
    </row>
    <row r="43478" spans="20:24">
      <c r="T43478" s="288"/>
      <c r="U43478" s="287"/>
      <c r="X43478" s="289"/>
    </row>
    <row r="43479" spans="20:24">
      <c r="T43479" s="288"/>
      <c r="U43479" s="287"/>
      <c r="X43479" s="289"/>
    </row>
    <row r="43480" spans="20:24">
      <c r="T43480" s="288"/>
      <c r="U43480" s="287"/>
      <c r="X43480" s="289"/>
    </row>
    <row r="43481" spans="20:24">
      <c r="T43481" s="288"/>
      <c r="U43481" s="287"/>
      <c r="X43481" s="289"/>
    </row>
    <row r="43482" spans="20:24">
      <c r="T43482" s="288"/>
      <c r="U43482" s="287"/>
      <c r="X43482" s="289"/>
    </row>
    <row r="43483" spans="20:24">
      <c r="T43483" s="288"/>
      <c r="U43483" s="287"/>
      <c r="X43483" s="289"/>
    </row>
    <row r="43484" spans="20:24">
      <c r="T43484" s="288"/>
      <c r="U43484" s="287"/>
      <c r="X43484" s="289"/>
    </row>
    <row r="43485" spans="20:24">
      <c r="T43485" s="288"/>
      <c r="U43485" s="287"/>
      <c r="X43485" s="289"/>
    </row>
    <row r="43486" spans="20:24">
      <c r="T43486" s="288"/>
      <c r="U43486" s="287"/>
      <c r="X43486" s="289"/>
    </row>
    <row r="43487" spans="20:24">
      <c r="T43487" s="288"/>
      <c r="U43487" s="287"/>
      <c r="X43487" s="289"/>
    </row>
    <row r="43488" spans="20:24">
      <c r="T43488" s="288"/>
      <c r="U43488" s="287"/>
      <c r="X43488" s="289"/>
    </row>
    <row r="43489" spans="20:24">
      <c r="T43489" s="288"/>
      <c r="U43489" s="287"/>
      <c r="X43489" s="289"/>
    </row>
    <row r="43490" spans="20:24">
      <c r="T43490" s="288"/>
      <c r="U43490" s="287"/>
      <c r="X43490" s="289"/>
    </row>
    <row r="43491" spans="20:24">
      <c r="T43491" s="288"/>
      <c r="U43491" s="287"/>
      <c r="X43491" s="289"/>
    </row>
    <row r="43492" spans="20:24">
      <c r="T43492" s="288"/>
      <c r="U43492" s="287"/>
      <c r="X43492" s="289"/>
    </row>
    <row r="43493" spans="20:24">
      <c r="T43493" s="288"/>
      <c r="U43493" s="287"/>
      <c r="X43493" s="289"/>
    </row>
    <row r="43494" spans="20:24">
      <c r="T43494" s="288"/>
      <c r="U43494" s="287"/>
      <c r="X43494" s="289"/>
    </row>
    <row r="43495" spans="20:24">
      <c r="T43495" s="288"/>
      <c r="U43495" s="287"/>
      <c r="X43495" s="289"/>
    </row>
    <row r="43496" spans="20:24">
      <c r="T43496" s="288"/>
      <c r="U43496" s="287"/>
      <c r="X43496" s="289"/>
    </row>
    <row r="43497" spans="20:24">
      <c r="T43497" s="288"/>
      <c r="U43497" s="287"/>
      <c r="X43497" s="289"/>
    </row>
    <row r="43498" spans="20:24">
      <c r="T43498" s="288"/>
      <c r="U43498" s="287"/>
      <c r="X43498" s="289"/>
    </row>
    <row r="43499" spans="20:24">
      <c r="T43499" s="288"/>
      <c r="U43499" s="287"/>
      <c r="X43499" s="289"/>
    </row>
    <row r="43500" spans="20:24">
      <c r="T43500" s="288"/>
      <c r="U43500" s="287"/>
      <c r="X43500" s="289"/>
    </row>
    <row r="43501" spans="20:24">
      <c r="T43501" s="288"/>
      <c r="U43501" s="287"/>
      <c r="X43501" s="289"/>
    </row>
    <row r="43502" spans="20:24">
      <c r="T43502" s="288"/>
      <c r="U43502" s="287"/>
      <c r="X43502" s="289"/>
    </row>
    <row r="43503" spans="20:24">
      <c r="T43503" s="288"/>
      <c r="U43503" s="287"/>
      <c r="X43503" s="289"/>
    </row>
    <row r="43504" spans="20:24">
      <c r="T43504" s="288"/>
      <c r="U43504" s="287"/>
      <c r="X43504" s="289"/>
    </row>
    <row r="43505" spans="20:24">
      <c r="T43505" s="288"/>
      <c r="U43505" s="287"/>
      <c r="X43505" s="289"/>
    </row>
    <row r="43506" spans="20:24">
      <c r="T43506" s="288"/>
      <c r="U43506" s="287"/>
      <c r="X43506" s="289"/>
    </row>
    <row r="43507" spans="20:24">
      <c r="T43507" s="288"/>
      <c r="U43507" s="287"/>
      <c r="X43507" s="289"/>
    </row>
    <row r="43508" spans="20:24">
      <c r="T43508" s="288"/>
      <c r="U43508" s="287"/>
      <c r="X43508" s="289"/>
    </row>
    <row r="43509" spans="20:24">
      <c r="T43509" s="288"/>
      <c r="U43509" s="287"/>
      <c r="X43509" s="289"/>
    </row>
    <row r="43510" spans="20:24">
      <c r="T43510" s="288"/>
      <c r="U43510" s="287"/>
      <c r="X43510" s="289"/>
    </row>
    <row r="43511" spans="20:24">
      <c r="T43511" s="288"/>
      <c r="U43511" s="287"/>
      <c r="X43511" s="289"/>
    </row>
    <row r="43512" spans="20:24">
      <c r="T43512" s="288"/>
      <c r="U43512" s="287"/>
      <c r="X43512" s="289"/>
    </row>
    <row r="43513" spans="20:24">
      <c r="T43513" s="288"/>
      <c r="U43513" s="287"/>
      <c r="X43513" s="289"/>
    </row>
    <row r="43514" spans="20:24">
      <c r="T43514" s="288"/>
      <c r="U43514" s="287"/>
      <c r="X43514" s="289"/>
    </row>
    <row r="43515" spans="20:24">
      <c r="T43515" s="288"/>
      <c r="U43515" s="287"/>
      <c r="X43515" s="289"/>
    </row>
    <row r="43516" spans="20:24">
      <c r="T43516" s="288"/>
      <c r="U43516" s="287"/>
      <c r="X43516" s="289"/>
    </row>
    <row r="43517" spans="20:24">
      <c r="T43517" s="288"/>
      <c r="U43517" s="287"/>
      <c r="X43517" s="289"/>
    </row>
    <row r="43518" spans="20:24">
      <c r="T43518" s="288"/>
      <c r="U43518" s="287"/>
      <c r="X43518" s="289"/>
    </row>
    <row r="43519" spans="20:24">
      <c r="T43519" s="288"/>
      <c r="U43519" s="287"/>
      <c r="X43519" s="289"/>
    </row>
    <row r="43520" spans="20:24">
      <c r="T43520" s="288"/>
      <c r="U43520" s="287"/>
      <c r="X43520" s="289"/>
    </row>
    <row r="43521" spans="20:24">
      <c r="T43521" s="288"/>
      <c r="U43521" s="287"/>
      <c r="X43521" s="289"/>
    </row>
    <row r="43522" spans="20:24">
      <c r="T43522" s="288"/>
      <c r="U43522" s="287"/>
      <c r="X43522" s="289"/>
    </row>
    <row r="43523" spans="20:24">
      <c r="T43523" s="288"/>
      <c r="U43523" s="287"/>
      <c r="X43523" s="289"/>
    </row>
    <row r="43524" spans="20:24">
      <c r="T43524" s="288"/>
      <c r="U43524" s="287"/>
      <c r="X43524" s="289"/>
    </row>
    <row r="43525" spans="20:24">
      <c r="T43525" s="288"/>
      <c r="U43525" s="287"/>
      <c r="X43525" s="289"/>
    </row>
    <row r="43526" spans="20:24">
      <c r="T43526" s="288"/>
      <c r="U43526" s="287"/>
      <c r="X43526" s="289"/>
    </row>
    <row r="43527" spans="20:24">
      <c r="T43527" s="288"/>
      <c r="U43527" s="287"/>
      <c r="X43527" s="289"/>
    </row>
    <row r="43528" spans="20:24">
      <c r="T43528" s="288"/>
      <c r="U43528" s="287"/>
      <c r="X43528" s="289"/>
    </row>
    <row r="43529" spans="20:24">
      <c r="T43529" s="288"/>
      <c r="U43529" s="287"/>
      <c r="X43529" s="289"/>
    </row>
    <row r="43530" spans="20:24">
      <c r="T43530" s="288"/>
      <c r="U43530" s="287"/>
      <c r="X43530" s="289"/>
    </row>
    <row r="43531" spans="20:24">
      <c r="T43531" s="288"/>
      <c r="U43531" s="287"/>
      <c r="X43531" s="289"/>
    </row>
    <row r="43532" spans="20:24">
      <c r="T43532" s="288"/>
      <c r="U43532" s="287"/>
      <c r="X43532" s="289"/>
    </row>
    <row r="43533" spans="20:24">
      <c r="T43533" s="288"/>
      <c r="U43533" s="287"/>
      <c r="X43533" s="289"/>
    </row>
    <row r="43534" spans="20:24">
      <c r="T43534" s="288"/>
      <c r="U43534" s="287"/>
      <c r="X43534" s="289"/>
    </row>
    <row r="43535" spans="20:24">
      <c r="T43535" s="288"/>
      <c r="U43535" s="287"/>
      <c r="X43535" s="289"/>
    </row>
    <row r="43536" spans="20:24">
      <c r="T43536" s="288"/>
      <c r="U43536" s="287"/>
      <c r="X43536" s="289"/>
    </row>
    <row r="43537" spans="20:24">
      <c r="T43537" s="288"/>
      <c r="U43537" s="287"/>
      <c r="X43537" s="289"/>
    </row>
    <row r="43538" spans="20:24">
      <c r="T43538" s="288"/>
      <c r="U43538" s="287"/>
      <c r="X43538" s="289"/>
    </row>
    <row r="43539" spans="20:24">
      <c r="T43539" s="288"/>
      <c r="U43539" s="287"/>
      <c r="X43539" s="289"/>
    </row>
    <row r="43540" spans="20:24">
      <c r="T43540" s="288"/>
      <c r="U43540" s="287"/>
      <c r="X43540" s="289"/>
    </row>
    <row r="43541" spans="20:24">
      <c r="T43541" s="288"/>
      <c r="U43541" s="287"/>
      <c r="X43541" s="289"/>
    </row>
    <row r="43542" spans="20:24">
      <c r="T43542" s="288"/>
      <c r="U43542" s="287"/>
      <c r="X43542" s="289"/>
    </row>
    <row r="43543" spans="20:24">
      <c r="T43543" s="288"/>
      <c r="U43543" s="287"/>
      <c r="X43543" s="289"/>
    </row>
    <row r="43544" spans="20:24">
      <c r="T43544" s="288"/>
      <c r="U43544" s="287"/>
      <c r="X43544" s="289"/>
    </row>
    <row r="43545" spans="20:24">
      <c r="T43545" s="288"/>
      <c r="U43545" s="287"/>
      <c r="X43545" s="289"/>
    </row>
    <row r="43546" spans="20:24">
      <c r="T43546" s="288"/>
      <c r="U43546" s="287"/>
      <c r="X43546" s="289"/>
    </row>
    <row r="43547" spans="20:24">
      <c r="T43547" s="288"/>
      <c r="U43547" s="287"/>
      <c r="X43547" s="289"/>
    </row>
    <row r="43548" spans="20:24">
      <c r="T43548" s="288"/>
      <c r="U43548" s="287"/>
      <c r="X43548" s="289"/>
    </row>
    <row r="43549" spans="20:24">
      <c r="T43549" s="288"/>
      <c r="U43549" s="287"/>
      <c r="X43549" s="289"/>
    </row>
    <row r="43550" spans="20:24">
      <c r="T43550" s="288"/>
      <c r="U43550" s="287"/>
      <c r="X43550" s="289"/>
    </row>
    <row r="43551" spans="20:24">
      <c r="T43551" s="288"/>
      <c r="U43551" s="287"/>
      <c r="X43551" s="289"/>
    </row>
    <row r="43552" spans="20:24">
      <c r="T43552" s="288"/>
      <c r="U43552" s="287"/>
      <c r="X43552" s="289"/>
    </row>
    <row r="43553" spans="20:24">
      <c r="T43553" s="288"/>
      <c r="U43553" s="287"/>
      <c r="X43553" s="289"/>
    </row>
    <row r="43554" spans="20:24">
      <c r="T43554" s="288"/>
      <c r="U43554" s="287"/>
      <c r="X43554" s="289"/>
    </row>
    <row r="43555" spans="20:24">
      <c r="T43555" s="288"/>
      <c r="U43555" s="287"/>
      <c r="X43555" s="289"/>
    </row>
    <row r="43556" spans="20:24">
      <c r="T43556" s="288"/>
      <c r="U43556" s="287"/>
      <c r="X43556" s="289"/>
    </row>
    <row r="43557" spans="20:24">
      <c r="T43557" s="288"/>
      <c r="U43557" s="287"/>
      <c r="X43557" s="289"/>
    </row>
    <row r="43558" spans="20:24">
      <c r="T43558" s="288"/>
      <c r="U43558" s="287"/>
      <c r="X43558" s="289"/>
    </row>
    <row r="43559" spans="20:24">
      <c r="T43559" s="288"/>
      <c r="U43559" s="287"/>
      <c r="X43559" s="289"/>
    </row>
    <row r="43560" spans="20:24">
      <c r="T43560" s="288"/>
      <c r="U43560" s="287"/>
      <c r="X43560" s="289"/>
    </row>
    <row r="43561" spans="20:24">
      <c r="T43561" s="288"/>
      <c r="U43561" s="287"/>
      <c r="X43561" s="289"/>
    </row>
    <row r="43562" spans="20:24">
      <c r="T43562" s="288"/>
      <c r="U43562" s="287"/>
      <c r="X43562" s="289"/>
    </row>
    <row r="43563" spans="20:24">
      <c r="T43563" s="288"/>
      <c r="U43563" s="287"/>
      <c r="X43563" s="289"/>
    </row>
    <row r="43564" spans="20:24">
      <c r="T43564" s="288"/>
      <c r="U43564" s="287"/>
      <c r="X43564" s="289"/>
    </row>
    <row r="43565" spans="20:24">
      <c r="T43565" s="288"/>
      <c r="U43565" s="287"/>
      <c r="X43565" s="289"/>
    </row>
    <row r="43566" spans="20:24">
      <c r="T43566" s="288"/>
      <c r="U43566" s="287"/>
      <c r="X43566" s="289"/>
    </row>
    <row r="43567" spans="20:24">
      <c r="T43567" s="288"/>
      <c r="U43567" s="287"/>
      <c r="X43567" s="289"/>
    </row>
    <row r="43568" spans="20:24">
      <c r="T43568" s="288"/>
      <c r="U43568" s="287"/>
      <c r="X43568" s="289"/>
    </row>
    <row r="43569" spans="20:24">
      <c r="T43569" s="288"/>
      <c r="U43569" s="287"/>
      <c r="X43569" s="289"/>
    </row>
    <row r="43570" spans="20:24">
      <c r="T43570" s="288"/>
      <c r="U43570" s="287"/>
      <c r="X43570" s="289"/>
    </row>
    <row r="43571" spans="20:24">
      <c r="T43571" s="288"/>
      <c r="U43571" s="287"/>
      <c r="X43571" s="289"/>
    </row>
    <row r="43572" spans="20:24">
      <c r="T43572" s="288"/>
      <c r="U43572" s="287"/>
      <c r="X43572" s="289"/>
    </row>
    <row r="43573" spans="20:24">
      <c r="T43573" s="288"/>
      <c r="U43573" s="287"/>
      <c r="X43573" s="289"/>
    </row>
    <row r="43574" spans="20:24">
      <c r="T43574" s="288"/>
      <c r="U43574" s="287"/>
      <c r="X43574" s="289"/>
    </row>
    <row r="43575" spans="20:24">
      <c r="T43575" s="288"/>
      <c r="U43575" s="287"/>
      <c r="X43575" s="289"/>
    </row>
    <row r="43576" spans="20:24">
      <c r="T43576" s="288"/>
      <c r="U43576" s="287"/>
      <c r="X43576" s="289"/>
    </row>
    <row r="43577" spans="20:24">
      <c r="T43577" s="288"/>
      <c r="U43577" s="287"/>
      <c r="X43577" s="289"/>
    </row>
    <row r="43578" spans="20:24">
      <c r="T43578" s="288"/>
      <c r="U43578" s="287"/>
      <c r="X43578" s="289"/>
    </row>
    <row r="43579" spans="20:24">
      <c r="T43579" s="288"/>
      <c r="U43579" s="287"/>
      <c r="X43579" s="289"/>
    </row>
    <row r="43580" spans="20:24">
      <c r="T43580" s="288"/>
      <c r="U43580" s="287"/>
      <c r="X43580" s="289"/>
    </row>
    <row r="43581" spans="20:24">
      <c r="T43581" s="288"/>
      <c r="U43581" s="287"/>
      <c r="X43581" s="289"/>
    </row>
    <row r="43582" spans="20:24">
      <c r="T43582" s="288"/>
      <c r="U43582" s="287"/>
      <c r="X43582" s="289"/>
    </row>
    <row r="43583" spans="20:24">
      <c r="T43583" s="288"/>
      <c r="U43583" s="287"/>
      <c r="X43583" s="289"/>
    </row>
    <row r="43584" spans="20:24">
      <c r="T43584" s="288"/>
      <c r="U43584" s="287"/>
      <c r="X43584" s="289"/>
    </row>
    <row r="43585" spans="20:24">
      <c r="T43585" s="288"/>
      <c r="U43585" s="287"/>
      <c r="X43585" s="289"/>
    </row>
    <row r="43586" spans="20:24">
      <c r="T43586" s="288"/>
      <c r="U43586" s="287"/>
      <c r="X43586" s="289"/>
    </row>
    <row r="43587" spans="20:24">
      <c r="T43587" s="288"/>
      <c r="U43587" s="287"/>
      <c r="X43587" s="289"/>
    </row>
    <row r="43588" spans="20:24">
      <c r="T43588" s="288"/>
      <c r="U43588" s="287"/>
      <c r="X43588" s="289"/>
    </row>
    <row r="43589" spans="20:24">
      <c r="T43589" s="288"/>
      <c r="U43589" s="287"/>
      <c r="X43589" s="289"/>
    </row>
    <row r="43590" spans="20:24">
      <c r="T43590" s="288"/>
      <c r="U43590" s="287"/>
      <c r="X43590" s="289"/>
    </row>
    <row r="43591" spans="20:24">
      <c r="T43591" s="288"/>
      <c r="U43591" s="287"/>
      <c r="X43591" s="289"/>
    </row>
    <row r="43592" spans="20:24">
      <c r="T43592" s="288"/>
      <c r="U43592" s="287"/>
      <c r="X43592" s="289"/>
    </row>
    <row r="43593" spans="20:24">
      <c r="T43593" s="288"/>
      <c r="U43593" s="287"/>
      <c r="X43593" s="289"/>
    </row>
    <row r="43594" spans="20:24">
      <c r="T43594" s="288"/>
      <c r="U43594" s="287"/>
      <c r="X43594" s="289"/>
    </row>
    <row r="43595" spans="20:24">
      <c r="T43595" s="288"/>
      <c r="U43595" s="287"/>
      <c r="X43595" s="289"/>
    </row>
    <row r="43596" spans="20:24">
      <c r="T43596" s="288"/>
      <c r="U43596" s="287"/>
      <c r="X43596" s="289"/>
    </row>
    <row r="43597" spans="20:24">
      <c r="T43597" s="288"/>
      <c r="U43597" s="287"/>
      <c r="X43597" s="289"/>
    </row>
    <row r="43598" spans="20:24">
      <c r="T43598" s="288"/>
      <c r="U43598" s="287"/>
      <c r="X43598" s="289"/>
    </row>
    <row r="43599" spans="20:24">
      <c r="T43599" s="288"/>
      <c r="U43599" s="287"/>
      <c r="X43599" s="289"/>
    </row>
    <row r="43600" spans="20:24">
      <c r="T43600" s="288"/>
      <c r="U43600" s="287"/>
      <c r="X43600" s="289"/>
    </row>
    <row r="43601" spans="20:24">
      <c r="T43601" s="288"/>
      <c r="U43601" s="287"/>
      <c r="X43601" s="289"/>
    </row>
    <row r="43602" spans="20:24">
      <c r="T43602" s="288"/>
      <c r="U43602" s="287"/>
      <c r="X43602" s="289"/>
    </row>
    <row r="43603" spans="20:24">
      <c r="T43603" s="288"/>
      <c r="U43603" s="287"/>
      <c r="X43603" s="289"/>
    </row>
    <row r="43604" spans="20:24">
      <c r="T43604" s="288"/>
      <c r="U43604" s="287"/>
      <c r="X43604" s="289"/>
    </row>
    <row r="43605" spans="20:24">
      <c r="T43605" s="288"/>
      <c r="U43605" s="287"/>
      <c r="X43605" s="289"/>
    </row>
    <row r="43606" spans="20:24">
      <c r="T43606" s="288"/>
      <c r="U43606" s="287"/>
      <c r="X43606" s="289"/>
    </row>
    <row r="43607" spans="20:24">
      <c r="T43607" s="288"/>
      <c r="U43607" s="287"/>
      <c r="X43607" s="289"/>
    </row>
    <row r="43608" spans="20:24">
      <c r="T43608" s="288"/>
      <c r="U43608" s="287"/>
      <c r="X43608" s="289"/>
    </row>
    <row r="43609" spans="20:24">
      <c r="T43609" s="288"/>
      <c r="U43609" s="287"/>
      <c r="X43609" s="289"/>
    </row>
    <row r="43610" spans="20:24">
      <c r="T43610" s="288"/>
      <c r="U43610" s="287"/>
      <c r="X43610" s="289"/>
    </row>
    <row r="43611" spans="20:24">
      <c r="T43611" s="288"/>
      <c r="U43611" s="287"/>
      <c r="X43611" s="289"/>
    </row>
    <row r="43612" spans="20:24">
      <c r="T43612" s="288"/>
      <c r="U43612" s="287"/>
      <c r="X43612" s="289"/>
    </row>
    <row r="43613" spans="20:24">
      <c r="T43613" s="288"/>
      <c r="U43613" s="287"/>
      <c r="X43613" s="289"/>
    </row>
    <row r="43614" spans="20:24">
      <c r="T43614" s="288"/>
      <c r="U43614" s="287"/>
      <c r="X43614" s="289"/>
    </row>
    <row r="43615" spans="20:24">
      <c r="T43615" s="288"/>
      <c r="U43615" s="287"/>
      <c r="X43615" s="289"/>
    </row>
    <row r="43616" spans="20:24">
      <c r="T43616" s="288"/>
      <c r="U43616" s="287"/>
      <c r="X43616" s="289"/>
    </row>
    <row r="43617" spans="20:24">
      <c r="T43617" s="288"/>
      <c r="U43617" s="287"/>
      <c r="X43617" s="289"/>
    </row>
    <row r="43618" spans="20:24">
      <c r="T43618" s="288"/>
      <c r="U43618" s="287"/>
      <c r="X43618" s="289"/>
    </row>
    <row r="43619" spans="20:24">
      <c r="T43619" s="288"/>
      <c r="U43619" s="287"/>
      <c r="X43619" s="289"/>
    </row>
    <row r="43620" spans="20:24">
      <c r="T43620" s="288"/>
      <c r="U43620" s="287"/>
      <c r="X43620" s="289"/>
    </row>
    <row r="43621" spans="20:24">
      <c r="T43621" s="288"/>
      <c r="U43621" s="287"/>
      <c r="X43621" s="289"/>
    </row>
    <row r="43622" spans="20:24">
      <c r="T43622" s="288"/>
      <c r="U43622" s="287"/>
      <c r="X43622" s="289"/>
    </row>
    <row r="43623" spans="20:24">
      <c r="T43623" s="288"/>
      <c r="U43623" s="287"/>
      <c r="X43623" s="289"/>
    </row>
    <row r="43624" spans="20:24">
      <c r="T43624" s="288"/>
      <c r="U43624" s="287"/>
      <c r="X43624" s="289"/>
    </row>
    <row r="43625" spans="20:24">
      <c r="T43625" s="288"/>
      <c r="U43625" s="287"/>
      <c r="X43625" s="289"/>
    </row>
    <row r="43626" spans="20:24">
      <c r="T43626" s="288"/>
      <c r="U43626" s="287"/>
      <c r="X43626" s="289"/>
    </row>
    <row r="43627" spans="20:24">
      <c r="T43627" s="288"/>
      <c r="U43627" s="287"/>
      <c r="X43627" s="289"/>
    </row>
    <row r="43628" spans="20:24">
      <c r="T43628" s="288"/>
      <c r="U43628" s="287"/>
      <c r="X43628" s="289"/>
    </row>
    <row r="43629" spans="20:24">
      <c r="T43629" s="288"/>
      <c r="U43629" s="287"/>
      <c r="X43629" s="289"/>
    </row>
    <row r="43630" spans="20:24">
      <c r="T43630" s="288"/>
      <c r="U43630" s="287"/>
      <c r="X43630" s="289"/>
    </row>
    <row r="43631" spans="20:24">
      <c r="T43631" s="288"/>
      <c r="U43631" s="287"/>
      <c r="X43631" s="289"/>
    </row>
    <row r="43632" spans="20:24">
      <c r="T43632" s="288"/>
      <c r="U43632" s="287"/>
      <c r="X43632" s="289"/>
    </row>
    <row r="43633" spans="20:24">
      <c r="T43633" s="288"/>
      <c r="U43633" s="287"/>
      <c r="X43633" s="289"/>
    </row>
    <row r="43634" spans="20:24">
      <c r="T43634" s="288"/>
      <c r="U43634" s="287"/>
      <c r="X43634" s="289"/>
    </row>
    <row r="43635" spans="20:24">
      <c r="T43635" s="288"/>
      <c r="U43635" s="287"/>
      <c r="X43635" s="289"/>
    </row>
    <row r="43636" spans="20:24">
      <c r="T43636" s="288"/>
      <c r="U43636" s="287"/>
      <c r="X43636" s="289"/>
    </row>
    <row r="43637" spans="20:24">
      <c r="T43637" s="288"/>
      <c r="U43637" s="287"/>
      <c r="X43637" s="289"/>
    </row>
    <row r="43638" spans="20:24">
      <c r="T43638" s="288"/>
      <c r="U43638" s="287"/>
      <c r="X43638" s="289"/>
    </row>
    <row r="43639" spans="20:24">
      <c r="T43639" s="288"/>
      <c r="U43639" s="287"/>
      <c r="X43639" s="289"/>
    </row>
    <row r="43640" spans="20:24">
      <c r="T43640" s="288"/>
      <c r="U43640" s="287"/>
      <c r="X43640" s="289"/>
    </row>
    <row r="43641" spans="20:24">
      <c r="T43641" s="288"/>
      <c r="U43641" s="287"/>
      <c r="X43641" s="289"/>
    </row>
    <row r="43642" spans="20:24">
      <c r="T43642" s="288"/>
      <c r="U43642" s="287"/>
      <c r="X43642" s="289"/>
    </row>
    <row r="43643" spans="20:24">
      <c r="T43643" s="288"/>
      <c r="U43643" s="287"/>
      <c r="X43643" s="289"/>
    </row>
    <row r="43644" spans="20:24">
      <c r="T43644" s="288"/>
      <c r="U43644" s="287"/>
      <c r="X43644" s="289"/>
    </row>
    <row r="43645" spans="20:24">
      <c r="T43645" s="288"/>
      <c r="U43645" s="287"/>
      <c r="X43645" s="289"/>
    </row>
    <row r="43646" spans="20:24">
      <c r="T43646" s="288"/>
      <c r="U43646" s="287"/>
      <c r="X43646" s="289"/>
    </row>
    <row r="43647" spans="20:24">
      <c r="T43647" s="288"/>
      <c r="U43647" s="287"/>
      <c r="X43647" s="289"/>
    </row>
    <row r="43648" spans="20:24">
      <c r="T43648" s="288"/>
      <c r="U43648" s="287"/>
      <c r="X43648" s="289"/>
    </row>
    <row r="43649" spans="20:24">
      <c r="T43649" s="288"/>
      <c r="U43649" s="287"/>
      <c r="X43649" s="289"/>
    </row>
    <row r="43650" spans="20:24">
      <c r="T43650" s="288"/>
      <c r="U43650" s="287"/>
      <c r="X43650" s="289"/>
    </row>
    <row r="43651" spans="20:24">
      <c r="T43651" s="288"/>
      <c r="U43651" s="287"/>
      <c r="X43651" s="289"/>
    </row>
    <row r="43652" spans="20:24">
      <c r="T43652" s="288"/>
      <c r="U43652" s="287"/>
      <c r="X43652" s="289"/>
    </row>
    <row r="43653" spans="20:24">
      <c r="T43653" s="288"/>
      <c r="U43653" s="287"/>
      <c r="X43653" s="289"/>
    </row>
    <row r="43654" spans="20:24">
      <c r="T43654" s="288"/>
      <c r="U43654" s="287"/>
      <c r="X43654" s="289"/>
    </row>
    <row r="43655" spans="20:24">
      <c r="T43655" s="288"/>
      <c r="U43655" s="287"/>
      <c r="X43655" s="289"/>
    </row>
    <row r="43656" spans="20:24">
      <c r="T43656" s="288"/>
      <c r="U43656" s="287"/>
      <c r="X43656" s="289"/>
    </row>
    <row r="43657" spans="20:24">
      <c r="T43657" s="288"/>
      <c r="U43657" s="287"/>
      <c r="X43657" s="289"/>
    </row>
    <row r="43658" spans="20:24">
      <c r="T43658" s="288"/>
      <c r="U43658" s="287"/>
      <c r="X43658" s="289"/>
    </row>
    <row r="43659" spans="20:24">
      <c r="T43659" s="288"/>
      <c r="U43659" s="287"/>
      <c r="X43659" s="289"/>
    </row>
    <row r="43660" spans="20:24">
      <c r="T43660" s="288"/>
      <c r="U43660" s="287"/>
      <c r="X43660" s="289"/>
    </row>
    <row r="43661" spans="20:24">
      <c r="T43661" s="288"/>
      <c r="U43661" s="287"/>
      <c r="X43661" s="289"/>
    </row>
    <row r="43662" spans="20:24">
      <c r="T43662" s="288"/>
      <c r="U43662" s="287"/>
      <c r="X43662" s="289"/>
    </row>
    <row r="43663" spans="20:24">
      <c r="T43663" s="288"/>
      <c r="U43663" s="287"/>
      <c r="X43663" s="289"/>
    </row>
    <row r="43664" spans="20:24">
      <c r="T43664" s="288"/>
      <c r="U43664" s="287"/>
      <c r="X43664" s="289"/>
    </row>
    <row r="43665" spans="20:24">
      <c r="T43665" s="288"/>
      <c r="U43665" s="287"/>
      <c r="X43665" s="289"/>
    </row>
    <row r="43666" spans="20:24">
      <c r="T43666" s="288"/>
      <c r="U43666" s="287"/>
      <c r="X43666" s="289"/>
    </row>
    <row r="43667" spans="20:24">
      <c r="T43667" s="288"/>
      <c r="U43667" s="287"/>
      <c r="X43667" s="289"/>
    </row>
    <row r="43668" spans="20:24">
      <c r="T43668" s="288"/>
      <c r="U43668" s="287"/>
      <c r="X43668" s="289"/>
    </row>
    <row r="43669" spans="20:24">
      <c r="T43669" s="288"/>
      <c r="U43669" s="287"/>
      <c r="X43669" s="289"/>
    </row>
    <row r="43670" spans="20:24">
      <c r="T43670" s="288"/>
      <c r="U43670" s="287"/>
      <c r="X43670" s="289"/>
    </row>
    <row r="43671" spans="20:24">
      <c r="T43671" s="288"/>
      <c r="U43671" s="287"/>
      <c r="X43671" s="289"/>
    </row>
    <row r="43672" spans="20:24">
      <c r="T43672" s="288"/>
      <c r="U43672" s="287"/>
      <c r="X43672" s="289"/>
    </row>
    <row r="43673" spans="20:24">
      <c r="T43673" s="288"/>
      <c r="U43673" s="287"/>
      <c r="X43673" s="289"/>
    </row>
    <row r="43674" spans="20:24">
      <c r="T43674" s="288"/>
      <c r="U43674" s="287"/>
      <c r="X43674" s="289"/>
    </row>
    <row r="43675" spans="20:24">
      <c r="T43675" s="288"/>
      <c r="U43675" s="287"/>
      <c r="X43675" s="289"/>
    </row>
    <row r="43676" spans="20:24">
      <c r="T43676" s="288"/>
      <c r="U43676" s="287"/>
      <c r="X43676" s="289"/>
    </row>
    <row r="43677" spans="20:24">
      <c r="T43677" s="288"/>
      <c r="U43677" s="287"/>
      <c r="X43677" s="289"/>
    </row>
    <row r="43678" spans="20:24">
      <c r="T43678" s="288"/>
      <c r="U43678" s="287"/>
      <c r="X43678" s="289"/>
    </row>
    <row r="43679" spans="20:24">
      <c r="T43679" s="288"/>
      <c r="U43679" s="287"/>
      <c r="X43679" s="289"/>
    </row>
    <row r="43680" spans="20:24">
      <c r="T43680" s="288"/>
      <c r="U43680" s="287"/>
      <c r="X43680" s="289"/>
    </row>
    <row r="43681" spans="20:24">
      <c r="T43681" s="288"/>
      <c r="U43681" s="287"/>
      <c r="X43681" s="289"/>
    </row>
    <row r="43682" spans="20:24">
      <c r="T43682" s="288"/>
      <c r="U43682" s="287"/>
      <c r="X43682" s="289"/>
    </row>
    <row r="43683" spans="20:24">
      <c r="T43683" s="288"/>
      <c r="U43683" s="287"/>
      <c r="X43683" s="289"/>
    </row>
    <row r="43684" spans="20:24">
      <c r="T43684" s="288"/>
      <c r="U43684" s="287"/>
      <c r="X43684" s="289"/>
    </row>
    <row r="43685" spans="20:24">
      <c r="T43685" s="288"/>
      <c r="U43685" s="287"/>
      <c r="X43685" s="289"/>
    </row>
    <row r="43686" spans="20:24">
      <c r="T43686" s="288"/>
      <c r="U43686" s="287"/>
      <c r="X43686" s="289"/>
    </row>
    <row r="43687" spans="20:24">
      <c r="T43687" s="288"/>
      <c r="U43687" s="287"/>
      <c r="X43687" s="289"/>
    </row>
    <row r="43688" spans="20:24">
      <c r="T43688" s="288"/>
      <c r="U43688" s="287"/>
      <c r="X43688" s="289"/>
    </row>
    <row r="43689" spans="20:24">
      <c r="T43689" s="288"/>
      <c r="U43689" s="287"/>
      <c r="X43689" s="289"/>
    </row>
    <row r="43690" spans="20:24">
      <c r="T43690" s="288"/>
      <c r="U43690" s="287"/>
      <c r="X43690" s="289"/>
    </row>
    <row r="43691" spans="20:24">
      <c r="T43691" s="288"/>
      <c r="U43691" s="287"/>
      <c r="X43691" s="289"/>
    </row>
    <row r="43692" spans="20:24">
      <c r="T43692" s="288"/>
      <c r="U43692" s="287"/>
      <c r="X43692" s="289"/>
    </row>
    <row r="43693" spans="20:24">
      <c r="T43693" s="288"/>
      <c r="U43693" s="287"/>
      <c r="X43693" s="289"/>
    </row>
    <row r="43694" spans="20:24">
      <c r="T43694" s="288"/>
      <c r="U43694" s="287"/>
      <c r="X43694" s="289"/>
    </row>
    <row r="43695" spans="20:24">
      <c r="T43695" s="288"/>
      <c r="U43695" s="287"/>
      <c r="X43695" s="289"/>
    </row>
    <row r="43696" spans="20:24">
      <c r="T43696" s="288"/>
      <c r="U43696" s="287"/>
      <c r="X43696" s="289"/>
    </row>
    <row r="43697" spans="20:24">
      <c r="T43697" s="288"/>
      <c r="U43697" s="287"/>
      <c r="X43697" s="289"/>
    </row>
    <row r="43698" spans="20:24">
      <c r="T43698" s="288"/>
      <c r="U43698" s="287"/>
      <c r="X43698" s="289"/>
    </row>
    <row r="43699" spans="20:24">
      <c r="T43699" s="288"/>
      <c r="U43699" s="287"/>
      <c r="X43699" s="289"/>
    </row>
    <row r="43700" spans="20:24">
      <c r="T43700" s="288"/>
      <c r="U43700" s="287"/>
      <c r="X43700" s="289"/>
    </row>
    <row r="43701" spans="20:24">
      <c r="T43701" s="288"/>
      <c r="U43701" s="287"/>
      <c r="X43701" s="289"/>
    </row>
    <row r="43702" spans="20:24">
      <c r="T43702" s="288"/>
      <c r="U43702" s="287"/>
      <c r="X43702" s="289"/>
    </row>
    <row r="43703" spans="20:24">
      <c r="T43703" s="288"/>
      <c r="U43703" s="287"/>
      <c r="X43703" s="289"/>
    </row>
    <row r="43704" spans="20:24">
      <c r="T43704" s="288"/>
      <c r="U43704" s="287"/>
      <c r="X43704" s="289"/>
    </row>
    <row r="43705" spans="20:24">
      <c r="T43705" s="288"/>
      <c r="U43705" s="287"/>
      <c r="X43705" s="289"/>
    </row>
    <row r="43706" spans="20:24">
      <c r="T43706" s="288"/>
      <c r="U43706" s="287"/>
      <c r="X43706" s="289"/>
    </row>
    <row r="43707" spans="20:24">
      <c r="T43707" s="288"/>
      <c r="U43707" s="287"/>
      <c r="X43707" s="289"/>
    </row>
    <row r="43708" spans="20:24">
      <c r="T43708" s="288"/>
      <c r="U43708" s="287"/>
      <c r="X43708" s="289"/>
    </row>
    <row r="43709" spans="20:24">
      <c r="T43709" s="288"/>
      <c r="U43709" s="287"/>
      <c r="X43709" s="289"/>
    </row>
    <row r="43710" spans="20:24">
      <c r="T43710" s="288"/>
      <c r="U43710" s="287"/>
      <c r="X43710" s="289"/>
    </row>
    <row r="43711" spans="20:24">
      <c r="T43711" s="288"/>
      <c r="U43711" s="287"/>
      <c r="X43711" s="289"/>
    </row>
    <row r="43712" spans="20:24">
      <c r="T43712" s="288"/>
      <c r="U43712" s="287"/>
      <c r="X43712" s="289"/>
    </row>
    <row r="43713" spans="20:24">
      <c r="T43713" s="288"/>
      <c r="U43713" s="287"/>
      <c r="X43713" s="289"/>
    </row>
    <row r="43714" spans="20:24">
      <c r="T43714" s="288"/>
      <c r="U43714" s="287"/>
      <c r="X43714" s="289"/>
    </row>
    <row r="43715" spans="20:24">
      <c r="T43715" s="288"/>
      <c r="U43715" s="287"/>
      <c r="X43715" s="289"/>
    </row>
    <row r="43716" spans="20:24">
      <c r="T43716" s="288"/>
      <c r="U43716" s="287"/>
      <c r="X43716" s="289"/>
    </row>
    <row r="43717" spans="20:24">
      <c r="T43717" s="288"/>
      <c r="U43717" s="287"/>
      <c r="X43717" s="289"/>
    </row>
    <row r="43718" spans="20:24">
      <c r="T43718" s="288"/>
      <c r="U43718" s="287"/>
      <c r="X43718" s="289"/>
    </row>
    <row r="43719" spans="20:24">
      <c r="T43719" s="288"/>
      <c r="U43719" s="287"/>
      <c r="X43719" s="289"/>
    </row>
    <row r="43720" spans="20:24">
      <c r="T43720" s="288"/>
      <c r="U43720" s="287"/>
      <c r="X43720" s="289"/>
    </row>
    <row r="43721" spans="20:24">
      <c r="T43721" s="288"/>
      <c r="U43721" s="287"/>
      <c r="X43721" s="289"/>
    </row>
    <row r="43722" spans="20:24">
      <c r="T43722" s="288"/>
      <c r="U43722" s="287"/>
      <c r="X43722" s="289"/>
    </row>
    <row r="43723" spans="20:24">
      <c r="T43723" s="288"/>
      <c r="U43723" s="287"/>
      <c r="X43723" s="289"/>
    </row>
    <row r="43724" spans="20:24">
      <c r="T43724" s="288"/>
      <c r="U43724" s="287"/>
      <c r="X43724" s="289"/>
    </row>
    <row r="43725" spans="20:24">
      <c r="T43725" s="288"/>
      <c r="U43725" s="287"/>
      <c r="X43725" s="289"/>
    </row>
    <row r="43726" spans="20:24">
      <c r="T43726" s="288"/>
      <c r="U43726" s="287"/>
      <c r="X43726" s="289"/>
    </row>
    <row r="43727" spans="20:24">
      <c r="T43727" s="288"/>
      <c r="U43727" s="287"/>
      <c r="X43727" s="289"/>
    </row>
    <row r="43728" spans="20:24">
      <c r="T43728" s="288"/>
      <c r="U43728" s="287"/>
      <c r="X43728" s="289"/>
    </row>
    <row r="43729" spans="20:24">
      <c r="T43729" s="288"/>
      <c r="U43729" s="287"/>
      <c r="X43729" s="289"/>
    </row>
    <row r="43730" spans="20:24">
      <c r="T43730" s="288"/>
      <c r="U43730" s="287"/>
      <c r="X43730" s="289"/>
    </row>
    <row r="43731" spans="20:24">
      <c r="T43731" s="288"/>
      <c r="U43731" s="287"/>
      <c r="X43731" s="289"/>
    </row>
    <row r="43732" spans="20:24">
      <c r="T43732" s="288"/>
      <c r="U43732" s="287"/>
      <c r="X43732" s="289"/>
    </row>
    <row r="43733" spans="20:24">
      <c r="T43733" s="288"/>
      <c r="U43733" s="287"/>
      <c r="X43733" s="289"/>
    </row>
    <row r="43734" spans="20:24">
      <c r="T43734" s="288"/>
      <c r="U43734" s="287"/>
      <c r="X43734" s="289"/>
    </row>
    <row r="43735" spans="20:24">
      <c r="T43735" s="288"/>
      <c r="U43735" s="287"/>
      <c r="X43735" s="289"/>
    </row>
    <row r="43736" spans="20:24">
      <c r="T43736" s="288"/>
      <c r="U43736" s="287"/>
      <c r="X43736" s="289"/>
    </row>
    <row r="43737" spans="20:24">
      <c r="T43737" s="288"/>
      <c r="U43737" s="287"/>
      <c r="X43737" s="289"/>
    </row>
    <row r="43738" spans="20:24">
      <c r="T43738" s="288"/>
      <c r="U43738" s="287"/>
      <c r="X43738" s="289"/>
    </row>
    <row r="43739" spans="20:24">
      <c r="T43739" s="288"/>
      <c r="U43739" s="287"/>
      <c r="X43739" s="289"/>
    </row>
    <row r="43740" spans="20:24">
      <c r="T43740" s="288"/>
      <c r="U43740" s="287"/>
      <c r="X43740" s="289"/>
    </row>
    <row r="43741" spans="20:24">
      <c r="T43741" s="288"/>
      <c r="U43741" s="287"/>
      <c r="X43741" s="289"/>
    </row>
    <row r="43742" spans="20:24">
      <c r="T43742" s="288"/>
      <c r="U43742" s="287"/>
      <c r="X43742" s="289"/>
    </row>
    <row r="43743" spans="20:24">
      <c r="T43743" s="288"/>
      <c r="U43743" s="287"/>
      <c r="X43743" s="289"/>
    </row>
    <row r="43744" spans="20:24">
      <c r="T43744" s="288"/>
      <c r="U43744" s="287"/>
      <c r="X43744" s="289"/>
    </row>
    <row r="43745" spans="20:24">
      <c r="T43745" s="288"/>
      <c r="U43745" s="287"/>
      <c r="X43745" s="289"/>
    </row>
    <row r="43746" spans="20:24">
      <c r="T43746" s="288"/>
      <c r="U43746" s="287"/>
      <c r="X43746" s="289"/>
    </row>
    <row r="43747" spans="20:24">
      <c r="T43747" s="288"/>
      <c r="U43747" s="287"/>
      <c r="X43747" s="289"/>
    </row>
    <row r="43748" spans="20:24">
      <c r="T43748" s="288"/>
      <c r="U43748" s="287"/>
      <c r="X43748" s="289"/>
    </row>
    <row r="43749" spans="20:24">
      <c r="T43749" s="288"/>
      <c r="U43749" s="287"/>
      <c r="X43749" s="289"/>
    </row>
    <row r="43750" spans="20:24">
      <c r="T43750" s="288"/>
      <c r="U43750" s="287"/>
      <c r="X43750" s="289"/>
    </row>
    <row r="43751" spans="20:24">
      <c r="T43751" s="288"/>
      <c r="U43751" s="287"/>
      <c r="X43751" s="289"/>
    </row>
    <row r="43752" spans="20:24">
      <c r="T43752" s="288"/>
      <c r="U43752" s="287"/>
      <c r="X43752" s="289"/>
    </row>
    <row r="43753" spans="20:24">
      <c r="T43753" s="288"/>
      <c r="U43753" s="287"/>
      <c r="X43753" s="289"/>
    </row>
    <row r="43754" spans="20:24">
      <c r="T43754" s="288"/>
      <c r="U43754" s="287"/>
      <c r="X43754" s="289"/>
    </row>
    <row r="43755" spans="20:24">
      <c r="T43755" s="288"/>
      <c r="U43755" s="287"/>
      <c r="X43755" s="289"/>
    </row>
    <row r="43756" spans="20:24">
      <c r="T43756" s="288"/>
      <c r="U43756" s="287"/>
      <c r="X43756" s="289"/>
    </row>
    <row r="43757" spans="20:24">
      <c r="T43757" s="288"/>
      <c r="U43757" s="287"/>
      <c r="X43757" s="289"/>
    </row>
    <row r="43758" spans="20:24">
      <c r="T43758" s="288"/>
      <c r="U43758" s="287"/>
      <c r="X43758" s="289"/>
    </row>
    <row r="43759" spans="20:24">
      <c r="T43759" s="288"/>
      <c r="U43759" s="287"/>
      <c r="X43759" s="289"/>
    </row>
    <row r="43760" spans="20:24">
      <c r="T43760" s="288"/>
      <c r="U43760" s="287"/>
      <c r="X43760" s="289"/>
    </row>
    <row r="43761" spans="20:24">
      <c r="T43761" s="288"/>
      <c r="U43761" s="287"/>
      <c r="X43761" s="289"/>
    </row>
    <row r="43762" spans="20:24">
      <c r="T43762" s="288"/>
      <c r="U43762" s="287"/>
      <c r="X43762" s="289"/>
    </row>
    <row r="43763" spans="20:24">
      <c r="T43763" s="288"/>
      <c r="U43763" s="287"/>
      <c r="X43763" s="289"/>
    </row>
    <row r="43764" spans="20:24">
      <c r="T43764" s="288"/>
      <c r="U43764" s="287"/>
      <c r="X43764" s="289"/>
    </row>
    <row r="43765" spans="20:24">
      <c r="T43765" s="288"/>
      <c r="U43765" s="287"/>
      <c r="X43765" s="289"/>
    </row>
    <row r="43766" spans="20:24">
      <c r="T43766" s="288"/>
      <c r="U43766" s="287"/>
      <c r="X43766" s="289"/>
    </row>
    <row r="43767" spans="20:24">
      <c r="T43767" s="288"/>
      <c r="U43767" s="287"/>
      <c r="X43767" s="289"/>
    </row>
    <row r="43768" spans="20:24">
      <c r="T43768" s="288"/>
      <c r="U43768" s="287"/>
      <c r="X43768" s="289"/>
    </row>
    <row r="43769" spans="20:24">
      <c r="T43769" s="288"/>
      <c r="U43769" s="287"/>
      <c r="X43769" s="289"/>
    </row>
    <row r="43770" spans="20:24">
      <c r="T43770" s="288"/>
      <c r="U43770" s="287"/>
      <c r="X43770" s="289"/>
    </row>
    <row r="43771" spans="20:24">
      <c r="T43771" s="288"/>
      <c r="U43771" s="287"/>
      <c r="X43771" s="289"/>
    </row>
    <row r="43772" spans="20:24">
      <c r="T43772" s="288"/>
      <c r="U43772" s="287"/>
      <c r="X43772" s="289"/>
    </row>
    <row r="43773" spans="20:24">
      <c r="T43773" s="288"/>
      <c r="U43773" s="287"/>
      <c r="X43773" s="289"/>
    </row>
    <row r="43774" spans="20:24">
      <c r="T43774" s="288"/>
      <c r="U43774" s="287"/>
      <c r="X43774" s="289"/>
    </row>
    <row r="43775" spans="20:24">
      <c r="T43775" s="288"/>
      <c r="U43775" s="287"/>
      <c r="X43775" s="289"/>
    </row>
    <row r="43776" spans="20:24">
      <c r="T43776" s="288"/>
      <c r="U43776" s="287"/>
      <c r="X43776" s="289"/>
    </row>
    <row r="43777" spans="20:24">
      <c r="T43777" s="288"/>
      <c r="U43777" s="287"/>
      <c r="X43777" s="289"/>
    </row>
    <row r="43778" spans="20:24">
      <c r="T43778" s="288"/>
      <c r="U43778" s="287"/>
      <c r="X43778" s="289"/>
    </row>
    <row r="43779" spans="20:24">
      <c r="T43779" s="288"/>
      <c r="U43779" s="287"/>
      <c r="X43779" s="289"/>
    </row>
    <row r="43780" spans="20:24">
      <c r="T43780" s="288"/>
      <c r="U43780" s="287"/>
      <c r="X43780" s="289"/>
    </row>
    <row r="43781" spans="20:24">
      <c r="T43781" s="288"/>
      <c r="U43781" s="287"/>
      <c r="X43781" s="289"/>
    </row>
    <row r="43782" spans="20:24">
      <c r="T43782" s="288"/>
      <c r="U43782" s="287"/>
      <c r="X43782" s="289"/>
    </row>
    <row r="43783" spans="20:24">
      <c r="T43783" s="288"/>
      <c r="U43783" s="287"/>
      <c r="X43783" s="289"/>
    </row>
    <row r="43784" spans="20:24">
      <c r="T43784" s="288"/>
      <c r="U43784" s="287"/>
      <c r="X43784" s="289"/>
    </row>
    <row r="43785" spans="20:24">
      <c r="T43785" s="288"/>
      <c r="U43785" s="287"/>
      <c r="X43785" s="289"/>
    </row>
    <row r="43786" spans="20:24">
      <c r="T43786" s="288"/>
      <c r="U43786" s="287"/>
      <c r="X43786" s="289"/>
    </row>
    <row r="43787" spans="20:24">
      <c r="T43787" s="288"/>
      <c r="U43787" s="287"/>
      <c r="X43787" s="289"/>
    </row>
    <row r="43788" spans="20:24">
      <c r="T43788" s="288"/>
      <c r="U43788" s="287"/>
      <c r="X43788" s="289"/>
    </row>
    <row r="43789" spans="20:24">
      <c r="T43789" s="288"/>
      <c r="U43789" s="287"/>
      <c r="X43789" s="289"/>
    </row>
    <row r="43790" spans="20:24">
      <c r="T43790" s="288"/>
      <c r="U43790" s="287"/>
      <c r="X43790" s="289"/>
    </row>
    <row r="43791" spans="20:24">
      <c r="T43791" s="288"/>
      <c r="U43791" s="287"/>
      <c r="X43791" s="289"/>
    </row>
    <row r="43792" spans="20:24">
      <c r="T43792" s="288"/>
      <c r="U43792" s="287"/>
      <c r="X43792" s="289"/>
    </row>
    <row r="43793" spans="20:24">
      <c r="T43793" s="288"/>
      <c r="U43793" s="287"/>
      <c r="X43793" s="289"/>
    </row>
    <row r="43794" spans="20:24">
      <c r="T43794" s="288"/>
      <c r="U43794" s="287"/>
      <c r="X43794" s="289"/>
    </row>
    <row r="43795" spans="20:24">
      <c r="T43795" s="288"/>
      <c r="U43795" s="287"/>
      <c r="X43795" s="289"/>
    </row>
    <row r="43796" spans="20:24">
      <c r="T43796" s="288"/>
      <c r="U43796" s="287"/>
      <c r="X43796" s="289"/>
    </row>
    <row r="43797" spans="20:24">
      <c r="T43797" s="288"/>
      <c r="U43797" s="287"/>
      <c r="X43797" s="289"/>
    </row>
    <row r="43798" spans="20:24">
      <c r="T43798" s="288"/>
      <c r="U43798" s="287"/>
      <c r="X43798" s="289"/>
    </row>
    <row r="43799" spans="20:24">
      <c r="T43799" s="288"/>
      <c r="U43799" s="287"/>
      <c r="X43799" s="289"/>
    </row>
    <row r="43800" spans="20:24">
      <c r="T43800" s="288"/>
      <c r="U43800" s="287"/>
      <c r="X43800" s="289"/>
    </row>
    <row r="43801" spans="20:24">
      <c r="T43801" s="288"/>
      <c r="U43801" s="287"/>
      <c r="X43801" s="289"/>
    </row>
    <row r="43802" spans="20:24">
      <c r="T43802" s="288"/>
      <c r="U43802" s="287"/>
      <c r="X43802" s="289"/>
    </row>
    <row r="43803" spans="20:24">
      <c r="T43803" s="288"/>
      <c r="U43803" s="287"/>
      <c r="X43803" s="289"/>
    </row>
    <row r="43804" spans="20:24">
      <c r="T43804" s="288"/>
      <c r="U43804" s="287"/>
      <c r="X43804" s="289"/>
    </row>
    <row r="43805" spans="20:24">
      <c r="T43805" s="288"/>
      <c r="U43805" s="287"/>
      <c r="X43805" s="289"/>
    </row>
    <row r="43806" spans="20:24">
      <c r="T43806" s="288"/>
      <c r="U43806" s="287"/>
      <c r="X43806" s="289"/>
    </row>
    <row r="43807" spans="20:24">
      <c r="T43807" s="288"/>
      <c r="U43807" s="287"/>
      <c r="X43807" s="289"/>
    </row>
    <row r="43808" spans="20:24">
      <c r="T43808" s="288"/>
      <c r="U43808" s="287"/>
      <c r="X43808" s="289"/>
    </row>
    <row r="43809" spans="20:24">
      <c r="T43809" s="288"/>
      <c r="U43809" s="287"/>
      <c r="X43809" s="289"/>
    </row>
    <row r="43810" spans="20:24">
      <c r="T43810" s="288"/>
      <c r="U43810" s="287"/>
      <c r="X43810" s="289"/>
    </row>
    <row r="43811" spans="20:24">
      <c r="T43811" s="288"/>
      <c r="U43811" s="287"/>
      <c r="X43811" s="289"/>
    </row>
    <row r="43812" spans="20:24">
      <c r="T43812" s="288"/>
      <c r="U43812" s="287"/>
      <c r="X43812" s="289"/>
    </row>
    <row r="43813" spans="20:24">
      <c r="T43813" s="288"/>
      <c r="U43813" s="287"/>
      <c r="X43813" s="289"/>
    </row>
    <row r="43814" spans="20:24">
      <c r="T43814" s="288"/>
      <c r="U43814" s="287"/>
      <c r="X43814" s="289"/>
    </row>
    <row r="43815" spans="20:24">
      <c r="T43815" s="288"/>
      <c r="U43815" s="287"/>
      <c r="X43815" s="289"/>
    </row>
    <row r="43816" spans="20:24">
      <c r="T43816" s="288"/>
      <c r="U43816" s="287"/>
      <c r="X43816" s="289"/>
    </row>
    <row r="43817" spans="20:24">
      <c r="T43817" s="288"/>
      <c r="U43817" s="287"/>
      <c r="X43817" s="289"/>
    </row>
    <row r="43818" spans="20:24">
      <c r="T43818" s="288"/>
      <c r="U43818" s="287"/>
      <c r="X43818" s="289"/>
    </row>
    <row r="43819" spans="20:24">
      <c r="T43819" s="288"/>
      <c r="U43819" s="287"/>
      <c r="X43819" s="289"/>
    </row>
    <row r="43820" spans="20:24">
      <c r="T43820" s="288"/>
      <c r="U43820" s="287"/>
      <c r="X43820" s="289"/>
    </row>
    <row r="43821" spans="20:24">
      <c r="T43821" s="288"/>
      <c r="U43821" s="287"/>
      <c r="X43821" s="289"/>
    </row>
    <row r="43822" spans="20:24">
      <c r="T43822" s="288"/>
      <c r="U43822" s="287"/>
      <c r="X43822" s="289"/>
    </row>
    <row r="43823" spans="20:24">
      <c r="T43823" s="288"/>
      <c r="U43823" s="287"/>
      <c r="X43823" s="289"/>
    </row>
    <row r="43824" spans="20:24">
      <c r="T43824" s="288"/>
      <c r="U43824" s="287"/>
      <c r="X43824" s="289"/>
    </row>
    <row r="43825" spans="20:24">
      <c r="T43825" s="288"/>
      <c r="U43825" s="287"/>
      <c r="X43825" s="289"/>
    </row>
    <row r="43826" spans="20:24">
      <c r="T43826" s="288"/>
      <c r="U43826" s="287"/>
      <c r="X43826" s="289"/>
    </row>
    <row r="43827" spans="20:24">
      <c r="T43827" s="288"/>
      <c r="U43827" s="287"/>
      <c r="X43827" s="289"/>
    </row>
    <row r="43828" spans="20:24">
      <c r="T43828" s="288"/>
      <c r="U43828" s="287"/>
      <c r="X43828" s="289"/>
    </row>
    <row r="43829" spans="20:24">
      <c r="T43829" s="288"/>
      <c r="U43829" s="287"/>
      <c r="X43829" s="289"/>
    </row>
    <row r="43830" spans="20:24">
      <c r="T43830" s="288"/>
      <c r="U43830" s="287"/>
      <c r="X43830" s="289"/>
    </row>
    <row r="43831" spans="20:24">
      <c r="T43831" s="288"/>
      <c r="U43831" s="287"/>
      <c r="X43831" s="289"/>
    </row>
    <row r="43832" spans="20:24">
      <c r="T43832" s="288"/>
      <c r="U43832" s="287"/>
      <c r="X43832" s="289"/>
    </row>
    <row r="43833" spans="20:24">
      <c r="T43833" s="288"/>
      <c r="U43833" s="287"/>
      <c r="X43833" s="289"/>
    </row>
    <row r="43834" spans="20:24">
      <c r="T43834" s="288"/>
      <c r="U43834" s="287"/>
      <c r="X43834" s="289"/>
    </row>
    <row r="43835" spans="20:24">
      <c r="T43835" s="288"/>
      <c r="U43835" s="287"/>
      <c r="X43835" s="289"/>
    </row>
    <row r="43836" spans="20:24">
      <c r="T43836" s="288"/>
      <c r="U43836" s="287"/>
      <c r="X43836" s="289"/>
    </row>
    <row r="43837" spans="20:24">
      <c r="T43837" s="288"/>
      <c r="U43837" s="287"/>
      <c r="X43837" s="289"/>
    </row>
    <row r="43838" spans="20:24">
      <c r="T43838" s="288"/>
      <c r="U43838" s="287"/>
      <c r="X43838" s="289"/>
    </row>
    <row r="43839" spans="20:24">
      <c r="T43839" s="288"/>
      <c r="U43839" s="287"/>
      <c r="X43839" s="289"/>
    </row>
    <row r="43840" spans="20:24">
      <c r="T43840" s="288"/>
      <c r="U43840" s="287"/>
      <c r="X43840" s="289"/>
    </row>
    <row r="43841" spans="20:24">
      <c r="T43841" s="288"/>
      <c r="U43841" s="287"/>
      <c r="X43841" s="289"/>
    </row>
    <row r="43842" spans="20:24">
      <c r="T43842" s="288"/>
      <c r="U43842" s="287"/>
      <c r="X43842" s="289"/>
    </row>
    <row r="43843" spans="20:24">
      <c r="T43843" s="288"/>
      <c r="U43843" s="287"/>
      <c r="X43843" s="289"/>
    </row>
    <row r="43844" spans="20:24">
      <c r="T43844" s="288"/>
      <c r="U43844" s="287"/>
      <c r="X43844" s="289"/>
    </row>
    <row r="43845" spans="20:24">
      <c r="T43845" s="288"/>
      <c r="U43845" s="287"/>
      <c r="X43845" s="289"/>
    </row>
    <row r="43846" spans="20:24">
      <c r="T43846" s="288"/>
      <c r="U43846" s="287"/>
      <c r="X43846" s="289"/>
    </row>
    <row r="43847" spans="20:24">
      <c r="T43847" s="288"/>
      <c r="U43847" s="287"/>
      <c r="X43847" s="289"/>
    </row>
    <row r="43848" spans="20:24">
      <c r="T43848" s="288"/>
      <c r="U43848" s="287"/>
      <c r="X43848" s="289"/>
    </row>
    <row r="43849" spans="20:24">
      <c r="T43849" s="288"/>
      <c r="U43849" s="287"/>
      <c r="X43849" s="289"/>
    </row>
    <row r="43850" spans="20:24">
      <c r="T43850" s="288"/>
      <c r="U43850" s="287"/>
      <c r="X43850" s="289"/>
    </row>
    <row r="43851" spans="20:24">
      <c r="T43851" s="288"/>
      <c r="U43851" s="287"/>
      <c r="X43851" s="289"/>
    </row>
    <row r="43852" spans="20:24">
      <c r="T43852" s="288"/>
      <c r="U43852" s="287"/>
      <c r="X43852" s="289"/>
    </row>
    <row r="43853" spans="20:24">
      <c r="T43853" s="288"/>
      <c r="U43853" s="287"/>
      <c r="X43853" s="289"/>
    </row>
    <row r="43854" spans="20:24">
      <c r="T43854" s="288"/>
      <c r="U43854" s="287"/>
      <c r="X43854" s="289"/>
    </row>
    <row r="43855" spans="20:24">
      <c r="T43855" s="288"/>
      <c r="U43855" s="287"/>
      <c r="X43855" s="289"/>
    </row>
    <row r="43856" spans="20:24">
      <c r="T43856" s="288"/>
      <c r="U43856" s="287"/>
      <c r="X43856" s="289"/>
    </row>
    <row r="43857" spans="20:24">
      <c r="T43857" s="288"/>
      <c r="U43857" s="287"/>
      <c r="X43857" s="289"/>
    </row>
    <row r="43858" spans="20:24">
      <c r="T43858" s="288"/>
      <c r="U43858" s="287"/>
      <c r="X43858" s="289"/>
    </row>
    <row r="43859" spans="20:24">
      <c r="T43859" s="288"/>
      <c r="U43859" s="287"/>
      <c r="X43859" s="289"/>
    </row>
    <row r="43860" spans="20:24">
      <c r="T43860" s="288"/>
      <c r="U43860" s="287"/>
      <c r="X43860" s="289"/>
    </row>
    <row r="43861" spans="20:24">
      <c r="T43861" s="288"/>
      <c r="U43861" s="287"/>
      <c r="X43861" s="289"/>
    </row>
    <row r="43862" spans="20:24">
      <c r="T43862" s="288"/>
      <c r="U43862" s="287"/>
      <c r="X43862" s="289"/>
    </row>
    <row r="43863" spans="20:24">
      <c r="T43863" s="288"/>
      <c r="U43863" s="287"/>
      <c r="X43863" s="289"/>
    </row>
    <row r="43864" spans="20:24">
      <c r="T43864" s="288"/>
      <c r="U43864" s="287"/>
      <c r="X43864" s="289"/>
    </row>
    <row r="43865" spans="20:24">
      <c r="T43865" s="288"/>
      <c r="U43865" s="287"/>
      <c r="X43865" s="289"/>
    </row>
    <row r="43866" spans="20:24">
      <c r="T43866" s="288"/>
      <c r="U43866" s="287"/>
      <c r="X43866" s="289"/>
    </row>
    <row r="43867" spans="20:24">
      <c r="T43867" s="288"/>
      <c r="U43867" s="287"/>
      <c r="X43867" s="289"/>
    </row>
    <row r="43868" spans="20:24">
      <c r="T43868" s="288"/>
      <c r="U43868" s="287"/>
      <c r="X43868" s="289"/>
    </row>
    <row r="43869" spans="20:24">
      <c r="T43869" s="288"/>
      <c r="U43869" s="287"/>
      <c r="X43869" s="289"/>
    </row>
    <row r="43870" spans="20:24">
      <c r="T43870" s="288"/>
      <c r="U43870" s="287"/>
      <c r="X43870" s="289"/>
    </row>
    <row r="43871" spans="20:24">
      <c r="T43871" s="288"/>
      <c r="U43871" s="287"/>
      <c r="X43871" s="289"/>
    </row>
    <row r="43872" spans="20:24">
      <c r="T43872" s="288"/>
      <c r="U43872" s="287"/>
      <c r="X43872" s="289"/>
    </row>
    <row r="43873" spans="20:24">
      <c r="T43873" s="288"/>
      <c r="U43873" s="287"/>
      <c r="X43873" s="289"/>
    </row>
    <row r="43874" spans="20:24">
      <c r="T43874" s="288"/>
      <c r="U43874" s="287"/>
      <c r="X43874" s="289"/>
    </row>
    <row r="43875" spans="20:24">
      <c r="T43875" s="288"/>
      <c r="U43875" s="287"/>
      <c r="X43875" s="289"/>
    </row>
    <row r="43876" spans="20:24">
      <c r="T43876" s="288"/>
      <c r="U43876" s="287"/>
      <c r="X43876" s="289"/>
    </row>
    <row r="43877" spans="20:24">
      <c r="T43877" s="288"/>
      <c r="U43877" s="287"/>
      <c r="X43877" s="289"/>
    </row>
    <row r="43878" spans="20:24">
      <c r="T43878" s="288"/>
      <c r="U43878" s="287"/>
      <c r="X43878" s="289"/>
    </row>
    <row r="43879" spans="20:24">
      <c r="T43879" s="288"/>
      <c r="U43879" s="287"/>
      <c r="X43879" s="289"/>
    </row>
    <row r="43880" spans="20:24">
      <c r="T43880" s="288"/>
      <c r="U43880" s="287"/>
      <c r="X43880" s="289"/>
    </row>
    <row r="43881" spans="20:24">
      <c r="T43881" s="288"/>
      <c r="U43881" s="287"/>
      <c r="X43881" s="289"/>
    </row>
    <row r="43882" spans="20:24">
      <c r="T43882" s="288"/>
      <c r="U43882" s="287"/>
      <c r="X43882" s="289"/>
    </row>
    <row r="43883" spans="20:24">
      <c r="T43883" s="288"/>
      <c r="U43883" s="287"/>
      <c r="X43883" s="289"/>
    </row>
    <row r="43884" spans="20:24">
      <c r="T43884" s="288"/>
      <c r="U43884" s="287"/>
      <c r="X43884" s="289"/>
    </row>
    <row r="43885" spans="20:24">
      <c r="T43885" s="288"/>
      <c r="U43885" s="287"/>
      <c r="X43885" s="289"/>
    </row>
    <row r="43886" spans="20:24">
      <c r="T43886" s="288"/>
      <c r="U43886" s="287"/>
      <c r="X43886" s="289"/>
    </row>
    <row r="43887" spans="20:24">
      <c r="T43887" s="288"/>
      <c r="U43887" s="287"/>
      <c r="X43887" s="289"/>
    </row>
    <row r="43888" spans="20:24">
      <c r="T43888" s="288"/>
      <c r="U43888" s="287"/>
      <c r="X43888" s="289"/>
    </row>
    <row r="43889" spans="20:24">
      <c r="T43889" s="288"/>
      <c r="U43889" s="287"/>
      <c r="X43889" s="289"/>
    </row>
    <row r="43890" spans="20:24">
      <c r="T43890" s="288"/>
      <c r="U43890" s="287"/>
      <c r="X43890" s="289"/>
    </row>
    <row r="43891" spans="20:24">
      <c r="T43891" s="288"/>
      <c r="U43891" s="287"/>
      <c r="X43891" s="289"/>
    </row>
    <row r="43892" spans="20:24">
      <c r="T43892" s="288"/>
      <c r="U43892" s="287"/>
      <c r="X43892" s="289"/>
    </row>
    <row r="43893" spans="20:24">
      <c r="T43893" s="288"/>
      <c r="U43893" s="287"/>
      <c r="X43893" s="289"/>
    </row>
    <row r="43894" spans="20:24">
      <c r="T43894" s="288"/>
      <c r="U43894" s="287"/>
      <c r="X43894" s="289"/>
    </row>
    <row r="43895" spans="20:24">
      <c r="T43895" s="288"/>
      <c r="U43895" s="287"/>
      <c r="X43895" s="289"/>
    </row>
    <row r="43896" spans="20:24">
      <c r="T43896" s="288"/>
      <c r="U43896" s="287"/>
      <c r="X43896" s="289"/>
    </row>
    <row r="43897" spans="20:24">
      <c r="T43897" s="288"/>
      <c r="U43897" s="287"/>
      <c r="X43897" s="289"/>
    </row>
    <row r="43898" spans="20:24">
      <c r="T43898" s="288"/>
      <c r="U43898" s="287"/>
      <c r="X43898" s="289"/>
    </row>
    <row r="43899" spans="20:24">
      <c r="T43899" s="288"/>
      <c r="U43899" s="287"/>
      <c r="X43899" s="289"/>
    </row>
    <row r="43900" spans="20:24">
      <c r="T43900" s="288"/>
      <c r="U43900" s="287"/>
      <c r="X43900" s="289"/>
    </row>
    <row r="43901" spans="20:24">
      <c r="T43901" s="288"/>
      <c r="U43901" s="287"/>
      <c r="X43901" s="289"/>
    </row>
    <row r="43902" spans="20:24">
      <c r="T43902" s="288"/>
      <c r="U43902" s="287"/>
      <c r="X43902" s="289"/>
    </row>
    <row r="43903" spans="20:24">
      <c r="T43903" s="288"/>
      <c r="U43903" s="287"/>
      <c r="X43903" s="289"/>
    </row>
    <row r="43904" spans="20:24">
      <c r="T43904" s="288"/>
      <c r="U43904" s="287"/>
      <c r="X43904" s="289"/>
    </row>
    <row r="43905" spans="20:24">
      <c r="T43905" s="288"/>
      <c r="U43905" s="287"/>
      <c r="X43905" s="289"/>
    </row>
    <row r="43906" spans="20:24">
      <c r="T43906" s="288"/>
      <c r="U43906" s="287"/>
      <c r="X43906" s="289"/>
    </row>
    <row r="43907" spans="20:24">
      <c r="T43907" s="288"/>
      <c r="U43907" s="287"/>
      <c r="X43907" s="289"/>
    </row>
    <row r="43908" spans="20:24">
      <c r="T43908" s="288"/>
      <c r="U43908" s="287"/>
      <c r="X43908" s="289"/>
    </row>
    <row r="43909" spans="20:24">
      <c r="T43909" s="288"/>
      <c r="U43909" s="287"/>
      <c r="X43909" s="289"/>
    </row>
    <row r="43910" spans="20:24">
      <c r="T43910" s="288"/>
      <c r="U43910" s="287"/>
      <c r="X43910" s="289"/>
    </row>
    <row r="43911" spans="20:24">
      <c r="T43911" s="288"/>
      <c r="U43911" s="287"/>
      <c r="X43911" s="289"/>
    </row>
    <row r="43912" spans="20:24">
      <c r="T43912" s="288"/>
      <c r="U43912" s="287"/>
      <c r="X43912" s="289"/>
    </row>
    <row r="43913" spans="20:24">
      <c r="T43913" s="288"/>
      <c r="U43913" s="287"/>
      <c r="X43913" s="289"/>
    </row>
    <row r="43914" spans="20:24">
      <c r="T43914" s="288"/>
      <c r="U43914" s="287"/>
      <c r="X43914" s="289"/>
    </row>
    <row r="43915" spans="20:24">
      <c r="T43915" s="288"/>
      <c r="U43915" s="287"/>
      <c r="X43915" s="289"/>
    </row>
    <row r="43916" spans="20:24">
      <c r="T43916" s="288"/>
      <c r="U43916" s="287"/>
      <c r="X43916" s="289"/>
    </row>
    <row r="43917" spans="20:24">
      <c r="T43917" s="288"/>
      <c r="U43917" s="287"/>
      <c r="X43917" s="289"/>
    </row>
    <row r="43918" spans="20:24">
      <c r="T43918" s="288"/>
      <c r="U43918" s="287"/>
      <c r="X43918" s="289"/>
    </row>
    <row r="43919" spans="20:24">
      <c r="T43919" s="288"/>
      <c r="U43919" s="287"/>
      <c r="X43919" s="289"/>
    </row>
    <row r="43920" spans="20:24">
      <c r="T43920" s="288"/>
      <c r="U43920" s="287"/>
      <c r="X43920" s="289"/>
    </row>
    <row r="43921" spans="20:24">
      <c r="T43921" s="288"/>
      <c r="U43921" s="287"/>
      <c r="X43921" s="289"/>
    </row>
    <row r="43922" spans="20:24">
      <c r="T43922" s="288"/>
      <c r="U43922" s="287"/>
      <c r="X43922" s="289"/>
    </row>
    <row r="43923" spans="20:24">
      <c r="T43923" s="288"/>
      <c r="U43923" s="287"/>
      <c r="X43923" s="289"/>
    </row>
    <row r="43924" spans="20:24">
      <c r="T43924" s="288"/>
      <c r="U43924" s="287"/>
      <c r="X43924" s="289"/>
    </row>
    <row r="43925" spans="20:24">
      <c r="T43925" s="288"/>
      <c r="U43925" s="287"/>
      <c r="X43925" s="289"/>
    </row>
    <row r="43926" spans="20:24">
      <c r="T43926" s="288"/>
      <c r="U43926" s="287"/>
      <c r="X43926" s="289"/>
    </row>
    <row r="43927" spans="20:24">
      <c r="T43927" s="288"/>
      <c r="U43927" s="287"/>
      <c r="X43927" s="289"/>
    </row>
    <row r="43928" spans="20:24">
      <c r="T43928" s="288"/>
      <c r="U43928" s="287"/>
      <c r="X43928" s="289"/>
    </row>
    <row r="43929" spans="20:24">
      <c r="T43929" s="288"/>
      <c r="U43929" s="287"/>
      <c r="X43929" s="289"/>
    </row>
    <row r="43930" spans="20:24">
      <c r="T43930" s="288"/>
      <c r="U43930" s="287"/>
      <c r="X43930" s="289"/>
    </row>
    <row r="43931" spans="20:24">
      <c r="T43931" s="288"/>
      <c r="U43931" s="287"/>
      <c r="X43931" s="289"/>
    </row>
    <row r="43932" spans="20:24">
      <c r="T43932" s="288"/>
      <c r="U43932" s="287"/>
      <c r="X43932" s="289"/>
    </row>
    <row r="43933" spans="20:24">
      <c r="T43933" s="288"/>
      <c r="U43933" s="287"/>
      <c r="X43933" s="289"/>
    </row>
    <row r="43934" spans="20:24">
      <c r="T43934" s="288"/>
      <c r="U43934" s="287"/>
      <c r="X43934" s="289"/>
    </row>
    <row r="43935" spans="20:24">
      <c r="T43935" s="288"/>
      <c r="U43935" s="287"/>
      <c r="X43935" s="289"/>
    </row>
    <row r="43936" spans="20:24">
      <c r="T43936" s="288"/>
      <c r="U43936" s="287"/>
      <c r="X43936" s="289"/>
    </row>
    <row r="43937" spans="20:24">
      <c r="T43937" s="288"/>
      <c r="U43937" s="287"/>
      <c r="X43937" s="289"/>
    </row>
    <row r="43938" spans="20:24">
      <c r="T43938" s="288"/>
      <c r="U43938" s="287"/>
      <c r="X43938" s="289"/>
    </row>
    <row r="43939" spans="20:24">
      <c r="T43939" s="288"/>
      <c r="U43939" s="287"/>
      <c r="X43939" s="289"/>
    </row>
    <row r="43940" spans="20:24">
      <c r="T43940" s="288"/>
      <c r="U43940" s="287"/>
      <c r="X43940" s="289"/>
    </row>
    <row r="43941" spans="20:24">
      <c r="T43941" s="288"/>
      <c r="U43941" s="287"/>
      <c r="X43941" s="289"/>
    </row>
    <row r="43942" spans="20:24">
      <c r="T43942" s="288"/>
      <c r="U43942" s="287"/>
      <c r="X43942" s="289"/>
    </row>
    <row r="43943" spans="20:24">
      <c r="T43943" s="288"/>
      <c r="U43943" s="287"/>
      <c r="X43943" s="289"/>
    </row>
    <row r="43944" spans="20:24">
      <c r="T43944" s="288"/>
      <c r="U43944" s="287"/>
      <c r="X43944" s="289"/>
    </row>
    <row r="43945" spans="20:24">
      <c r="T43945" s="288"/>
      <c r="U43945" s="287"/>
      <c r="X43945" s="289"/>
    </row>
    <row r="43946" spans="20:24">
      <c r="T43946" s="288"/>
      <c r="U43946" s="287"/>
      <c r="X43946" s="289"/>
    </row>
    <row r="43947" spans="20:24">
      <c r="T43947" s="288"/>
      <c r="U43947" s="287"/>
      <c r="X43947" s="289"/>
    </row>
    <row r="43948" spans="20:24">
      <c r="T43948" s="288"/>
      <c r="U43948" s="287"/>
      <c r="X43948" s="289"/>
    </row>
    <row r="43949" spans="20:24">
      <c r="T43949" s="288"/>
      <c r="U43949" s="287"/>
      <c r="X43949" s="289"/>
    </row>
    <row r="43950" spans="20:24">
      <c r="T43950" s="288"/>
      <c r="U43950" s="287"/>
      <c r="X43950" s="289"/>
    </row>
    <row r="43951" spans="20:24">
      <c r="T43951" s="288"/>
      <c r="U43951" s="287"/>
      <c r="X43951" s="289"/>
    </row>
    <row r="43952" spans="20:24">
      <c r="T43952" s="288"/>
      <c r="U43952" s="287"/>
      <c r="X43952" s="289"/>
    </row>
    <row r="43953" spans="20:24">
      <c r="T43953" s="288"/>
      <c r="U43953" s="287"/>
      <c r="X43953" s="289"/>
    </row>
    <row r="43954" spans="20:24">
      <c r="T43954" s="288"/>
      <c r="U43954" s="287"/>
      <c r="X43954" s="289"/>
    </row>
    <row r="43955" spans="20:24">
      <c r="T43955" s="288"/>
      <c r="U43955" s="287"/>
      <c r="X43955" s="289"/>
    </row>
    <row r="43956" spans="20:24">
      <c r="T43956" s="288"/>
      <c r="U43956" s="287"/>
      <c r="X43956" s="289"/>
    </row>
    <row r="43957" spans="20:24">
      <c r="T43957" s="288"/>
      <c r="U43957" s="287"/>
      <c r="X43957" s="289"/>
    </row>
    <row r="43958" spans="20:24">
      <c r="T43958" s="288"/>
      <c r="U43958" s="287"/>
      <c r="X43958" s="289"/>
    </row>
    <row r="43959" spans="20:24">
      <c r="T43959" s="288"/>
      <c r="U43959" s="287"/>
      <c r="X43959" s="289"/>
    </row>
    <row r="43960" spans="20:24">
      <c r="T43960" s="288"/>
      <c r="U43960" s="287"/>
      <c r="X43960" s="289"/>
    </row>
    <row r="43961" spans="20:24">
      <c r="T43961" s="288"/>
      <c r="U43961" s="287"/>
      <c r="X43961" s="289"/>
    </row>
    <row r="43962" spans="20:24">
      <c r="T43962" s="288"/>
      <c r="U43962" s="287"/>
      <c r="X43962" s="289"/>
    </row>
    <row r="43963" spans="20:24">
      <c r="T43963" s="288"/>
      <c r="U43963" s="287"/>
      <c r="X43963" s="289"/>
    </row>
    <row r="43964" spans="20:24">
      <c r="T43964" s="288"/>
      <c r="U43964" s="287"/>
      <c r="X43964" s="289"/>
    </row>
    <row r="43965" spans="20:24">
      <c r="T43965" s="288"/>
      <c r="U43965" s="287"/>
      <c r="X43965" s="289"/>
    </row>
    <row r="43966" spans="20:24">
      <c r="T43966" s="288"/>
      <c r="U43966" s="287"/>
      <c r="X43966" s="289"/>
    </row>
    <row r="43967" spans="20:24">
      <c r="T43967" s="288"/>
      <c r="U43967" s="287"/>
      <c r="X43967" s="289"/>
    </row>
    <row r="43968" spans="20:24">
      <c r="T43968" s="288"/>
      <c r="U43968" s="287"/>
      <c r="X43968" s="289"/>
    </row>
    <row r="43969" spans="20:24">
      <c r="T43969" s="288"/>
      <c r="U43969" s="287"/>
      <c r="X43969" s="289"/>
    </row>
    <row r="43970" spans="20:24">
      <c r="T43970" s="288"/>
      <c r="U43970" s="287"/>
      <c r="X43970" s="289"/>
    </row>
    <row r="43971" spans="20:24">
      <c r="T43971" s="288"/>
      <c r="U43971" s="287"/>
      <c r="X43971" s="289"/>
    </row>
    <row r="43972" spans="20:24">
      <c r="T43972" s="288"/>
      <c r="U43972" s="287"/>
      <c r="X43972" s="289"/>
    </row>
    <row r="43973" spans="20:24">
      <c r="T43973" s="288"/>
      <c r="U43973" s="287"/>
      <c r="X43973" s="289"/>
    </row>
    <row r="43974" spans="20:24">
      <c r="T43974" s="288"/>
      <c r="U43974" s="287"/>
      <c r="X43974" s="289"/>
    </row>
    <row r="43975" spans="20:24">
      <c r="T43975" s="288"/>
      <c r="U43975" s="287"/>
      <c r="X43975" s="289"/>
    </row>
    <row r="43976" spans="20:24">
      <c r="T43976" s="288"/>
      <c r="U43976" s="287"/>
      <c r="X43976" s="289"/>
    </row>
    <row r="43977" spans="20:24">
      <c r="T43977" s="288"/>
      <c r="U43977" s="287"/>
      <c r="X43977" s="289"/>
    </row>
    <row r="43978" spans="20:24">
      <c r="T43978" s="288"/>
      <c r="U43978" s="287"/>
      <c r="X43978" s="289"/>
    </row>
    <row r="43979" spans="20:24">
      <c r="T43979" s="288"/>
      <c r="U43979" s="287"/>
      <c r="X43979" s="289"/>
    </row>
    <row r="43980" spans="20:24">
      <c r="T43980" s="288"/>
      <c r="U43980" s="287"/>
      <c r="X43980" s="289"/>
    </row>
    <row r="43981" spans="20:24">
      <c r="T43981" s="288"/>
      <c r="U43981" s="287"/>
      <c r="X43981" s="289"/>
    </row>
    <row r="43982" spans="20:24">
      <c r="T43982" s="288"/>
      <c r="U43982" s="287"/>
      <c r="X43982" s="289"/>
    </row>
    <row r="43983" spans="20:24">
      <c r="T43983" s="288"/>
      <c r="U43983" s="287"/>
      <c r="X43983" s="289"/>
    </row>
    <row r="43984" spans="20:24">
      <c r="T43984" s="288"/>
      <c r="U43984" s="287"/>
      <c r="X43984" s="289"/>
    </row>
    <row r="43985" spans="20:24">
      <c r="T43985" s="288"/>
      <c r="U43985" s="287"/>
      <c r="X43985" s="289"/>
    </row>
    <row r="43986" spans="20:24">
      <c r="T43986" s="288"/>
      <c r="U43986" s="287"/>
      <c r="X43986" s="289"/>
    </row>
    <row r="43987" spans="20:24">
      <c r="T43987" s="288"/>
      <c r="U43987" s="287"/>
      <c r="X43987" s="289"/>
    </row>
    <row r="43988" spans="20:24">
      <c r="T43988" s="288"/>
      <c r="U43988" s="287"/>
      <c r="X43988" s="289"/>
    </row>
    <row r="43989" spans="20:24">
      <c r="T43989" s="288"/>
      <c r="U43989" s="287"/>
      <c r="X43989" s="289"/>
    </row>
    <row r="43990" spans="20:24">
      <c r="T43990" s="288"/>
      <c r="U43990" s="287"/>
      <c r="X43990" s="289"/>
    </row>
    <row r="43991" spans="20:24">
      <c r="T43991" s="288"/>
      <c r="U43991" s="287"/>
      <c r="X43991" s="289"/>
    </row>
    <row r="43992" spans="20:24">
      <c r="T43992" s="288"/>
      <c r="U43992" s="287"/>
      <c r="X43992" s="289"/>
    </row>
    <row r="43993" spans="20:24">
      <c r="T43993" s="288"/>
      <c r="U43993" s="287"/>
      <c r="X43993" s="289"/>
    </row>
    <row r="43994" spans="20:24">
      <c r="T43994" s="288"/>
      <c r="U43994" s="287"/>
      <c r="X43994" s="289"/>
    </row>
    <row r="43995" spans="20:24">
      <c r="T43995" s="288"/>
      <c r="U43995" s="287"/>
      <c r="X43995" s="289"/>
    </row>
    <row r="43996" spans="20:24">
      <c r="T43996" s="288"/>
      <c r="U43996" s="287"/>
      <c r="X43996" s="289"/>
    </row>
    <row r="43997" spans="20:24">
      <c r="T43997" s="288"/>
      <c r="U43997" s="287"/>
      <c r="X43997" s="289"/>
    </row>
    <row r="43998" spans="20:24">
      <c r="T43998" s="288"/>
      <c r="U43998" s="287"/>
      <c r="X43998" s="289"/>
    </row>
    <row r="43999" spans="20:24">
      <c r="T43999" s="288"/>
      <c r="U43999" s="287"/>
      <c r="X43999" s="289"/>
    </row>
    <row r="44000" spans="20:24">
      <c r="T44000" s="288"/>
      <c r="U44000" s="287"/>
      <c r="X44000" s="289"/>
    </row>
    <row r="44001" spans="20:24">
      <c r="T44001" s="288"/>
      <c r="U44001" s="287"/>
      <c r="X44001" s="289"/>
    </row>
    <row r="44002" spans="20:24">
      <c r="T44002" s="288"/>
      <c r="U44002" s="287"/>
      <c r="X44002" s="289"/>
    </row>
    <row r="44003" spans="20:24">
      <c r="T44003" s="288"/>
      <c r="U44003" s="287"/>
      <c r="X44003" s="289"/>
    </row>
    <row r="44004" spans="20:24">
      <c r="T44004" s="288"/>
      <c r="U44004" s="287"/>
      <c r="X44004" s="289"/>
    </row>
    <row r="44005" spans="20:24">
      <c r="T44005" s="288"/>
      <c r="U44005" s="287"/>
      <c r="X44005" s="289"/>
    </row>
    <row r="44006" spans="20:24">
      <c r="T44006" s="288"/>
      <c r="U44006" s="287"/>
      <c r="X44006" s="289"/>
    </row>
    <row r="44007" spans="20:24">
      <c r="T44007" s="288"/>
      <c r="U44007" s="287"/>
      <c r="X44007" s="289"/>
    </row>
    <row r="44008" spans="20:24">
      <c r="T44008" s="288"/>
      <c r="U44008" s="287"/>
      <c r="X44008" s="289"/>
    </row>
    <row r="44009" spans="20:24">
      <c r="T44009" s="288"/>
      <c r="U44009" s="287"/>
      <c r="X44009" s="289"/>
    </row>
    <row r="44010" spans="20:24">
      <c r="T44010" s="288"/>
      <c r="U44010" s="287"/>
      <c r="X44010" s="289"/>
    </row>
    <row r="44011" spans="20:24">
      <c r="T44011" s="288"/>
      <c r="U44011" s="287"/>
      <c r="X44011" s="289"/>
    </row>
    <row r="44012" spans="20:24">
      <c r="T44012" s="288"/>
      <c r="U44012" s="287"/>
      <c r="X44012" s="289"/>
    </row>
    <row r="44013" spans="20:24">
      <c r="T44013" s="288"/>
      <c r="U44013" s="287"/>
      <c r="X44013" s="289"/>
    </row>
    <row r="44014" spans="20:24">
      <c r="T44014" s="288"/>
      <c r="U44014" s="287"/>
      <c r="X44014" s="289"/>
    </row>
    <row r="44015" spans="20:24">
      <c r="T44015" s="288"/>
      <c r="U44015" s="287"/>
      <c r="X44015" s="289"/>
    </row>
    <row r="44016" spans="20:24">
      <c r="T44016" s="288"/>
      <c r="U44016" s="287"/>
      <c r="X44016" s="289"/>
    </row>
    <row r="44017" spans="20:24">
      <c r="T44017" s="288"/>
      <c r="U44017" s="287"/>
      <c r="X44017" s="289"/>
    </row>
    <row r="44018" spans="20:24">
      <c r="T44018" s="288"/>
      <c r="U44018" s="287"/>
      <c r="X44018" s="289"/>
    </row>
    <row r="44019" spans="20:24">
      <c r="T44019" s="288"/>
      <c r="U44019" s="287"/>
      <c r="X44019" s="289"/>
    </row>
    <row r="44020" spans="20:24">
      <c r="T44020" s="288"/>
      <c r="U44020" s="287"/>
      <c r="X44020" s="289"/>
    </row>
    <row r="44021" spans="20:24">
      <c r="T44021" s="288"/>
      <c r="U44021" s="287"/>
      <c r="X44021" s="289"/>
    </row>
    <row r="44022" spans="20:24">
      <c r="T44022" s="288"/>
      <c r="U44022" s="287"/>
      <c r="X44022" s="289"/>
    </row>
    <row r="44023" spans="20:24">
      <c r="T44023" s="288"/>
      <c r="U44023" s="287"/>
      <c r="X44023" s="289"/>
    </row>
    <row r="44024" spans="20:24">
      <c r="T44024" s="288"/>
      <c r="U44024" s="287"/>
      <c r="X44024" s="289"/>
    </row>
    <row r="44025" spans="20:24">
      <c r="T44025" s="288"/>
      <c r="U44025" s="287"/>
      <c r="X44025" s="289"/>
    </row>
    <row r="44026" spans="20:24">
      <c r="T44026" s="288"/>
      <c r="U44026" s="287"/>
      <c r="X44026" s="289"/>
    </row>
    <row r="44027" spans="20:24">
      <c r="T44027" s="288"/>
      <c r="U44027" s="287"/>
      <c r="X44027" s="289"/>
    </row>
    <row r="44028" spans="20:24">
      <c r="T44028" s="288"/>
      <c r="U44028" s="287"/>
      <c r="X44028" s="289"/>
    </row>
    <row r="44029" spans="20:24">
      <c r="T44029" s="288"/>
      <c r="U44029" s="287"/>
      <c r="X44029" s="289"/>
    </row>
    <row r="44030" spans="20:24">
      <c r="T44030" s="288"/>
      <c r="U44030" s="287"/>
      <c r="X44030" s="289"/>
    </row>
    <row r="44031" spans="20:24">
      <c r="T44031" s="288"/>
      <c r="U44031" s="287"/>
      <c r="X44031" s="289"/>
    </row>
    <row r="44032" spans="20:24">
      <c r="T44032" s="288"/>
      <c r="U44032" s="287"/>
      <c r="X44032" s="289"/>
    </row>
    <row r="44033" spans="20:24">
      <c r="T44033" s="288"/>
      <c r="U44033" s="287"/>
      <c r="X44033" s="289"/>
    </row>
    <row r="44034" spans="20:24">
      <c r="T44034" s="288"/>
      <c r="U44034" s="287"/>
      <c r="X44034" s="289"/>
    </row>
    <row r="44035" spans="20:24">
      <c r="T44035" s="288"/>
      <c r="U44035" s="287"/>
      <c r="X44035" s="289"/>
    </row>
    <row r="44036" spans="20:24">
      <c r="T44036" s="288"/>
      <c r="U44036" s="287"/>
      <c r="X44036" s="289"/>
    </row>
    <row r="44037" spans="20:24">
      <c r="T44037" s="288"/>
      <c r="U44037" s="287"/>
      <c r="X44037" s="289"/>
    </row>
    <row r="44038" spans="20:24">
      <c r="T44038" s="288"/>
      <c r="U44038" s="287"/>
      <c r="X44038" s="289"/>
    </row>
    <row r="44039" spans="20:24">
      <c r="T44039" s="288"/>
      <c r="U44039" s="287"/>
      <c r="X44039" s="289"/>
    </row>
    <row r="44040" spans="20:24">
      <c r="T44040" s="288"/>
      <c r="U44040" s="287"/>
      <c r="X44040" s="289"/>
    </row>
    <row r="44041" spans="20:24">
      <c r="T44041" s="288"/>
      <c r="U44041" s="287"/>
      <c r="X44041" s="289"/>
    </row>
    <row r="44042" spans="20:24">
      <c r="T44042" s="288"/>
      <c r="U44042" s="287"/>
      <c r="X44042" s="289"/>
    </row>
    <row r="44043" spans="20:24">
      <c r="T44043" s="288"/>
      <c r="U44043" s="287"/>
      <c r="X44043" s="289"/>
    </row>
    <row r="44044" spans="20:24">
      <c r="T44044" s="288"/>
      <c r="U44044" s="287"/>
      <c r="X44044" s="289"/>
    </row>
    <row r="44045" spans="20:24">
      <c r="T44045" s="288"/>
      <c r="U44045" s="287"/>
      <c r="X44045" s="289"/>
    </row>
    <row r="44046" spans="20:24">
      <c r="T44046" s="288"/>
      <c r="U44046" s="287"/>
      <c r="X44046" s="289"/>
    </row>
    <row r="44047" spans="20:24">
      <c r="T44047" s="288"/>
      <c r="U44047" s="287"/>
      <c r="X44047" s="289"/>
    </row>
    <row r="44048" spans="20:24">
      <c r="T44048" s="288"/>
      <c r="U44048" s="287"/>
      <c r="X44048" s="289"/>
    </row>
    <row r="44049" spans="20:24">
      <c r="T44049" s="288"/>
      <c r="U44049" s="287"/>
      <c r="X44049" s="289"/>
    </row>
    <row r="44050" spans="20:24">
      <c r="T44050" s="288"/>
      <c r="U44050" s="287"/>
      <c r="X44050" s="289"/>
    </row>
    <row r="44051" spans="20:24">
      <c r="T44051" s="288"/>
      <c r="U44051" s="287"/>
      <c r="X44051" s="289"/>
    </row>
    <row r="44052" spans="20:24">
      <c r="T44052" s="288"/>
      <c r="U44052" s="287"/>
      <c r="X44052" s="289"/>
    </row>
    <row r="44053" spans="20:24">
      <c r="T44053" s="288"/>
      <c r="U44053" s="287"/>
      <c r="X44053" s="289"/>
    </row>
    <row r="44054" spans="20:24">
      <c r="T44054" s="288"/>
      <c r="U44054" s="287"/>
      <c r="X44054" s="289"/>
    </row>
    <row r="44055" spans="20:24">
      <c r="T44055" s="288"/>
      <c r="U44055" s="287"/>
      <c r="X44055" s="289"/>
    </row>
    <row r="44056" spans="20:24">
      <c r="T44056" s="288"/>
      <c r="U44056" s="287"/>
      <c r="X44056" s="289"/>
    </row>
    <row r="44057" spans="20:24">
      <c r="T44057" s="288"/>
      <c r="U44057" s="287"/>
      <c r="X44057" s="289"/>
    </row>
    <row r="44058" spans="20:24">
      <c r="T44058" s="288"/>
      <c r="U44058" s="287"/>
      <c r="X44058" s="289"/>
    </row>
    <row r="44059" spans="20:24">
      <c r="T44059" s="288"/>
      <c r="U44059" s="287"/>
      <c r="X44059" s="289"/>
    </row>
    <row r="44060" spans="20:24">
      <c r="T44060" s="288"/>
      <c r="U44060" s="287"/>
      <c r="X44060" s="289"/>
    </row>
    <row r="44061" spans="20:24">
      <c r="T44061" s="288"/>
      <c r="U44061" s="287"/>
      <c r="X44061" s="289"/>
    </row>
    <row r="44062" spans="20:24">
      <c r="T44062" s="288"/>
      <c r="U44062" s="287"/>
      <c r="X44062" s="289"/>
    </row>
    <row r="44063" spans="20:24">
      <c r="T44063" s="288"/>
      <c r="U44063" s="287"/>
      <c r="X44063" s="289"/>
    </row>
    <row r="44064" spans="20:24">
      <c r="T44064" s="288"/>
      <c r="U44064" s="287"/>
      <c r="X44064" s="289"/>
    </row>
    <row r="44065" spans="20:24">
      <c r="T44065" s="288"/>
      <c r="U44065" s="287"/>
      <c r="X44065" s="289"/>
    </row>
    <row r="44066" spans="20:24">
      <c r="T44066" s="288"/>
      <c r="U44066" s="287"/>
      <c r="X44066" s="289"/>
    </row>
    <row r="44067" spans="20:24">
      <c r="T44067" s="288"/>
      <c r="U44067" s="287"/>
      <c r="X44067" s="289"/>
    </row>
    <row r="44068" spans="20:24">
      <c r="T44068" s="288"/>
      <c r="U44068" s="287"/>
      <c r="X44068" s="289"/>
    </row>
    <row r="44069" spans="20:24">
      <c r="T44069" s="288"/>
      <c r="U44069" s="287"/>
      <c r="X44069" s="289"/>
    </row>
    <row r="44070" spans="20:24">
      <c r="T44070" s="288"/>
      <c r="U44070" s="287"/>
      <c r="X44070" s="289"/>
    </row>
    <row r="44071" spans="20:24">
      <c r="T44071" s="288"/>
      <c r="U44071" s="287"/>
      <c r="X44071" s="289"/>
    </row>
    <row r="44072" spans="20:24">
      <c r="T44072" s="288"/>
      <c r="U44072" s="287"/>
      <c r="X44072" s="289"/>
    </row>
    <row r="44073" spans="20:24">
      <c r="T44073" s="288"/>
      <c r="U44073" s="287"/>
      <c r="X44073" s="289"/>
    </row>
    <row r="44074" spans="20:24">
      <c r="T44074" s="288"/>
      <c r="U44074" s="287"/>
      <c r="X44074" s="289"/>
    </row>
    <row r="44075" spans="20:24">
      <c r="T44075" s="288"/>
      <c r="U44075" s="287"/>
      <c r="X44075" s="289"/>
    </row>
    <row r="44076" spans="20:24">
      <c r="T44076" s="288"/>
      <c r="U44076" s="287"/>
      <c r="X44076" s="289"/>
    </row>
    <row r="44077" spans="20:24">
      <c r="T44077" s="288"/>
      <c r="U44077" s="287"/>
      <c r="X44077" s="289"/>
    </row>
    <row r="44078" spans="20:24">
      <c r="T44078" s="288"/>
      <c r="U44078" s="287"/>
      <c r="X44078" s="289"/>
    </row>
    <row r="44079" spans="20:24">
      <c r="T44079" s="288"/>
      <c r="U44079" s="287"/>
      <c r="X44079" s="289"/>
    </row>
    <row r="44080" spans="20:24">
      <c r="T44080" s="288"/>
      <c r="U44080" s="287"/>
      <c r="X44080" s="289"/>
    </row>
    <row r="44081" spans="20:24">
      <c r="T44081" s="288"/>
      <c r="U44081" s="287"/>
      <c r="X44081" s="289"/>
    </row>
    <row r="44082" spans="20:24">
      <c r="T44082" s="288"/>
      <c r="U44082" s="287"/>
      <c r="X44082" s="289"/>
    </row>
    <row r="44083" spans="20:24">
      <c r="T44083" s="288"/>
      <c r="U44083" s="287"/>
      <c r="X44083" s="289"/>
    </row>
    <row r="44084" spans="20:24">
      <c r="T44084" s="288"/>
      <c r="U44084" s="287"/>
      <c r="X44084" s="289"/>
    </row>
    <row r="44085" spans="20:24">
      <c r="T44085" s="288"/>
      <c r="U44085" s="287"/>
      <c r="X44085" s="289"/>
    </row>
    <row r="44086" spans="20:24">
      <c r="T44086" s="288"/>
      <c r="U44086" s="287"/>
      <c r="X44086" s="289"/>
    </row>
    <row r="44087" spans="20:24">
      <c r="T44087" s="288"/>
      <c r="U44087" s="287"/>
      <c r="X44087" s="289"/>
    </row>
    <row r="44088" spans="20:24">
      <c r="T44088" s="288"/>
      <c r="U44088" s="287"/>
      <c r="X44088" s="289"/>
    </row>
    <row r="44089" spans="20:24">
      <c r="T44089" s="288"/>
      <c r="U44089" s="287"/>
      <c r="X44089" s="289"/>
    </row>
    <row r="44090" spans="20:24">
      <c r="T44090" s="288"/>
      <c r="U44090" s="287"/>
      <c r="X44090" s="289"/>
    </row>
    <row r="44091" spans="20:24">
      <c r="T44091" s="288"/>
      <c r="U44091" s="287"/>
      <c r="X44091" s="289"/>
    </row>
    <row r="44092" spans="20:24">
      <c r="T44092" s="288"/>
      <c r="U44092" s="287"/>
      <c r="X44092" s="289"/>
    </row>
    <row r="44093" spans="20:24">
      <c r="T44093" s="288"/>
      <c r="U44093" s="287"/>
      <c r="X44093" s="289"/>
    </row>
    <row r="44094" spans="20:24">
      <c r="T44094" s="288"/>
      <c r="U44094" s="287"/>
      <c r="X44094" s="289"/>
    </row>
    <row r="44095" spans="20:24">
      <c r="T44095" s="288"/>
      <c r="U44095" s="287"/>
      <c r="X44095" s="289"/>
    </row>
    <row r="44096" spans="20:24">
      <c r="T44096" s="288"/>
      <c r="U44096" s="287"/>
      <c r="X44096" s="289"/>
    </row>
    <row r="44097" spans="20:24">
      <c r="T44097" s="288"/>
      <c r="U44097" s="287"/>
      <c r="X44097" s="289"/>
    </row>
    <row r="44098" spans="20:24">
      <c r="T44098" s="288"/>
      <c r="U44098" s="287"/>
      <c r="X44098" s="289"/>
    </row>
    <row r="44099" spans="20:24">
      <c r="T44099" s="288"/>
      <c r="U44099" s="287"/>
      <c r="X44099" s="289"/>
    </row>
    <row r="44100" spans="20:24">
      <c r="T44100" s="288"/>
      <c r="U44100" s="287"/>
      <c r="X44100" s="289"/>
    </row>
    <row r="44101" spans="20:24">
      <c r="T44101" s="288"/>
      <c r="U44101" s="287"/>
      <c r="X44101" s="289"/>
    </row>
    <row r="44102" spans="20:24">
      <c r="T44102" s="288"/>
      <c r="U44102" s="287"/>
      <c r="X44102" s="289"/>
    </row>
    <row r="44103" spans="20:24">
      <c r="T44103" s="288"/>
      <c r="U44103" s="287"/>
      <c r="X44103" s="289"/>
    </row>
    <row r="44104" spans="20:24">
      <c r="T44104" s="288"/>
      <c r="U44104" s="287"/>
      <c r="X44104" s="289"/>
    </row>
    <row r="44105" spans="20:24">
      <c r="T44105" s="288"/>
      <c r="U44105" s="287"/>
      <c r="X44105" s="289"/>
    </row>
    <row r="44106" spans="20:24">
      <c r="T44106" s="288"/>
      <c r="U44106" s="287"/>
      <c r="X44106" s="289"/>
    </row>
    <row r="44107" spans="20:24">
      <c r="T44107" s="288"/>
      <c r="U44107" s="287"/>
      <c r="X44107" s="289"/>
    </row>
    <row r="44108" spans="20:24">
      <c r="T44108" s="288"/>
      <c r="U44108" s="287"/>
      <c r="X44108" s="289"/>
    </row>
    <row r="44109" spans="20:24">
      <c r="T44109" s="288"/>
      <c r="U44109" s="287"/>
      <c r="X44109" s="289"/>
    </row>
    <row r="44110" spans="20:24">
      <c r="T44110" s="288"/>
      <c r="U44110" s="287"/>
      <c r="X44110" s="289"/>
    </row>
    <row r="44111" spans="20:24">
      <c r="T44111" s="288"/>
      <c r="U44111" s="287"/>
      <c r="X44111" s="289"/>
    </row>
    <row r="44112" spans="20:24">
      <c r="T44112" s="288"/>
      <c r="U44112" s="287"/>
      <c r="X44112" s="289"/>
    </row>
    <row r="44113" spans="20:24">
      <c r="T44113" s="288"/>
      <c r="U44113" s="287"/>
      <c r="X44113" s="289"/>
    </row>
    <row r="44114" spans="20:24">
      <c r="T44114" s="288"/>
      <c r="U44114" s="287"/>
      <c r="X44114" s="289"/>
    </row>
    <row r="44115" spans="20:24">
      <c r="T44115" s="288"/>
      <c r="U44115" s="287"/>
      <c r="X44115" s="289"/>
    </row>
    <row r="44116" spans="20:24">
      <c r="T44116" s="288"/>
      <c r="U44116" s="287"/>
      <c r="X44116" s="289"/>
    </row>
    <row r="44117" spans="20:24">
      <c r="T44117" s="288"/>
      <c r="U44117" s="287"/>
      <c r="X44117" s="289"/>
    </row>
    <row r="44118" spans="20:24">
      <c r="T44118" s="288"/>
      <c r="U44118" s="287"/>
      <c r="X44118" s="289"/>
    </row>
    <row r="44119" spans="20:24">
      <c r="T44119" s="288"/>
      <c r="U44119" s="287"/>
      <c r="X44119" s="289"/>
    </row>
    <row r="44120" spans="20:24">
      <c r="T44120" s="288"/>
      <c r="U44120" s="287"/>
      <c r="X44120" s="289"/>
    </row>
    <row r="44121" spans="20:24">
      <c r="T44121" s="288"/>
      <c r="U44121" s="287"/>
      <c r="X44121" s="289"/>
    </row>
    <row r="44122" spans="20:24">
      <c r="T44122" s="288"/>
      <c r="U44122" s="287"/>
      <c r="X44122" s="289"/>
    </row>
    <row r="44123" spans="20:24">
      <c r="T44123" s="288"/>
      <c r="U44123" s="287"/>
      <c r="X44123" s="289"/>
    </row>
    <row r="44124" spans="20:24">
      <c r="T44124" s="288"/>
      <c r="U44124" s="287"/>
      <c r="X44124" s="289"/>
    </row>
    <row r="44125" spans="20:24">
      <c r="T44125" s="288"/>
      <c r="U44125" s="287"/>
      <c r="X44125" s="289"/>
    </row>
    <row r="44126" spans="20:24">
      <c r="T44126" s="288"/>
      <c r="U44126" s="287"/>
      <c r="X44126" s="289"/>
    </row>
    <row r="44127" spans="20:24">
      <c r="T44127" s="288"/>
      <c r="U44127" s="287"/>
      <c r="X44127" s="289"/>
    </row>
    <row r="44128" spans="20:24">
      <c r="T44128" s="288"/>
      <c r="U44128" s="287"/>
      <c r="X44128" s="289"/>
    </row>
    <row r="44129" spans="20:24">
      <c r="T44129" s="288"/>
      <c r="U44129" s="287"/>
      <c r="X44129" s="289"/>
    </row>
    <row r="44130" spans="20:24">
      <c r="T44130" s="288"/>
      <c r="U44130" s="287"/>
      <c r="X44130" s="289"/>
    </row>
    <row r="44131" spans="20:24">
      <c r="T44131" s="288"/>
      <c r="U44131" s="287"/>
      <c r="X44131" s="289"/>
    </row>
    <row r="44132" spans="20:24">
      <c r="T44132" s="288"/>
      <c r="U44132" s="287"/>
      <c r="X44132" s="289"/>
    </row>
    <row r="44133" spans="20:24">
      <c r="T44133" s="288"/>
      <c r="U44133" s="287"/>
      <c r="X44133" s="289"/>
    </row>
    <row r="44134" spans="20:24">
      <c r="T44134" s="288"/>
      <c r="U44134" s="287"/>
      <c r="X44134" s="289"/>
    </row>
    <row r="44135" spans="20:24">
      <c r="T44135" s="288"/>
      <c r="U44135" s="287"/>
      <c r="X44135" s="289"/>
    </row>
    <row r="44136" spans="20:24">
      <c r="T44136" s="288"/>
      <c r="U44136" s="287"/>
      <c r="X44136" s="289"/>
    </row>
    <row r="44137" spans="20:24">
      <c r="T44137" s="288"/>
      <c r="U44137" s="287"/>
      <c r="X44137" s="289"/>
    </row>
    <row r="44138" spans="20:24">
      <c r="T44138" s="288"/>
      <c r="U44138" s="287"/>
      <c r="X44138" s="289"/>
    </row>
    <row r="44139" spans="20:24">
      <c r="T44139" s="288"/>
      <c r="U44139" s="287"/>
      <c r="X44139" s="289"/>
    </row>
    <row r="44140" spans="20:24">
      <c r="T44140" s="288"/>
      <c r="U44140" s="287"/>
      <c r="X44140" s="289"/>
    </row>
    <row r="44141" spans="20:24">
      <c r="T44141" s="288"/>
      <c r="U44141" s="287"/>
      <c r="X44141" s="289"/>
    </row>
    <row r="44142" spans="20:24">
      <c r="T44142" s="288"/>
      <c r="U44142" s="287"/>
      <c r="X44142" s="289"/>
    </row>
    <row r="44143" spans="20:24">
      <c r="T44143" s="288"/>
      <c r="U44143" s="287"/>
      <c r="X44143" s="289"/>
    </row>
    <row r="44144" spans="20:24">
      <c r="T44144" s="288"/>
      <c r="U44144" s="287"/>
      <c r="X44144" s="289"/>
    </row>
    <row r="44145" spans="20:24">
      <c r="T44145" s="288"/>
      <c r="U44145" s="287"/>
      <c r="X44145" s="289"/>
    </row>
    <row r="44146" spans="20:24">
      <c r="T44146" s="288"/>
      <c r="U44146" s="287"/>
      <c r="X44146" s="289"/>
    </row>
    <row r="44147" spans="20:24">
      <c r="T44147" s="288"/>
      <c r="U44147" s="287"/>
      <c r="X44147" s="289"/>
    </row>
    <row r="44148" spans="20:24">
      <c r="T44148" s="288"/>
      <c r="U44148" s="287"/>
      <c r="X44148" s="289"/>
    </row>
    <row r="44149" spans="20:24">
      <c r="T44149" s="288"/>
      <c r="U44149" s="287"/>
      <c r="X44149" s="289"/>
    </row>
    <row r="44150" spans="20:24">
      <c r="T44150" s="288"/>
      <c r="U44150" s="287"/>
      <c r="X44150" s="289"/>
    </row>
    <row r="44151" spans="20:24">
      <c r="T44151" s="288"/>
      <c r="U44151" s="287"/>
      <c r="X44151" s="289"/>
    </row>
    <row r="44152" spans="20:24">
      <c r="T44152" s="288"/>
      <c r="U44152" s="287"/>
      <c r="X44152" s="289"/>
    </row>
    <row r="44153" spans="20:24">
      <c r="T44153" s="288"/>
      <c r="U44153" s="287"/>
      <c r="X44153" s="289"/>
    </row>
    <row r="44154" spans="20:24">
      <c r="T44154" s="288"/>
      <c r="U44154" s="287"/>
      <c r="X44154" s="289"/>
    </row>
    <row r="44155" spans="20:24">
      <c r="T44155" s="288"/>
      <c r="U44155" s="287"/>
      <c r="X44155" s="289"/>
    </row>
    <row r="44156" spans="20:24">
      <c r="T44156" s="288"/>
      <c r="U44156" s="287"/>
      <c r="X44156" s="289"/>
    </row>
    <row r="44157" spans="20:24">
      <c r="T44157" s="288"/>
      <c r="U44157" s="287"/>
      <c r="X44157" s="289"/>
    </row>
    <row r="44158" spans="20:24">
      <c r="T44158" s="288"/>
      <c r="U44158" s="287"/>
      <c r="X44158" s="289"/>
    </row>
    <row r="44159" spans="20:24">
      <c r="T44159" s="288"/>
      <c r="U44159" s="287"/>
      <c r="X44159" s="289"/>
    </row>
    <row r="44160" spans="20:24">
      <c r="T44160" s="288"/>
      <c r="U44160" s="287"/>
      <c r="X44160" s="289"/>
    </row>
    <row r="44161" spans="20:24">
      <c r="T44161" s="288"/>
      <c r="U44161" s="287"/>
      <c r="X44161" s="289"/>
    </row>
    <row r="44162" spans="20:24">
      <c r="T44162" s="288"/>
      <c r="U44162" s="287"/>
      <c r="X44162" s="289"/>
    </row>
    <row r="44163" spans="20:24">
      <c r="T44163" s="288"/>
      <c r="U44163" s="287"/>
      <c r="X44163" s="289"/>
    </row>
    <row r="44164" spans="20:24">
      <c r="T44164" s="288"/>
      <c r="U44164" s="287"/>
      <c r="X44164" s="289"/>
    </row>
    <row r="44165" spans="20:24">
      <c r="T44165" s="288"/>
      <c r="U44165" s="287"/>
      <c r="X44165" s="289"/>
    </row>
    <row r="44166" spans="20:24">
      <c r="T44166" s="288"/>
      <c r="U44166" s="287"/>
      <c r="X44166" s="289"/>
    </row>
    <row r="44167" spans="20:24">
      <c r="T44167" s="288"/>
      <c r="U44167" s="287"/>
      <c r="X44167" s="289"/>
    </row>
    <row r="44168" spans="20:24">
      <c r="T44168" s="288"/>
      <c r="U44168" s="287"/>
      <c r="X44168" s="289"/>
    </row>
    <row r="44169" spans="20:24">
      <c r="T44169" s="288"/>
      <c r="U44169" s="287"/>
      <c r="X44169" s="289"/>
    </row>
    <row r="44170" spans="20:24">
      <c r="T44170" s="288"/>
      <c r="U44170" s="287"/>
      <c r="X44170" s="289"/>
    </row>
    <row r="44171" spans="20:24">
      <c r="T44171" s="288"/>
      <c r="U44171" s="287"/>
      <c r="X44171" s="289"/>
    </row>
    <row r="44172" spans="20:24">
      <c r="T44172" s="288"/>
      <c r="U44172" s="287"/>
      <c r="X44172" s="289"/>
    </row>
    <row r="44173" spans="20:24">
      <c r="T44173" s="288"/>
      <c r="U44173" s="287"/>
      <c r="X44173" s="289"/>
    </row>
    <row r="44174" spans="20:24">
      <c r="T44174" s="288"/>
      <c r="U44174" s="287"/>
      <c r="X44174" s="289"/>
    </row>
    <row r="44175" spans="20:24">
      <c r="T44175" s="288"/>
      <c r="U44175" s="287"/>
      <c r="X44175" s="289"/>
    </row>
    <row r="44176" spans="20:24">
      <c r="T44176" s="288"/>
      <c r="U44176" s="287"/>
      <c r="X44176" s="289"/>
    </row>
    <row r="44177" spans="20:24">
      <c r="T44177" s="288"/>
      <c r="U44177" s="287"/>
      <c r="X44177" s="289"/>
    </row>
    <row r="44178" spans="20:24">
      <c r="T44178" s="288"/>
      <c r="U44178" s="287"/>
      <c r="X44178" s="289"/>
    </row>
    <row r="44179" spans="20:24">
      <c r="T44179" s="288"/>
      <c r="U44179" s="287"/>
      <c r="X44179" s="289"/>
    </row>
    <row r="44180" spans="20:24">
      <c r="T44180" s="288"/>
      <c r="U44180" s="287"/>
      <c r="X44180" s="289"/>
    </row>
    <row r="44181" spans="20:24">
      <c r="T44181" s="288"/>
      <c r="U44181" s="287"/>
      <c r="X44181" s="289"/>
    </row>
    <row r="44182" spans="20:24">
      <c r="T44182" s="288"/>
      <c r="U44182" s="287"/>
      <c r="X44182" s="289"/>
    </row>
    <row r="44183" spans="20:24">
      <c r="T44183" s="288"/>
      <c r="U44183" s="287"/>
      <c r="X44183" s="289"/>
    </row>
    <row r="44184" spans="20:24">
      <c r="T44184" s="288"/>
      <c r="U44184" s="287"/>
      <c r="X44184" s="289"/>
    </row>
    <row r="44185" spans="20:24">
      <c r="T44185" s="288"/>
      <c r="U44185" s="287"/>
      <c r="X44185" s="289"/>
    </row>
    <row r="44186" spans="20:24">
      <c r="T44186" s="288"/>
      <c r="U44186" s="287"/>
      <c r="X44186" s="289"/>
    </row>
    <row r="44187" spans="20:24">
      <c r="T44187" s="288"/>
      <c r="U44187" s="287"/>
      <c r="X44187" s="289"/>
    </row>
    <row r="44188" spans="20:24">
      <c r="T44188" s="288"/>
      <c r="U44188" s="287"/>
      <c r="X44188" s="289"/>
    </row>
    <row r="44189" spans="20:24">
      <c r="T44189" s="288"/>
      <c r="U44189" s="287"/>
      <c r="X44189" s="289"/>
    </row>
    <row r="44190" spans="20:24">
      <c r="T44190" s="288"/>
      <c r="U44190" s="287"/>
      <c r="X44190" s="289"/>
    </row>
    <row r="44191" spans="20:24">
      <c r="T44191" s="288"/>
      <c r="U44191" s="287"/>
      <c r="X44191" s="289"/>
    </row>
    <row r="44192" spans="20:24">
      <c r="T44192" s="288"/>
      <c r="U44192" s="287"/>
      <c r="X44192" s="289"/>
    </row>
    <row r="44193" spans="20:24">
      <c r="T44193" s="288"/>
      <c r="U44193" s="287"/>
      <c r="X44193" s="289"/>
    </row>
    <row r="44194" spans="20:24">
      <c r="T44194" s="288"/>
      <c r="U44194" s="287"/>
      <c r="X44194" s="289"/>
    </row>
    <row r="44195" spans="20:24">
      <c r="T44195" s="288"/>
      <c r="U44195" s="287"/>
      <c r="X44195" s="289"/>
    </row>
    <row r="44196" spans="20:24">
      <c r="T44196" s="288"/>
      <c r="U44196" s="287"/>
      <c r="X44196" s="289"/>
    </row>
    <row r="44197" spans="20:24">
      <c r="T44197" s="288"/>
      <c r="U44197" s="287"/>
      <c r="X44197" s="289"/>
    </row>
    <row r="44198" spans="20:24">
      <c r="T44198" s="288"/>
      <c r="U44198" s="287"/>
      <c r="X44198" s="289"/>
    </row>
    <row r="44199" spans="20:24">
      <c r="T44199" s="288"/>
      <c r="U44199" s="287"/>
      <c r="X44199" s="289"/>
    </row>
    <row r="44200" spans="20:24">
      <c r="T44200" s="288"/>
      <c r="U44200" s="287"/>
      <c r="X44200" s="289"/>
    </row>
    <row r="44201" spans="20:24">
      <c r="T44201" s="288"/>
      <c r="U44201" s="287"/>
      <c r="X44201" s="289"/>
    </row>
    <row r="44202" spans="20:24">
      <c r="T44202" s="288"/>
      <c r="U44202" s="287"/>
      <c r="X44202" s="289"/>
    </row>
    <row r="44203" spans="20:24">
      <c r="T44203" s="288"/>
      <c r="U44203" s="287"/>
      <c r="X44203" s="289"/>
    </row>
    <row r="44204" spans="20:24">
      <c r="T44204" s="288"/>
      <c r="U44204" s="287"/>
      <c r="X44204" s="289"/>
    </row>
    <row r="44205" spans="20:24">
      <c r="T44205" s="288"/>
      <c r="U44205" s="287"/>
      <c r="X44205" s="289"/>
    </row>
    <row r="44206" spans="20:24">
      <c r="T44206" s="288"/>
      <c r="U44206" s="287"/>
      <c r="X44206" s="289"/>
    </row>
    <row r="44207" spans="20:24">
      <c r="T44207" s="288"/>
      <c r="U44207" s="287"/>
      <c r="X44207" s="289"/>
    </row>
    <row r="44208" spans="20:24">
      <c r="T44208" s="288"/>
      <c r="U44208" s="287"/>
      <c r="X44208" s="289"/>
    </row>
    <row r="44209" spans="20:24">
      <c r="T44209" s="288"/>
      <c r="U44209" s="287"/>
      <c r="X44209" s="289"/>
    </row>
    <row r="44210" spans="20:24">
      <c r="T44210" s="288"/>
      <c r="U44210" s="287"/>
      <c r="X44210" s="289"/>
    </row>
    <row r="44211" spans="20:24">
      <c r="T44211" s="288"/>
      <c r="U44211" s="287"/>
      <c r="X44211" s="289"/>
    </row>
    <row r="44212" spans="20:24">
      <c r="T44212" s="288"/>
      <c r="U44212" s="287"/>
      <c r="X44212" s="289"/>
    </row>
    <row r="44213" spans="20:24">
      <c r="T44213" s="288"/>
      <c r="U44213" s="287"/>
      <c r="X44213" s="289"/>
    </row>
    <row r="44214" spans="20:24">
      <c r="T44214" s="288"/>
      <c r="U44214" s="287"/>
      <c r="X44214" s="289"/>
    </row>
    <row r="44215" spans="20:24">
      <c r="T44215" s="288"/>
      <c r="U44215" s="287"/>
      <c r="X44215" s="289"/>
    </row>
    <row r="44216" spans="20:24">
      <c r="T44216" s="288"/>
      <c r="U44216" s="287"/>
      <c r="X44216" s="289"/>
    </row>
    <row r="44217" spans="20:24">
      <c r="T44217" s="288"/>
      <c r="U44217" s="287"/>
      <c r="X44217" s="289"/>
    </row>
    <row r="44218" spans="20:24">
      <c r="T44218" s="288"/>
      <c r="U44218" s="287"/>
      <c r="X44218" s="289"/>
    </row>
    <row r="44219" spans="20:24">
      <c r="T44219" s="288"/>
      <c r="U44219" s="287"/>
      <c r="X44219" s="289"/>
    </row>
    <row r="44220" spans="20:24">
      <c r="T44220" s="288"/>
      <c r="U44220" s="287"/>
      <c r="X44220" s="289"/>
    </row>
    <row r="44221" spans="20:24">
      <c r="T44221" s="288"/>
      <c r="U44221" s="287"/>
      <c r="X44221" s="289"/>
    </row>
    <row r="44222" spans="20:24">
      <c r="T44222" s="288"/>
      <c r="U44222" s="287"/>
      <c r="X44222" s="289"/>
    </row>
    <row r="44223" spans="20:24">
      <c r="T44223" s="288"/>
      <c r="U44223" s="287"/>
      <c r="X44223" s="289"/>
    </row>
    <row r="44224" spans="20:24">
      <c r="T44224" s="288"/>
      <c r="U44224" s="287"/>
      <c r="X44224" s="289"/>
    </row>
    <row r="44225" spans="20:24">
      <c r="T44225" s="288"/>
      <c r="U44225" s="287"/>
      <c r="X44225" s="289"/>
    </row>
    <row r="44226" spans="20:24">
      <c r="T44226" s="288"/>
      <c r="U44226" s="287"/>
      <c r="X44226" s="289"/>
    </row>
    <row r="44227" spans="20:24">
      <c r="T44227" s="288"/>
      <c r="U44227" s="287"/>
      <c r="X44227" s="289"/>
    </row>
    <row r="44228" spans="20:24">
      <c r="T44228" s="288"/>
      <c r="U44228" s="287"/>
      <c r="X44228" s="289"/>
    </row>
    <row r="44229" spans="20:24">
      <c r="T44229" s="288"/>
      <c r="U44229" s="287"/>
      <c r="X44229" s="289"/>
    </row>
    <row r="44230" spans="20:24">
      <c r="T44230" s="288"/>
      <c r="U44230" s="287"/>
      <c r="X44230" s="289"/>
    </row>
    <row r="44231" spans="20:24">
      <c r="T44231" s="288"/>
      <c r="U44231" s="287"/>
      <c r="X44231" s="289"/>
    </row>
    <row r="44232" spans="20:24">
      <c r="T44232" s="288"/>
      <c r="U44232" s="287"/>
      <c r="X44232" s="289"/>
    </row>
    <row r="44233" spans="20:24">
      <c r="T44233" s="288"/>
      <c r="U44233" s="287"/>
      <c r="X44233" s="289"/>
    </row>
    <row r="44234" spans="20:24">
      <c r="T44234" s="288"/>
      <c r="U44234" s="287"/>
      <c r="X44234" s="289"/>
    </row>
    <row r="44235" spans="20:24">
      <c r="T44235" s="288"/>
      <c r="U44235" s="287"/>
      <c r="X44235" s="289"/>
    </row>
    <row r="44236" spans="20:24">
      <c r="T44236" s="288"/>
      <c r="U44236" s="287"/>
      <c r="X44236" s="289"/>
    </row>
    <row r="44237" spans="20:24">
      <c r="T44237" s="288"/>
      <c r="U44237" s="287"/>
      <c r="X44237" s="289"/>
    </row>
    <row r="44238" spans="20:24">
      <c r="T44238" s="288"/>
      <c r="U44238" s="287"/>
      <c r="X44238" s="289"/>
    </row>
    <row r="44239" spans="20:24">
      <c r="T44239" s="288"/>
      <c r="U44239" s="287"/>
      <c r="X44239" s="289"/>
    </row>
    <row r="44240" spans="20:24">
      <c r="T44240" s="288"/>
      <c r="U44240" s="287"/>
      <c r="X44240" s="289"/>
    </row>
    <row r="44241" spans="20:24">
      <c r="T44241" s="288"/>
      <c r="U44241" s="287"/>
      <c r="X44241" s="289"/>
    </row>
    <row r="44242" spans="20:24">
      <c r="T44242" s="288"/>
      <c r="U44242" s="287"/>
      <c r="X44242" s="289"/>
    </row>
    <row r="44243" spans="20:24">
      <c r="T44243" s="288"/>
      <c r="U44243" s="287"/>
      <c r="X44243" s="289"/>
    </row>
    <row r="44244" spans="20:24">
      <c r="T44244" s="288"/>
      <c r="U44244" s="287"/>
      <c r="X44244" s="289"/>
    </row>
    <row r="44245" spans="20:24">
      <c r="T44245" s="288"/>
      <c r="U44245" s="287"/>
      <c r="X44245" s="289"/>
    </row>
    <row r="44246" spans="20:24">
      <c r="T44246" s="288"/>
      <c r="U44246" s="287"/>
      <c r="X44246" s="289"/>
    </row>
    <row r="44247" spans="20:24">
      <c r="T44247" s="288"/>
      <c r="U44247" s="287"/>
      <c r="X44247" s="289"/>
    </row>
    <row r="44248" spans="20:24">
      <c r="T44248" s="288"/>
      <c r="U44248" s="287"/>
      <c r="X44248" s="289"/>
    </row>
    <row r="44249" spans="20:24">
      <c r="T44249" s="288"/>
      <c r="U44249" s="287"/>
      <c r="X44249" s="289"/>
    </row>
    <row r="44250" spans="20:24">
      <c r="T44250" s="288"/>
      <c r="U44250" s="287"/>
      <c r="X44250" s="289"/>
    </row>
    <row r="44251" spans="20:24">
      <c r="T44251" s="288"/>
      <c r="U44251" s="287"/>
      <c r="X44251" s="289"/>
    </row>
    <row r="44252" spans="20:24">
      <c r="T44252" s="288"/>
      <c r="U44252" s="287"/>
      <c r="X44252" s="289"/>
    </row>
    <row r="44253" spans="20:24">
      <c r="T44253" s="288"/>
      <c r="U44253" s="287"/>
      <c r="X44253" s="289"/>
    </row>
    <row r="44254" spans="20:24">
      <c r="T44254" s="288"/>
      <c r="U44254" s="287"/>
      <c r="X44254" s="289"/>
    </row>
    <row r="44255" spans="20:24">
      <c r="T44255" s="288"/>
      <c r="U44255" s="287"/>
      <c r="X44255" s="289"/>
    </row>
    <row r="44256" spans="20:24">
      <c r="T44256" s="288"/>
      <c r="U44256" s="287"/>
      <c r="X44256" s="289"/>
    </row>
    <row r="44257" spans="20:24">
      <c r="T44257" s="288"/>
      <c r="U44257" s="287"/>
      <c r="X44257" s="289"/>
    </row>
    <row r="44258" spans="20:24">
      <c r="T44258" s="288"/>
      <c r="U44258" s="287"/>
      <c r="X44258" s="289"/>
    </row>
    <row r="44259" spans="20:24">
      <c r="T44259" s="288"/>
      <c r="U44259" s="287"/>
      <c r="X44259" s="289"/>
    </row>
    <row r="44260" spans="20:24">
      <c r="T44260" s="288"/>
      <c r="U44260" s="287"/>
      <c r="X44260" s="289"/>
    </row>
    <row r="44261" spans="20:24">
      <c r="T44261" s="288"/>
      <c r="U44261" s="287"/>
      <c r="X44261" s="289"/>
    </row>
    <row r="44262" spans="20:24">
      <c r="T44262" s="288"/>
      <c r="U44262" s="287"/>
      <c r="X44262" s="289"/>
    </row>
    <row r="44263" spans="20:24">
      <c r="T44263" s="288"/>
      <c r="U44263" s="287"/>
      <c r="X44263" s="289"/>
    </row>
    <row r="44264" spans="20:24">
      <c r="T44264" s="288"/>
      <c r="U44264" s="287"/>
      <c r="X44264" s="289"/>
    </row>
    <row r="44265" spans="20:24">
      <c r="T44265" s="288"/>
      <c r="U44265" s="287"/>
      <c r="X44265" s="289"/>
    </row>
    <row r="44266" spans="20:24">
      <c r="T44266" s="288"/>
      <c r="U44266" s="287"/>
      <c r="X44266" s="289"/>
    </row>
    <row r="44267" spans="20:24">
      <c r="T44267" s="288"/>
      <c r="U44267" s="287"/>
      <c r="X44267" s="289"/>
    </row>
    <row r="44268" spans="20:24">
      <c r="T44268" s="288"/>
      <c r="U44268" s="287"/>
      <c r="X44268" s="289"/>
    </row>
    <row r="44269" spans="20:24">
      <c r="T44269" s="288"/>
      <c r="U44269" s="287"/>
      <c r="X44269" s="289"/>
    </row>
    <row r="44270" spans="20:24">
      <c r="T44270" s="288"/>
      <c r="U44270" s="287"/>
      <c r="X44270" s="289"/>
    </row>
    <row r="44271" spans="20:24">
      <c r="T44271" s="288"/>
      <c r="U44271" s="287"/>
      <c r="X44271" s="289"/>
    </row>
    <row r="44272" spans="20:24">
      <c r="T44272" s="288"/>
      <c r="U44272" s="287"/>
      <c r="X44272" s="289"/>
    </row>
    <row r="44273" spans="20:24">
      <c r="T44273" s="288"/>
      <c r="U44273" s="287"/>
      <c r="X44273" s="289"/>
    </row>
    <row r="44274" spans="20:24">
      <c r="T44274" s="288"/>
      <c r="U44274" s="287"/>
      <c r="X44274" s="289"/>
    </row>
    <row r="44275" spans="20:24">
      <c r="T44275" s="288"/>
      <c r="U44275" s="287"/>
      <c r="X44275" s="289"/>
    </row>
    <row r="44276" spans="20:24">
      <c r="T44276" s="288"/>
      <c r="U44276" s="287"/>
      <c r="X44276" s="289"/>
    </row>
    <row r="44277" spans="20:24">
      <c r="T44277" s="288"/>
      <c r="U44277" s="287"/>
      <c r="X44277" s="289"/>
    </row>
    <row r="44278" spans="20:24">
      <c r="T44278" s="288"/>
      <c r="U44278" s="287"/>
      <c r="X44278" s="289"/>
    </row>
    <row r="44279" spans="20:24">
      <c r="T44279" s="288"/>
      <c r="U44279" s="287"/>
      <c r="X44279" s="289"/>
    </row>
    <row r="44280" spans="20:24">
      <c r="T44280" s="288"/>
      <c r="U44280" s="287"/>
      <c r="X44280" s="289"/>
    </row>
    <row r="44281" spans="20:24">
      <c r="T44281" s="288"/>
      <c r="U44281" s="287"/>
      <c r="X44281" s="289"/>
    </row>
    <row r="44282" spans="20:24">
      <c r="T44282" s="288"/>
      <c r="U44282" s="287"/>
      <c r="X44282" s="289"/>
    </row>
    <row r="44283" spans="20:24">
      <c r="T44283" s="288"/>
      <c r="U44283" s="287"/>
      <c r="X44283" s="289"/>
    </row>
    <row r="44284" spans="20:24">
      <c r="T44284" s="288"/>
      <c r="U44284" s="287"/>
      <c r="X44284" s="289"/>
    </row>
    <row r="44285" spans="20:24">
      <c r="T44285" s="288"/>
      <c r="U44285" s="287"/>
      <c r="X44285" s="289"/>
    </row>
    <row r="44286" spans="20:24">
      <c r="T44286" s="288"/>
      <c r="U44286" s="287"/>
      <c r="X44286" s="289"/>
    </row>
    <row r="44287" spans="20:24">
      <c r="T44287" s="288"/>
      <c r="U44287" s="287"/>
      <c r="X44287" s="289"/>
    </row>
    <row r="44288" spans="20:24">
      <c r="T44288" s="288"/>
      <c r="U44288" s="287"/>
      <c r="X44288" s="289"/>
    </row>
    <row r="44289" spans="20:24">
      <c r="T44289" s="288"/>
      <c r="U44289" s="287"/>
      <c r="X44289" s="289"/>
    </row>
    <row r="44290" spans="20:24">
      <c r="T44290" s="288"/>
      <c r="U44290" s="287"/>
      <c r="X44290" s="289"/>
    </row>
    <row r="44291" spans="20:24">
      <c r="T44291" s="288"/>
      <c r="U44291" s="287"/>
      <c r="X44291" s="289"/>
    </row>
    <row r="44292" spans="20:24">
      <c r="T44292" s="288"/>
      <c r="U44292" s="287"/>
      <c r="X44292" s="289"/>
    </row>
    <row r="44293" spans="20:24">
      <c r="T44293" s="288"/>
      <c r="U44293" s="287"/>
      <c r="X44293" s="289"/>
    </row>
    <row r="44294" spans="20:24">
      <c r="T44294" s="288"/>
      <c r="U44294" s="287"/>
      <c r="X44294" s="289"/>
    </row>
    <row r="44295" spans="20:24">
      <c r="T44295" s="288"/>
      <c r="U44295" s="287"/>
      <c r="X44295" s="289"/>
    </row>
    <row r="44296" spans="20:24">
      <c r="T44296" s="288"/>
      <c r="U44296" s="287"/>
      <c r="X44296" s="289"/>
    </row>
    <row r="44297" spans="20:24">
      <c r="T44297" s="288"/>
      <c r="U44297" s="287"/>
      <c r="X44297" s="289"/>
    </row>
    <row r="44298" spans="20:24">
      <c r="T44298" s="288"/>
      <c r="U44298" s="287"/>
      <c r="X44298" s="289"/>
    </row>
    <row r="44299" spans="20:24">
      <c r="T44299" s="288"/>
      <c r="U44299" s="287"/>
      <c r="X44299" s="289"/>
    </row>
    <row r="44300" spans="20:24">
      <c r="T44300" s="288"/>
      <c r="U44300" s="287"/>
      <c r="X44300" s="289"/>
    </row>
    <row r="44301" spans="20:24">
      <c r="T44301" s="288"/>
      <c r="U44301" s="287"/>
      <c r="X44301" s="289"/>
    </row>
    <row r="44302" spans="20:24">
      <c r="T44302" s="288"/>
      <c r="U44302" s="287"/>
      <c r="X44302" s="289"/>
    </row>
    <row r="44303" spans="20:24">
      <c r="T44303" s="288"/>
      <c r="U44303" s="287"/>
      <c r="X44303" s="289"/>
    </row>
    <row r="44304" spans="20:24">
      <c r="T44304" s="288"/>
      <c r="U44304" s="287"/>
      <c r="X44304" s="289"/>
    </row>
    <row r="44305" spans="20:24">
      <c r="T44305" s="288"/>
      <c r="U44305" s="287"/>
      <c r="X44305" s="289"/>
    </row>
    <row r="44306" spans="20:24">
      <c r="T44306" s="288"/>
      <c r="U44306" s="287"/>
      <c r="X44306" s="289"/>
    </row>
    <row r="44307" spans="20:24">
      <c r="T44307" s="288"/>
      <c r="U44307" s="287"/>
      <c r="X44307" s="289"/>
    </row>
    <row r="44308" spans="20:24">
      <c r="T44308" s="288"/>
      <c r="U44308" s="287"/>
      <c r="X44308" s="289"/>
    </row>
    <row r="44309" spans="20:24">
      <c r="T44309" s="288"/>
      <c r="U44309" s="287"/>
      <c r="X44309" s="289"/>
    </row>
    <row r="44310" spans="20:24">
      <c r="T44310" s="288"/>
      <c r="U44310" s="287"/>
      <c r="X44310" s="289"/>
    </row>
    <row r="44311" spans="20:24">
      <c r="T44311" s="288"/>
      <c r="U44311" s="287"/>
      <c r="X44311" s="289"/>
    </row>
    <row r="44312" spans="20:24">
      <c r="T44312" s="288"/>
      <c r="U44312" s="287"/>
      <c r="X44312" s="289"/>
    </row>
    <row r="44313" spans="20:24">
      <c r="T44313" s="288"/>
      <c r="U44313" s="287"/>
      <c r="X44313" s="289"/>
    </row>
    <row r="44314" spans="20:24">
      <c r="T44314" s="288"/>
      <c r="U44314" s="287"/>
      <c r="X44314" s="289"/>
    </row>
    <row r="44315" spans="20:24">
      <c r="T44315" s="288"/>
      <c r="U44315" s="287"/>
      <c r="X44315" s="289"/>
    </row>
    <row r="44316" spans="20:24">
      <c r="T44316" s="288"/>
      <c r="U44316" s="287"/>
      <c r="X44316" s="289"/>
    </row>
    <row r="44317" spans="20:24">
      <c r="T44317" s="288"/>
      <c r="U44317" s="287"/>
      <c r="X44317" s="289"/>
    </row>
    <row r="44318" spans="20:24">
      <c r="T44318" s="288"/>
      <c r="U44318" s="287"/>
      <c r="X44318" s="289"/>
    </row>
    <row r="44319" spans="20:24">
      <c r="T44319" s="288"/>
      <c r="U44319" s="287"/>
      <c r="X44319" s="289"/>
    </row>
    <row r="44320" spans="20:24">
      <c r="T44320" s="288"/>
      <c r="U44320" s="287"/>
      <c r="X44320" s="289"/>
    </row>
    <row r="44321" spans="20:24">
      <c r="T44321" s="288"/>
      <c r="U44321" s="287"/>
      <c r="X44321" s="289"/>
    </row>
    <row r="44322" spans="20:24">
      <c r="T44322" s="288"/>
      <c r="U44322" s="287"/>
      <c r="X44322" s="289"/>
    </row>
    <row r="44323" spans="20:24">
      <c r="T44323" s="288"/>
      <c r="U44323" s="287"/>
      <c r="X44323" s="289"/>
    </row>
    <row r="44324" spans="20:24">
      <c r="T44324" s="288"/>
      <c r="U44324" s="287"/>
      <c r="X44324" s="289"/>
    </row>
    <row r="44325" spans="20:24">
      <c r="T44325" s="288"/>
      <c r="U44325" s="287"/>
      <c r="X44325" s="289"/>
    </row>
    <row r="44326" spans="20:24">
      <c r="T44326" s="288"/>
      <c r="U44326" s="287"/>
      <c r="X44326" s="289"/>
    </row>
    <row r="44327" spans="20:24">
      <c r="T44327" s="288"/>
      <c r="U44327" s="287"/>
      <c r="X44327" s="289"/>
    </row>
    <row r="44328" spans="20:24">
      <c r="T44328" s="288"/>
      <c r="U44328" s="287"/>
      <c r="X44328" s="289"/>
    </row>
    <row r="44329" spans="20:24">
      <c r="T44329" s="288"/>
      <c r="U44329" s="287"/>
      <c r="X44329" s="289"/>
    </row>
    <row r="44330" spans="20:24">
      <c r="T44330" s="288"/>
      <c r="U44330" s="287"/>
      <c r="X44330" s="289"/>
    </row>
    <row r="44331" spans="20:24">
      <c r="T44331" s="288"/>
      <c r="U44331" s="287"/>
      <c r="X44331" s="289"/>
    </row>
    <row r="44332" spans="20:24">
      <c r="T44332" s="288"/>
      <c r="U44332" s="287"/>
      <c r="X44332" s="289"/>
    </row>
    <row r="44333" spans="20:24">
      <c r="T44333" s="288"/>
      <c r="U44333" s="287"/>
      <c r="X44333" s="289"/>
    </row>
    <row r="44334" spans="20:24">
      <c r="T44334" s="288"/>
      <c r="U44334" s="287"/>
      <c r="X44334" s="289"/>
    </row>
    <row r="44335" spans="20:24">
      <c r="T44335" s="288"/>
      <c r="U44335" s="287"/>
      <c r="X44335" s="289"/>
    </row>
    <row r="44336" spans="20:24">
      <c r="T44336" s="288"/>
      <c r="U44336" s="287"/>
      <c r="X44336" s="289"/>
    </row>
    <row r="44337" spans="20:24">
      <c r="T44337" s="288"/>
      <c r="U44337" s="287"/>
      <c r="X44337" s="289"/>
    </row>
    <row r="44338" spans="20:24">
      <c r="T44338" s="288"/>
      <c r="U44338" s="287"/>
      <c r="X44338" s="289"/>
    </row>
    <row r="44339" spans="20:24">
      <c r="T44339" s="288"/>
      <c r="U44339" s="287"/>
      <c r="X44339" s="289"/>
    </row>
    <row r="44340" spans="20:24">
      <c r="T44340" s="288"/>
      <c r="U44340" s="287"/>
      <c r="X44340" s="289"/>
    </row>
    <row r="44341" spans="20:24">
      <c r="T44341" s="288"/>
      <c r="U44341" s="287"/>
      <c r="X44341" s="289"/>
    </row>
    <row r="44342" spans="20:24">
      <c r="T44342" s="288"/>
      <c r="U44342" s="287"/>
      <c r="X44342" s="289"/>
    </row>
    <row r="44343" spans="20:24">
      <c r="T44343" s="288"/>
      <c r="U44343" s="287"/>
      <c r="X44343" s="289"/>
    </row>
    <row r="44344" spans="20:24">
      <c r="T44344" s="288"/>
      <c r="U44344" s="287"/>
      <c r="X44344" s="289"/>
    </row>
    <row r="44345" spans="20:24">
      <c r="T44345" s="288"/>
      <c r="U44345" s="287"/>
      <c r="X44345" s="289"/>
    </row>
    <row r="44346" spans="20:24">
      <c r="T44346" s="288"/>
      <c r="U44346" s="287"/>
      <c r="X44346" s="289"/>
    </row>
    <row r="44347" spans="20:24">
      <c r="T44347" s="288"/>
      <c r="U44347" s="287"/>
      <c r="X44347" s="289"/>
    </row>
    <row r="44348" spans="20:24">
      <c r="T44348" s="288"/>
      <c r="U44348" s="287"/>
      <c r="X44348" s="289"/>
    </row>
    <row r="44349" spans="20:24">
      <c r="T44349" s="288"/>
      <c r="U44349" s="287"/>
      <c r="X44349" s="289"/>
    </row>
    <row r="44350" spans="20:24">
      <c r="T44350" s="288"/>
      <c r="U44350" s="287"/>
      <c r="X44350" s="289"/>
    </row>
    <row r="44351" spans="20:24">
      <c r="T44351" s="288"/>
      <c r="U44351" s="287"/>
      <c r="X44351" s="289"/>
    </row>
    <row r="44352" spans="20:24">
      <c r="T44352" s="288"/>
      <c r="U44352" s="287"/>
      <c r="X44352" s="289"/>
    </row>
    <row r="44353" spans="20:24">
      <c r="T44353" s="288"/>
      <c r="U44353" s="287"/>
      <c r="X44353" s="289"/>
    </row>
    <row r="44354" spans="20:24">
      <c r="T44354" s="288"/>
      <c r="U44354" s="287"/>
      <c r="X44354" s="289"/>
    </row>
    <row r="44355" spans="20:24">
      <c r="T44355" s="288"/>
      <c r="U44355" s="287"/>
      <c r="X44355" s="289"/>
    </row>
    <row r="44356" spans="20:24">
      <c r="T44356" s="288"/>
      <c r="U44356" s="287"/>
      <c r="X44356" s="289"/>
    </row>
    <row r="44357" spans="20:24">
      <c r="T44357" s="288"/>
      <c r="U44357" s="287"/>
      <c r="X44357" s="289"/>
    </row>
    <row r="44358" spans="20:24">
      <c r="T44358" s="288"/>
      <c r="U44358" s="287"/>
      <c r="X44358" s="289"/>
    </row>
    <row r="44359" spans="20:24">
      <c r="T44359" s="288"/>
      <c r="U44359" s="287"/>
      <c r="X44359" s="289"/>
    </row>
    <row r="44360" spans="20:24">
      <c r="T44360" s="288"/>
      <c r="U44360" s="287"/>
      <c r="X44360" s="289"/>
    </row>
    <row r="44361" spans="20:24">
      <c r="T44361" s="288"/>
      <c r="U44361" s="287"/>
      <c r="X44361" s="289"/>
    </row>
    <row r="44362" spans="20:24">
      <c r="T44362" s="288"/>
      <c r="U44362" s="287"/>
      <c r="X44362" s="289"/>
    </row>
    <row r="44363" spans="20:24">
      <c r="T44363" s="288"/>
      <c r="U44363" s="287"/>
      <c r="X44363" s="289"/>
    </row>
    <row r="44364" spans="20:24">
      <c r="T44364" s="288"/>
      <c r="U44364" s="287"/>
      <c r="X44364" s="289"/>
    </row>
    <row r="44365" spans="20:24">
      <c r="T44365" s="288"/>
      <c r="U44365" s="287"/>
      <c r="X44365" s="289"/>
    </row>
    <row r="44366" spans="20:24">
      <c r="T44366" s="288"/>
      <c r="U44366" s="287"/>
      <c r="X44366" s="289"/>
    </row>
    <row r="44367" spans="20:24">
      <c r="T44367" s="288"/>
      <c r="U44367" s="287"/>
      <c r="X44367" s="289"/>
    </row>
    <row r="44368" spans="20:24">
      <c r="T44368" s="288"/>
      <c r="U44368" s="287"/>
      <c r="X44368" s="289"/>
    </row>
    <row r="44369" spans="20:24">
      <c r="T44369" s="288"/>
      <c r="U44369" s="287"/>
      <c r="X44369" s="289"/>
    </row>
    <row r="44370" spans="20:24">
      <c r="T44370" s="288"/>
      <c r="U44370" s="287"/>
      <c r="X44370" s="289"/>
    </row>
    <row r="44371" spans="20:24">
      <c r="T44371" s="288"/>
      <c r="U44371" s="287"/>
      <c r="X44371" s="289"/>
    </row>
    <row r="44372" spans="20:24">
      <c r="T44372" s="288"/>
      <c r="U44372" s="287"/>
      <c r="X44372" s="289"/>
    </row>
    <row r="44373" spans="20:24">
      <c r="T44373" s="288"/>
      <c r="U44373" s="287"/>
      <c r="X44373" s="289"/>
    </row>
    <row r="44374" spans="20:24">
      <c r="T44374" s="288"/>
      <c r="U44374" s="287"/>
      <c r="X44374" s="289"/>
    </row>
    <row r="44375" spans="20:24">
      <c r="T44375" s="288"/>
      <c r="U44375" s="287"/>
      <c r="X44375" s="289"/>
    </row>
    <row r="44376" spans="20:24">
      <c r="T44376" s="288"/>
      <c r="U44376" s="287"/>
      <c r="X44376" s="289"/>
    </row>
    <row r="44377" spans="20:24">
      <c r="T44377" s="288"/>
      <c r="U44377" s="287"/>
      <c r="X44377" s="289"/>
    </row>
    <row r="44378" spans="20:24">
      <c r="T44378" s="288"/>
      <c r="U44378" s="287"/>
      <c r="X44378" s="289"/>
    </row>
    <row r="44379" spans="20:24">
      <c r="T44379" s="288"/>
      <c r="U44379" s="287"/>
      <c r="X44379" s="289"/>
    </row>
    <row r="44380" spans="20:24">
      <c r="T44380" s="288"/>
      <c r="U44380" s="287"/>
      <c r="X44380" s="289"/>
    </row>
    <row r="44381" spans="20:24">
      <c r="T44381" s="288"/>
      <c r="U44381" s="287"/>
      <c r="X44381" s="289"/>
    </row>
    <row r="44382" spans="20:24">
      <c r="T44382" s="288"/>
      <c r="U44382" s="287"/>
      <c r="X44382" s="289"/>
    </row>
    <row r="44383" spans="20:24">
      <c r="T44383" s="288"/>
      <c r="U44383" s="287"/>
      <c r="X44383" s="289"/>
    </row>
    <row r="44384" spans="20:24">
      <c r="T44384" s="288"/>
      <c r="U44384" s="287"/>
      <c r="X44384" s="289"/>
    </row>
    <row r="44385" spans="20:24">
      <c r="T44385" s="288"/>
      <c r="U44385" s="287"/>
      <c r="X44385" s="289"/>
    </row>
    <row r="44386" spans="20:24">
      <c r="T44386" s="288"/>
      <c r="U44386" s="287"/>
      <c r="X44386" s="289"/>
    </row>
    <row r="44387" spans="20:24">
      <c r="T44387" s="288"/>
      <c r="U44387" s="287"/>
      <c r="X44387" s="289"/>
    </row>
    <row r="44388" spans="20:24">
      <c r="T44388" s="288"/>
      <c r="U44388" s="287"/>
      <c r="X44388" s="289"/>
    </row>
    <row r="44389" spans="20:24">
      <c r="T44389" s="288"/>
      <c r="U44389" s="287"/>
      <c r="X44389" s="289"/>
    </row>
    <row r="44390" spans="20:24">
      <c r="T44390" s="288"/>
      <c r="U44390" s="287"/>
      <c r="X44390" s="289"/>
    </row>
    <row r="44391" spans="20:24">
      <c r="T44391" s="288"/>
      <c r="U44391" s="287"/>
      <c r="X44391" s="289"/>
    </row>
    <row r="44392" spans="20:24">
      <c r="T44392" s="288"/>
      <c r="U44392" s="287"/>
      <c r="X44392" s="289"/>
    </row>
    <row r="44393" spans="20:24">
      <c r="T44393" s="288"/>
      <c r="U44393" s="287"/>
      <c r="X44393" s="289"/>
    </row>
    <row r="44394" spans="20:24">
      <c r="T44394" s="288"/>
      <c r="U44394" s="287"/>
      <c r="X44394" s="289"/>
    </row>
    <row r="44395" spans="20:24">
      <c r="T44395" s="288"/>
      <c r="U44395" s="287"/>
      <c r="X44395" s="289"/>
    </row>
    <row r="44396" spans="20:24">
      <c r="T44396" s="288"/>
      <c r="U44396" s="287"/>
      <c r="X44396" s="289"/>
    </row>
    <row r="44397" spans="20:24">
      <c r="T44397" s="288"/>
      <c r="U44397" s="287"/>
      <c r="X44397" s="289"/>
    </row>
    <row r="44398" spans="20:24">
      <c r="T44398" s="288"/>
      <c r="U44398" s="287"/>
      <c r="X44398" s="289"/>
    </row>
    <row r="44399" spans="20:24">
      <c r="T44399" s="288"/>
      <c r="U44399" s="287"/>
      <c r="X44399" s="289"/>
    </row>
    <row r="44400" spans="20:24">
      <c r="T44400" s="288"/>
      <c r="U44400" s="287"/>
      <c r="X44400" s="289"/>
    </row>
    <row r="44401" spans="20:24">
      <c r="T44401" s="288"/>
      <c r="U44401" s="287"/>
      <c r="X44401" s="289"/>
    </row>
    <row r="44402" spans="20:24">
      <c r="T44402" s="288"/>
      <c r="U44402" s="287"/>
      <c r="X44402" s="289"/>
    </row>
    <row r="44403" spans="20:24">
      <c r="T44403" s="288"/>
      <c r="U44403" s="287"/>
      <c r="X44403" s="289"/>
    </row>
    <row r="44404" spans="20:24">
      <c r="T44404" s="288"/>
      <c r="U44404" s="287"/>
      <c r="X44404" s="289"/>
    </row>
    <row r="44405" spans="20:24">
      <c r="T44405" s="288"/>
      <c r="U44405" s="287"/>
      <c r="X44405" s="289"/>
    </row>
    <row r="44406" spans="20:24">
      <c r="T44406" s="288"/>
      <c r="U44406" s="287"/>
      <c r="X44406" s="289"/>
    </row>
    <row r="44407" spans="20:24">
      <c r="T44407" s="288"/>
      <c r="U44407" s="287"/>
      <c r="X44407" s="289"/>
    </row>
    <row r="44408" spans="20:24">
      <c r="T44408" s="288"/>
      <c r="U44408" s="287"/>
      <c r="X44408" s="289"/>
    </row>
    <row r="44409" spans="20:24">
      <c r="T44409" s="288"/>
      <c r="U44409" s="287"/>
      <c r="X44409" s="289"/>
    </row>
    <row r="44410" spans="20:24">
      <c r="T44410" s="288"/>
      <c r="U44410" s="287"/>
      <c r="X44410" s="289"/>
    </row>
    <row r="44411" spans="20:24">
      <c r="T44411" s="288"/>
      <c r="U44411" s="287"/>
      <c r="X44411" s="289"/>
    </row>
    <row r="44412" spans="20:24">
      <c r="T44412" s="288"/>
      <c r="U44412" s="287"/>
      <c r="X44412" s="289"/>
    </row>
    <row r="44413" spans="20:24">
      <c r="T44413" s="288"/>
      <c r="U44413" s="287"/>
      <c r="X44413" s="289"/>
    </row>
    <row r="44414" spans="20:24">
      <c r="T44414" s="288"/>
      <c r="U44414" s="287"/>
      <c r="X44414" s="289"/>
    </row>
    <row r="44415" spans="20:24">
      <c r="T44415" s="288"/>
      <c r="U44415" s="287"/>
      <c r="X44415" s="289"/>
    </row>
    <row r="44416" spans="20:24">
      <c r="T44416" s="288"/>
      <c r="U44416" s="287"/>
      <c r="X44416" s="289"/>
    </row>
    <row r="44417" spans="20:24">
      <c r="T44417" s="288"/>
      <c r="U44417" s="287"/>
      <c r="X44417" s="289"/>
    </row>
    <row r="44418" spans="20:24">
      <c r="T44418" s="288"/>
      <c r="U44418" s="287"/>
      <c r="X44418" s="289"/>
    </row>
    <row r="44419" spans="20:24">
      <c r="T44419" s="288"/>
      <c r="U44419" s="287"/>
      <c r="X44419" s="289"/>
    </row>
    <row r="44420" spans="20:24">
      <c r="T44420" s="288"/>
      <c r="U44420" s="287"/>
      <c r="X44420" s="289"/>
    </row>
    <row r="44421" spans="20:24">
      <c r="T44421" s="288"/>
      <c r="U44421" s="287"/>
      <c r="X44421" s="289"/>
    </row>
    <row r="44422" spans="20:24">
      <c r="T44422" s="288"/>
      <c r="U44422" s="287"/>
      <c r="X44422" s="289"/>
    </row>
    <row r="44423" spans="20:24">
      <c r="T44423" s="288"/>
      <c r="U44423" s="287"/>
      <c r="X44423" s="289"/>
    </row>
    <row r="44424" spans="20:24">
      <c r="T44424" s="288"/>
      <c r="U44424" s="287"/>
      <c r="X44424" s="289"/>
    </row>
    <row r="44425" spans="20:24">
      <c r="T44425" s="288"/>
      <c r="U44425" s="287"/>
      <c r="X44425" s="289"/>
    </row>
    <row r="44426" spans="20:24">
      <c r="T44426" s="288"/>
      <c r="U44426" s="287"/>
      <c r="X44426" s="289"/>
    </row>
    <row r="44427" spans="20:24">
      <c r="T44427" s="288"/>
      <c r="U44427" s="287"/>
      <c r="X44427" s="289"/>
    </row>
    <row r="44428" spans="20:24">
      <c r="T44428" s="288"/>
      <c r="U44428" s="287"/>
      <c r="X44428" s="289"/>
    </row>
    <row r="44429" spans="20:24">
      <c r="T44429" s="288"/>
      <c r="U44429" s="287"/>
      <c r="X44429" s="289"/>
    </row>
    <row r="44430" spans="20:24">
      <c r="T44430" s="288"/>
      <c r="U44430" s="287"/>
      <c r="X44430" s="289"/>
    </row>
    <row r="44431" spans="20:24">
      <c r="T44431" s="288"/>
      <c r="U44431" s="287"/>
      <c r="X44431" s="289"/>
    </row>
    <row r="44432" spans="20:24">
      <c r="T44432" s="288"/>
      <c r="U44432" s="287"/>
      <c r="X44432" s="289"/>
    </row>
    <row r="44433" spans="20:24">
      <c r="T44433" s="288"/>
      <c r="U44433" s="287"/>
      <c r="X44433" s="289"/>
    </row>
    <row r="44434" spans="20:24">
      <c r="T44434" s="288"/>
      <c r="U44434" s="287"/>
      <c r="X44434" s="289"/>
    </row>
    <row r="44435" spans="20:24">
      <c r="T44435" s="288"/>
      <c r="U44435" s="287"/>
      <c r="X44435" s="289"/>
    </row>
    <row r="44436" spans="20:24">
      <c r="T44436" s="288"/>
      <c r="U44436" s="287"/>
      <c r="X44436" s="289"/>
    </row>
    <row r="44437" spans="20:24">
      <c r="T44437" s="288"/>
      <c r="U44437" s="287"/>
      <c r="X44437" s="289"/>
    </row>
    <row r="44438" spans="20:24">
      <c r="T44438" s="288"/>
      <c r="U44438" s="287"/>
      <c r="X44438" s="289"/>
    </row>
    <row r="44439" spans="20:24">
      <c r="T44439" s="288"/>
      <c r="U44439" s="287"/>
      <c r="X44439" s="289"/>
    </row>
    <row r="44440" spans="20:24">
      <c r="T44440" s="288"/>
      <c r="U44440" s="287"/>
      <c r="X44440" s="289"/>
    </row>
    <row r="44441" spans="20:24">
      <c r="T44441" s="288"/>
      <c r="U44441" s="287"/>
      <c r="X44441" s="289"/>
    </row>
    <row r="44442" spans="20:24">
      <c r="T44442" s="288"/>
      <c r="U44442" s="287"/>
      <c r="X44442" s="289"/>
    </row>
    <row r="44443" spans="20:24">
      <c r="T44443" s="288"/>
      <c r="U44443" s="287"/>
      <c r="X44443" s="289"/>
    </row>
    <row r="44444" spans="20:24">
      <c r="T44444" s="288"/>
      <c r="U44444" s="287"/>
      <c r="X44444" s="289"/>
    </row>
    <row r="44445" spans="20:24">
      <c r="T44445" s="288"/>
      <c r="U44445" s="287"/>
      <c r="X44445" s="289"/>
    </row>
    <row r="44446" spans="20:24">
      <c r="T44446" s="288"/>
      <c r="U44446" s="287"/>
      <c r="X44446" s="289"/>
    </row>
    <row r="44447" spans="20:24">
      <c r="T44447" s="288"/>
      <c r="U44447" s="287"/>
      <c r="X44447" s="289"/>
    </row>
    <row r="44448" spans="20:24">
      <c r="T44448" s="288"/>
      <c r="U44448" s="287"/>
      <c r="X44448" s="289"/>
    </row>
    <row r="44449" spans="20:24">
      <c r="T44449" s="288"/>
      <c r="U44449" s="287"/>
      <c r="X44449" s="289"/>
    </row>
    <row r="44450" spans="20:24">
      <c r="T44450" s="288"/>
      <c r="U44450" s="287"/>
      <c r="X44450" s="289"/>
    </row>
    <row r="44451" spans="20:24">
      <c r="T44451" s="288"/>
      <c r="U44451" s="287"/>
      <c r="X44451" s="289"/>
    </row>
    <row r="44452" spans="20:24">
      <c r="T44452" s="288"/>
      <c r="U44452" s="287"/>
      <c r="X44452" s="289"/>
    </row>
    <row r="44453" spans="20:24">
      <c r="T44453" s="288"/>
      <c r="U44453" s="287"/>
      <c r="X44453" s="289"/>
    </row>
    <row r="44454" spans="20:24">
      <c r="T44454" s="288"/>
      <c r="U44454" s="287"/>
      <c r="X44454" s="289"/>
    </row>
    <row r="44455" spans="20:24">
      <c r="T44455" s="288"/>
      <c r="U44455" s="287"/>
      <c r="X44455" s="289"/>
    </row>
    <row r="44456" spans="20:24">
      <c r="T44456" s="288"/>
      <c r="U44456" s="287"/>
      <c r="X44456" s="289"/>
    </row>
    <row r="44457" spans="20:24">
      <c r="T44457" s="288"/>
      <c r="U44457" s="287"/>
      <c r="X44457" s="289"/>
    </row>
    <row r="44458" spans="20:24">
      <c r="T44458" s="288"/>
      <c r="U44458" s="287"/>
      <c r="X44458" s="289"/>
    </row>
    <row r="44459" spans="20:24">
      <c r="T44459" s="288"/>
      <c r="U44459" s="287"/>
      <c r="X44459" s="289"/>
    </row>
    <row r="44460" spans="20:24">
      <c r="T44460" s="288"/>
      <c r="U44460" s="287"/>
      <c r="X44460" s="289"/>
    </row>
    <row r="44461" spans="20:24">
      <c r="T44461" s="288"/>
      <c r="U44461" s="287"/>
      <c r="X44461" s="289"/>
    </row>
    <row r="44462" spans="20:24">
      <c r="T44462" s="288"/>
      <c r="U44462" s="287"/>
      <c r="X44462" s="289"/>
    </row>
    <row r="44463" spans="20:24">
      <c r="T44463" s="288"/>
      <c r="U44463" s="287"/>
      <c r="X44463" s="289"/>
    </row>
    <row r="44464" spans="20:24">
      <c r="T44464" s="288"/>
      <c r="U44464" s="287"/>
      <c r="X44464" s="289"/>
    </row>
    <row r="44465" spans="20:24">
      <c r="T44465" s="288"/>
      <c r="U44465" s="287"/>
      <c r="X44465" s="289"/>
    </row>
    <row r="44466" spans="20:24">
      <c r="T44466" s="288"/>
      <c r="U44466" s="287"/>
      <c r="X44466" s="289"/>
    </row>
    <row r="44467" spans="20:24">
      <c r="T44467" s="288"/>
      <c r="U44467" s="287"/>
      <c r="X44467" s="289"/>
    </row>
    <row r="44468" spans="20:24">
      <c r="T44468" s="288"/>
      <c r="U44468" s="287"/>
      <c r="X44468" s="289"/>
    </row>
    <row r="44469" spans="20:24">
      <c r="T44469" s="288"/>
      <c r="U44469" s="287"/>
      <c r="X44469" s="289"/>
    </row>
    <row r="44470" spans="20:24">
      <c r="T44470" s="288"/>
      <c r="U44470" s="287"/>
      <c r="X44470" s="289"/>
    </row>
    <row r="44471" spans="20:24">
      <c r="T44471" s="288"/>
      <c r="U44471" s="287"/>
      <c r="X44471" s="289"/>
    </row>
    <row r="44472" spans="20:24">
      <c r="T44472" s="288"/>
      <c r="U44472" s="287"/>
      <c r="X44472" s="289"/>
    </row>
    <row r="44473" spans="20:24">
      <c r="T44473" s="288"/>
      <c r="U44473" s="287"/>
      <c r="X44473" s="289"/>
    </row>
    <row r="44474" spans="20:24">
      <c r="T44474" s="288"/>
      <c r="U44474" s="287"/>
      <c r="X44474" s="289"/>
    </row>
    <row r="44475" spans="20:24">
      <c r="T44475" s="288"/>
      <c r="U44475" s="287"/>
      <c r="X44475" s="289"/>
    </row>
    <row r="44476" spans="20:24">
      <c r="T44476" s="288"/>
      <c r="U44476" s="287"/>
      <c r="X44476" s="289"/>
    </row>
    <row r="44477" spans="20:24">
      <c r="T44477" s="288"/>
      <c r="U44477" s="287"/>
      <c r="X44477" s="289"/>
    </row>
    <row r="44478" spans="20:24">
      <c r="T44478" s="288"/>
      <c r="U44478" s="287"/>
      <c r="X44478" s="289"/>
    </row>
    <row r="44479" spans="20:24">
      <c r="T44479" s="288"/>
      <c r="U44479" s="287"/>
      <c r="X44479" s="289"/>
    </row>
    <row r="44480" spans="20:24">
      <c r="T44480" s="288"/>
      <c r="U44480" s="287"/>
      <c r="X44480" s="289"/>
    </row>
    <row r="44481" spans="20:24">
      <c r="T44481" s="288"/>
      <c r="U44481" s="287"/>
      <c r="X44481" s="289"/>
    </row>
    <row r="44482" spans="20:24">
      <c r="T44482" s="288"/>
      <c r="U44482" s="287"/>
      <c r="X44482" s="289"/>
    </row>
    <row r="44483" spans="20:24">
      <c r="T44483" s="288"/>
      <c r="U44483" s="287"/>
      <c r="X44483" s="289"/>
    </row>
    <row r="44484" spans="20:24">
      <c r="T44484" s="288"/>
      <c r="U44484" s="287"/>
      <c r="X44484" s="289"/>
    </row>
    <row r="44485" spans="20:24">
      <c r="T44485" s="288"/>
      <c r="U44485" s="287"/>
      <c r="X44485" s="289"/>
    </row>
    <row r="44486" spans="20:24">
      <c r="T44486" s="288"/>
      <c r="U44486" s="287"/>
      <c r="X44486" s="289"/>
    </row>
    <row r="44487" spans="20:24">
      <c r="T44487" s="288"/>
      <c r="U44487" s="287"/>
      <c r="X44487" s="289"/>
    </row>
    <row r="44488" spans="20:24">
      <c r="T44488" s="288"/>
      <c r="U44488" s="287"/>
      <c r="X44488" s="289"/>
    </row>
    <row r="44489" spans="20:24">
      <c r="T44489" s="288"/>
      <c r="U44489" s="287"/>
      <c r="X44489" s="289"/>
    </row>
    <row r="44490" spans="20:24">
      <c r="T44490" s="288"/>
      <c r="U44490" s="287"/>
      <c r="X44490" s="289"/>
    </row>
    <row r="44491" spans="20:24">
      <c r="T44491" s="288"/>
      <c r="U44491" s="287"/>
      <c r="X44491" s="289"/>
    </row>
    <row r="44492" spans="20:24">
      <c r="T44492" s="288"/>
      <c r="U44492" s="287"/>
      <c r="X44492" s="289"/>
    </row>
    <row r="44493" spans="20:24">
      <c r="T44493" s="288"/>
      <c r="U44493" s="287"/>
      <c r="X44493" s="289"/>
    </row>
    <row r="44494" spans="20:24">
      <c r="T44494" s="288"/>
      <c r="U44494" s="287"/>
      <c r="X44494" s="289"/>
    </row>
    <row r="44495" spans="20:24">
      <c r="T44495" s="288"/>
      <c r="U44495" s="287"/>
      <c r="X44495" s="289"/>
    </row>
    <row r="44496" spans="20:24">
      <c r="T44496" s="288"/>
      <c r="U44496" s="287"/>
      <c r="X44496" s="289"/>
    </row>
    <row r="44497" spans="20:24">
      <c r="T44497" s="288"/>
      <c r="U44497" s="287"/>
      <c r="X44497" s="289"/>
    </row>
    <row r="44498" spans="20:24">
      <c r="T44498" s="288"/>
      <c r="U44498" s="287"/>
      <c r="X44498" s="289"/>
    </row>
    <row r="44499" spans="20:24">
      <c r="T44499" s="288"/>
      <c r="U44499" s="287"/>
      <c r="X44499" s="289"/>
    </row>
    <row r="44500" spans="20:24">
      <c r="T44500" s="288"/>
      <c r="U44500" s="287"/>
      <c r="X44500" s="289"/>
    </row>
    <row r="44501" spans="20:24">
      <c r="T44501" s="288"/>
      <c r="U44501" s="287"/>
      <c r="X44501" s="289"/>
    </row>
    <row r="44502" spans="20:24">
      <c r="T44502" s="288"/>
      <c r="U44502" s="287"/>
      <c r="X44502" s="289"/>
    </row>
    <row r="44503" spans="20:24">
      <c r="T44503" s="288"/>
      <c r="U44503" s="287"/>
      <c r="X44503" s="289"/>
    </row>
    <row r="44504" spans="20:24">
      <c r="T44504" s="288"/>
      <c r="U44504" s="287"/>
      <c r="X44504" s="289"/>
    </row>
    <row r="44505" spans="20:24">
      <c r="T44505" s="288"/>
      <c r="U44505" s="287"/>
      <c r="X44505" s="289"/>
    </row>
    <row r="44506" spans="20:24">
      <c r="T44506" s="288"/>
      <c r="U44506" s="287"/>
      <c r="X44506" s="289"/>
    </row>
    <row r="44507" spans="20:24">
      <c r="T44507" s="288"/>
      <c r="U44507" s="287"/>
      <c r="X44507" s="289"/>
    </row>
    <row r="44508" spans="20:24">
      <c r="T44508" s="288"/>
      <c r="U44508" s="287"/>
      <c r="X44508" s="289"/>
    </row>
    <row r="44509" spans="20:24">
      <c r="T44509" s="288"/>
      <c r="U44509" s="287"/>
      <c r="X44509" s="289"/>
    </row>
    <row r="44510" spans="20:24">
      <c r="T44510" s="288"/>
      <c r="U44510" s="287"/>
      <c r="X44510" s="289"/>
    </row>
    <row r="44511" spans="20:24">
      <c r="T44511" s="288"/>
      <c r="U44511" s="287"/>
      <c r="X44511" s="289"/>
    </row>
    <row r="44512" spans="20:24">
      <c r="T44512" s="288"/>
      <c r="U44512" s="287"/>
      <c r="X44512" s="289"/>
    </row>
    <row r="44513" spans="20:24">
      <c r="T44513" s="288"/>
      <c r="U44513" s="287"/>
      <c r="X44513" s="289"/>
    </row>
    <row r="44514" spans="20:24">
      <c r="T44514" s="288"/>
      <c r="U44514" s="287"/>
      <c r="X44514" s="289"/>
    </row>
    <row r="44515" spans="20:24">
      <c r="T44515" s="288"/>
      <c r="U44515" s="287"/>
      <c r="X44515" s="289"/>
    </row>
    <row r="44516" spans="20:24">
      <c r="T44516" s="288"/>
      <c r="U44516" s="287"/>
      <c r="X44516" s="289"/>
    </row>
    <row r="44517" spans="20:24">
      <c r="T44517" s="288"/>
      <c r="U44517" s="287"/>
      <c r="X44517" s="289"/>
    </row>
    <row r="44518" spans="20:24">
      <c r="T44518" s="288"/>
      <c r="U44518" s="287"/>
      <c r="X44518" s="289"/>
    </row>
    <row r="44519" spans="20:24">
      <c r="T44519" s="288"/>
      <c r="U44519" s="287"/>
      <c r="X44519" s="289"/>
    </row>
    <row r="44520" spans="20:24">
      <c r="T44520" s="288"/>
      <c r="U44520" s="287"/>
      <c r="X44520" s="289"/>
    </row>
    <row r="44521" spans="20:24">
      <c r="T44521" s="288"/>
      <c r="U44521" s="287"/>
      <c r="X44521" s="289"/>
    </row>
    <row r="44522" spans="20:24">
      <c r="T44522" s="288"/>
      <c r="U44522" s="287"/>
      <c r="X44522" s="289"/>
    </row>
    <row r="44523" spans="20:24">
      <c r="T44523" s="288"/>
      <c r="U44523" s="287"/>
      <c r="X44523" s="289"/>
    </row>
    <row r="44524" spans="20:24">
      <c r="T44524" s="288"/>
      <c r="U44524" s="287"/>
      <c r="X44524" s="289"/>
    </row>
    <row r="44525" spans="20:24">
      <c r="T44525" s="288"/>
      <c r="U44525" s="287"/>
      <c r="X44525" s="289"/>
    </row>
    <row r="44526" spans="20:24">
      <c r="T44526" s="288"/>
      <c r="U44526" s="287"/>
      <c r="X44526" s="289"/>
    </row>
    <row r="44527" spans="20:24">
      <c r="T44527" s="288"/>
      <c r="U44527" s="287"/>
      <c r="X44527" s="289"/>
    </row>
    <row r="44528" spans="20:24">
      <c r="T44528" s="288"/>
      <c r="U44528" s="287"/>
      <c r="X44528" s="289"/>
    </row>
    <row r="44529" spans="20:24">
      <c r="T44529" s="288"/>
      <c r="U44529" s="287"/>
      <c r="X44529" s="289"/>
    </row>
    <row r="44530" spans="20:24">
      <c r="T44530" s="288"/>
      <c r="U44530" s="287"/>
      <c r="X44530" s="289"/>
    </row>
    <row r="44531" spans="20:24">
      <c r="T44531" s="288"/>
      <c r="U44531" s="287"/>
      <c r="X44531" s="289"/>
    </row>
    <row r="44532" spans="20:24">
      <c r="T44532" s="288"/>
      <c r="U44532" s="287"/>
      <c r="X44532" s="289"/>
    </row>
    <row r="44533" spans="20:24">
      <c r="T44533" s="288"/>
      <c r="U44533" s="287"/>
      <c r="X44533" s="289"/>
    </row>
    <row r="44534" spans="20:24">
      <c r="T44534" s="288"/>
      <c r="U44534" s="287"/>
      <c r="X44534" s="289"/>
    </row>
    <row r="44535" spans="20:24">
      <c r="T44535" s="288"/>
      <c r="U44535" s="287"/>
      <c r="X44535" s="289"/>
    </row>
    <row r="44536" spans="20:24">
      <c r="T44536" s="288"/>
      <c r="U44536" s="287"/>
      <c r="X44536" s="289"/>
    </row>
    <row r="44537" spans="20:24">
      <c r="T44537" s="288"/>
      <c r="U44537" s="287"/>
      <c r="X44537" s="289"/>
    </row>
    <row r="44538" spans="20:24">
      <c r="T44538" s="288"/>
      <c r="U44538" s="287"/>
      <c r="X44538" s="289"/>
    </row>
    <row r="44539" spans="20:24">
      <c r="T44539" s="288"/>
      <c r="U44539" s="287"/>
      <c r="X44539" s="289"/>
    </row>
    <row r="44540" spans="20:24">
      <c r="T44540" s="288"/>
      <c r="U44540" s="287"/>
      <c r="X44540" s="289"/>
    </row>
    <row r="44541" spans="20:24">
      <c r="T44541" s="288"/>
      <c r="U44541" s="287"/>
      <c r="X44541" s="289"/>
    </row>
    <row r="44542" spans="20:24">
      <c r="T44542" s="288"/>
      <c r="U44542" s="287"/>
      <c r="X44542" s="289"/>
    </row>
    <row r="44543" spans="20:24">
      <c r="T44543" s="288"/>
      <c r="U44543" s="287"/>
      <c r="X44543" s="289"/>
    </row>
    <row r="44544" spans="20:24">
      <c r="T44544" s="288"/>
      <c r="U44544" s="287"/>
      <c r="X44544" s="289"/>
    </row>
    <row r="44545" spans="20:24">
      <c r="T44545" s="288"/>
      <c r="U44545" s="287"/>
      <c r="X44545" s="289"/>
    </row>
    <row r="44546" spans="20:24">
      <c r="T44546" s="288"/>
      <c r="U44546" s="287"/>
      <c r="X44546" s="289"/>
    </row>
    <row r="44547" spans="20:24">
      <c r="T44547" s="288"/>
      <c r="U44547" s="287"/>
      <c r="X44547" s="289"/>
    </row>
    <row r="44548" spans="20:24">
      <c r="T44548" s="288"/>
      <c r="U44548" s="287"/>
      <c r="X44548" s="289"/>
    </row>
    <row r="44549" spans="20:24">
      <c r="T44549" s="288"/>
      <c r="U44549" s="287"/>
      <c r="X44549" s="289"/>
    </row>
    <row r="44550" spans="20:24">
      <c r="T44550" s="288"/>
      <c r="U44550" s="287"/>
      <c r="X44550" s="289"/>
    </row>
    <row r="44551" spans="20:24">
      <c r="T44551" s="288"/>
      <c r="U44551" s="287"/>
      <c r="X44551" s="289"/>
    </row>
    <row r="44552" spans="20:24">
      <c r="T44552" s="288"/>
      <c r="U44552" s="287"/>
      <c r="X44552" s="289"/>
    </row>
    <row r="44553" spans="20:24">
      <c r="T44553" s="288"/>
      <c r="U44553" s="287"/>
      <c r="X44553" s="289"/>
    </row>
    <row r="44554" spans="20:24">
      <c r="T44554" s="288"/>
      <c r="U44554" s="287"/>
      <c r="X44554" s="289"/>
    </row>
    <row r="44555" spans="20:24">
      <c r="T44555" s="288"/>
      <c r="U44555" s="287"/>
      <c r="X44555" s="289"/>
    </row>
    <row r="44556" spans="20:24">
      <c r="T44556" s="288"/>
      <c r="U44556" s="287"/>
      <c r="X44556" s="289"/>
    </row>
    <row r="44557" spans="20:24">
      <c r="T44557" s="288"/>
      <c r="U44557" s="287"/>
      <c r="X44557" s="289"/>
    </row>
    <row r="44558" spans="20:24">
      <c r="T44558" s="288"/>
      <c r="U44558" s="287"/>
      <c r="X44558" s="289"/>
    </row>
    <row r="44559" spans="20:24">
      <c r="T44559" s="288"/>
      <c r="U44559" s="287"/>
      <c r="X44559" s="289"/>
    </row>
    <row r="44560" spans="20:24">
      <c r="T44560" s="288"/>
      <c r="U44560" s="287"/>
      <c r="X44560" s="289"/>
    </row>
    <row r="44561" spans="20:24">
      <c r="T44561" s="288"/>
      <c r="U44561" s="287"/>
      <c r="X44561" s="289"/>
    </row>
    <row r="44562" spans="20:24">
      <c r="T44562" s="288"/>
      <c r="U44562" s="287"/>
      <c r="X44562" s="289"/>
    </row>
    <row r="44563" spans="20:24">
      <c r="T44563" s="288"/>
      <c r="U44563" s="287"/>
      <c r="X44563" s="289"/>
    </row>
    <row r="44564" spans="20:24">
      <c r="T44564" s="288"/>
      <c r="U44564" s="287"/>
      <c r="X44564" s="289"/>
    </row>
    <row r="44565" spans="20:24">
      <c r="T44565" s="288"/>
      <c r="U44565" s="287"/>
      <c r="X44565" s="289"/>
    </row>
    <row r="44566" spans="20:24">
      <c r="T44566" s="288"/>
      <c r="U44566" s="287"/>
      <c r="X44566" s="289"/>
    </row>
    <row r="44567" spans="20:24">
      <c r="T44567" s="288"/>
      <c r="U44567" s="287"/>
      <c r="X44567" s="289"/>
    </row>
    <row r="44568" spans="20:24">
      <c r="T44568" s="288"/>
      <c r="U44568" s="287"/>
      <c r="X44568" s="289"/>
    </row>
    <row r="44569" spans="20:24">
      <c r="T44569" s="288"/>
      <c r="U44569" s="287"/>
      <c r="X44569" s="289"/>
    </row>
    <row r="44570" spans="20:24">
      <c r="T44570" s="288"/>
      <c r="U44570" s="287"/>
      <c r="X44570" s="289"/>
    </row>
    <row r="44571" spans="20:24">
      <c r="T44571" s="288"/>
      <c r="U44571" s="287"/>
      <c r="X44571" s="289"/>
    </row>
    <row r="44572" spans="20:24">
      <c r="T44572" s="288"/>
      <c r="U44572" s="287"/>
      <c r="X44572" s="289"/>
    </row>
    <row r="44573" spans="20:24">
      <c r="T44573" s="288"/>
      <c r="U44573" s="287"/>
      <c r="X44573" s="289"/>
    </row>
    <row r="44574" spans="20:24">
      <c r="T44574" s="288"/>
      <c r="U44574" s="287"/>
      <c r="X44574" s="289"/>
    </row>
    <row r="44575" spans="20:24">
      <c r="T44575" s="288"/>
      <c r="U44575" s="287"/>
      <c r="X44575" s="289"/>
    </row>
    <row r="44576" spans="20:24">
      <c r="T44576" s="288"/>
      <c r="U44576" s="287"/>
      <c r="X44576" s="289"/>
    </row>
    <row r="44577" spans="20:24">
      <c r="T44577" s="288"/>
      <c r="U44577" s="287"/>
      <c r="X44577" s="289"/>
    </row>
    <row r="44578" spans="20:24">
      <c r="T44578" s="288"/>
      <c r="U44578" s="287"/>
      <c r="X44578" s="289"/>
    </row>
    <row r="44579" spans="20:24">
      <c r="T44579" s="288"/>
      <c r="U44579" s="287"/>
      <c r="X44579" s="289"/>
    </row>
    <row r="44580" spans="20:24">
      <c r="T44580" s="288"/>
      <c r="U44580" s="287"/>
      <c r="X44580" s="289"/>
    </row>
    <row r="44581" spans="20:24">
      <c r="T44581" s="288"/>
      <c r="U44581" s="287"/>
      <c r="X44581" s="289"/>
    </row>
    <row r="44582" spans="20:24">
      <c r="T44582" s="288"/>
      <c r="U44582" s="287"/>
      <c r="X44582" s="289"/>
    </row>
    <row r="44583" spans="20:24">
      <c r="T44583" s="288"/>
      <c r="U44583" s="287"/>
      <c r="X44583" s="289"/>
    </row>
    <row r="44584" spans="20:24">
      <c r="T44584" s="288"/>
      <c r="U44584" s="287"/>
      <c r="X44584" s="289"/>
    </row>
    <row r="44585" spans="20:24">
      <c r="T44585" s="288"/>
      <c r="U44585" s="287"/>
      <c r="X44585" s="289"/>
    </row>
    <row r="44586" spans="20:24">
      <c r="T44586" s="288"/>
      <c r="U44586" s="287"/>
      <c r="X44586" s="289"/>
    </row>
    <row r="44587" spans="20:24">
      <c r="T44587" s="288"/>
      <c r="U44587" s="287"/>
      <c r="X44587" s="289"/>
    </row>
    <row r="44588" spans="20:24">
      <c r="T44588" s="288"/>
      <c r="U44588" s="287"/>
      <c r="X44588" s="289"/>
    </row>
    <row r="44589" spans="20:24">
      <c r="T44589" s="288"/>
      <c r="U44589" s="287"/>
      <c r="X44589" s="289"/>
    </row>
    <row r="44590" spans="20:24">
      <c r="T44590" s="288"/>
      <c r="U44590" s="287"/>
      <c r="X44590" s="289"/>
    </row>
    <row r="44591" spans="20:24">
      <c r="T44591" s="288"/>
      <c r="U44591" s="287"/>
      <c r="X44591" s="289"/>
    </row>
    <row r="44592" spans="20:24">
      <c r="T44592" s="288"/>
      <c r="U44592" s="287"/>
      <c r="X44592" s="289"/>
    </row>
    <row r="44593" spans="20:24">
      <c r="T44593" s="288"/>
      <c r="U44593" s="287"/>
      <c r="X44593" s="289"/>
    </row>
    <row r="44594" spans="20:24">
      <c r="T44594" s="288"/>
      <c r="U44594" s="287"/>
      <c r="X44594" s="289"/>
    </row>
    <row r="44595" spans="20:24">
      <c r="T44595" s="288"/>
      <c r="U44595" s="287"/>
      <c r="X44595" s="289"/>
    </row>
    <row r="44596" spans="20:24">
      <c r="T44596" s="288"/>
      <c r="U44596" s="287"/>
      <c r="X44596" s="289"/>
    </row>
    <row r="44597" spans="20:24">
      <c r="T44597" s="288"/>
      <c r="U44597" s="287"/>
      <c r="X44597" s="289"/>
    </row>
    <row r="44598" spans="20:24">
      <c r="T44598" s="288"/>
      <c r="U44598" s="287"/>
      <c r="X44598" s="289"/>
    </row>
    <row r="44599" spans="20:24">
      <c r="T44599" s="288"/>
      <c r="U44599" s="287"/>
      <c r="X44599" s="289"/>
    </row>
    <row r="44600" spans="20:24">
      <c r="T44600" s="288"/>
      <c r="U44600" s="287"/>
      <c r="X44600" s="289"/>
    </row>
    <row r="44601" spans="20:24">
      <c r="T44601" s="288"/>
      <c r="U44601" s="287"/>
      <c r="X44601" s="289"/>
    </row>
    <row r="44602" spans="20:24">
      <c r="T44602" s="288"/>
      <c r="U44602" s="287"/>
      <c r="X44602" s="289"/>
    </row>
    <row r="44603" spans="20:24">
      <c r="T44603" s="288"/>
      <c r="U44603" s="287"/>
      <c r="X44603" s="289"/>
    </row>
    <row r="44604" spans="20:24">
      <c r="T44604" s="288"/>
      <c r="U44604" s="287"/>
      <c r="X44604" s="289"/>
    </row>
    <row r="44605" spans="20:24">
      <c r="T44605" s="288"/>
      <c r="U44605" s="287"/>
      <c r="X44605" s="289"/>
    </row>
    <row r="44606" spans="20:24">
      <c r="T44606" s="288"/>
      <c r="U44606" s="287"/>
      <c r="X44606" s="289"/>
    </row>
    <row r="44607" spans="20:24">
      <c r="T44607" s="288"/>
      <c r="U44607" s="287"/>
      <c r="X44607" s="289"/>
    </row>
    <row r="44608" spans="20:24">
      <c r="T44608" s="288"/>
      <c r="U44608" s="287"/>
      <c r="X44608" s="289"/>
    </row>
    <row r="44609" spans="20:24">
      <c r="T44609" s="288"/>
      <c r="U44609" s="287"/>
      <c r="X44609" s="289"/>
    </row>
    <row r="44610" spans="20:24">
      <c r="T44610" s="288"/>
      <c r="U44610" s="287"/>
      <c r="X44610" s="289"/>
    </row>
    <row r="44611" spans="20:24">
      <c r="T44611" s="288"/>
      <c r="U44611" s="287"/>
      <c r="X44611" s="289"/>
    </row>
    <row r="44612" spans="20:24">
      <c r="T44612" s="288"/>
      <c r="U44612" s="287"/>
      <c r="X44612" s="289"/>
    </row>
    <row r="44613" spans="20:24">
      <c r="T44613" s="288"/>
      <c r="U44613" s="287"/>
      <c r="X44613" s="289"/>
    </row>
    <row r="44614" spans="20:24">
      <c r="T44614" s="288"/>
      <c r="U44614" s="287"/>
      <c r="X44614" s="289"/>
    </row>
    <row r="44615" spans="20:24">
      <c r="T44615" s="288"/>
      <c r="U44615" s="287"/>
      <c r="X44615" s="289"/>
    </row>
    <row r="44616" spans="20:24">
      <c r="T44616" s="288"/>
      <c r="U44616" s="287"/>
      <c r="X44616" s="289"/>
    </row>
    <row r="44617" spans="20:24">
      <c r="T44617" s="288"/>
      <c r="U44617" s="287"/>
      <c r="X44617" s="289"/>
    </row>
    <row r="44618" spans="20:24">
      <c r="T44618" s="288"/>
      <c r="U44618" s="287"/>
      <c r="X44618" s="289"/>
    </row>
    <row r="44619" spans="20:24">
      <c r="T44619" s="288"/>
      <c r="U44619" s="287"/>
      <c r="X44619" s="289"/>
    </row>
    <row r="44620" spans="20:24">
      <c r="T44620" s="288"/>
      <c r="U44620" s="287"/>
      <c r="X44620" s="289"/>
    </row>
    <row r="44621" spans="20:24">
      <c r="T44621" s="288"/>
      <c r="U44621" s="287"/>
      <c r="X44621" s="289"/>
    </row>
    <row r="44622" spans="20:24">
      <c r="T44622" s="288"/>
      <c r="U44622" s="287"/>
      <c r="X44622" s="289"/>
    </row>
    <row r="44623" spans="20:24">
      <c r="T44623" s="288"/>
      <c r="U44623" s="287"/>
      <c r="X44623" s="289"/>
    </row>
    <row r="44624" spans="20:24">
      <c r="T44624" s="288"/>
      <c r="U44624" s="287"/>
      <c r="X44624" s="289"/>
    </row>
    <row r="44625" spans="20:24">
      <c r="T44625" s="288"/>
      <c r="U44625" s="287"/>
      <c r="X44625" s="289"/>
    </row>
    <row r="44626" spans="20:24">
      <c r="T44626" s="288"/>
      <c r="U44626" s="287"/>
      <c r="X44626" s="289"/>
    </row>
    <row r="44627" spans="20:24">
      <c r="T44627" s="288"/>
      <c r="U44627" s="287"/>
      <c r="X44627" s="289"/>
    </row>
    <row r="44628" spans="20:24">
      <c r="T44628" s="288"/>
      <c r="U44628" s="287"/>
      <c r="X44628" s="289"/>
    </row>
    <row r="44629" spans="20:24">
      <c r="T44629" s="288"/>
      <c r="U44629" s="287"/>
      <c r="X44629" s="289"/>
    </row>
    <row r="44630" spans="20:24">
      <c r="T44630" s="288"/>
      <c r="U44630" s="287"/>
      <c r="X44630" s="289"/>
    </row>
    <row r="44631" spans="20:24">
      <c r="T44631" s="288"/>
      <c r="U44631" s="287"/>
      <c r="X44631" s="289"/>
    </row>
    <row r="44632" spans="20:24">
      <c r="T44632" s="288"/>
      <c r="U44632" s="287"/>
      <c r="X44632" s="289"/>
    </row>
    <row r="44633" spans="20:24">
      <c r="T44633" s="288"/>
      <c r="U44633" s="287"/>
      <c r="X44633" s="289"/>
    </row>
    <row r="44634" spans="20:24">
      <c r="T44634" s="288"/>
      <c r="U44634" s="287"/>
      <c r="X44634" s="289"/>
    </row>
    <row r="44635" spans="20:24">
      <c r="T44635" s="288"/>
      <c r="U44635" s="287"/>
      <c r="X44635" s="289"/>
    </row>
    <row r="44636" spans="20:24">
      <c r="T44636" s="288"/>
      <c r="U44636" s="287"/>
      <c r="X44636" s="289"/>
    </row>
    <row r="44637" spans="20:24">
      <c r="T44637" s="288"/>
      <c r="U44637" s="287"/>
      <c r="X44637" s="289"/>
    </row>
    <row r="44638" spans="20:24">
      <c r="T44638" s="288"/>
      <c r="U44638" s="287"/>
      <c r="X44638" s="289"/>
    </row>
    <row r="44639" spans="20:24">
      <c r="T44639" s="288"/>
      <c r="U44639" s="287"/>
      <c r="X44639" s="289"/>
    </row>
    <row r="44640" spans="20:24">
      <c r="T44640" s="288"/>
      <c r="U44640" s="287"/>
      <c r="X44640" s="289"/>
    </row>
    <row r="44641" spans="20:24">
      <c r="T44641" s="288"/>
      <c r="U44641" s="287"/>
      <c r="X44641" s="289"/>
    </row>
    <row r="44642" spans="20:24">
      <c r="T44642" s="288"/>
      <c r="U44642" s="287"/>
      <c r="X44642" s="289"/>
    </row>
    <row r="44643" spans="20:24">
      <c r="T44643" s="288"/>
      <c r="U44643" s="287"/>
      <c r="X44643" s="289"/>
    </row>
    <row r="44644" spans="20:24">
      <c r="T44644" s="288"/>
      <c r="U44644" s="287"/>
      <c r="X44644" s="289"/>
    </row>
    <row r="44645" spans="20:24">
      <c r="T44645" s="288"/>
      <c r="U44645" s="287"/>
      <c r="X44645" s="289"/>
    </row>
    <row r="44646" spans="20:24">
      <c r="T44646" s="288"/>
      <c r="U44646" s="287"/>
      <c r="X44646" s="289"/>
    </row>
    <row r="44647" spans="20:24">
      <c r="T44647" s="288"/>
      <c r="U44647" s="287"/>
      <c r="X44647" s="289"/>
    </row>
    <row r="44648" spans="20:24">
      <c r="T44648" s="288"/>
      <c r="U44648" s="287"/>
      <c r="X44648" s="289"/>
    </row>
    <row r="44649" spans="20:24">
      <c r="T44649" s="288"/>
      <c r="U44649" s="287"/>
      <c r="X44649" s="289"/>
    </row>
    <row r="44650" spans="20:24">
      <c r="T44650" s="288"/>
      <c r="U44650" s="287"/>
      <c r="X44650" s="289"/>
    </row>
    <row r="44651" spans="20:24">
      <c r="T44651" s="288"/>
      <c r="U44651" s="287"/>
      <c r="X44651" s="289"/>
    </row>
    <row r="44652" spans="20:24">
      <c r="T44652" s="288"/>
      <c r="U44652" s="287"/>
      <c r="X44652" s="289"/>
    </row>
    <row r="44653" spans="20:24">
      <c r="T44653" s="288"/>
      <c r="U44653" s="287"/>
      <c r="X44653" s="289"/>
    </row>
    <row r="44654" spans="20:24">
      <c r="T44654" s="288"/>
      <c r="U44654" s="287"/>
      <c r="X44654" s="289"/>
    </row>
    <row r="44655" spans="20:24">
      <c r="T44655" s="288"/>
      <c r="U44655" s="287"/>
      <c r="X44655" s="289"/>
    </row>
    <row r="44656" spans="20:24">
      <c r="T44656" s="288"/>
      <c r="U44656" s="287"/>
      <c r="X44656" s="289"/>
    </row>
    <row r="44657" spans="20:24">
      <c r="T44657" s="288"/>
      <c r="U44657" s="287"/>
      <c r="X44657" s="289"/>
    </row>
    <row r="44658" spans="20:24">
      <c r="T44658" s="288"/>
      <c r="U44658" s="287"/>
      <c r="X44658" s="289"/>
    </row>
    <row r="44659" spans="20:24">
      <c r="T44659" s="288"/>
      <c r="U44659" s="287"/>
      <c r="X44659" s="289"/>
    </row>
    <row r="44660" spans="20:24">
      <c r="T44660" s="288"/>
      <c r="U44660" s="287"/>
      <c r="X44660" s="289"/>
    </row>
    <row r="44661" spans="20:24">
      <c r="T44661" s="288"/>
      <c r="U44661" s="287"/>
      <c r="X44661" s="289"/>
    </row>
    <row r="44662" spans="20:24">
      <c r="T44662" s="288"/>
      <c r="U44662" s="287"/>
      <c r="X44662" s="289"/>
    </row>
    <row r="44663" spans="20:24">
      <c r="T44663" s="288"/>
      <c r="U44663" s="287"/>
      <c r="X44663" s="289"/>
    </row>
    <row r="44664" spans="20:24">
      <c r="T44664" s="288"/>
      <c r="U44664" s="287"/>
      <c r="X44664" s="289"/>
    </row>
    <row r="44665" spans="20:24">
      <c r="T44665" s="288"/>
      <c r="U44665" s="287"/>
      <c r="X44665" s="289"/>
    </row>
    <row r="44666" spans="20:24">
      <c r="T44666" s="288"/>
      <c r="U44666" s="287"/>
      <c r="X44666" s="289"/>
    </row>
    <row r="44667" spans="20:24">
      <c r="T44667" s="288"/>
      <c r="U44667" s="287"/>
      <c r="X44667" s="289"/>
    </row>
    <row r="44668" spans="20:24">
      <c r="T44668" s="288"/>
      <c r="U44668" s="287"/>
      <c r="X44668" s="289"/>
    </row>
    <row r="44669" spans="20:24">
      <c r="T44669" s="288"/>
      <c r="U44669" s="287"/>
      <c r="X44669" s="289"/>
    </row>
    <row r="44670" spans="20:24">
      <c r="T44670" s="288"/>
      <c r="U44670" s="287"/>
      <c r="X44670" s="289"/>
    </row>
    <row r="44671" spans="20:24">
      <c r="T44671" s="288"/>
      <c r="U44671" s="287"/>
      <c r="X44671" s="289"/>
    </row>
    <row r="44672" spans="20:24">
      <c r="T44672" s="288"/>
      <c r="U44672" s="287"/>
      <c r="X44672" s="289"/>
    </row>
    <row r="44673" spans="20:24">
      <c r="T44673" s="288"/>
      <c r="U44673" s="287"/>
      <c r="X44673" s="289"/>
    </row>
    <row r="44674" spans="20:24">
      <c r="T44674" s="288"/>
      <c r="U44674" s="287"/>
      <c r="X44674" s="289"/>
    </row>
    <row r="44675" spans="20:24">
      <c r="T44675" s="288"/>
      <c r="U44675" s="287"/>
      <c r="X44675" s="289"/>
    </row>
    <row r="44676" spans="20:24">
      <c r="T44676" s="288"/>
      <c r="U44676" s="287"/>
      <c r="X44676" s="289"/>
    </row>
    <row r="44677" spans="20:24">
      <c r="T44677" s="288"/>
      <c r="U44677" s="287"/>
      <c r="X44677" s="289"/>
    </row>
    <row r="44678" spans="20:24">
      <c r="T44678" s="288"/>
      <c r="U44678" s="287"/>
      <c r="X44678" s="289"/>
    </row>
    <row r="44679" spans="20:24">
      <c r="T44679" s="288"/>
      <c r="U44679" s="287"/>
      <c r="X44679" s="289"/>
    </row>
    <row r="44680" spans="20:24">
      <c r="T44680" s="288"/>
      <c r="U44680" s="287"/>
      <c r="X44680" s="289"/>
    </row>
    <row r="44681" spans="20:24">
      <c r="T44681" s="288"/>
      <c r="U44681" s="287"/>
      <c r="X44681" s="289"/>
    </row>
    <row r="44682" spans="20:24">
      <c r="T44682" s="288"/>
      <c r="U44682" s="287"/>
      <c r="X44682" s="289"/>
    </row>
    <row r="44683" spans="20:24">
      <c r="T44683" s="288"/>
      <c r="U44683" s="287"/>
      <c r="X44683" s="289"/>
    </row>
    <row r="44684" spans="20:24">
      <c r="T44684" s="288"/>
      <c r="U44684" s="287"/>
      <c r="X44684" s="289"/>
    </row>
    <row r="44685" spans="20:24">
      <c r="T44685" s="288"/>
      <c r="U44685" s="287"/>
      <c r="X44685" s="289"/>
    </row>
    <row r="44686" spans="20:24">
      <c r="T44686" s="288"/>
      <c r="U44686" s="287"/>
      <c r="X44686" s="289"/>
    </row>
    <row r="44687" spans="20:24">
      <c r="T44687" s="288"/>
      <c r="U44687" s="287"/>
      <c r="X44687" s="289"/>
    </row>
    <row r="44688" spans="20:24">
      <c r="T44688" s="288"/>
      <c r="U44688" s="287"/>
      <c r="X44688" s="289"/>
    </row>
    <row r="44689" spans="20:24">
      <c r="T44689" s="288"/>
      <c r="U44689" s="287"/>
      <c r="X44689" s="289"/>
    </row>
    <row r="44690" spans="20:24">
      <c r="T44690" s="288"/>
      <c r="U44690" s="287"/>
      <c r="X44690" s="289"/>
    </row>
    <row r="44691" spans="20:24">
      <c r="T44691" s="288"/>
      <c r="U44691" s="287"/>
      <c r="X44691" s="289"/>
    </row>
    <row r="44692" spans="20:24">
      <c r="T44692" s="288"/>
      <c r="U44692" s="287"/>
      <c r="X44692" s="289"/>
    </row>
    <row r="44693" spans="20:24">
      <c r="T44693" s="288"/>
      <c r="U44693" s="287"/>
      <c r="X44693" s="289"/>
    </row>
    <row r="44694" spans="20:24">
      <c r="T44694" s="288"/>
      <c r="U44694" s="287"/>
      <c r="X44694" s="289"/>
    </row>
    <row r="44695" spans="20:24">
      <c r="T44695" s="288"/>
      <c r="U44695" s="287"/>
      <c r="X44695" s="289"/>
    </row>
    <row r="44696" spans="20:24">
      <c r="T44696" s="288"/>
      <c r="U44696" s="287"/>
      <c r="X44696" s="289"/>
    </row>
    <row r="44697" spans="20:24">
      <c r="T44697" s="288"/>
      <c r="U44697" s="287"/>
      <c r="X44697" s="289"/>
    </row>
    <row r="44698" spans="20:24">
      <c r="T44698" s="288"/>
      <c r="U44698" s="287"/>
      <c r="X44698" s="289"/>
    </row>
    <row r="44699" spans="20:24">
      <c r="T44699" s="288"/>
      <c r="U44699" s="287"/>
      <c r="X44699" s="289"/>
    </row>
    <row r="44700" spans="20:24">
      <c r="T44700" s="288"/>
      <c r="U44700" s="287"/>
      <c r="X44700" s="289"/>
    </row>
    <row r="44701" spans="20:24">
      <c r="T44701" s="288"/>
      <c r="U44701" s="287"/>
      <c r="X44701" s="289"/>
    </row>
    <row r="44702" spans="20:24">
      <c r="T44702" s="288"/>
      <c r="U44702" s="287"/>
      <c r="X44702" s="289"/>
    </row>
    <row r="44703" spans="20:24">
      <c r="T44703" s="288"/>
      <c r="U44703" s="287"/>
      <c r="X44703" s="289"/>
    </row>
    <row r="44704" spans="20:24">
      <c r="T44704" s="288"/>
      <c r="U44704" s="287"/>
      <c r="X44704" s="289"/>
    </row>
    <row r="44705" spans="20:24">
      <c r="T44705" s="288"/>
      <c r="U44705" s="287"/>
      <c r="X44705" s="289"/>
    </row>
    <row r="44706" spans="20:24">
      <c r="T44706" s="288"/>
      <c r="U44706" s="287"/>
      <c r="X44706" s="289"/>
    </row>
    <row r="44707" spans="20:24">
      <c r="T44707" s="288"/>
      <c r="U44707" s="287"/>
      <c r="X44707" s="289"/>
    </row>
    <row r="44708" spans="20:24">
      <c r="T44708" s="288"/>
      <c r="U44708" s="287"/>
      <c r="X44708" s="289"/>
    </row>
    <row r="44709" spans="20:24">
      <c r="T44709" s="288"/>
      <c r="U44709" s="287"/>
      <c r="X44709" s="289"/>
    </row>
    <row r="44710" spans="20:24">
      <c r="T44710" s="288"/>
      <c r="U44710" s="287"/>
      <c r="X44710" s="289"/>
    </row>
    <row r="44711" spans="20:24">
      <c r="T44711" s="288"/>
      <c r="U44711" s="287"/>
      <c r="X44711" s="289"/>
    </row>
    <row r="44712" spans="20:24">
      <c r="T44712" s="288"/>
      <c r="U44712" s="287"/>
      <c r="X44712" s="289"/>
    </row>
    <row r="44713" spans="20:24">
      <c r="T44713" s="288"/>
      <c r="U44713" s="287"/>
      <c r="X44713" s="289"/>
    </row>
    <row r="44714" spans="20:24">
      <c r="T44714" s="288"/>
      <c r="U44714" s="287"/>
      <c r="X44714" s="289"/>
    </row>
    <row r="44715" spans="20:24">
      <c r="T44715" s="288"/>
      <c r="U44715" s="287"/>
      <c r="X44715" s="289"/>
    </row>
    <row r="44716" spans="20:24">
      <c r="T44716" s="288"/>
      <c r="U44716" s="287"/>
      <c r="X44716" s="289"/>
    </row>
    <row r="44717" spans="20:24">
      <c r="T44717" s="288"/>
      <c r="U44717" s="287"/>
      <c r="X44717" s="289"/>
    </row>
    <row r="44718" spans="20:24">
      <c r="T44718" s="288"/>
      <c r="U44718" s="287"/>
      <c r="X44718" s="289"/>
    </row>
    <row r="44719" spans="20:24">
      <c r="T44719" s="288"/>
      <c r="U44719" s="287"/>
      <c r="X44719" s="289"/>
    </row>
    <row r="44720" spans="20:24">
      <c r="T44720" s="288"/>
      <c r="U44720" s="287"/>
      <c r="X44720" s="289"/>
    </row>
    <row r="44721" spans="20:24">
      <c r="T44721" s="288"/>
      <c r="U44721" s="287"/>
      <c r="X44721" s="289"/>
    </row>
    <row r="44722" spans="20:24">
      <c r="T44722" s="288"/>
      <c r="U44722" s="287"/>
      <c r="X44722" s="289"/>
    </row>
    <row r="44723" spans="20:24">
      <c r="T44723" s="288"/>
      <c r="U44723" s="287"/>
      <c r="X44723" s="289"/>
    </row>
    <row r="44724" spans="20:24">
      <c r="T44724" s="288"/>
      <c r="U44724" s="287"/>
      <c r="X44724" s="289"/>
    </row>
    <row r="44725" spans="20:24">
      <c r="T44725" s="288"/>
      <c r="U44725" s="287"/>
      <c r="X44725" s="289"/>
    </row>
    <row r="44726" spans="20:24">
      <c r="T44726" s="288"/>
      <c r="U44726" s="287"/>
      <c r="X44726" s="289"/>
    </row>
    <row r="44727" spans="20:24">
      <c r="T44727" s="288"/>
      <c r="U44727" s="287"/>
      <c r="X44727" s="289"/>
    </row>
    <row r="44728" spans="20:24">
      <c r="T44728" s="288"/>
      <c r="U44728" s="287"/>
      <c r="X44728" s="289"/>
    </row>
    <row r="44729" spans="20:24">
      <c r="T44729" s="288"/>
      <c r="U44729" s="287"/>
      <c r="X44729" s="289"/>
    </row>
    <row r="44730" spans="20:24">
      <c r="T44730" s="288"/>
      <c r="U44730" s="287"/>
      <c r="X44730" s="289"/>
    </row>
    <row r="44731" spans="20:24">
      <c r="T44731" s="288"/>
      <c r="U44731" s="287"/>
      <c r="X44731" s="289"/>
    </row>
    <row r="44732" spans="20:24">
      <c r="T44732" s="288"/>
      <c r="U44732" s="287"/>
      <c r="X44732" s="289"/>
    </row>
    <row r="44733" spans="20:24">
      <c r="T44733" s="288"/>
      <c r="U44733" s="287"/>
      <c r="X44733" s="289"/>
    </row>
    <row r="44734" spans="20:24">
      <c r="T44734" s="288"/>
      <c r="U44734" s="287"/>
      <c r="X44734" s="289"/>
    </row>
    <row r="44735" spans="20:24">
      <c r="T44735" s="288"/>
      <c r="U44735" s="287"/>
      <c r="X44735" s="289"/>
    </row>
    <row r="44736" spans="20:24">
      <c r="T44736" s="288"/>
      <c r="U44736" s="287"/>
      <c r="X44736" s="289"/>
    </row>
    <row r="44737" spans="20:24">
      <c r="T44737" s="288"/>
      <c r="U44737" s="287"/>
      <c r="X44737" s="289"/>
    </row>
    <row r="44738" spans="20:24">
      <c r="T44738" s="288"/>
      <c r="U44738" s="287"/>
      <c r="X44738" s="289"/>
    </row>
    <row r="44739" spans="20:24">
      <c r="T44739" s="288"/>
      <c r="U44739" s="287"/>
      <c r="X44739" s="289"/>
    </row>
    <row r="44740" spans="20:24">
      <c r="T44740" s="288"/>
      <c r="U44740" s="287"/>
      <c r="X44740" s="289"/>
    </row>
    <row r="44741" spans="20:24">
      <c r="T44741" s="288"/>
      <c r="U44741" s="287"/>
      <c r="X44741" s="289"/>
    </row>
    <row r="44742" spans="20:24">
      <c r="T44742" s="288"/>
      <c r="U44742" s="287"/>
      <c r="X44742" s="289"/>
    </row>
    <row r="44743" spans="20:24">
      <c r="T44743" s="288"/>
      <c r="U44743" s="287"/>
      <c r="X44743" s="289"/>
    </row>
    <row r="44744" spans="20:24">
      <c r="T44744" s="288"/>
      <c r="U44744" s="287"/>
      <c r="X44744" s="289"/>
    </row>
    <row r="44745" spans="20:24">
      <c r="T44745" s="288"/>
      <c r="U44745" s="287"/>
      <c r="X44745" s="289"/>
    </row>
    <row r="44746" spans="20:24">
      <c r="T44746" s="288"/>
      <c r="U44746" s="287"/>
      <c r="X44746" s="289"/>
    </row>
    <row r="44747" spans="20:24">
      <c r="T44747" s="288"/>
      <c r="U44747" s="287"/>
      <c r="X44747" s="289"/>
    </row>
    <row r="44748" spans="20:24">
      <c r="T44748" s="288"/>
      <c r="U44748" s="287"/>
      <c r="X44748" s="289"/>
    </row>
    <row r="44749" spans="20:24">
      <c r="T44749" s="288"/>
      <c r="U44749" s="287"/>
      <c r="X44749" s="289"/>
    </row>
    <row r="44750" spans="20:24">
      <c r="T44750" s="288"/>
      <c r="U44750" s="287"/>
      <c r="X44750" s="289"/>
    </row>
    <row r="44751" spans="20:24">
      <c r="T44751" s="288"/>
      <c r="U44751" s="287"/>
      <c r="X44751" s="289"/>
    </row>
    <row r="44752" spans="20:24">
      <c r="T44752" s="288"/>
      <c r="U44752" s="287"/>
      <c r="X44752" s="289"/>
    </row>
    <row r="44753" spans="20:24">
      <c r="T44753" s="288"/>
      <c r="U44753" s="287"/>
      <c r="X44753" s="289"/>
    </row>
    <row r="44754" spans="20:24">
      <c r="T44754" s="288"/>
      <c r="U44754" s="287"/>
      <c r="X44754" s="289"/>
    </row>
    <row r="44755" spans="20:24">
      <c r="T44755" s="288"/>
      <c r="U44755" s="287"/>
      <c r="X44755" s="289"/>
    </row>
    <row r="44756" spans="20:24">
      <c r="T44756" s="288"/>
      <c r="U44756" s="287"/>
      <c r="X44756" s="289"/>
    </row>
    <row r="44757" spans="20:24">
      <c r="T44757" s="288"/>
      <c r="U44757" s="287"/>
      <c r="X44757" s="289"/>
    </row>
    <row r="44758" spans="20:24">
      <c r="T44758" s="288"/>
      <c r="U44758" s="287"/>
      <c r="X44758" s="289"/>
    </row>
    <row r="44759" spans="20:24">
      <c r="T44759" s="288"/>
      <c r="U44759" s="287"/>
      <c r="X44759" s="289"/>
    </row>
    <row r="44760" spans="20:24">
      <c r="T44760" s="288"/>
      <c r="U44760" s="287"/>
      <c r="X44760" s="289"/>
    </row>
    <row r="44761" spans="20:24">
      <c r="T44761" s="288"/>
      <c r="U44761" s="287"/>
      <c r="X44761" s="289"/>
    </row>
    <row r="44762" spans="20:24">
      <c r="T44762" s="288"/>
      <c r="U44762" s="287"/>
      <c r="X44762" s="289"/>
    </row>
    <row r="44763" spans="20:24">
      <c r="T44763" s="288"/>
      <c r="U44763" s="287"/>
      <c r="X44763" s="289"/>
    </row>
    <row r="44764" spans="20:24">
      <c r="T44764" s="288"/>
      <c r="U44764" s="287"/>
      <c r="X44764" s="289"/>
    </row>
    <row r="44765" spans="20:24">
      <c r="T44765" s="288"/>
      <c r="U44765" s="287"/>
      <c r="X44765" s="289"/>
    </row>
    <row r="44766" spans="20:24">
      <c r="T44766" s="288"/>
      <c r="U44766" s="287"/>
      <c r="X44766" s="289"/>
    </row>
    <row r="44767" spans="20:24">
      <c r="T44767" s="288"/>
      <c r="U44767" s="287"/>
      <c r="X44767" s="289"/>
    </row>
    <row r="44768" spans="20:24">
      <c r="T44768" s="288"/>
      <c r="U44768" s="287"/>
      <c r="X44768" s="289"/>
    </row>
    <row r="44769" spans="20:24">
      <c r="T44769" s="288"/>
      <c r="U44769" s="287"/>
      <c r="X44769" s="289"/>
    </row>
    <row r="44770" spans="20:24">
      <c r="T44770" s="288"/>
      <c r="U44770" s="287"/>
      <c r="X44770" s="289"/>
    </row>
    <row r="44771" spans="20:24">
      <c r="T44771" s="288"/>
      <c r="U44771" s="287"/>
      <c r="X44771" s="289"/>
    </row>
    <row r="44772" spans="20:24">
      <c r="T44772" s="288"/>
      <c r="U44772" s="287"/>
      <c r="X44772" s="289"/>
    </row>
    <row r="44773" spans="20:24">
      <c r="T44773" s="288"/>
      <c r="U44773" s="287"/>
      <c r="X44773" s="289"/>
    </row>
    <row r="44774" spans="20:24">
      <c r="T44774" s="288"/>
      <c r="U44774" s="287"/>
      <c r="X44774" s="289"/>
    </row>
    <row r="44775" spans="20:24">
      <c r="T44775" s="288"/>
      <c r="U44775" s="287"/>
      <c r="X44775" s="289"/>
    </row>
    <row r="44776" spans="20:24">
      <c r="T44776" s="288"/>
      <c r="U44776" s="287"/>
      <c r="X44776" s="289"/>
    </row>
    <row r="44777" spans="20:24">
      <c r="T44777" s="288"/>
      <c r="U44777" s="287"/>
      <c r="X44777" s="289"/>
    </row>
    <row r="44778" spans="20:24">
      <c r="T44778" s="288"/>
      <c r="U44778" s="287"/>
      <c r="X44778" s="289"/>
    </row>
    <row r="44779" spans="20:24">
      <c r="T44779" s="288"/>
      <c r="U44779" s="287"/>
      <c r="X44779" s="289"/>
    </row>
    <row r="44780" spans="20:24">
      <c r="T44780" s="288"/>
      <c r="U44780" s="287"/>
      <c r="X44780" s="289"/>
    </row>
    <row r="44781" spans="20:24">
      <c r="T44781" s="288"/>
      <c r="U44781" s="287"/>
      <c r="X44781" s="289"/>
    </row>
    <row r="44782" spans="20:24">
      <c r="T44782" s="288"/>
      <c r="U44782" s="287"/>
      <c r="X44782" s="289"/>
    </row>
    <row r="44783" spans="20:24">
      <c r="T44783" s="288"/>
      <c r="U44783" s="287"/>
      <c r="X44783" s="289"/>
    </row>
    <row r="44784" spans="20:24">
      <c r="T44784" s="288"/>
      <c r="U44784" s="287"/>
      <c r="X44784" s="289"/>
    </row>
    <row r="44785" spans="20:24">
      <c r="T44785" s="288"/>
      <c r="U44785" s="287"/>
      <c r="X44785" s="289"/>
    </row>
    <row r="44786" spans="20:24">
      <c r="T44786" s="288"/>
      <c r="U44786" s="287"/>
      <c r="X44786" s="289"/>
    </row>
    <row r="44787" spans="20:24">
      <c r="T44787" s="288"/>
      <c r="U44787" s="287"/>
      <c r="X44787" s="289"/>
    </row>
    <row r="44788" spans="20:24">
      <c r="T44788" s="288"/>
      <c r="U44788" s="287"/>
      <c r="X44788" s="289"/>
    </row>
    <row r="44789" spans="20:24">
      <c r="T44789" s="288"/>
      <c r="U44789" s="287"/>
      <c r="X44789" s="289"/>
    </row>
    <row r="44790" spans="20:24">
      <c r="T44790" s="288"/>
      <c r="U44790" s="287"/>
      <c r="X44790" s="289"/>
    </row>
    <row r="44791" spans="20:24">
      <c r="T44791" s="288"/>
      <c r="U44791" s="287"/>
      <c r="X44791" s="289"/>
    </row>
    <row r="44792" spans="20:24">
      <c r="T44792" s="288"/>
      <c r="U44792" s="287"/>
      <c r="X44792" s="289"/>
    </row>
    <row r="44793" spans="20:24">
      <c r="T44793" s="288"/>
      <c r="U44793" s="287"/>
      <c r="X44793" s="289"/>
    </row>
    <row r="44794" spans="20:24">
      <c r="T44794" s="288"/>
      <c r="U44794" s="287"/>
      <c r="X44794" s="289"/>
    </row>
    <row r="44795" spans="20:24">
      <c r="T44795" s="288"/>
      <c r="U44795" s="287"/>
      <c r="X44795" s="289"/>
    </row>
    <row r="44796" spans="20:24">
      <c r="T44796" s="288"/>
      <c r="U44796" s="287"/>
      <c r="X44796" s="289"/>
    </row>
    <row r="44797" spans="20:24">
      <c r="T44797" s="288"/>
      <c r="U44797" s="287"/>
      <c r="X44797" s="289"/>
    </row>
    <row r="44798" spans="20:24">
      <c r="T44798" s="288"/>
      <c r="U44798" s="287"/>
      <c r="X44798" s="289"/>
    </row>
    <row r="44799" spans="20:24">
      <c r="T44799" s="288"/>
      <c r="U44799" s="287"/>
      <c r="X44799" s="289"/>
    </row>
    <row r="44800" spans="20:24">
      <c r="T44800" s="288"/>
      <c r="U44800" s="287"/>
      <c r="X44800" s="289"/>
    </row>
    <row r="44801" spans="20:24">
      <c r="T44801" s="288"/>
      <c r="U44801" s="287"/>
      <c r="X44801" s="289"/>
    </row>
    <row r="44802" spans="20:24">
      <c r="T44802" s="288"/>
      <c r="U44802" s="287"/>
      <c r="X44802" s="289"/>
    </row>
    <row r="44803" spans="20:24">
      <c r="T44803" s="288"/>
      <c r="U44803" s="287"/>
      <c r="X44803" s="289"/>
    </row>
    <row r="44804" spans="20:24">
      <c r="T44804" s="288"/>
      <c r="U44804" s="287"/>
      <c r="X44804" s="289"/>
    </row>
    <row r="44805" spans="20:24">
      <c r="T44805" s="288"/>
      <c r="U44805" s="287"/>
      <c r="X44805" s="289"/>
    </row>
    <row r="44806" spans="20:24">
      <c r="T44806" s="288"/>
      <c r="U44806" s="287"/>
      <c r="X44806" s="289"/>
    </row>
    <row r="44807" spans="20:24">
      <c r="T44807" s="288"/>
      <c r="U44807" s="287"/>
      <c r="X44807" s="289"/>
    </row>
    <row r="44808" spans="20:24">
      <c r="T44808" s="288"/>
      <c r="U44808" s="287"/>
      <c r="X44808" s="289"/>
    </row>
    <row r="44809" spans="20:24">
      <c r="T44809" s="288"/>
      <c r="U44809" s="287"/>
      <c r="X44809" s="289"/>
    </row>
    <row r="44810" spans="20:24">
      <c r="T44810" s="288"/>
      <c r="U44810" s="287"/>
      <c r="X44810" s="289"/>
    </row>
    <row r="44811" spans="20:24">
      <c r="T44811" s="288"/>
      <c r="U44811" s="287"/>
      <c r="X44811" s="289"/>
    </row>
    <row r="44812" spans="20:24">
      <c r="T44812" s="288"/>
      <c r="U44812" s="287"/>
      <c r="X44812" s="289"/>
    </row>
    <row r="44813" spans="20:24">
      <c r="T44813" s="288"/>
      <c r="U44813" s="287"/>
      <c r="X44813" s="289"/>
    </row>
    <row r="44814" spans="20:24">
      <c r="T44814" s="288"/>
      <c r="U44814" s="287"/>
      <c r="X44814" s="289"/>
    </row>
    <row r="44815" spans="20:24">
      <c r="T44815" s="288"/>
      <c r="U44815" s="287"/>
      <c r="X44815" s="289"/>
    </row>
    <row r="44816" spans="20:24">
      <c r="T44816" s="288"/>
      <c r="U44816" s="287"/>
      <c r="X44816" s="289"/>
    </row>
    <row r="44817" spans="20:24">
      <c r="T44817" s="288"/>
      <c r="U44817" s="287"/>
      <c r="X44817" s="289"/>
    </row>
    <row r="44818" spans="20:24">
      <c r="T44818" s="288"/>
      <c r="U44818" s="287"/>
      <c r="X44818" s="289"/>
    </row>
    <row r="44819" spans="20:24">
      <c r="T44819" s="288"/>
      <c r="U44819" s="287"/>
      <c r="X44819" s="289"/>
    </row>
    <row r="44820" spans="20:24">
      <c r="T44820" s="288"/>
      <c r="U44820" s="287"/>
      <c r="X44820" s="289"/>
    </row>
    <row r="44821" spans="20:24">
      <c r="T44821" s="288"/>
      <c r="U44821" s="287"/>
      <c r="X44821" s="289"/>
    </row>
    <row r="44822" spans="20:24">
      <c r="T44822" s="288"/>
      <c r="U44822" s="287"/>
      <c r="X44822" s="289"/>
    </row>
    <row r="44823" spans="20:24">
      <c r="T44823" s="288"/>
      <c r="U44823" s="287"/>
      <c r="X44823" s="289"/>
    </row>
    <row r="44824" spans="20:24">
      <c r="T44824" s="288"/>
      <c r="U44824" s="287"/>
      <c r="X44824" s="289"/>
    </row>
    <row r="44825" spans="20:24">
      <c r="T44825" s="288"/>
      <c r="U44825" s="287"/>
      <c r="X44825" s="289"/>
    </row>
    <row r="44826" spans="20:24">
      <c r="T44826" s="288"/>
      <c r="U44826" s="287"/>
      <c r="X44826" s="289"/>
    </row>
    <row r="44827" spans="20:24">
      <c r="T44827" s="288"/>
      <c r="U44827" s="287"/>
      <c r="X44827" s="289"/>
    </row>
    <row r="44828" spans="20:24">
      <c r="T44828" s="288"/>
      <c r="U44828" s="287"/>
      <c r="X44828" s="289"/>
    </row>
    <row r="44829" spans="20:24">
      <c r="T44829" s="288"/>
      <c r="U44829" s="287"/>
      <c r="X44829" s="289"/>
    </row>
    <row r="44830" spans="20:24">
      <c r="T44830" s="288"/>
      <c r="U44830" s="287"/>
      <c r="X44830" s="289"/>
    </row>
    <row r="44831" spans="20:24">
      <c r="T44831" s="288"/>
      <c r="U44831" s="287"/>
      <c r="X44831" s="289"/>
    </row>
    <row r="44832" spans="20:24">
      <c r="T44832" s="288"/>
      <c r="U44832" s="287"/>
      <c r="X44832" s="289"/>
    </row>
    <row r="44833" spans="20:24">
      <c r="T44833" s="288"/>
      <c r="U44833" s="287"/>
      <c r="X44833" s="289"/>
    </row>
    <row r="44834" spans="20:24">
      <c r="T44834" s="288"/>
      <c r="U44834" s="287"/>
      <c r="X44834" s="289"/>
    </row>
    <row r="44835" spans="20:24">
      <c r="T44835" s="288"/>
      <c r="U44835" s="287"/>
      <c r="X44835" s="289"/>
    </row>
    <row r="44836" spans="20:24">
      <c r="T44836" s="288"/>
      <c r="U44836" s="287"/>
      <c r="X44836" s="289"/>
    </row>
    <row r="44837" spans="20:24">
      <c r="T44837" s="288"/>
      <c r="U44837" s="287"/>
      <c r="X44837" s="289"/>
    </row>
    <row r="44838" spans="20:24">
      <c r="T44838" s="288"/>
      <c r="U44838" s="287"/>
      <c r="X44838" s="289"/>
    </row>
    <row r="44839" spans="20:24">
      <c r="T44839" s="288"/>
      <c r="U44839" s="287"/>
      <c r="X44839" s="289"/>
    </row>
    <row r="44840" spans="20:24">
      <c r="T44840" s="288"/>
      <c r="U44840" s="287"/>
      <c r="X44840" s="289"/>
    </row>
    <row r="44841" spans="20:24">
      <c r="T44841" s="288"/>
      <c r="U44841" s="287"/>
      <c r="X44841" s="289"/>
    </row>
    <row r="44842" spans="20:24">
      <c r="T44842" s="288"/>
      <c r="U44842" s="287"/>
      <c r="X44842" s="289"/>
    </row>
    <row r="44843" spans="20:24">
      <c r="T44843" s="288"/>
      <c r="U44843" s="287"/>
      <c r="X44843" s="289"/>
    </row>
    <row r="44844" spans="20:24">
      <c r="T44844" s="288"/>
      <c r="U44844" s="287"/>
      <c r="X44844" s="289"/>
    </row>
    <row r="44845" spans="20:24">
      <c r="T44845" s="288"/>
      <c r="U44845" s="287"/>
      <c r="X44845" s="289"/>
    </row>
    <row r="44846" spans="20:24">
      <c r="T44846" s="288"/>
      <c r="U44846" s="287"/>
      <c r="X44846" s="289"/>
    </row>
    <row r="44847" spans="20:24">
      <c r="T44847" s="288"/>
      <c r="U44847" s="287"/>
      <c r="X44847" s="289"/>
    </row>
    <row r="44848" spans="20:24">
      <c r="T44848" s="288"/>
      <c r="U44848" s="287"/>
      <c r="X44848" s="289"/>
    </row>
    <row r="44849" spans="20:24">
      <c r="T44849" s="288"/>
      <c r="U44849" s="287"/>
      <c r="X44849" s="289"/>
    </row>
    <row r="44850" spans="20:24">
      <c r="T44850" s="288"/>
      <c r="U44850" s="287"/>
      <c r="X44850" s="289"/>
    </row>
    <row r="44851" spans="20:24">
      <c r="T44851" s="288"/>
      <c r="U44851" s="287"/>
      <c r="X44851" s="289"/>
    </row>
    <row r="44852" spans="20:24">
      <c r="T44852" s="288"/>
      <c r="U44852" s="287"/>
      <c r="X44852" s="289"/>
    </row>
    <row r="44853" spans="20:24">
      <c r="T44853" s="288"/>
      <c r="U44853" s="287"/>
      <c r="X44853" s="289"/>
    </row>
    <row r="44854" spans="20:24">
      <c r="T44854" s="288"/>
      <c r="U44854" s="287"/>
      <c r="X44854" s="289"/>
    </row>
    <row r="44855" spans="20:24">
      <c r="T44855" s="288"/>
      <c r="U44855" s="287"/>
      <c r="X44855" s="289"/>
    </row>
    <row r="44856" spans="20:24">
      <c r="T44856" s="288"/>
      <c r="U44856" s="287"/>
      <c r="X44856" s="289"/>
    </row>
    <row r="44857" spans="20:24">
      <c r="T44857" s="288"/>
      <c r="U44857" s="287"/>
      <c r="X44857" s="289"/>
    </row>
    <row r="44858" spans="20:24">
      <c r="T44858" s="288"/>
      <c r="U44858" s="287"/>
      <c r="X44858" s="289"/>
    </row>
    <row r="44859" spans="20:24">
      <c r="T44859" s="288"/>
      <c r="U44859" s="287"/>
      <c r="X44859" s="289"/>
    </row>
    <row r="44860" spans="20:24">
      <c r="T44860" s="288"/>
      <c r="U44860" s="287"/>
      <c r="X44860" s="289"/>
    </row>
    <row r="44861" spans="20:24">
      <c r="T44861" s="288"/>
      <c r="U44861" s="287"/>
      <c r="X44861" s="289"/>
    </row>
    <row r="44862" spans="20:24">
      <c r="T44862" s="288"/>
      <c r="U44862" s="287"/>
      <c r="X44862" s="289"/>
    </row>
    <row r="44863" spans="20:24">
      <c r="T44863" s="288"/>
      <c r="U44863" s="287"/>
      <c r="X44863" s="289"/>
    </row>
    <row r="44864" spans="20:24">
      <c r="T44864" s="288"/>
      <c r="U44864" s="287"/>
      <c r="X44864" s="289"/>
    </row>
    <row r="44865" spans="20:24">
      <c r="T44865" s="288"/>
      <c r="U44865" s="287"/>
      <c r="X44865" s="289"/>
    </row>
    <row r="44866" spans="20:24">
      <c r="T44866" s="288"/>
      <c r="U44866" s="287"/>
      <c r="X44866" s="289"/>
    </row>
    <row r="44867" spans="20:24">
      <c r="T44867" s="288"/>
      <c r="U44867" s="287"/>
      <c r="X44867" s="289"/>
    </row>
    <row r="44868" spans="20:24">
      <c r="T44868" s="288"/>
      <c r="U44868" s="287"/>
      <c r="X44868" s="289"/>
    </row>
    <row r="44869" spans="20:24">
      <c r="T44869" s="288"/>
      <c r="U44869" s="287"/>
      <c r="X44869" s="289"/>
    </row>
    <row r="44870" spans="20:24">
      <c r="T44870" s="288"/>
      <c r="U44870" s="287"/>
      <c r="X44870" s="289"/>
    </row>
    <row r="44871" spans="20:24">
      <c r="T44871" s="288"/>
      <c r="U44871" s="287"/>
      <c r="X44871" s="289"/>
    </row>
    <row r="44872" spans="20:24">
      <c r="T44872" s="288"/>
      <c r="U44872" s="287"/>
      <c r="X44872" s="289"/>
    </row>
    <row r="44873" spans="20:24">
      <c r="T44873" s="288"/>
      <c r="U44873" s="287"/>
      <c r="X44873" s="289"/>
    </row>
    <row r="44874" spans="20:24">
      <c r="T44874" s="288"/>
      <c r="U44874" s="287"/>
      <c r="X44874" s="289"/>
    </row>
    <row r="44875" spans="20:24">
      <c r="T44875" s="288"/>
      <c r="U44875" s="287"/>
      <c r="X44875" s="289"/>
    </row>
    <row r="44876" spans="20:24">
      <c r="T44876" s="288"/>
      <c r="U44876" s="287"/>
      <c r="X44876" s="289"/>
    </row>
    <row r="44877" spans="20:24">
      <c r="T44877" s="288"/>
      <c r="U44877" s="287"/>
      <c r="X44877" s="289"/>
    </row>
    <row r="44878" spans="20:24">
      <c r="T44878" s="288"/>
      <c r="U44878" s="287"/>
      <c r="X44878" s="289"/>
    </row>
    <row r="44879" spans="20:24">
      <c r="T44879" s="288"/>
      <c r="U44879" s="287"/>
      <c r="X44879" s="289"/>
    </row>
    <row r="44880" spans="20:24">
      <c r="T44880" s="288"/>
      <c r="U44880" s="287"/>
      <c r="X44880" s="289"/>
    </row>
    <row r="44881" spans="20:24">
      <c r="T44881" s="288"/>
      <c r="U44881" s="287"/>
      <c r="X44881" s="289"/>
    </row>
    <row r="44882" spans="20:24">
      <c r="T44882" s="288"/>
      <c r="U44882" s="287"/>
      <c r="X44882" s="289"/>
    </row>
    <row r="44883" spans="20:24">
      <c r="T44883" s="288"/>
      <c r="U44883" s="287"/>
      <c r="X44883" s="289"/>
    </row>
    <row r="44884" spans="20:24">
      <c r="T44884" s="288"/>
      <c r="U44884" s="287"/>
      <c r="X44884" s="289"/>
    </row>
    <row r="44885" spans="20:24">
      <c r="T44885" s="288"/>
      <c r="U44885" s="287"/>
      <c r="X44885" s="289"/>
    </row>
    <row r="44886" spans="20:24">
      <c r="T44886" s="288"/>
      <c r="U44886" s="287"/>
      <c r="X44886" s="289"/>
    </row>
    <row r="44887" spans="20:24">
      <c r="T44887" s="288"/>
      <c r="U44887" s="287"/>
      <c r="X44887" s="289"/>
    </row>
    <row r="44888" spans="20:24">
      <c r="T44888" s="288"/>
      <c r="U44888" s="287"/>
      <c r="X44888" s="289"/>
    </row>
    <row r="44889" spans="20:24">
      <c r="T44889" s="288"/>
      <c r="U44889" s="287"/>
      <c r="X44889" s="289"/>
    </row>
    <row r="44890" spans="20:24">
      <c r="T44890" s="288"/>
      <c r="U44890" s="287"/>
      <c r="X44890" s="289"/>
    </row>
    <row r="44891" spans="20:24">
      <c r="T44891" s="288"/>
      <c r="U44891" s="287"/>
      <c r="X44891" s="289"/>
    </row>
    <row r="44892" spans="20:24">
      <c r="T44892" s="288"/>
      <c r="U44892" s="287"/>
      <c r="X44892" s="289"/>
    </row>
    <row r="44893" spans="20:24">
      <c r="T44893" s="288"/>
      <c r="U44893" s="287"/>
      <c r="X44893" s="289"/>
    </row>
    <row r="44894" spans="20:24">
      <c r="T44894" s="288"/>
      <c r="U44894" s="287"/>
      <c r="X44894" s="289"/>
    </row>
    <row r="44895" spans="20:24">
      <c r="T44895" s="288"/>
      <c r="U44895" s="287"/>
      <c r="X44895" s="289"/>
    </row>
    <row r="44896" spans="20:24">
      <c r="T44896" s="288"/>
      <c r="U44896" s="287"/>
      <c r="X44896" s="289"/>
    </row>
    <row r="44897" spans="20:24">
      <c r="T44897" s="288"/>
      <c r="U44897" s="287"/>
      <c r="X44897" s="289"/>
    </row>
    <row r="44898" spans="20:24">
      <c r="T44898" s="288"/>
      <c r="U44898" s="287"/>
      <c r="X44898" s="289"/>
    </row>
    <row r="44899" spans="20:24">
      <c r="T44899" s="288"/>
      <c r="U44899" s="287"/>
      <c r="X44899" s="289"/>
    </row>
    <row r="44900" spans="20:24">
      <c r="T44900" s="288"/>
      <c r="U44900" s="287"/>
      <c r="X44900" s="289"/>
    </row>
    <row r="44901" spans="20:24">
      <c r="T44901" s="288"/>
      <c r="U44901" s="287"/>
      <c r="X44901" s="289"/>
    </row>
    <row r="44902" spans="20:24">
      <c r="T44902" s="288"/>
      <c r="U44902" s="287"/>
      <c r="X44902" s="289"/>
    </row>
    <row r="44903" spans="20:24">
      <c r="T44903" s="288"/>
      <c r="U44903" s="287"/>
      <c r="X44903" s="289"/>
    </row>
    <row r="44904" spans="20:24">
      <c r="T44904" s="288"/>
      <c r="U44904" s="287"/>
      <c r="X44904" s="289"/>
    </row>
    <row r="44905" spans="20:24">
      <c r="T44905" s="288"/>
      <c r="U44905" s="287"/>
      <c r="X44905" s="289"/>
    </row>
    <row r="44906" spans="20:24">
      <c r="T44906" s="288"/>
      <c r="U44906" s="287"/>
      <c r="X44906" s="289"/>
    </row>
    <row r="44907" spans="20:24">
      <c r="T44907" s="288"/>
      <c r="U44907" s="287"/>
      <c r="X44907" s="289"/>
    </row>
    <row r="44908" spans="20:24">
      <c r="T44908" s="288"/>
      <c r="U44908" s="287"/>
      <c r="X44908" s="289"/>
    </row>
    <row r="44909" spans="20:24">
      <c r="T44909" s="288"/>
      <c r="U44909" s="287"/>
      <c r="X44909" s="289"/>
    </row>
    <row r="44910" spans="20:24">
      <c r="T44910" s="288"/>
      <c r="U44910" s="287"/>
      <c r="X44910" s="289"/>
    </row>
    <row r="44911" spans="20:24">
      <c r="T44911" s="288"/>
      <c r="U44911" s="287"/>
      <c r="X44911" s="289"/>
    </row>
    <row r="44912" spans="20:24">
      <c r="T44912" s="288"/>
      <c r="U44912" s="287"/>
      <c r="X44912" s="289"/>
    </row>
    <row r="44913" spans="20:24">
      <c r="T44913" s="288"/>
      <c r="U44913" s="287"/>
      <c r="X44913" s="289"/>
    </row>
    <row r="44914" spans="20:24">
      <c r="T44914" s="288"/>
      <c r="U44914" s="287"/>
      <c r="X44914" s="289"/>
    </row>
    <row r="44915" spans="20:24">
      <c r="T44915" s="288"/>
      <c r="U44915" s="287"/>
      <c r="X44915" s="289"/>
    </row>
    <row r="44916" spans="20:24">
      <c r="T44916" s="288"/>
      <c r="U44916" s="287"/>
      <c r="X44916" s="289"/>
    </row>
    <row r="44917" spans="20:24">
      <c r="T44917" s="288"/>
      <c r="U44917" s="287"/>
      <c r="X44917" s="289"/>
    </row>
    <row r="44918" spans="20:24">
      <c r="T44918" s="288"/>
      <c r="U44918" s="287"/>
      <c r="X44918" s="289"/>
    </row>
    <row r="44919" spans="20:24">
      <c r="T44919" s="288"/>
      <c r="U44919" s="287"/>
      <c r="X44919" s="289"/>
    </row>
    <row r="44920" spans="20:24">
      <c r="T44920" s="288"/>
      <c r="U44920" s="287"/>
      <c r="X44920" s="289"/>
    </row>
    <row r="44921" spans="20:24">
      <c r="T44921" s="288"/>
      <c r="U44921" s="287"/>
      <c r="X44921" s="289"/>
    </row>
    <row r="44922" spans="20:24">
      <c r="T44922" s="288"/>
      <c r="U44922" s="287"/>
      <c r="X44922" s="289"/>
    </row>
    <row r="44923" spans="20:24">
      <c r="T44923" s="288"/>
      <c r="U44923" s="287"/>
      <c r="X44923" s="289"/>
    </row>
    <row r="44924" spans="20:24">
      <c r="T44924" s="288"/>
      <c r="U44924" s="287"/>
      <c r="X44924" s="289"/>
    </row>
    <row r="44925" spans="20:24">
      <c r="T44925" s="288"/>
      <c r="U44925" s="287"/>
      <c r="X44925" s="289"/>
    </row>
    <row r="44926" spans="20:24">
      <c r="T44926" s="288"/>
      <c r="U44926" s="287"/>
      <c r="X44926" s="289"/>
    </row>
    <row r="44927" spans="20:24">
      <c r="T44927" s="288"/>
      <c r="U44927" s="287"/>
      <c r="X44927" s="289"/>
    </row>
    <row r="44928" spans="20:24">
      <c r="T44928" s="288"/>
      <c r="U44928" s="287"/>
      <c r="X44928" s="289"/>
    </row>
    <row r="44929" spans="20:24">
      <c r="T44929" s="288"/>
      <c r="U44929" s="287"/>
      <c r="X44929" s="289"/>
    </row>
    <row r="44930" spans="20:24">
      <c r="T44930" s="288"/>
      <c r="U44930" s="287"/>
      <c r="X44930" s="289"/>
    </row>
    <row r="44931" spans="20:24">
      <c r="T44931" s="288"/>
      <c r="U44931" s="287"/>
      <c r="X44931" s="289"/>
    </row>
    <row r="44932" spans="20:24">
      <c r="T44932" s="288"/>
      <c r="U44932" s="287"/>
      <c r="X44932" s="289"/>
    </row>
    <row r="44933" spans="20:24">
      <c r="T44933" s="288"/>
      <c r="U44933" s="287"/>
      <c r="X44933" s="289"/>
    </row>
    <row r="44934" spans="20:24">
      <c r="T44934" s="288"/>
      <c r="U44934" s="287"/>
      <c r="X44934" s="289"/>
    </row>
    <row r="44935" spans="20:24">
      <c r="T44935" s="288"/>
      <c r="U44935" s="287"/>
      <c r="X44935" s="289"/>
    </row>
    <row r="44936" spans="20:24">
      <c r="T44936" s="288"/>
      <c r="U44936" s="287"/>
      <c r="X44936" s="289"/>
    </row>
    <row r="44937" spans="20:24">
      <c r="T44937" s="288"/>
      <c r="U44937" s="287"/>
      <c r="X44937" s="289"/>
    </row>
    <row r="44938" spans="20:24">
      <c r="T44938" s="288"/>
      <c r="U44938" s="287"/>
      <c r="X44938" s="289"/>
    </row>
    <row r="44939" spans="20:24">
      <c r="T44939" s="288"/>
      <c r="U44939" s="287"/>
      <c r="X44939" s="289"/>
    </row>
    <row r="44940" spans="20:24">
      <c r="T44940" s="288"/>
      <c r="U44940" s="287"/>
      <c r="X44940" s="289"/>
    </row>
    <row r="44941" spans="20:24">
      <c r="T44941" s="288"/>
      <c r="U44941" s="287"/>
      <c r="X44941" s="289"/>
    </row>
    <row r="44942" spans="20:24">
      <c r="T44942" s="288"/>
      <c r="U44942" s="287"/>
      <c r="X44942" s="289"/>
    </row>
    <row r="44943" spans="20:24">
      <c r="T44943" s="288"/>
      <c r="U44943" s="287"/>
      <c r="X44943" s="289"/>
    </row>
    <row r="44944" spans="20:24">
      <c r="T44944" s="288"/>
      <c r="U44944" s="287"/>
      <c r="X44944" s="289"/>
    </row>
    <row r="44945" spans="20:24">
      <c r="T44945" s="288"/>
      <c r="U44945" s="287"/>
      <c r="X44945" s="289"/>
    </row>
    <row r="44946" spans="20:24">
      <c r="T44946" s="288"/>
      <c r="U44946" s="287"/>
      <c r="X44946" s="289"/>
    </row>
    <row r="44947" spans="20:24">
      <c r="T44947" s="288"/>
      <c r="U44947" s="287"/>
      <c r="X44947" s="289"/>
    </row>
    <row r="44948" spans="20:24">
      <c r="T44948" s="288"/>
      <c r="U44948" s="287"/>
      <c r="X44948" s="289"/>
    </row>
    <row r="44949" spans="20:24">
      <c r="T44949" s="288"/>
      <c r="U44949" s="287"/>
      <c r="X44949" s="289"/>
    </row>
    <row r="44950" spans="20:24">
      <c r="T44950" s="288"/>
      <c r="U44950" s="287"/>
      <c r="X44950" s="289"/>
    </row>
    <row r="44951" spans="20:24">
      <c r="T44951" s="288"/>
      <c r="U44951" s="287"/>
      <c r="X44951" s="289"/>
    </row>
    <row r="44952" spans="20:24">
      <c r="T44952" s="288"/>
      <c r="U44952" s="287"/>
      <c r="X44952" s="289"/>
    </row>
    <row r="44953" spans="20:24">
      <c r="T44953" s="288"/>
      <c r="U44953" s="287"/>
      <c r="X44953" s="289"/>
    </row>
    <row r="44954" spans="20:24">
      <c r="T44954" s="288"/>
      <c r="U44954" s="287"/>
      <c r="X44954" s="289"/>
    </row>
    <row r="44955" spans="20:24">
      <c r="T44955" s="288"/>
      <c r="U44955" s="287"/>
      <c r="X44955" s="289"/>
    </row>
    <row r="44956" spans="20:24">
      <c r="T44956" s="288"/>
      <c r="U44956" s="287"/>
      <c r="X44956" s="289"/>
    </row>
    <row r="44957" spans="20:24">
      <c r="T44957" s="288"/>
      <c r="U44957" s="287"/>
      <c r="X44957" s="289"/>
    </row>
    <row r="44958" spans="20:24">
      <c r="T44958" s="288"/>
      <c r="U44958" s="287"/>
      <c r="X44958" s="289"/>
    </row>
    <row r="44959" spans="20:24">
      <c r="T44959" s="288"/>
      <c r="U44959" s="287"/>
      <c r="X44959" s="289"/>
    </row>
    <row r="44960" spans="20:24">
      <c r="T44960" s="288"/>
      <c r="U44960" s="287"/>
      <c r="X44960" s="289"/>
    </row>
    <row r="44961" spans="20:24">
      <c r="T44961" s="288"/>
      <c r="U44961" s="287"/>
      <c r="X44961" s="289"/>
    </row>
    <row r="44962" spans="20:24">
      <c r="T44962" s="288"/>
      <c r="U44962" s="287"/>
      <c r="X44962" s="289"/>
    </row>
    <row r="44963" spans="20:24">
      <c r="T44963" s="288"/>
      <c r="U44963" s="287"/>
      <c r="X44963" s="289"/>
    </row>
    <row r="44964" spans="20:24">
      <c r="T44964" s="288"/>
      <c r="U44964" s="287"/>
      <c r="X44964" s="289"/>
    </row>
    <row r="44965" spans="20:24">
      <c r="T44965" s="288"/>
      <c r="U44965" s="287"/>
      <c r="X44965" s="289"/>
    </row>
    <row r="44966" spans="20:24">
      <c r="T44966" s="288"/>
      <c r="U44966" s="287"/>
      <c r="X44966" s="289"/>
    </row>
    <row r="44967" spans="20:24">
      <c r="T44967" s="288"/>
      <c r="U44967" s="287"/>
      <c r="X44967" s="289"/>
    </row>
    <row r="44968" spans="20:24">
      <c r="T44968" s="288"/>
      <c r="U44968" s="287"/>
      <c r="X44968" s="289"/>
    </row>
    <row r="44969" spans="20:24">
      <c r="T44969" s="288"/>
      <c r="U44969" s="287"/>
      <c r="X44969" s="289"/>
    </row>
    <row r="44970" spans="20:24">
      <c r="T44970" s="288"/>
      <c r="U44970" s="287"/>
      <c r="X44970" s="289"/>
    </row>
    <row r="44971" spans="20:24">
      <c r="T44971" s="288"/>
      <c r="U44971" s="287"/>
      <c r="X44971" s="289"/>
    </row>
    <row r="44972" spans="20:24">
      <c r="T44972" s="288"/>
      <c r="U44972" s="287"/>
      <c r="X44972" s="289"/>
    </row>
    <row r="44973" spans="20:24">
      <c r="T44973" s="288"/>
      <c r="U44973" s="287"/>
      <c r="X44973" s="289"/>
    </row>
    <row r="44974" spans="20:24">
      <c r="T44974" s="288"/>
      <c r="U44974" s="287"/>
      <c r="X44974" s="289"/>
    </row>
    <row r="44975" spans="20:24">
      <c r="T44975" s="288"/>
      <c r="U44975" s="287"/>
      <c r="X44975" s="289"/>
    </row>
    <row r="44976" spans="20:24">
      <c r="T44976" s="288"/>
      <c r="U44976" s="287"/>
      <c r="X44976" s="289"/>
    </row>
    <row r="44977" spans="20:24">
      <c r="T44977" s="288"/>
      <c r="U44977" s="287"/>
      <c r="X44977" s="289"/>
    </row>
    <row r="44978" spans="20:24">
      <c r="T44978" s="288"/>
      <c r="U44978" s="287"/>
      <c r="X44978" s="289"/>
    </row>
    <row r="44979" spans="20:24">
      <c r="T44979" s="288"/>
      <c r="U44979" s="287"/>
      <c r="X44979" s="289"/>
    </row>
    <row r="44980" spans="20:24">
      <c r="T44980" s="288"/>
      <c r="U44980" s="287"/>
      <c r="X44980" s="289"/>
    </row>
    <row r="44981" spans="20:24">
      <c r="T44981" s="288"/>
      <c r="U44981" s="287"/>
      <c r="X44981" s="289"/>
    </row>
    <row r="44982" spans="20:24">
      <c r="T44982" s="288"/>
      <c r="U44982" s="287"/>
      <c r="X44982" s="289"/>
    </row>
    <row r="44983" spans="20:24">
      <c r="T44983" s="288"/>
      <c r="U44983" s="287"/>
      <c r="X44983" s="289"/>
    </row>
    <row r="44984" spans="20:24">
      <c r="T44984" s="288"/>
      <c r="U44984" s="287"/>
      <c r="X44984" s="289"/>
    </row>
    <row r="44985" spans="20:24">
      <c r="T44985" s="288"/>
      <c r="U44985" s="287"/>
      <c r="X44985" s="289"/>
    </row>
    <row r="44986" spans="20:24">
      <c r="T44986" s="288"/>
      <c r="U44986" s="287"/>
      <c r="X44986" s="289"/>
    </row>
    <row r="44987" spans="20:24">
      <c r="T44987" s="288"/>
      <c r="U44987" s="287"/>
      <c r="X44987" s="289"/>
    </row>
    <row r="44988" spans="20:24">
      <c r="T44988" s="288"/>
      <c r="U44988" s="287"/>
      <c r="X44988" s="289"/>
    </row>
    <row r="44989" spans="20:24">
      <c r="T44989" s="288"/>
      <c r="U44989" s="287"/>
      <c r="X44989" s="289"/>
    </row>
    <row r="44990" spans="20:24">
      <c r="T44990" s="288"/>
      <c r="U44990" s="287"/>
      <c r="X44990" s="289"/>
    </row>
    <row r="44991" spans="20:24">
      <c r="T44991" s="288"/>
      <c r="U44991" s="287"/>
      <c r="X44991" s="289"/>
    </row>
    <row r="44992" spans="20:24">
      <c r="T44992" s="288"/>
      <c r="U44992" s="287"/>
      <c r="X44992" s="289"/>
    </row>
    <row r="44993" spans="20:24">
      <c r="T44993" s="288"/>
      <c r="U44993" s="287"/>
      <c r="X44993" s="289"/>
    </row>
    <row r="44994" spans="20:24">
      <c r="T44994" s="288"/>
      <c r="U44994" s="287"/>
      <c r="X44994" s="289"/>
    </row>
    <row r="44995" spans="20:24">
      <c r="T44995" s="288"/>
      <c r="U44995" s="287"/>
      <c r="X44995" s="289"/>
    </row>
    <row r="44996" spans="20:24">
      <c r="T44996" s="288"/>
      <c r="U44996" s="287"/>
      <c r="X44996" s="289"/>
    </row>
    <row r="44997" spans="20:24">
      <c r="T44997" s="288"/>
      <c r="U44997" s="287"/>
      <c r="X44997" s="289"/>
    </row>
    <row r="44998" spans="20:24">
      <c r="T44998" s="288"/>
      <c r="U44998" s="287"/>
      <c r="X44998" s="289"/>
    </row>
    <row r="44999" spans="20:24">
      <c r="T44999" s="288"/>
      <c r="U44999" s="287"/>
      <c r="X44999" s="289"/>
    </row>
    <row r="45000" spans="20:24">
      <c r="T45000" s="288"/>
      <c r="U45000" s="287"/>
      <c r="X45000" s="289"/>
    </row>
    <row r="45001" spans="20:24">
      <c r="T45001" s="288"/>
      <c r="U45001" s="287"/>
      <c r="X45001" s="289"/>
    </row>
    <row r="45002" spans="20:24">
      <c r="T45002" s="288"/>
      <c r="U45002" s="287"/>
      <c r="X45002" s="289"/>
    </row>
    <row r="45003" spans="20:24">
      <c r="T45003" s="288"/>
      <c r="U45003" s="287"/>
      <c r="X45003" s="289"/>
    </row>
    <row r="45004" spans="20:24">
      <c r="T45004" s="288"/>
      <c r="U45004" s="287"/>
      <c r="X45004" s="289"/>
    </row>
    <row r="45005" spans="20:24">
      <c r="T45005" s="288"/>
      <c r="U45005" s="287"/>
      <c r="X45005" s="289"/>
    </row>
    <row r="45006" spans="20:24">
      <c r="T45006" s="288"/>
      <c r="U45006" s="287"/>
      <c r="X45006" s="289"/>
    </row>
    <row r="45007" spans="20:24">
      <c r="T45007" s="288"/>
      <c r="U45007" s="287"/>
      <c r="X45007" s="289"/>
    </row>
    <row r="45008" spans="20:24">
      <c r="T45008" s="288"/>
      <c r="U45008" s="287"/>
      <c r="X45008" s="289"/>
    </row>
    <row r="45009" spans="20:24">
      <c r="T45009" s="288"/>
      <c r="U45009" s="287"/>
      <c r="X45009" s="289"/>
    </row>
    <row r="45010" spans="20:24">
      <c r="T45010" s="288"/>
      <c r="U45010" s="287"/>
      <c r="X45010" s="289"/>
    </row>
    <row r="45011" spans="20:24">
      <c r="T45011" s="288"/>
      <c r="U45011" s="287"/>
      <c r="X45011" s="289"/>
    </row>
    <row r="45012" spans="20:24">
      <c r="T45012" s="288"/>
      <c r="U45012" s="287"/>
      <c r="X45012" s="289"/>
    </row>
    <row r="45013" spans="20:24">
      <c r="T45013" s="288"/>
      <c r="U45013" s="287"/>
      <c r="X45013" s="289"/>
    </row>
    <row r="45014" spans="20:24">
      <c r="T45014" s="288"/>
      <c r="U45014" s="287"/>
      <c r="X45014" s="289"/>
    </row>
    <row r="45015" spans="20:24">
      <c r="T45015" s="288"/>
      <c r="U45015" s="287"/>
      <c r="X45015" s="289"/>
    </row>
    <row r="45016" spans="20:24">
      <c r="T45016" s="288"/>
      <c r="U45016" s="287"/>
      <c r="X45016" s="289"/>
    </row>
    <row r="45017" spans="20:24">
      <c r="T45017" s="288"/>
      <c r="U45017" s="287"/>
      <c r="X45017" s="289"/>
    </row>
    <row r="45018" spans="20:24">
      <c r="T45018" s="288"/>
      <c r="U45018" s="287"/>
      <c r="X45018" s="289"/>
    </row>
    <row r="45019" spans="20:24">
      <c r="T45019" s="288"/>
      <c r="U45019" s="287"/>
      <c r="X45019" s="289"/>
    </row>
    <row r="45020" spans="20:24">
      <c r="T45020" s="288"/>
      <c r="U45020" s="287"/>
      <c r="X45020" s="289"/>
    </row>
    <row r="45021" spans="20:24">
      <c r="T45021" s="288"/>
      <c r="U45021" s="287"/>
      <c r="X45021" s="289"/>
    </row>
    <row r="45022" spans="20:24">
      <c r="T45022" s="288"/>
      <c r="U45022" s="287"/>
      <c r="X45022" s="289"/>
    </row>
    <row r="45023" spans="20:24">
      <c r="T45023" s="288"/>
      <c r="U45023" s="287"/>
      <c r="X45023" s="289"/>
    </row>
    <row r="45024" spans="20:24">
      <c r="T45024" s="288"/>
      <c r="U45024" s="287"/>
      <c r="X45024" s="289"/>
    </row>
    <row r="45025" spans="20:24">
      <c r="T45025" s="288"/>
      <c r="U45025" s="287"/>
      <c r="X45025" s="289"/>
    </row>
    <row r="45026" spans="20:24">
      <c r="T45026" s="288"/>
      <c r="U45026" s="287"/>
      <c r="X45026" s="289"/>
    </row>
    <row r="45027" spans="20:24">
      <c r="T45027" s="288"/>
      <c r="U45027" s="287"/>
      <c r="X45027" s="289"/>
    </row>
    <row r="45028" spans="20:24">
      <c r="T45028" s="288"/>
      <c r="U45028" s="287"/>
      <c r="X45028" s="289"/>
    </row>
    <row r="45029" spans="20:24">
      <c r="T45029" s="288"/>
      <c r="U45029" s="287"/>
      <c r="X45029" s="289"/>
    </row>
    <row r="45030" spans="20:24">
      <c r="T45030" s="288"/>
      <c r="U45030" s="287"/>
      <c r="X45030" s="289"/>
    </row>
    <row r="45031" spans="20:24">
      <c r="T45031" s="288"/>
      <c r="U45031" s="287"/>
      <c r="X45031" s="289"/>
    </row>
    <row r="45032" spans="20:24">
      <c r="T45032" s="288"/>
      <c r="U45032" s="287"/>
      <c r="X45032" s="289"/>
    </row>
    <row r="45033" spans="20:24">
      <c r="T45033" s="288"/>
      <c r="U45033" s="287"/>
      <c r="X45033" s="289"/>
    </row>
    <row r="45034" spans="20:24">
      <c r="T45034" s="288"/>
      <c r="U45034" s="287"/>
      <c r="X45034" s="289"/>
    </row>
    <row r="45035" spans="20:24">
      <c r="T45035" s="288"/>
      <c r="U45035" s="287"/>
      <c r="X45035" s="289"/>
    </row>
    <row r="45036" spans="20:24">
      <c r="T45036" s="288"/>
      <c r="U45036" s="287"/>
      <c r="X45036" s="289"/>
    </row>
    <row r="45037" spans="20:24">
      <c r="T45037" s="288"/>
      <c r="U45037" s="287"/>
      <c r="X45037" s="289"/>
    </row>
    <row r="45038" spans="20:24">
      <c r="T45038" s="288"/>
      <c r="U45038" s="287"/>
      <c r="X45038" s="289"/>
    </row>
    <row r="45039" spans="20:24">
      <c r="T45039" s="288"/>
      <c r="U45039" s="287"/>
      <c r="X45039" s="289"/>
    </row>
    <row r="45040" spans="20:24">
      <c r="T45040" s="288"/>
      <c r="U45040" s="287"/>
      <c r="X45040" s="289"/>
    </row>
    <row r="45041" spans="20:24">
      <c r="T45041" s="288"/>
      <c r="U45041" s="287"/>
      <c r="X45041" s="289"/>
    </row>
    <row r="45042" spans="20:24">
      <c r="T45042" s="288"/>
      <c r="U45042" s="287"/>
      <c r="X45042" s="289"/>
    </row>
    <row r="45043" spans="20:24">
      <c r="T45043" s="288"/>
      <c r="U45043" s="287"/>
      <c r="X45043" s="289"/>
    </row>
    <row r="45044" spans="20:24">
      <c r="T45044" s="288"/>
      <c r="U45044" s="287"/>
      <c r="X45044" s="289"/>
    </row>
    <row r="45045" spans="20:24">
      <c r="T45045" s="288"/>
      <c r="U45045" s="287"/>
      <c r="X45045" s="289"/>
    </row>
    <row r="45046" spans="20:24">
      <c r="T45046" s="288"/>
      <c r="U45046" s="287"/>
      <c r="X45046" s="289"/>
    </row>
    <row r="45047" spans="20:24">
      <c r="T45047" s="288"/>
      <c r="U45047" s="287"/>
      <c r="X45047" s="289"/>
    </row>
    <row r="45048" spans="20:24">
      <c r="T45048" s="288"/>
      <c r="U45048" s="287"/>
      <c r="X45048" s="289"/>
    </row>
    <row r="45049" spans="20:24">
      <c r="T45049" s="288"/>
      <c r="U45049" s="287"/>
      <c r="X45049" s="289"/>
    </row>
    <row r="45050" spans="20:24">
      <c r="T45050" s="288"/>
      <c r="U45050" s="287"/>
      <c r="X45050" s="289"/>
    </row>
    <row r="45051" spans="20:24">
      <c r="T45051" s="288"/>
      <c r="U45051" s="287"/>
      <c r="X45051" s="289"/>
    </row>
    <row r="45052" spans="20:24">
      <c r="T45052" s="288"/>
      <c r="U45052" s="287"/>
      <c r="X45052" s="289"/>
    </row>
    <row r="45053" spans="20:24">
      <c r="T45053" s="288"/>
      <c r="U45053" s="287"/>
      <c r="X45053" s="289"/>
    </row>
    <row r="45054" spans="20:24">
      <c r="T45054" s="288"/>
      <c r="U45054" s="287"/>
      <c r="X45054" s="289"/>
    </row>
    <row r="45055" spans="20:24">
      <c r="T45055" s="288"/>
      <c r="U45055" s="287"/>
      <c r="X45055" s="289"/>
    </row>
    <row r="45056" spans="20:24">
      <c r="T45056" s="288"/>
      <c r="U45056" s="287"/>
      <c r="X45056" s="289"/>
    </row>
    <row r="45057" spans="20:24">
      <c r="T45057" s="288"/>
      <c r="U45057" s="287"/>
      <c r="X45057" s="289"/>
    </row>
    <row r="45058" spans="20:24">
      <c r="T45058" s="288"/>
      <c r="U45058" s="287"/>
      <c r="X45058" s="289"/>
    </row>
    <row r="45059" spans="20:24">
      <c r="T45059" s="288"/>
      <c r="U45059" s="287"/>
      <c r="X45059" s="289"/>
    </row>
    <row r="45060" spans="20:24">
      <c r="T45060" s="288"/>
      <c r="U45060" s="287"/>
      <c r="X45060" s="289"/>
    </row>
    <row r="45061" spans="20:24">
      <c r="T45061" s="288"/>
      <c r="U45061" s="287"/>
      <c r="X45061" s="289"/>
    </row>
    <row r="45062" spans="20:24">
      <c r="T45062" s="288"/>
      <c r="U45062" s="287"/>
      <c r="X45062" s="289"/>
    </row>
    <row r="45063" spans="20:24">
      <c r="T45063" s="288"/>
      <c r="U45063" s="287"/>
      <c r="X45063" s="289"/>
    </row>
    <row r="45064" spans="20:24">
      <c r="T45064" s="288"/>
      <c r="U45064" s="287"/>
      <c r="X45064" s="289"/>
    </row>
    <row r="45065" spans="20:24">
      <c r="T45065" s="288"/>
      <c r="U45065" s="287"/>
      <c r="X45065" s="289"/>
    </row>
    <row r="45066" spans="20:24">
      <c r="T45066" s="288"/>
      <c r="U45066" s="287"/>
      <c r="X45066" s="289"/>
    </row>
    <row r="45067" spans="20:24">
      <c r="T45067" s="288"/>
      <c r="U45067" s="287"/>
      <c r="X45067" s="289"/>
    </row>
    <row r="45068" spans="20:24">
      <c r="T45068" s="288"/>
      <c r="U45068" s="287"/>
      <c r="X45068" s="289"/>
    </row>
    <row r="45069" spans="20:24">
      <c r="T45069" s="288"/>
      <c r="U45069" s="287"/>
      <c r="X45069" s="289"/>
    </row>
    <row r="45070" spans="20:24">
      <c r="T45070" s="288"/>
      <c r="U45070" s="287"/>
      <c r="X45070" s="289"/>
    </row>
    <row r="45071" spans="20:24">
      <c r="T45071" s="288"/>
      <c r="U45071" s="287"/>
      <c r="X45071" s="289"/>
    </row>
    <row r="45072" spans="20:24">
      <c r="T45072" s="288"/>
      <c r="U45072" s="287"/>
      <c r="X45072" s="289"/>
    </row>
    <row r="45073" spans="20:24">
      <c r="T45073" s="288"/>
      <c r="U45073" s="287"/>
      <c r="X45073" s="289"/>
    </row>
    <row r="45074" spans="20:24">
      <c r="T45074" s="288"/>
      <c r="U45074" s="287"/>
      <c r="X45074" s="289"/>
    </row>
    <row r="45075" spans="20:24">
      <c r="T45075" s="288"/>
      <c r="U45075" s="287"/>
      <c r="X45075" s="289"/>
    </row>
    <row r="45076" spans="20:24">
      <c r="T45076" s="288"/>
      <c r="U45076" s="287"/>
      <c r="X45076" s="289"/>
    </row>
    <row r="45077" spans="20:24">
      <c r="T45077" s="288"/>
      <c r="U45077" s="287"/>
      <c r="X45077" s="289"/>
    </row>
    <row r="45078" spans="20:24">
      <c r="T45078" s="288"/>
      <c r="U45078" s="287"/>
      <c r="X45078" s="289"/>
    </row>
    <row r="45079" spans="20:24">
      <c r="T45079" s="288"/>
      <c r="U45079" s="287"/>
      <c r="X45079" s="289"/>
    </row>
    <row r="45080" spans="20:24">
      <c r="T45080" s="288"/>
      <c r="U45080" s="287"/>
      <c r="X45080" s="289"/>
    </row>
    <row r="45081" spans="20:24">
      <c r="T45081" s="288"/>
      <c r="U45081" s="287"/>
      <c r="X45081" s="289"/>
    </row>
    <row r="45082" spans="20:24">
      <c r="T45082" s="288"/>
      <c r="U45082" s="287"/>
      <c r="X45082" s="289"/>
    </row>
    <row r="45083" spans="20:24">
      <c r="T45083" s="288"/>
      <c r="U45083" s="287"/>
      <c r="X45083" s="289"/>
    </row>
    <row r="45084" spans="20:24">
      <c r="T45084" s="288"/>
      <c r="U45084" s="287"/>
      <c r="X45084" s="289"/>
    </row>
    <row r="45085" spans="20:24">
      <c r="T45085" s="288"/>
      <c r="U45085" s="287"/>
      <c r="X45085" s="289"/>
    </row>
    <row r="45086" spans="20:24">
      <c r="T45086" s="288"/>
      <c r="U45086" s="287"/>
      <c r="X45086" s="289"/>
    </row>
    <row r="45087" spans="20:24">
      <c r="T45087" s="288"/>
      <c r="U45087" s="287"/>
      <c r="X45087" s="289"/>
    </row>
    <row r="45088" spans="20:24">
      <c r="T45088" s="288"/>
      <c r="U45088" s="287"/>
      <c r="X45088" s="289"/>
    </row>
    <row r="45089" spans="20:24">
      <c r="T45089" s="288"/>
      <c r="U45089" s="287"/>
      <c r="X45089" s="289"/>
    </row>
    <row r="45090" spans="20:24">
      <c r="T45090" s="288"/>
      <c r="U45090" s="287"/>
      <c r="X45090" s="289"/>
    </row>
    <row r="45091" spans="20:24">
      <c r="T45091" s="288"/>
      <c r="U45091" s="287"/>
      <c r="X45091" s="289"/>
    </row>
    <row r="45092" spans="20:24">
      <c r="T45092" s="288"/>
      <c r="U45092" s="287"/>
      <c r="X45092" s="289"/>
    </row>
    <row r="45093" spans="20:24">
      <c r="T45093" s="288"/>
      <c r="U45093" s="287"/>
      <c r="X45093" s="289"/>
    </row>
    <row r="45094" spans="20:24">
      <c r="T45094" s="288"/>
      <c r="U45094" s="287"/>
      <c r="X45094" s="289"/>
    </row>
    <row r="45095" spans="20:24">
      <c r="T45095" s="288"/>
      <c r="U45095" s="287"/>
      <c r="X45095" s="289"/>
    </row>
    <row r="45096" spans="20:24">
      <c r="T45096" s="288"/>
      <c r="U45096" s="287"/>
      <c r="X45096" s="289"/>
    </row>
    <row r="45097" spans="20:24">
      <c r="T45097" s="288"/>
      <c r="U45097" s="287"/>
      <c r="X45097" s="289"/>
    </row>
    <row r="45098" spans="20:24">
      <c r="T45098" s="288"/>
      <c r="U45098" s="287"/>
      <c r="X45098" s="289"/>
    </row>
    <row r="45099" spans="20:24">
      <c r="T45099" s="288"/>
      <c r="U45099" s="287"/>
      <c r="X45099" s="289"/>
    </row>
    <row r="45100" spans="20:24">
      <c r="T45100" s="288"/>
      <c r="U45100" s="287"/>
      <c r="X45100" s="289"/>
    </row>
    <row r="45101" spans="20:24">
      <c r="T45101" s="288"/>
      <c r="U45101" s="287"/>
      <c r="X45101" s="289"/>
    </row>
    <row r="45102" spans="20:24">
      <c r="T45102" s="288"/>
      <c r="U45102" s="287"/>
      <c r="X45102" s="289"/>
    </row>
    <row r="45103" spans="20:24">
      <c r="T45103" s="288"/>
      <c r="U45103" s="287"/>
      <c r="X45103" s="289"/>
    </row>
    <row r="45104" spans="20:24">
      <c r="T45104" s="288"/>
      <c r="U45104" s="287"/>
      <c r="X45104" s="289"/>
    </row>
    <row r="45105" spans="20:24">
      <c r="T45105" s="288"/>
      <c r="U45105" s="287"/>
      <c r="X45105" s="289"/>
    </row>
    <row r="45106" spans="20:24">
      <c r="T45106" s="288"/>
      <c r="U45106" s="287"/>
      <c r="X45106" s="289"/>
    </row>
    <row r="45107" spans="20:24">
      <c r="T45107" s="288"/>
      <c r="U45107" s="287"/>
      <c r="X45107" s="289"/>
    </row>
    <row r="45108" spans="20:24">
      <c r="T45108" s="288"/>
      <c r="U45108" s="287"/>
      <c r="X45108" s="289"/>
    </row>
    <row r="45109" spans="20:24">
      <c r="T45109" s="288"/>
      <c r="U45109" s="287"/>
      <c r="X45109" s="289"/>
    </row>
    <row r="45110" spans="20:24">
      <c r="T45110" s="288"/>
      <c r="U45110" s="287"/>
      <c r="X45110" s="289"/>
    </row>
    <row r="45111" spans="20:24">
      <c r="T45111" s="288"/>
      <c r="U45111" s="287"/>
      <c r="X45111" s="289"/>
    </row>
    <row r="45112" spans="20:24">
      <c r="T45112" s="288"/>
      <c r="U45112" s="287"/>
      <c r="X45112" s="289"/>
    </row>
    <row r="45113" spans="20:24">
      <c r="T45113" s="288"/>
      <c r="U45113" s="287"/>
      <c r="X45113" s="289"/>
    </row>
    <row r="45114" spans="20:24">
      <c r="T45114" s="288"/>
      <c r="U45114" s="287"/>
      <c r="X45114" s="289"/>
    </row>
    <row r="45115" spans="20:24">
      <c r="T45115" s="288"/>
      <c r="U45115" s="287"/>
      <c r="X45115" s="289"/>
    </row>
    <row r="45116" spans="20:24">
      <c r="T45116" s="288"/>
      <c r="U45116" s="287"/>
      <c r="X45116" s="289"/>
    </row>
    <row r="45117" spans="20:24">
      <c r="T45117" s="288"/>
      <c r="U45117" s="287"/>
      <c r="X45117" s="289"/>
    </row>
    <row r="45118" spans="20:24">
      <c r="T45118" s="288"/>
      <c r="U45118" s="287"/>
      <c r="X45118" s="289"/>
    </row>
    <row r="45119" spans="20:24">
      <c r="T45119" s="288"/>
      <c r="U45119" s="287"/>
      <c r="X45119" s="289"/>
    </row>
    <row r="45120" spans="20:24">
      <c r="T45120" s="288"/>
      <c r="U45120" s="287"/>
      <c r="X45120" s="289"/>
    </row>
    <row r="45121" spans="20:24">
      <c r="T45121" s="288"/>
      <c r="U45121" s="287"/>
      <c r="X45121" s="289"/>
    </row>
    <row r="45122" spans="20:24">
      <c r="T45122" s="288"/>
      <c r="U45122" s="287"/>
      <c r="X45122" s="289"/>
    </row>
    <row r="45123" spans="20:24">
      <c r="T45123" s="288"/>
      <c r="U45123" s="287"/>
      <c r="X45123" s="289"/>
    </row>
    <row r="45124" spans="20:24">
      <c r="T45124" s="288"/>
      <c r="U45124" s="287"/>
      <c r="X45124" s="289"/>
    </row>
    <row r="45125" spans="20:24">
      <c r="T45125" s="288"/>
      <c r="U45125" s="287"/>
      <c r="X45125" s="289"/>
    </row>
    <row r="45126" spans="20:24">
      <c r="T45126" s="288"/>
      <c r="U45126" s="287"/>
      <c r="X45126" s="289"/>
    </row>
    <row r="45127" spans="20:24">
      <c r="T45127" s="288"/>
      <c r="U45127" s="287"/>
      <c r="X45127" s="289"/>
    </row>
    <row r="45128" spans="20:24">
      <c r="T45128" s="288"/>
      <c r="U45128" s="287"/>
      <c r="X45128" s="289"/>
    </row>
    <row r="45129" spans="20:24">
      <c r="T45129" s="288"/>
      <c r="U45129" s="287"/>
      <c r="X45129" s="289"/>
    </row>
    <row r="45130" spans="20:24">
      <c r="T45130" s="288"/>
      <c r="U45130" s="287"/>
      <c r="X45130" s="289"/>
    </row>
    <row r="45131" spans="20:24">
      <c r="T45131" s="288"/>
      <c r="U45131" s="287"/>
      <c r="X45131" s="289"/>
    </row>
    <row r="45132" spans="20:24">
      <c r="T45132" s="288"/>
      <c r="U45132" s="287"/>
      <c r="X45132" s="289"/>
    </row>
    <row r="45133" spans="20:24">
      <c r="T45133" s="288"/>
      <c r="U45133" s="287"/>
      <c r="X45133" s="289"/>
    </row>
    <row r="45134" spans="20:24">
      <c r="T45134" s="288"/>
      <c r="U45134" s="287"/>
      <c r="X45134" s="289"/>
    </row>
    <row r="45135" spans="20:24">
      <c r="T45135" s="288"/>
      <c r="U45135" s="287"/>
      <c r="X45135" s="289"/>
    </row>
    <row r="45136" spans="20:24">
      <c r="T45136" s="288"/>
      <c r="U45136" s="287"/>
      <c r="X45136" s="289"/>
    </row>
    <row r="45137" spans="20:24">
      <c r="T45137" s="288"/>
      <c r="U45137" s="287"/>
      <c r="X45137" s="289"/>
    </row>
    <row r="45138" spans="20:24">
      <c r="T45138" s="288"/>
      <c r="U45138" s="287"/>
      <c r="X45138" s="289"/>
    </row>
    <row r="45139" spans="20:24">
      <c r="T45139" s="288"/>
      <c r="U45139" s="287"/>
      <c r="X45139" s="289"/>
    </row>
    <row r="45140" spans="20:24">
      <c r="T45140" s="288"/>
      <c r="U45140" s="287"/>
      <c r="X45140" s="289"/>
    </row>
    <row r="45141" spans="20:24">
      <c r="T45141" s="288"/>
      <c r="U45141" s="287"/>
      <c r="X45141" s="289"/>
    </row>
    <row r="45142" spans="20:24">
      <c r="T45142" s="288"/>
      <c r="U45142" s="287"/>
      <c r="X45142" s="289"/>
    </row>
    <row r="45143" spans="20:24">
      <c r="T45143" s="288"/>
      <c r="U45143" s="287"/>
      <c r="X45143" s="289"/>
    </row>
    <row r="45144" spans="20:24">
      <c r="T45144" s="288"/>
      <c r="U45144" s="287"/>
      <c r="X45144" s="289"/>
    </row>
    <row r="45145" spans="20:24">
      <c r="T45145" s="288"/>
      <c r="U45145" s="287"/>
      <c r="X45145" s="289"/>
    </row>
    <row r="45146" spans="20:24">
      <c r="T45146" s="288"/>
      <c r="U45146" s="287"/>
      <c r="X45146" s="289"/>
    </row>
    <row r="45147" spans="20:24">
      <c r="T45147" s="288"/>
      <c r="U45147" s="287"/>
      <c r="X45147" s="289"/>
    </row>
    <row r="45148" spans="20:24">
      <c r="T45148" s="288"/>
      <c r="U45148" s="287"/>
      <c r="X45148" s="289"/>
    </row>
    <row r="45149" spans="20:24">
      <c r="T45149" s="288"/>
      <c r="U45149" s="287"/>
      <c r="X45149" s="289"/>
    </row>
    <row r="45150" spans="20:24">
      <c r="T45150" s="288"/>
      <c r="U45150" s="287"/>
      <c r="X45150" s="289"/>
    </row>
    <row r="45151" spans="20:24">
      <c r="T45151" s="288"/>
      <c r="U45151" s="287"/>
      <c r="X45151" s="289"/>
    </row>
    <row r="45152" spans="20:24">
      <c r="T45152" s="288"/>
      <c r="U45152" s="287"/>
      <c r="X45152" s="289"/>
    </row>
    <row r="45153" spans="20:24">
      <c r="T45153" s="288"/>
      <c r="U45153" s="287"/>
      <c r="X45153" s="289"/>
    </row>
    <row r="45154" spans="20:24">
      <c r="T45154" s="288"/>
      <c r="U45154" s="287"/>
      <c r="X45154" s="289"/>
    </row>
    <row r="45155" spans="20:24">
      <c r="T45155" s="288"/>
      <c r="U45155" s="287"/>
      <c r="X45155" s="289"/>
    </row>
    <row r="45156" spans="20:24">
      <c r="T45156" s="288"/>
      <c r="U45156" s="287"/>
      <c r="X45156" s="289"/>
    </row>
    <row r="45157" spans="20:24">
      <c r="T45157" s="288"/>
      <c r="U45157" s="287"/>
      <c r="X45157" s="289"/>
    </row>
    <row r="45158" spans="20:24">
      <c r="T45158" s="288"/>
      <c r="U45158" s="287"/>
      <c r="X45158" s="289"/>
    </row>
    <row r="45159" spans="20:24">
      <c r="T45159" s="288"/>
      <c r="U45159" s="287"/>
      <c r="X45159" s="289"/>
    </row>
    <row r="45160" spans="20:24">
      <c r="T45160" s="288"/>
      <c r="U45160" s="287"/>
      <c r="X45160" s="289"/>
    </row>
    <row r="45161" spans="20:24">
      <c r="T45161" s="288"/>
      <c r="U45161" s="287"/>
      <c r="X45161" s="289"/>
    </row>
    <row r="45162" spans="20:24">
      <c r="T45162" s="288"/>
      <c r="U45162" s="287"/>
      <c r="X45162" s="289"/>
    </row>
    <row r="45163" spans="20:24">
      <c r="T45163" s="288"/>
      <c r="U45163" s="287"/>
      <c r="X45163" s="289"/>
    </row>
    <row r="45164" spans="20:24">
      <c r="T45164" s="288"/>
      <c r="U45164" s="287"/>
      <c r="X45164" s="289"/>
    </row>
    <row r="45165" spans="20:24">
      <c r="T45165" s="288"/>
      <c r="U45165" s="287"/>
      <c r="X45165" s="289"/>
    </row>
    <row r="45166" spans="20:24">
      <c r="T45166" s="288"/>
      <c r="U45166" s="287"/>
      <c r="X45166" s="289"/>
    </row>
    <row r="45167" spans="20:24">
      <c r="T45167" s="288"/>
      <c r="U45167" s="287"/>
      <c r="X45167" s="289"/>
    </row>
    <row r="45168" spans="20:24">
      <c r="T45168" s="288"/>
      <c r="U45168" s="287"/>
      <c r="X45168" s="289"/>
    </row>
    <row r="45169" spans="20:24">
      <c r="T45169" s="288"/>
      <c r="U45169" s="287"/>
      <c r="X45169" s="289"/>
    </row>
    <row r="45170" spans="20:24">
      <c r="T45170" s="288"/>
      <c r="U45170" s="287"/>
      <c r="X45170" s="289"/>
    </row>
    <row r="45171" spans="20:24">
      <c r="T45171" s="288"/>
      <c r="U45171" s="287"/>
      <c r="X45171" s="289"/>
    </row>
    <row r="45172" spans="20:24">
      <c r="T45172" s="288"/>
      <c r="U45172" s="287"/>
      <c r="X45172" s="289"/>
    </row>
    <row r="45173" spans="20:24">
      <c r="T45173" s="288"/>
      <c r="U45173" s="287"/>
      <c r="X45173" s="289"/>
    </row>
    <row r="45174" spans="20:24">
      <c r="T45174" s="288"/>
      <c r="U45174" s="287"/>
      <c r="X45174" s="289"/>
    </row>
    <row r="45175" spans="20:24">
      <c r="T45175" s="288"/>
      <c r="U45175" s="287"/>
      <c r="X45175" s="289"/>
    </row>
    <row r="45176" spans="20:24">
      <c r="T45176" s="288"/>
      <c r="U45176" s="287"/>
      <c r="X45176" s="289"/>
    </row>
    <row r="45177" spans="20:24">
      <c r="T45177" s="288"/>
      <c r="U45177" s="287"/>
      <c r="X45177" s="289"/>
    </row>
    <row r="45178" spans="20:24">
      <c r="T45178" s="288"/>
      <c r="U45178" s="287"/>
      <c r="X45178" s="289"/>
    </row>
    <row r="45179" spans="20:24">
      <c r="T45179" s="288"/>
      <c r="U45179" s="287"/>
      <c r="X45179" s="289"/>
    </row>
    <row r="45180" spans="20:24">
      <c r="T45180" s="288"/>
      <c r="U45180" s="287"/>
      <c r="X45180" s="289"/>
    </row>
    <row r="45181" spans="20:24">
      <c r="T45181" s="288"/>
      <c r="U45181" s="287"/>
      <c r="X45181" s="289"/>
    </row>
    <row r="45182" spans="20:24">
      <c r="T45182" s="288"/>
      <c r="U45182" s="287"/>
      <c r="X45182" s="289"/>
    </row>
    <row r="45183" spans="20:24">
      <c r="T45183" s="288"/>
      <c r="U45183" s="287"/>
      <c r="X45183" s="289"/>
    </row>
    <row r="45184" spans="20:24">
      <c r="T45184" s="288"/>
      <c r="U45184" s="287"/>
      <c r="X45184" s="289"/>
    </row>
    <row r="45185" spans="20:24">
      <c r="T45185" s="288"/>
      <c r="U45185" s="287"/>
      <c r="X45185" s="289"/>
    </row>
    <row r="45186" spans="20:24">
      <c r="T45186" s="288"/>
      <c r="U45186" s="287"/>
      <c r="X45186" s="289"/>
    </row>
    <row r="45187" spans="20:24">
      <c r="T45187" s="288"/>
      <c r="U45187" s="287"/>
      <c r="X45187" s="289"/>
    </row>
    <row r="45188" spans="20:24">
      <c r="T45188" s="288"/>
      <c r="U45188" s="287"/>
      <c r="X45188" s="289"/>
    </row>
    <row r="45189" spans="20:24">
      <c r="T45189" s="288"/>
      <c r="U45189" s="287"/>
      <c r="X45189" s="289"/>
    </row>
    <row r="45190" spans="20:24">
      <c r="T45190" s="288"/>
      <c r="U45190" s="287"/>
      <c r="X45190" s="289"/>
    </row>
    <row r="45191" spans="20:24">
      <c r="T45191" s="288"/>
      <c r="U45191" s="287"/>
      <c r="X45191" s="289"/>
    </row>
    <row r="45192" spans="20:24">
      <c r="T45192" s="288"/>
      <c r="U45192" s="287"/>
      <c r="X45192" s="289"/>
    </row>
    <row r="45193" spans="20:24">
      <c r="T45193" s="288"/>
      <c r="U45193" s="287"/>
      <c r="X45193" s="289"/>
    </row>
    <row r="45194" spans="20:24">
      <c r="T45194" s="288"/>
      <c r="U45194" s="287"/>
      <c r="X45194" s="289"/>
    </row>
    <row r="45195" spans="20:24">
      <c r="T45195" s="288"/>
      <c r="U45195" s="287"/>
      <c r="X45195" s="289"/>
    </row>
    <row r="45196" spans="20:24">
      <c r="T45196" s="288"/>
      <c r="U45196" s="287"/>
      <c r="X45196" s="289"/>
    </row>
    <row r="45197" spans="20:24">
      <c r="T45197" s="288"/>
      <c r="U45197" s="287"/>
      <c r="X45197" s="289"/>
    </row>
    <row r="45198" spans="20:24">
      <c r="T45198" s="288"/>
      <c r="U45198" s="287"/>
      <c r="X45198" s="289"/>
    </row>
    <row r="45199" spans="20:24">
      <c r="T45199" s="288"/>
      <c r="U45199" s="287"/>
      <c r="X45199" s="289"/>
    </row>
    <row r="45200" spans="20:24">
      <c r="T45200" s="288"/>
      <c r="U45200" s="287"/>
      <c r="X45200" s="289"/>
    </row>
    <row r="45201" spans="20:24">
      <c r="T45201" s="288"/>
      <c r="U45201" s="287"/>
      <c r="X45201" s="289"/>
    </row>
    <row r="45202" spans="20:24">
      <c r="T45202" s="288"/>
      <c r="U45202" s="287"/>
      <c r="X45202" s="289"/>
    </row>
    <row r="45203" spans="20:24">
      <c r="T45203" s="288"/>
      <c r="U45203" s="287"/>
      <c r="X45203" s="289"/>
    </row>
    <row r="45204" spans="20:24">
      <c r="T45204" s="288"/>
      <c r="U45204" s="287"/>
      <c r="X45204" s="289"/>
    </row>
    <row r="45205" spans="20:24">
      <c r="T45205" s="288"/>
      <c r="U45205" s="287"/>
      <c r="X45205" s="289"/>
    </row>
    <row r="45206" spans="20:24">
      <c r="T45206" s="288"/>
      <c r="U45206" s="287"/>
      <c r="X45206" s="289"/>
    </row>
    <row r="45207" spans="20:24">
      <c r="T45207" s="288"/>
      <c r="U45207" s="287"/>
      <c r="X45207" s="289"/>
    </row>
    <row r="45208" spans="20:24">
      <c r="T45208" s="288"/>
      <c r="U45208" s="287"/>
      <c r="X45208" s="289"/>
    </row>
    <row r="45209" spans="20:24">
      <c r="T45209" s="288"/>
      <c r="U45209" s="287"/>
      <c r="X45209" s="289"/>
    </row>
    <row r="45210" spans="20:24">
      <c r="T45210" s="288"/>
      <c r="U45210" s="287"/>
      <c r="X45210" s="289"/>
    </row>
    <row r="45211" spans="20:24">
      <c r="T45211" s="288"/>
      <c r="U45211" s="287"/>
      <c r="X45211" s="289"/>
    </row>
    <row r="45212" spans="20:24">
      <c r="T45212" s="288"/>
      <c r="U45212" s="287"/>
      <c r="X45212" s="289"/>
    </row>
    <row r="45213" spans="20:24">
      <c r="T45213" s="288"/>
      <c r="U45213" s="287"/>
      <c r="X45213" s="289"/>
    </row>
    <row r="45214" spans="20:24">
      <c r="T45214" s="288"/>
      <c r="U45214" s="287"/>
      <c r="X45214" s="289"/>
    </row>
    <row r="45215" spans="20:24">
      <c r="T45215" s="288"/>
      <c r="U45215" s="287"/>
      <c r="X45215" s="289"/>
    </row>
    <row r="45216" spans="20:24">
      <c r="T45216" s="288"/>
      <c r="U45216" s="287"/>
      <c r="X45216" s="289"/>
    </row>
    <row r="45217" spans="20:24">
      <c r="T45217" s="288"/>
      <c r="U45217" s="287"/>
      <c r="X45217" s="289"/>
    </row>
    <row r="45218" spans="20:24">
      <c r="T45218" s="288"/>
      <c r="U45218" s="287"/>
      <c r="X45218" s="289"/>
    </row>
    <row r="45219" spans="20:24">
      <c r="T45219" s="288"/>
      <c r="U45219" s="287"/>
      <c r="X45219" s="289"/>
    </row>
    <row r="45220" spans="20:24">
      <c r="T45220" s="288"/>
      <c r="U45220" s="287"/>
      <c r="X45220" s="289"/>
    </row>
    <row r="45221" spans="20:24">
      <c r="T45221" s="288"/>
      <c r="U45221" s="287"/>
      <c r="X45221" s="289"/>
    </row>
    <row r="45222" spans="20:24">
      <c r="T45222" s="288"/>
      <c r="U45222" s="287"/>
      <c r="X45222" s="289"/>
    </row>
    <row r="45223" spans="20:24">
      <c r="T45223" s="288"/>
      <c r="U45223" s="287"/>
      <c r="X45223" s="289"/>
    </row>
    <row r="45224" spans="20:24">
      <c r="T45224" s="288"/>
      <c r="U45224" s="287"/>
      <c r="X45224" s="289"/>
    </row>
    <row r="45225" spans="20:24">
      <c r="T45225" s="288"/>
      <c r="U45225" s="287"/>
      <c r="X45225" s="289"/>
    </row>
    <row r="45226" spans="20:24">
      <c r="T45226" s="288"/>
      <c r="U45226" s="287"/>
      <c r="X45226" s="289"/>
    </row>
    <row r="45227" spans="20:24">
      <c r="T45227" s="288"/>
      <c r="U45227" s="287"/>
      <c r="X45227" s="289"/>
    </row>
    <row r="45228" spans="20:24">
      <c r="T45228" s="288"/>
      <c r="U45228" s="287"/>
      <c r="X45228" s="289"/>
    </row>
    <row r="45229" spans="20:24">
      <c r="T45229" s="288"/>
      <c r="U45229" s="287"/>
      <c r="X45229" s="289"/>
    </row>
    <row r="45230" spans="20:24">
      <c r="T45230" s="288"/>
      <c r="U45230" s="287"/>
      <c r="X45230" s="289"/>
    </row>
    <row r="45231" spans="20:24">
      <c r="T45231" s="288"/>
      <c r="U45231" s="287"/>
      <c r="X45231" s="289"/>
    </row>
    <row r="45232" spans="20:24">
      <c r="T45232" s="288"/>
      <c r="U45232" s="287"/>
      <c r="X45232" s="289"/>
    </row>
    <row r="45233" spans="20:24">
      <c r="T45233" s="288"/>
      <c r="U45233" s="287"/>
      <c r="X45233" s="289"/>
    </row>
    <row r="45234" spans="20:24">
      <c r="T45234" s="288"/>
      <c r="U45234" s="287"/>
      <c r="X45234" s="289"/>
    </row>
    <row r="45235" spans="20:24">
      <c r="T45235" s="288"/>
      <c r="U45235" s="287"/>
      <c r="X45235" s="289"/>
    </row>
    <row r="45236" spans="20:24">
      <c r="T45236" s="288"/>
      <c r="U45236" s="287"/>
      <c r="X45236" s="289"/>
    </row>
    <row r="45237" spans="20:24">
      <c r="T45237" s="288"/>
      <c r="U45237" s="287"/>
      <c r="X45237" s="289"/>
    </row>
    <row r="45238" spans="20:24">
      <c r="T45238" s="288"/>
      <c r="U45238" s="287"/>
      <c r="X45238" s="289"/>
    </row>
    <row r="45239" spans="20:24">
      <c r="T45239" s="288"/>
      <c r="U45239" s="287"/>
      <c r="X45239" s="289"/>
    </row>
    <row r="45240" spans="20:24">
      <c r="T45240" s="288"/>
      <c r="U45240" s="287"/>
      <c r="X45240" s="289"/>
    </row>
    <row r="45241" spans="20:24">
      <c r="T45241" s="288"/>
      <c r="U45241" s="287"/>
      <c r="X45241" s="289"/>
    </row>
    <row r="45242" spans="20:24">
      <c r="T45242" s="288"/>
      <c r="U45242" s="287"/>
      <c r="X45242" s="289"/>
    </row>
    <row r="45243" spans="20:24">
      <c r="T45243" s="288"/>
      <c r="U45243" s="287"/>
      <c r="X45243" s="289"/>
    </row>
    <row r="45244" spans="20:24">
      <c r="T45244" s="288"/>
      <c r="U45244" s="287"/>
      <c r="X45244" s="289"/>
    </row>
    <row r="45245" spans="20:24">
      <c r="T45245" s="288"/>
      <c r="U45245" s="287"/>
      <c r="X45245" s="289"/>
    </row>
    <row r="45246" spans="20:24">
      <c r="T45246" s="288"/>
      <c r="U45246" s="287"/>
      <c r="X45246" s="289"/>
    </row>
    <row r="45247" spans="20:24">
      <c r="T45247" s="288"/>
      <c r="U45247" s="287"/>
      <c r="X45247" s="289"/>
    </row>
    <row r="45248" spans="20:24">
      <c r="T45248" s="288"/>
      <c r="U45248" s="287"/>
      <c r="X45248" s="289"/>
    </row>
    <row r="45249" spans="20:24">
      <c r="T45249" s="288"/>
      <c r="U45249" s="287"/>
      <c r="X45249" s="289"/>
    </row>
    <row r="45250" spans="20:24">
      <c r="T45250" s="288"/>
      <c r="U45250" s="287"/>
      <c r="X45250" s="289"/>
    </row>
    <row r="45251" spans="20:24">
      <c r="T45251" s="288"/>
      <c r="U45251" s="287"/>
      <c r="X45251" s="289"/>
    </row>
    <row r="45252" spans="20:24">
      <c r="T45252" s="288"/>
      <c r="U45252" s="287"/>
      <c r="X45252" s="289"/>
    </row>
    <row r="45253" spans="20:24">
      <c r="T45253" s="288"/>
      <c r="U45253" s="287"/>
      <c r="X45253" s="289"/>
    </row>
    <row r="45254" spans="20:24">
      <c r="T45254" s="288"/>
      <c r="U45254" s="287"/>
      <c r="X45254" s="289"/>
    </row>
    <row r="45255" spans="20:24">
      <c r="T45255" s="288"/>
      <c r="U45255" s="287"/>
      <c r="X45255" s="289"/>
    </row>
    <row r="45256" spans="20:24">
      <c r="T45256" s="288"/>
      <c r="U45256" s="287"/>
      <c r="X45256" s="289"/>
    </row>
    <row r="45257" spans="20:24">
      <c r="T45257" s="288"/>
      <c r="U45257" s="287"/>
      <c r="X45257" s="289"/>
    </row>
    <row r="45258" spans="20:24">
      <c r="T45258" s="288"/>
      <c r="U45258" s="287"/>
      <c r="X45258" s="289"/>
    </row>
    <row r="45259" spans="20:24">
      <c r="T45259" s="288"/>
      <c r="U45259" s="287"/>
      <c r="X45259" s="289"/>
    </row>
    <row r="45260" spans="20:24">
      <c r="T45260" s="288"/>
      <c r="U45260" s="287"/>
      <c r="X45260" s="289"/>
    </row>
    <row r="45261" spans="20:24">
      <c r="T45261" s="288"/>
      <c r="U45261" s="287"/>
      <c r="X45261" s="289"/>
    </row>
    <row r="45262" spans="20:24">
      <c r="T45262" s="288"/>
      <c r="U45262" s="287"/>
      <c r="X45262" s="289"/>
    </row>
    <row r="45263" spans="20:24">
      <c r="T45263" s="288"/>
      <c r="U45263" s="287"/>
      <c r="X45263" s="289"/>
    </row>
    <row r="45264" spans="20:24">
      <c r="T45264" s="288"/>
      <c r="U45264" s="287"/>
      <c r="X45264" s="289"/>
    </row>
    <row r="45265" spans="20:24">
      <c r="T45265" s="288"/>
      <c r="U45265" s="287"/>
      <c r="X45265" s="289"/>
    </row>
    <row r="45266" spans="20:24">
      <c r="T45266" s="288"/>
      <c r="U45266" s="287"/>
      <c r="X45266" s="289"/>
    </row>
    <row r="45267" spans="20:24">
      <c r="T45267" s="288"/>
      <c r="U45267" s="287"/>
      <c r="X45267" s="289"/>
    </row>
    <row r="45268" spans="20:24">
      <c r="T45268" s="288"/>
      <c r="U45268" s="287"/>
      <c r="X45268" s="289"/>
    </row>
    <row r="45269" spans="20:24">
      <c r="T45269" s="288"/>
      <c r="U45269" s="287"/>
      <c r="X45269" s="289"/>
    </row>
    <row r="45270" spans="20:24">
      <c r="T45270" s="288"/>
      <c r="U45270" s="287"/>
      <c r="X45270" s="289"/>
    </row>
    <row r="45271" spans="20:24">
      <c r="T45271" s="288"/>
      <c r="U45271" s="287"/>
      <c r="X45271" s="289"/>
    </row>
    <row r="45272" spans="20:24">
      <c r="T45272" s="288"/>
      <c r="U45272" s="287"/>
      <c r="X45272" s="289"/>
    </row>
    <row r="45273" spans="20:24">
      <c r="T45273" s="288"/>
      <c r="U45273" s="287"/>
      <c r="X45273" s="289"/>
    </row>
    <row r="45274" spans="20:24">
      <c r="T45274" s="288"/>
      <c r="U45274" s="287"/>
      <c r="X45274" s="289"/>
    </row>
    <row r="45275" spans="20:24">
      <c r="T45275" s="288"/>
      <c r="U45275" s="287"/>
      <c r="X45275" s="289"/>
    </row>
    <row r="45276" spans="20:24">
      <c r="T45276" s="288"/>
      <c r="U45276" s="287"/>
      <c r="X45276" s="289"/>
    </row>
    <row r="45277" spans="20:24">
      <c r="T45277" s="288"/>
      <c r="U45277" s="287"/>
      <c r="X45277" s="289"/>
    </row>
    <row r="45278" spans="20:24">
      <c r="T45278" s="288"/>
      <c r="U45278" s="287"/>
      <c r="X45278" s="289"/>
    </row>
    <row r="45279" spans="20:24">
      <c r="T45279" s="288"/>
      <c r="U45279" s="287"/>
      <c r="X45279" s="289"/>
    </row>
    <row r="45280" spans="20:24">
      <c r="T45280" s="288"/>
      <c r="U45280" s="287"/>
      <c r="X45280" s="289"/>
    </row>
    <row r="45281" spans="20:24">
      <c r="T45281" s="288"/>
      <c r="U45281" s="287"/>
      <c r="X45281" s="289"/>
    </row>
    <row r="45282" spans="20:24">
      <c r="T45282" s="288"/>
      <c r="U45282" s="287"/>
      <c r="X45282" s="289"/>
    </row>
    <row r="45283" spans="20:24">
      <c r="T45283" s="288"/>
      <c r="U45283" s="287"/>
      <c r="X45283" s="289"/>
    </row>
    <row r="45284" spans="20:24">
      <c r="T45284" s="288"/>
      <c r="U45284" s="287"/>
      <c r="X45284" s="289"/>
    </row>
    <row r="45285" spans="20:24">
      <c r="T45285" s="288"/>
      <c r="U45285" s="287"/>
      <c r="X45285" s="289"/>
    </row>
    <row r="45286" spans="20:24">
      <c r="T45286" s="288"/>
      <c r="U45286" s="287"/>
      <c r="X45286" s="289"/>
    </row>
    <row r="45287" spans="20:24">
      <c r="T45287" s="288"/>
      <c r="U45287" s="287"/>
      <c r="X45287" s="289"/>
    </row>
    <row r="45288" spans="20:24">
      <c r="T45288" s="288"/>
      <c r="U45288" s="287"/>
      <c r="X45288" s="289"/>
    </row>
    <row r="45289" spans="20:24">
      <c r="T45289" s="288"/>
      <c r="U45289" s="287"/>
      <c r="X45289" s="289"/>
    </row>
    <row r="45290" spans="20:24">
      <c r="T45290" s="288"/>
      <c r="U45290" s="287"/>
      <c r="X45290" s="289"/>
    </row>
    <row r="45291" spans="20:24">
      <c r="T45291" s="288"/>
      <c r="U45291" s="287"/>
      <c r="X45291" s="289"/>
    </row>
    <row r="45292" spans="20:24">
      <c r="T45292" s="288"/>
      <c r="U45292" s="287"/>
      <c r="X45292" s="289"/>
    </row>
    <row r="45293" spans="20:24">
      <c r="T45293" s="288"/>
      <c r="U45293" s="287"/>
      <c r="X45293" s="289"/>
    </row>
    <row r="45294" spans="20:24">
      <c r="T45294" s="288"/>
      <c r="U45294" s="287"/>
      <c r="X45294" s="289"/>
    </row>
    <row r="45295" spans="20:24">
      <c r="T45295" s="288"/>
      <c r="U45295" s="287"/>
      <c r="X45295" s="289"/>
    </row>
    <row r="45296" spans="20:24">
      <c r="T45296" s="288"/>
      <c r="U45296" s="287"/>
      <c r="X45296" s="289"/>
    </row>
    <row r="45297" spans="20:24">
      <c r="T45297" s="288"/>
      <c r="U45297" s="287"/>
      <c r="X45297" s="289"/>
    </row>
    <row r="45298" spans="20:24">
      <c r="T45298" s="288"/>
      <c r="U45298" s="287"/>
      <c r="X45298" s="289"/>
    </row>
    <row r="45299" spans="20:24">
      <c r="T45299" s="288"/>
      <c r="U45299" s="287"/>
      <c r="X45299" s="289"/>
    </row>
    <row r="45300" spans="20:24">
      <c r="T45300" s="288"/>
      <c r="U45300" s="287"/>
      <c r="X45300" s="289"/>
    </row>
    <row r="45301" spans="20:24">
      <c r="T45301" s="288"/>
      <c r="U45301" s="287"/>
      <c r="X45301" s="289"/>
    </row>
    <row r="45302" spans="20:24">
      <c r="T45302" s="288"/>
      <c r="U45302" s="287"/>
      <c r="X45302" s="289"/>
    </row>
    <row r="45303" spans="20:24">
      <c r="T45303" s="288"/>
      <c r="U45303" s="287"/>
      <c r="X45303" s="289"/>
    </row>
    <row r="45304" spans="20:24">
      <c r="T45304" s="288"/>
      <c r="U45304" s="287"/>
      <c r="X45304" s="289"/>
    </row>
    <row r="45305" spans="20:24">
      <c r="T45305" s="288"/>
      <c r="U45305" s="287"/>
      <c r="X45305" s="289"/>
    </row>
    <row r="45306" spans="20:24">
      <c r="T45306" s="288"/>
      <c r="U45306" s="287"/>
      <c r="X45306" s="289"/>
    </row>
    <row r="45307" spans="20:24">
      <c r="T45307" s="288"/>
      <c r="U45307" s="287"/>
      <c r="X45307" s="289"/>
    </row>
    <row r="45308" spans="20:24">
      <c r="T45308" s="288"/>
      <c r="U45308" s="287"/>
      <c r="X45308" s="289"/>
    </row>
    <row r="45309" spans="20:24">
      <c r="T45309" s="288"/>
      <c r="U45309" s="287"/>
      <c r="X45309" s="289"/>
    </row>
    <row r="45310" spans="20:24">
      <c r="T45310" s="288"/>
      <c r="U45310" s="287"/>
      <c r="X45310" s="289"/>
    </row>
    <row r="45311" spans="20:24">
      <c r="T45311" s="288"/>
      <c r="U45311" s="287"/>
      <c r="X45311" s="289"/>
    </row>
    <row r="45312" spans="20:24">
      <c r="T45312" s="288"/>
      <c r="U45312" s="287"/>
      <c r="X45312" s="289"/>
    </row>
    <row r="45313" spans="20:24">
      <c r="T45313" s="288"/>
      <c r="U45313" s="287"/>
      <c r="X45313" s="289"/>
    </row>
    <row r="45314" spans="20:24">
      <c r="T45314" s="288"/>
      <c r="U45314" s="287"/>
      <c r="X45314" s="289"/>
    </row>
    <row r="45315" spans="20:24">
      <c r="T45315" s="288"/>
      <c r="U45315" s="287"/>
      <c r="X45315" s="289"/>
    </row>
    <row r="45316" spans="20:24">
      <c r="T45316" s="288"/>
      <c r="U45316" s="287"/>
      <c r="X45316" s="289"/>
    </row>
    <row r="45317" spans="20:24">
      <c r="T45317" s="288"/>
      <c r="U45317" s="287"/>
      <c r="X45317" s="289"/>
    </row>
    <row r="45318" spans="20:24">
      <c r="T45318" s="288"/>
      <c r="U45318" s="287"/>
      <c r="X45318" s="289"/>
    </row>
    <row r="45319" spans="20:24">
      <c r="T45319" s="288"/>
      <c r="U45319" s="287"/>
      <c r="X45319" s="289"/>
    </row>
    <row r="45320" spans="20:24">
      <c r="T45320" s="288"/>
      <c r="U45320" s="287"/>
      <c r="X45320" s="289"/>
    </row>
    <row r="45321" spans="20:24">
      <c r="T45321" s="288"/>
      <c r="U45321" s="287"/>
      <c r="X45321" s="289"/>
    </row>
    <row r="45322" spans="20:24">
      <c r="T45322" s="288"/>
      <c r="U45322" s="287"/>
      <c r="X45322" s="289"/>
    </row>
    <row r="45323" spans="20:24">
      <c r="T45323" s="288"/>
      <c r="U45323" s="287"/>
      <c r="X45323" s="289"/>
    </row>
    <row r="45324" spans="20:24">
      <c r="T45324" s="288"/>
      <c r="U45324" s="287"/>
      <c r="X45324" s="289"/>
    </row>
    <row r="45325" spans="20:24">
      <c r="T45325" s="288"/>
      <c r="U45325" s="287"/>
      <c r="X45325" s="289"/>
    </row>
    <row r="45326" spans="20:24">
      <c r="T45326" s="288"/>
      <c r="U45326" s="287"/>
      <c r="X45326" s="289"/>
    </row>
    <row r="45327" spans="20:24">
      <c r="T45327" s="288"/>
      <c r="U45327" s="287"/>
      <c r="X45327" s="289"/>
    </row>
    <row r="45328" spans="20:24">
      <c r="T45328" s="288"/>
      <c r="U45328" s="287"/>
      <c r="X45328" s="289"/>
    </row>
    <row r="45329" spans="20:24">
      <c r="T45329" s="288"/>
      <c r="U45329" s="287"/>
      <c r="X45329" s="289"/>
    </row>
    <row r="45330" spans="20:24">
      <c r="T45330" s="288"/>
      <c r="U45330" s="287"/>
      <c r="X45330" s="289"/>
    </row>
    <row r="45331" spans="20:24">
      <c r="T45331" s="288"/>
      <c r="U45331" s="287"/>
      <c r="X45331" s="289"/>
    </row>
    <row r="45332" spans="20:24">
      <c r="T45332" s="288"/>
      <c r="U45332" s="287"/>
      <c r="X45332" s="289"/>
    </row>
    <row r="45333" spans="20:24">
      <c r="T45333" s="288"/>
      <c r="U45333" s="287"/>
      <c r="X45333" s="289"/>
    </row>
    <row r="45334" spans="20:24">
      <c r="T45334" s="288"/>
      <c r="U45334" s="287"/>
      <c r="X45334" s="289"/>
    </row>
    <row r="45335" spans="20:24">
      <c r="T45335" s="288"/>
      <c r="U45335" s="287"/>
      <c r="X45335" s="289"/>
    </row>
    <row r="45336" spans="20:24">
      <c r="T45336" s="288"/>
      <c r="U45336" s="287"/>
      <c r="X45336" s="289"/>
    </row>
    <row r="45337" spans="20:24">
      <c r="T45337" s="288"/>
      <c r="U45337" s="287"/>
      <c r="X45337" s="289"/>
    </row>
    <row r="45338" spans="20:24">
      <c r="T45338" s="288"/>
      <c r="U45338" s="287"/>
      <c r="X45338" s="289"/>
    </row>
    <row r="45339" spans="20:24">
      <c r="T45339" s="288"/>
      <c r="U45339" s="287"/>
      <c r="X45339" s="289"/>
    </row>
    <row r="45340" spans="20:24">
      <c r="T45340" s="288"/>
      <c r="U45340" s="287"/>
      <c r="X45340" s="289"/>
    </row>
    <row r="45341" spans="20:24">
      <c r="T45341" s="288"/>
      <c r="U45341" s="287"/>
      <c r="X45341" s="289"/>
    </row>
    <row r="45342" spans="20:24">
      <c r="T45342" s="288"/>
      <c r="U45342" s="287"/>
      <c r="X45342" s="289"/>
    </row>
    <row r="45343" spans="20:24">
      <c r="T45343" s="288"/>
      <c r="U45343" s="287"/>
      <c r="X45343" s="289"/>
    </row>
    <row r="45344" spans="20:24">
      <c r="T45344" s="288"/>
      <c r="U45344" s="287"/>
      <c r="X45344" s="289"/>
    </row>
    <row r="45345" spans="20:24">
      <c r="T45345" s="288"/>
      <c r="U45345" s="287"/>
      <c r="X45345" s="289"/>
    </row>
    <row r="45346" spans="20:24">
      <c r="T45346" s="288"/>
      <c r="U45346" s="287"/>
      <c r="X45346" s="289"/>
    </row>
    <row r="45347" spans="20:24">
      <c r="T45347" s="288"/>
      <c r="U45347" s="287"/>
      <c r="X45347" s="289"/>
    </row>
    <row r="45348" spans="20:24">
      <c r="T45348" s="288"/>
      <c r="U45348" s="287"/>
      <c r="X45348" s="289"/>
    </row>
    <row r="45349" spans="20:24">
      <c r="T45349" s="288"/>
      <c r="U45349" s="287"/>
      <c r="X45349" s="289"/>
    </row>
    <row r="45350" spans="20:24">
      <c r="T45350" s="288"/>
      <c r="U45350" s="287"/>
      <c r="X45350" s="289"/>
    </row>
    <row r="45351" spans="20:24">
      <c r="T45351" s="288"/>
      <c r="U45351" s="287"/>
      <c r="X45351" s="289"/>
    </row>
    <row r="45352" spans="20:24">
      <c r="T45352" s="288"/>
      <c r="U45352" s="287"/>
      <c r="X45352" s="289"/>
    </row>
    <row r="45353" spans="20:24">
      <c r="T45353" s="288"/>
      <c r="U45353" s="287"/>
      <c r="X45353" s="289"/>
    </row>
    <row r="45354" spans="20:24">
      <c r="T45354" s="288"/>
      <c r="U45354" s="287"/>
      <c r="X45354" s="289"/>
    </row>
    <row r="45355" spans="20:24">
      <c r="T45355" s="288"/>
      <c r="U45355" s="287"/>
      <c r="X45355" s="289"/>
    </row>
    <row r="45356" spans="20:24">
      <c r="T45356" s="288"/>
      <c r="U45356" s="287"/>
      <c r="X45356" s="289"/>
    </row>
    <row r="45357" spans="20:24">
      <c r="T45357" s="288"/>
      <c r="U45357" s="287"/>
      <c r="X45357" s="289"/>
    </row>
    <row r="45358" spans="20:24">
      <c r="T45358" s="288"/>
      <c r="U45358" s="287"/>
      <c r="X45358" s="289"/>
    </row>
    <row r="45359" spans="20:24">
      <c r="T45359" s="288"/>
      <c r="U45359" s="287"/>
      <c r="X45359" s="289"/>
    </row>
    <row r="45360" spans="20:24">
      <c r="T45360" s="288"/>
      <c r="U45360" s="287"/>
      <c r="X45360" s="289"/>
    </row>
    <row r="45361" spans="20:24">
      <c r="T45361" s="288"/>
      <c r="U45361" s="287"/>
      <c r="X45361" s="289"/>
    </row>
    <row r="45362" spans="20:24">
      <c r="T45362" s="288"/>
      <c r="U45362" s="287"/>
      <c r="X45362" s="289"/>
    </row>
    <row r="45363" spans="20:24">
      <c r="T45363" s="288"/>
      <c r="U45363" s="287"/>
      <c r="X45363" s="289"/>
    </row>
    <row r="45364" spans="20:24">
      <c r="T45364" s="288"/>
      <c r="U45364" s="287"/>
      <c r="X45364" s="289"/>
    </row>
    <row r="45365" spans="20:24">
      <c r="T45365" s="288"/>
      <c r="U45365" s="287"/>
      <c r="X45365" s="289"/>
    </row>
    <row r="45366" spans="20:24">
      <c r="T45366" s="288"/>
      <c r="U45366" s="287"/>
      <c r="X45366" s="289"/>
    </row>
    <row r="45367" spans="20:24">
      <c r="T45367" s="288"/>
      <c r="U45367" s="287"/>
      <c r="X45367" s="289"/>
    </row>
    <row r="45368" spans="20:24">
      <c r="T45368" s="288"/>
      <c r="U45368" s="287"/>
      <c r="X45368" s="289"/>
    </row>
    <row r="45369" spans="20:24">
      <c r="T45369" s="288"/>
      <c r="U45369" s="287"/>
      <c r="X45369" s="289"/>
    </row>
    <row r="45370" spans="20:24">
      <c r="T45370" s="288"/>
      <c r="U45370" s="287"/>
      <c r="X45370" s="289"/>
    </row>
    <row r="45371" spans="20:24">
      <c r="T45371" s="288"/>
      <c r="U45371" s="287"/>
      <c r="X45371" s="289"/>
    </row>
    <row r="45372" spans="20:24">
      <c r="T45372" s="288"/>
      <c r="U45372" s="287"/>
      <c r="X45372" s="289"/>
    </row>
    <row r="45373" spans="20:24">
      <c r="T45373" s="288"/>
      <c r="U45373" s="287"/>
      <c r="X45373" s="289"/>
    </row>
    <row r="45374" spans="20:24">
      <c r="T45374" s="288"/>
      <c r="U45374" s="287"/>
      <c r="X45374" s="289"/>
    </row>
    <row r="45375" spans="20:24">
      <c r="T45375" s="288"/>
      <c r="U45375" s="287"/>
      <c r="X45375" s="289"/>
    </row>
    <row r="45376" spans="20:24">
      <c r="T45376" s="288"/>
      <c r="U45376" s="287"/>
      <c r="X45376" s="289"/>
    </row>
    <row r="45377" spans="20:24">
      <c r="T45377" s="288"/>
      <c r="U45377" s="287"/>
      <c r="X45377" s="289"/>
    </row>
    <row r="45378" spans="20:24">
      <c r="T45378" s="288"/>
      <c r="U45378" s="287"/>
      <c r="X45378" s="289"/>
    </row>
    <row r="45379" spans="20:24">
      <c r="T45379" s="288"/>
      <c r="U45379" s="287"/>
      <c r="X45379" s="289"/>
    </row>
    <row r="45380" spans="20:24">
      <c r="T45380" s="288"/>
      <c r="U45380" s="287"/>
      <c r="X45380" s="289"/>
    </row>
    <row r="45381" spans="20:24">
      <c r="T45381" s="288"/>
      <c r="U45381" s="287"/>
      <c r="X45381" s="289"/>
    </row>
    <row r="45382" spans="20:24">
      <c r="T45382" s="288"/>
      <c r="U45382" s="287"/>
      <c r="X45382" s="289"/>
    </row>
    <row r="45383" spans="20:24">
      <c r="T45383" s="288"/>
      <c r="U45383" s="287"/>
      <c r="X45383" s="289"/>
    </row>
    <row r="45384" spans="20:24">
      <c r="T45384" s="288"/>
      <c r="U45384" s="287"/>
      <c r="X45384" s="289"/>
    </row>
    <row r="45385" spans="20:24">
      <c r="T45385" s="288"/>
      <c r="U45385" s="287"/>
      <c r="X45385" s="289"/>
    </row>
    <row r="45386" spans="20:24">
      <c r="T45386" s="288"/>
      <c r="U45386" s="287"/>
      <c r="X45386" s="289"/>
    </row>
    <row r="45387" spans="20:24">
      <c r="T45387" s="288"/>
      <c r="U45387" s="287"/>
      <c r="X45387" s="289"/>
    </row>
    <row r="45388" spans="20:24">
      <c r="T45388" s="288"/>
      <c r="U45388" s="287"/>
      <c r="X45388" s="289"/>
    </row>
    <row r="45389" spans="20:24">
      <c r="T45389" s="288"/>
      <c r="U45389" s="287"/>
      <c r="X45389" s="289"/>
    </row>
    <row r="45390" spans="20:24">
      <c r="T45390" s="288"/>
      <c r="U45390" s="287"/>
      <c r="X45390" s="289"/>
    </row>
    <row r="45391" spans="20:24">
      <c r="T45391" s="288"/>
      <c r="U45391" s="287"/>
      <c r="X45391" s="289"/>
    </row>
    <row r="45392" spans="20:24">
      <c r="T45392" s="288"/>
      <c r="U45392" s="287"/>
      <c r="X45392" s="289"/>
    </row>
    <row r="45393" spans="20:24">
      <c r="T45393" s="288"/>
      <c r="U45393" s="287"/>
      <c r="X45393" s="289"/>
    </row>
    <row r="45394" spans="20:24">
      <c r="T45394" s="288"/>
      <c r="U45394" s="287"/>
      <c r="X45394" s="289"/>
    </row>
    <row r="45395" spans="20:24">
      <c r="T45395" s="288"/>
      <c r="U45395" s="287"/>
      <c r="X45395" s="289"/>
    </row>
    <row r="45396" spans="20:24">
      <c r="T45396" s="288"/>
      <c r="U45396" s="287"/>
      <c r="X45396" s="289"/>
    </row>
    <row r="45397" spans="20:24">
      <c r="T45397" s="288"/>
      <c r="U45397" s="287"/>
      <c r="X45397" s="289"/>
    </row>
    <row r="45398" spans="20:24">
      <c r="T45398" s="288"/>
      <c r="U45398" s="287"/>
      <c r="X45398" s="289"/>
    </row>
    <row r="45399" spans="20:24">
      <c r="T45399" s="288"/>
      <c r="U45399" s="287"/>
      <c r="X45399" s="289"/>
    </row>
    <row r="45400" spans="20:24">
      <c r="T45400" s="288"/>
      <c r="U45400" s="287"/>
      <c r="X45400" s="289"/>
    </row>
    <row r="45401" spans="20:24">
      <c r="T45401" s="288"/>
      <c r="U45401" s="287"/>
      <c r="X45401" s="289"/>
    </row>
    <row r="45402" spans="20:24">
      <c r="T45402" s="288"/>
      <c r="U45402" s="287"/>
      <c r="X45402" s="289"/>
    </row>
    <row r="45403" spans="20:24">
      <c r="T45403" s="288"/>
      <c r="U45403" s="287"/>
      <c r="X45403" s="289"/>
    </row>
    <row r="45404" spans="20:24">
      <c r="T45404" s="288"/>
      <c r="U45404" s="287"/>
      <c r="X45404" s="289"/>
    </row>
    <row r="45405" spans="20:24">
      <c r="T45405" s="288"/>
      <c r="U45405" s="287"/>
      <c r="X45405" s="289"/>
    </row>
    <row r="45406" spans="20:24">
      <c r="T45406" s="288"/>
      <c r="U45406" s="287"/>
      <c r="X45406" s="289"/>
    </row>
    <row r="45407" spans="20:24">
      <c r="T45407" s="288"/>
      <c r="U45407" s="287"/>
      <c r="X45407" s="289"/>
    </row>
    <row r="45408" spans="20:24">
      <c r="T45408" s="288"/>
      <c r="U45408" s="287"/>
      <c r="X45408" s="289"/>
    </row>
    <row r="45409" spans="20:24">
      <c r="T45409" s="288"/>
      <c r="U45409" s="287"/>
      <c r="X45409" s="289"/>
    </row>
    <row r="45410" spans="20:24">
      <c r="T45410" s="288"/>
      <c r="U45410" s="287"/>
      <c r="X45410" s="289"/>
    </row>
    <row r="45411" spans="20:24">
      <c r="T45411" s="288"/>
      <c r="U45411" s="287"/>
      <c r="X45411" s="289"/>
    </row>
    <row r="45412" spans="20:24">
      <c r="T45412" s="288"/>
      <c r="U45412" s="287"/>
      <c r="X45412" s="289"/>
    </row>
    <row r="45413" spans="20:24">
      <c r="T45413" s="288"/>
      <c r="U45413" s="287"/>
      <c r="X45413" s="289"/>
    </row>
    <row r="45414" spans="20:24">
      <c r="T45414" s="288"/>
      <c r="U45414" s="287"/>
      <c r="X45414" s="289"/>
    </row>
    <row r="45415" spans="20:24">
      <c r="T45415" s="288"/>
      <c r="U45415" s="287"/>
      <c r="X45415" s="289"/>
    </row>
    <row r="45416" spans="20:24">
      <c r="T45416" s="288"/>
      <c r="U45416" s="287"/>
      <c r="X45416" s="289"/>
    </row>
    <row r="45417" spans="20:24">
      <c r="T45417" s="288"/>
      <c r="U45417" s="287"/>
      <c r="X45417" s="289"/>
    </row>
    <row r="45418" spans="20:24">
      <c r="T45418" s="288"/>
      <c r="U45418" s="287"/>
      <c r="X45418" s="289"/>
    </row>
    <row r="45419" spans="20:24">
      <c r="T45419" s="288"/>
      <c r="U45419" s="287"/>
      <c r="X45419" s="289"/>
    </row>
    <row r="45420" spans="20:24">
      <c r="T45420" s="288"/>
      <c r="U45420" s="287"/>
      <c r="X45420" s="289"/>
    </row>
    <row r="45421" spans="20:24">
      <c r="T45421" s="288"/>
      <c r="U45421" s="287"/>
      <c r="X45421" s="289"/>
    </row>
    <row r="45422" spans="20:24">
      <c r="T45422" s="288"/>
      <c r="U45422" s="287"/>
      <c r="X45422" s="289"/>
    </row>
    <row r="45423" spans="20:24">
      <c r="T45423" s="288"/>
      <c r="U45423" s="287"/>
      <c r="X45423" s="289"/>
    </row>
    <row r="45424" spans="20:24">
      <c r="T45424" s="288"/>
      <c r="U45424" s="287"/>
      <c r="X45424" s="289"/>
    </row>
    <row r="45425" spans="20:24">
      <c r="T45425" s="288"/>
      <c r="U45425" s="287"/>
      <c r="X45425" s="289"/>
    </row>
    <row r="45426" spans="20:24">
      <c r="T45426" s="288"/>
      <c r="U45426" s="287"/>
      <c r="X45426" s="289"/>
    </row>
    <row r="45427" spans="20:24">
      <c r="T45427" s="288"/>
      <c r="U45427" s="287"/>
      <c r="X45427" s="289"/>
    </row>
    <row r="45428" spans="20:24">
      <c r="T45428" s="288"/>
      <c r="U45428" s="287"/>
      <c r="X45428" s="289"/>
    </row>
    <row r="45429" spans="20:24">
      <c r="T45429" s="288"/>
      <c r="U45429" s="287"/>
      <c r="X45429" s="289"/>
    </row>
    <row r="45430" spans="20:24">
      <c r="T45430" s="288"/>
      <c r="U45430" s="287"/>
      <c r="X45430" s="289"/>
    </row>
    <row r="45431" spans="20:24">
      <c r="T45431" s="288"/>
      <c r="U45431" s="287"/>
      <c r="X45431" s="289"/>
    </row>
    <row r="45432" spans="20:24">
      <c r="T45432" s="288"/>
      <c r="U45432" s="287"/>
      <c r="X45432" s="289"/>
    </row>
    <row r="45433" spans="20:24">
      <c r="T45433" s="288"/>
      <c r="U45433" s="287"/>
      <c r="X45433" s="289"/>
    </row>
    <row r="45434" spans="20:24">
      <c r="T45434" s="288"/>
      <c r="U45434" s="287"/>
      <c r="X45434" s="289"/>
    </row>
    <row r="45435" spans="20:24">
      <c r="T45435" s="288"/>
      <c r="U45435" s="287"/>
      <c r="X45435" s="289"/>
    </row>
    <row r="45436" spans="20:24">
      <c r="T45436" s="288"/>
      <c r="U45436" s="287"/>
      <c r="X45436" s="289"/>
    </row>
    <row r="45437" spans="20:24">
      <c r="T45437" s="288"/>
      <c r="U45437" s="287"/>
      <c r="X45437" s="289"/>
    </row>
    <row r="45438" spans="20:24">
      <c r="T45438" s="288"/>
      <c r="U45438" s="287"/>
      <c r="X45438" s="289"/>
    </row>
    <row r="45439" spans="20:24">
      <c r="T45439" s="288"/>
      <c r="U45439" s="287"/>
      <c r="X45439" s="289"/>
    </row>
    <row r="45440" spans="20:24">
      <c r="T45440" s="288"/>
      <c r="U45440" s="287"/>
      <c r="X45440" s="289"/>
    </row>
    <row r="45441" spans="20:24">
      <c r="T45441" s="288"/>
      <c r="U45441" s="287"/>
      <c r="X45441" s="289"/>
    </row>
    <row r="45442" spans="20:24">
      <c r="T45442" s="288"/>
      <c r="U45442" s="287"/>
      <c r="X45442" s="289"/>
    </row>
    <row r="45443" spans="20:24">
      <c r="T45443" s="288"/>
      <c r="U45443" s="287"/>
      <c r="X45443" s="289"/>
    </row>
    <row r="45444" spans="20:24">
      <c r="T45444" s="288"/>
      <c r="U45444" s="287"/>
      <c r="X45444" s="289"/>
    </row>
    <row r="45445" spans="20:24">
      <c r="T45445" s="288"/>
      <c r="U45445" s="287"/>
      <c r="X45445" s="289"/>
    </row>
    <row r="45446" spans="20:24">
      <c r="T45446" s="288"/>
      <c r="U45446" s="287"/>
      <c r="X45446" s="289"/>
    </row>
    <row r="45447" spans="20:24">
      <c r="T45447" s="288"/>
      <c r="U45447" s="287"/>
      <c r="X45447" s="289"/>
    </row>
    <row r="45448" spans="20:24">
      <c r="T45448" s="288"/>
      <c r="U45448" s="287"/>
      <c r="X45448" s="289"/>
    </row>
    <row r="45449" spans="20:24">
      <c r="T45449" s="288"/>
      <c r="U45449" s="287"/>
      <c r="X45449" s="289"/>
    </row>
    <row r="45450" spans="20:24">
      <c r="T45450" s="288"/>
      <c r="U45450" s="287"/>
      <c r="X45450" s="289"/>
    </row>
    <row r="45451" spans="20:24">
      <c r="T45451" s="288"/>
      <c r="U45451" s="287"/>
      <c r="X45451" s="289"/>
    </row>
    <row r="45452" spans="20:24">
      <c r="T45452" s="288"/>
      <c r="U45452" s="287"/>
      <c r="X45452" s="289"/>
    </row>
    <row r="45453" spans="20:24">
      <c r="T45453" s="288"/>
      <c r="U45453" s="287"/>
      <c r="X45453" s="289"/>
    </row>
    <row r="45454" spans="20:24">
      <c r="T45454" s="288"/>
      <c r="U45454" s="287"/>
      <c r="X45454" s="289"/>
    </row>
    <row r="45455" spans="20:24">
      <c r="T45455" s="288"/>
      <c r="U45455" s="287"/>
      <c r="X45455" s="289"/>
    </row>
    <row r="45456" spans="20:24">
      <c r="T45456" s="288"/>
      <c r="U45456" s="287"/>
      <c r="X45456" s="289"/>
    </row>
    <row r="45457" spans="20:24">
      <c r="T45457" s="288"/>
      <c r="U45457" s="287"/>
      <c r="X45457" s="289"/>
    </row>
    <row r="45458" spans="20:24">
      <c r="T45458" s="288"/>
      <c r="U45458" s="287"/>
      <c r="X45458" s="289"/>
    </row>
    <row r="45459" spans="20:24">
      <c r="T45459" s="288"/>
      <c r="U45459" s="287"/>
      <c r="X45459" s="289"/>
    </row>
    <row r="45460" spans="20:24">
      <c r="T45460" s="288"/>
      <c r="U45460" s="287"/>
      <c r="X45460" s="289"/>
    </row>
    <row r="45461" spans="20:24">
      <c r="T45461" s="288"/>
      <c r="U45461" s="287"/>
      <c r="X45461" s="289"/>
    </row>
    <row r="45462" spans="20:24">
      <c r="T45462" s="288"/>
      <c r="U45462" s="287"/>
      <c r="X45462" s="289"/>
    </row>
    <row r="45463" spans="20:24">
      <c r="T45463" s="288"/>
      <c r="U45463" s="287"/>
      <c r="X45463" s="289"/>
    </row>
    <row r="45464" spans="20:24">
      <c r="T45464" s="288"/>
      <c r="U45464" s="287"/>
      <c r="X45464" s="289"/>
    </row>
    <row r="45465" spans="20:24">
      <c r="T45465" s="288"/>
      <c r="U45465" s="287"/>
      <c r="X45465" s="289"/>
    </row>
    <row r="45466" spans="20:24">
      <c r="T45466" s="288"/>
      <c r="U45466" s="287"/>
      <c r="X45466" s="289"/>
    </row>
    <row r="45467" spans="20:24">
      <c r="T45467" s="288"/>
      <c r="U45467" s="287"/>
      <c r="X45467" s="289"/>
    </row>
    <row r="45468" spans="20:24">
      <c r="T45468" s="288"/>
      <c r="U45468" s="287"/>
      <c r="X45468" s="289"/>
    </row>
    <row r="45469" spans="20:24">
      <c r="T45469" s="288"/>
      <c r="U45469" s="287"/>
      <c r="X45469" s="289"/>
    </row>
    <row r="45470" spans="20:24">
      <c r="T45470" s="288"/>
      <c r="U45470" s="287"/>
      <c r="X45470" s="289"/>
    </row>
    <row r="45471" spans="20:24">
      <c r="T45471" s="288"/>
      <c r="U45471" s="287"/>
      <c r="X45471" s="289"/>
    </row>
    <row r="45472" spans="20:24">
      <c r="T45472" s="288"/>
      <c r="U45472" s="287"/>
      <c r="X45472" s="289"/>
    </row>
    <row r="45473" spans="20:24">
      <c r="T45473" s="288"/>
      <c r="U45473" s="287"/>
      <c r="X45473" s="289"/>
    </row>
    <row r="45474" spans="20:24">
      <c r="T45474" s="288"/>
      <c r="U45474" s="287"/>
      <c r="X45474" s="289"/>
    </row>
    <row r="45475" spans="20:24">
      <c r="T45475" s="288"/>
      <c r="U45475" s="287"/>
      <c r="X45475" s="289"/>
    </row>
    <row r="45476" spans="20:24">
      <c r="T45476" s="288"/>
      <c r="U45476" s="287"/>
      <c r="X45476" s="289"/>
    </row>
    <row r="45477" spans="20:24">
      <c r="T45477" s="288"/>
      <c r="U45477" s="287"/>
      <c r="X45477" s="289"/>
    </row>
    <row r="45478" spans="20:24">
      <c r="T45478" s="288"/>
      <c r="U45478" s="287"/>
      <c r="X45478" s="289"/>
    </row>
    <row r="45479" spans="20:24">
      <c r="T45479" s="288"/>
      <c r="U45479" s="287"/>
      <c r="X45479" s="289"/>
    </row>
    <row r="45480" spans="20:24">
      <c r="T45480" s="288"/>
      <c r="U45480" s="287"/>
      <c r="X45480" s="289"/>
    </row>
    <row r="45481" spans="20:24">
      <c r="T45481" s="288"/>
      <c r="U45481" s="287"/>
      <c r="X45481" s="289"/>
    </row>
    <row r="45482" spans="20:24">
      <c r="T45482" s="288"/>
      <c r="U45482" s="287"/>
      <c r="X45482" s="289"/>
    </row>
    <row r="45483" spans="20:24">
      <c r="T45483" s="288"/>
      <c r="U45483" s="287"/>
      <c r="X45483" s="289"/>
    </row>
    <row r="45484" spans="20:24">
      <c r="T45484" s="288"/>
      <c r="U45484" s="287"/>
      <c r="X45484" s="289"/>
    </row>
    <row r="45485" spans="20:24">
      <c r="T45485" s="288"/>
      <c r="U45485" s="287"/>
      <c r="X45485" s="289"/>
    </row>
    <row r="45486" spans="20:24">
      <c r="T45486" s="288"/>
      <c r="U45486" s="287"/>
      <c r="X45486" s="289"/>
    </row>
    <row r="45487" spans="20:24">
      <c r="T45487" s="288"/>
      <c r="U45487" s="287"/>
      <c r="X45487" s="289"/>
    </row>
    <row r="45488" spans="20:24">
      <c r="T45488" s="288"/>
      <c r="U45488" s="287"/>
      <c r="X45488" s="289"/>
    </row>
    <row r="45489" spans="20:24">
      <c r="T45489" s="288"/>
      <c r="U45489" s="287"/>
      <c r="X45489" s="289"/>
    </row>
    <row r="45490" spans="20:24">
      <c r="T45490" s="288"/>
      <c r="U45490" s="287"/>
      <c r="X45490" s="289"/>
    </row>
    <row r="45491" spans="20:24">
      <c r="T45491" s="288"/>
      <c r="U45491" s="287"/>
      <c r="X45491" s="289"/>
    </row>
    <row r="45492" spans="20:24">
      <c r="T45492" s="288"/>
      <c r="U45492" s="287"/>
      <c r="X45492" s="289"/>
    </row>
    <row r="45493" spans="20:24">
      <c r="T45493" s="288"/>
      <c r="U45493" s="287"/>
      <c r="X45493" s="289"/>
    </row>
    <row r="45494" spans="20:24">
      <c r="T45494" s="288"/>
      <c r="U45494" s="287"/>
      <c r="X45494" s="289"/>
    </row>
    <row r="45495" spans="20:24">
      <c r="T45495" s="288"/>
      <c r="U45495" s="287"/>
      <c r="X45495" s="289"/>
    </row>
    <row r="45496" spans="20:24">
      <c r="T45496" s="288"/>
      <c r="U45496" s="287"/>
      <c r="X45496" s="289"/>
    </row>
    <row r="45497" spans="20:24">
      <c r="T45497" s="288"/>
      <c r="U45497" s="287"/>
      <c r="X45497" s="289"/>
    </row>
    <row r="45498" spans="20:24">
      <c r="T45498" s="288"/>
      <c r="U45498" s="287"/>
      <c r="X45498" s="289"/>
    </row>
    <row r="45499" spans="20:24">
      <c r="T45499" s="288"/>
      <c r="U45499" s="287"/>
      <c r="X45499" s="289"/>
    </row>
    <row r="45500" spans="20:24">
      <c r="T45500" s="288"/>
      <c r="U45500" s="287"/>
      <c r="X45500" s="289"/>
    </row>
    <row r="45501" spans="20:24">
      <c r="T45501" s="288"/>
      <c r="U45501" s="287"/>
      <c r="X45501" s="289"/>
    </row>
    <row r="45502" spans="20:24">
      <c r="T45502" s="288"/>
      <c r="U45502" s="287"/>
      <c r="X45502" s="289"/>
    </row>
    <row r="45503" spans="20:24">
      <c r="T45503" s="288"/>
      <c r="U45503" s="287"/>
      <c r="X45503" s="289"/>
    </row>
    <row r="45504" spans="20:24">
      <c r="T45504" s="288"/>
      <c r="U45504" s="287"/>
      <c r="X45504" s="289"/>
    </row>
    <row r="45505" spans="20:24">
      <c r="T45505" s="288"/>
      <c r="U45505" s="287"/>
      <c r="X45505" s="289"/>
    </row>
    <row r="45506" spans="20:24">
      <c r="T45506" s="288"/>
      <c r="U45506" s="287"/>
      <c r="X45506" s="289"/>
    </row>
    <row r="45507" spans="20:24">
      <c r="T45507" s="288"/>
      <c r="U45507" s="287"/>
      <c r="X45507" s="289"/>
    </row>
    <row r="45508" spans="20:24">
      <c r="T45508" s="288"/>
      <c r="U45508" s="287"/>
      <c r="X45508" s="289"/>
    </row>
    <row r="45509" spans="20:24">
      <c r="T45509" s="288"/>
      <c r="U45509" s="287"/>
      <c r="X45509" s="289"/>
    </row>
    <row r="45510" spans="20:24">
      <c r="T45510" s="288"/>
      <c r="U45510" s="287"/>
      <c r="X45510" s="289"/>
    </row>
    <row r="45511" spans="20:24">
      <c r="T45511" s="288"/>
      <c r="U45511" s="287"/>
      <c r="X45511" s="289"/>
    </row>
    <row r="45512" spans="20:24">
      <c r="T45512" s="288"/>
      <c r="U45512" s="287"/>
      <c r="X45512" s="289"/>
    </row>
    <row r="45513" spans="20:24">
      <c r="T45513" s="288"/>
      <c r="U45513" s="287"/>
      <c r="X45513" s="289"/>
    </row>
    <row r="45514" spans="20:24">
      <c r="T45514" s="288"/>
      <c r="U45514" s="287"/>
      <c r="X45514" s="289"/>
    </row>
    <row r="45515" spans="20:24">
      <c r="T45515" s="288"/>
      <c r="U45515" s="287"/>
      <c r="X45515" s="289"/>
    </row>
    <row r="45516" spans="20:24">
      <c r="T45516" s="288"/>
      <c r="U45516" s="287"/>
      <c r="X45516" s="289"/>
    </row>
    <row r="45517" spans="20:24">
      <c r="T45517" s="288"/>
      <c r="U45517" s="287"/>
      <c r="X45517" s="289"/>
    </row>
    <row r="45518" spans="20:24">
      <c r="T45518" s="288"/>
      <c r="U45518" s="287"/>
      <c r="X45518" s="289"/>
    </row>
    <row r="45519" spans="20:24">
      <c r="T45519" s="288"/>
      <c r="U45519" s="287"/>
      <c r="X45519" s="289"/>
    </row>
    <row r="45520" spans="20:24">
      <c r="T45520" s="288"/>
      <c r="U45520" s="287"/>
      <c r="X45520" s="289"/>
    </row>
    <row r="45521" spans="20:24">
      <c r="T45521" s="288"/>
      <c r="U45521" s="287"/>
      <c r="X45521" s="289"/>
    </row>
    <row r="45522" spans="20:24">
      <c r="T45522" s="288"/>
      <c r="U45522" s="287"/>
      <c r="X45522" s="289"/>
    </row>
    <row r="45523" spans="20:24">
      <c r="T45523" s="288"/>
      <c r="U45523" s="287"/>
      <c r="X45523" s="289"/>
    </row>
    <row r="45524" spans="20:24">
      <c r="T45524" s="288"/>
      <c r="U45524" s="287"/>
      <c r="X45524" s="289"/>
    </row>
    <row r="45525" spans="20:24">
      <c r="T45525" s="288"/>
      <c r="U45525" s="287"/>
      <c r="X45525" s="289"/>
    </row>
    <row r="45526" spans="20:24">
      <c r="T45526" s="288"/>
      <c r="U45526" s="287"/>
      <c r="X45526" s="289"/>
    </row>
    <row r="45527" spans="20:24">
      <c r="T45527" s="288"/>
      <c r="U45527" s="287"/>
      <c r="X45527" s="289"/>
    </row>
    <row r="45528" spans="20:24">
      <c r="T45528" s="288"/>
      <c r="U45528" s="287"/>
      <c r="X45528" s="289"/>
    </row>
    <row r="45529" spans="20:24">
      <c r="T45529" s="288"/>
      <c r="U45529" s="287"/>
      <c r="X45529" s="289"/>
    </row>
    <row r="45530" spans="20:24">
      <c r="T45530" s="288"/>
      <c r="U45530" s="287"/>
      <c r="X45530" s="289"/>
    </row>
    <row r="45531" spans="20:24">
      <c r="T45531" s="288"/>
      <c r="U45531" s="287"/>
      <c r="X45531" s="289"/>
    </row>
    <row r="45532" spans="20:24">
      <c r="T45532" s="288"/>
      <c r="U45532" s="287"/>
      <c r="X45532" s="289"/>
    </row>
    <row r="45533" spans="20:24">
      <c r="T45533" s="288"/>
      <c r="U45533" s="287"/>
      <c r="X45533" s="289"/>
    </row>
    <row r="45534" spans="20:24">
      <c r="T45534" s="288"/>
      <c r="U45534" s="287"/>
      <c r="X45534" s="289"/>
    </row>
    <row r="45535" spans="20:24">
      <c r="T45535" s="288"/>
      <c r="U45535" s="287"/>
      <c r="X45535" s="289"/>
    </row>
    <row r="45536" spans="20:24">
      <c r="T45536" s="288"/>
      <c r="U45536" s="287"/>
      <c r="X45536" s="289"/>
    </row>
    <row r="45537" spans="20:24">
      <c r="T45537" s="288"/>
      <c r="U45537" s="287"/>
      <c r="X45537" s="289"/>
    </row>
    <row r="45538" spans="20:24">
      <c r="T45538" s="288"/>
      <c r="U45538" s="287"/>
      <c r="X45538" s="289"/>
    </row>
    <row r="45539" spans="20:24">
      <c r="T45539" s="288"/>
      <c r="U45539" s="287"/>
      <c r="X45539" s="289"/>
    </row>
    <row r="45540" spans="20:24">
      <c r="T45540" s="288"/>
      <c r="U45540" s="287"/>
      <c r="X45540" s="289"/>
    </row>
    <row r="45541" spans="20:24">
      <c r="T45541" s="288"/>
      <c r="U45541" s="287"/>
      <c r="X45541" s="289"/>
    </row>
    <row r="45542" spans="20:24">
      <c r="T45542" s="288"/>
      <c r="U45542" s="287"/>
      <c r="X45542" s="289"/>
    </row>
    <row r="45543" spans="20:24">
      <c r="T45543" s="288"/>
      <c r="U45543" s="287"/>
      <c r="X45543" s="289"/>
    </row>
    <row r="45544" spans="20:24">
      <c r="T45544" s="288"/>
      <c r="U45544" s="287"/>
      <c r="X45544" s="289"/>
    </row>
    <row r="45545" spans="20:24">
      <c r="T45545" s="288"/>
      <c r="U45545" s="287"/>
      <c r="X45545" s="289"/>
    </row>
    <row r="45546" spans="20:24">
      <c r="T45546" s="288"/>
      <c r="U45546" s="287"/>
      <c r="X45546" s="289"/>
    </row>
    <row r="45547" spans="20:24">
      <c r="T45547" s="288"/>
      <c r="U45547" s="287"/>
      <c r="X45547" s="289"/>
    </row>
    <row r="45548" spans="20:24">
      <c r="T45548" s="288"/>
      <c r="U45548" s="287"/>
      <c r="X45548" s="289"/>
    </row>
    <row r="45549" spans="20:24">
      <c r="T45549" s="288"/>
      <c r="U45549" s="287"/>
      <c r="X45549" s="289"/>
    </row>
    <row r="45550" spans="20:24">
      <c r="T45550" s="288"/>
      <c r="U45550" s="287"/>
      <c r="X45550" s="289"/>
    </row>
    <row r="45551" spans="20:24">
      <c r="T45551" s="288"/>
      <c r="U45551" s="287"/>
      <c r="X45551" s="289"/>
    </row>
    <row r="45552" spans="20:24">
      <c r="T45552" s="288"/>
      <c r="U45552" s="287"/>
      <c r="X45552" s="289"/>
    </row>
    <row r="45553" spans="20:24">
      <c r="T45553" s="288"/>
      <c r="U45553" s="287"/>
      <c r="X45553" s="289"/>
    </row>
    <row r="45554" spans="20:24">
      <c r="T45554" s="288"/>
      <c r="U45554" s="287"/>
      <c r="X45554" s="289"/>
    </row>
    <row r="45555" spans="20:24">
      <c r="T45555" s="288"/>
      <c r="U45555" s="287"/>
      <c r="X45555" s="289"/>
    </row>
    <row r="45556" spans="20:24">
      <c r="T45556" s="288"/>
      <c r="U45556" s="287"/>
      <c r="X45556" s="289"/>
    </row>
    <row r="45557" spans="20:24">
      <c r="T45557" s="288"/>
      <c r="U45557" s="287"/>
      <c r="X45557" s="289"/>
    </row>
    <row r="45558" spans="20:24">
      <c r="T45558" s="288"/>
      <c r="U45558" s="287"/>
      <c r="X45558" s="289"/>
    </row>
    <row r="45559" spans="20:24">
      <c r="T45559" s="288"/>
      <c r="U45559" s="287"/>
      <c r="X45559" s="289"/>
    </row>
    <row r="45560" spans="20:24">
      <c r="T45560" s="288"/>
      <c r="U45560" s="287"/>
      <c r="X45560" s="289"/>
    </row>
    <row r="45561" spans="20:24">
      <c r="T45561" s="288"/>
      <c r="U45561" s="287"/>
      <c r="X45561" s="289"/>
    </row>
    <row r="45562" spans="20:24">
      <c r="T45562" s="288"/>
      <c r="U45562" s="287"/>
      <c r="X45562" s="289"/>
    </row>
    <row r="45563" spans="20:24">
      <c r="T45563" s="288"/>
      <c r="U45563" s="287"/>
      <c r="X45563" s="289"/>
    </row>
    <row r="45564" spans="20:24">
      <c r="T45564" s="288"/>
      <c r="U45564" s="287"/>
      <c r="X45564" s="289"/>
    </row>
    <row r="45565" spans="20:24">
      <c r="T45565" s="288"/>
      <c r="U45565" s="287"/>
      <c r="X45565" s="289"/>
    </row>
    <row r="45566" spans="20:24">
      <c r="T45566" s="288"/>
      <c r="U45566" s="287"/>
      <c r="X45566" s="289"/>
    </row>
    <row r="45567" spans="20:24">
      <c r="T45567" s="288"/>
      <c r="U45567" s="287"/>
      <c r="X45567" s="289"/>
    </row>
    <row r="45568" spans="20:24">
      <c r="T45568" s="288"/>
      <c r="U45568" s="287"/>
      <c r="X45568" s="289"/>
    </row>
    <row r="45569" spans="20:24">
      <c r="T45569" s="288"/>
      <c r="U45569" s="287"/>
      <c r="X45569" s="289"/>
    </row>
    <row r="45570" spans="20:24">
      <c r="T45570" s="288"/>
      <c r="U45570" s="287"/>
      <c r="X45570" s="289"/>
    </row>
    <row r="45571" spans="20:24">
      <c r="T45571" s="288"/>
      <c r="U45571" s="287"/>
      <c r="X45571" s="289"/>
    </row>
    <row r="45572" spans="20:24">
      <c r="T45572" s="288"/>
      <c r="U45572" s="287"/>
      <c r="X45572" s="289"/>
    </row>
    <row r="45573" spans="20:24">
      <c r="T45573" s="288"/>
      <c r="U45573" s="287"/>
      <c r="X45573" s="289"/>
    </row>
    <row r="45574" spans="20:24">
      <c r="T45574" s="288"/>
      <c r="U45574" s="287"/>
      <c r="X45574" s="289"/>
    </row>
    <row r="45575" spans="20:24">
      <c r="T45575" s="288"/>
      <c r="U45575" s="287"/>
      <c r="X45575" s="289"/>
    </row>
    <row r="45576" spans="20:24">
      <c r="T45576" s="288"/>
      <c r="U45576" s="287"/>
      <c r="X45576" s="289"/>
    </row>
    <row r="45577" spans="20:24">
      <c r="T45577" s="288"/>
      <c r="U45577" s="287"/>
      <c r="X45577" s="289"/>
    </row>
    <row r="45578" spans="20:24">
      <c r="T45578" s="288"/>
      <c r="U45578" s="287"/>
      <c r="X45578" s="289"/>
    </row>
    <row r="45579" spans="20:24">
      <c r="T45579" s="288"/>
      <c r="U45579" s="287"/>
      <c r="X45579" s="289"/>
    </row>
    <row r="45580" spans="20:24">
      <c r="T45580" s="288"/>
      <c r="U45580" s="287"/>
      <c r="X45580" s="289"/>
    </row>
    <row r="45581" spans="20:24">
      <c r="T45581" s="288"/>
      <c r="U45581" s="287"/>
      <c r="X45581" s="289"/>
    </row>
    <row r="45582" spans="20:24">
      <c r="T45582" s="288"/>
      <c r="U45582" s="287"/>
      <c r="X45582" s="289"/>
    </row>
    <row r="45583" spans="20:24">
      <c r="T45583" s="288"/>
      <c r="U45583" s="287"/>
      <c r="X45583" s="289"/>
    </row>
    <row r="45584" spans="20:24">
      <c r="T45584" s="288"/>
      <c r="U45584" s="287"/>
      <c r="X45584" s="289"/>
    </row>
    <row r="45585" spans="20:24">
      <c r="T45585" s="288"/>
      <c r="U45585" s="287"/>
      <c r="X45585" s="289"/>
    </row>
    <row r="45586" spans="20:24">
      <c r="T45586" s="288"/>
      <c r="U45586" s="287"/>
      <c r="X45586" s="289"/>
    </row>
    <row r="45587" spans="20:24">
      <c r="T45587" s="288"/>
      <c r="U45587" s="287"/>
      <c r="X45587" s="289"/>
    </row>
    <row r="45588" spans="20:24">
      <c r="T45588" s="288"/>
      <c r="U45588" s="287"/>
      <c r="X45588" s="289"/>
    </row>
    <row r="45589" spans="20:24">
      <c r="T45589" s="288"/>
      <c r="U45589" s="287"/>
      <c r="X45589" s="289"/>
    </row>
    <row r="45590" spans="20:24">
      <c r="T45590" s="288"/>
      <c r="U45590" s="287"/>
      <c r="X45590" s="289"/>
    </row>
    <row r="45591" spans="20:24">
      <c r="T45591" s="288"/>
      <c r="U45591" s="287"/>
      <c r="X45591" s="289"/>
    </row>
    <row r="45592" spans="20:24">
      <c r="T45592" s="288"/>
      <c r="U45592" s="287"/>
      <c r="X45592" s="289"/>
    </row>
    <row r="45593" spans="20:24">
      <c r="T45593" s="288"/>
      <c r="U45593" s="287"/>
      <c r="X45593" s="289"/>
    </row>
    <row r="45594" spans="20:24">
      <c r="T45594" s="288"/>
      <c r="U45594" s="287"/>
      <c r="X45594" s="289"/>
    </row>
    <row r="45595" spans="20:24">
      <c r="T45595" s="288"/>
      <c r="U45595" s="287"/>
      <c r="X45595" s="289"/>
    </row>
    <row r="45596" spans="20:24">
      <c r="T45596" s="288"/>
      <c r="U45596" s="287"/>
      <c r="X45596" s="289"/>
    </row>
    <row r="45597" spans="20:24">
      <c r="T45597" s="288"/>
      <c r="U45597" s="287"/>
      <c r="X45597" s="289"/>
    </row>
    <row r="45598" spans="20:24">
      <c r="T45598" s="288"/>
      <c r="U45598" s="287"/>
      <c r="X45598" s="289"/>
    </row>
    <row r="45599" spans="20:24">
      <c r="T45599" s="288"/>
      <c r="U45599" s="287"/>
      <c r="X45599" s="289"/>
    </row>
    <row r="45600" spans="20:24">
      <c r="T45600" s="288"/>
      <c r="U45600" s="287"/>
      <c r="X45600" s="289"/>
    </row>
    <row r="45601" spans="20:24">
      <c r="T45601" s="288"/>
      <c r="U45601" s="287"/>
      <c r="X45601" s="289"/>
    </row>
    <row r="45602" spans="20:24">
      <c r="T45602" s="288"/>
      <c r="U45602" s="287"/>
      <c r="X45602" s="289"/>
    </row>
    <row r="45603" spans="20:24">
      <c r="T45603" s="288"/>
      <c r="U45603" s="287"/>
      <c r="X45603" s="289"/>
    </row>
    <row r="45604" spans="20:24">
      <c r="T45604" s="288"/>
      <c r="U45604" s="287"/>
      <c r="X45604" s="289"/>
    </row>
    <row r="45605" spans="20:24">
      <c r="T45605" s="288"/>
      <c r="U45605" s="287"/>
      <c r="X45605" s="289"/>
    </row>
    <row r="45606" spans="20:24">
      <c r="T45606" s="288"/>
      <c r="U45606" s="287"/>
      <c r="X45606" s="289"/>
    </row>
    <row r="45607" spans="20:24">
      <c r="T45607" s="288"/>
      <c r="U45607" s="287"/>
      <c r="X45607" s="289"/>
    </row>
    <row r="45608" spans="20:24">
      <c r="T45608" s="288"/>
      <c r="U45608" s="287"/>
      <c r="X45608" s="289"/>
    </row>
    <row r="45609" spans="20:24">
      <c r="T45609" s="288"/>
      <c r="U45609" s="287"/>
      <c r="X45609" s="289"/>
    </row>
    <row r="45610" spans="20:24">
      <c r="T45610" s="288"/>
      <c r="U45610" s="287"/>
      <c r="X45610" s="289"/>
    </row>
    <row r="45611" spans="20:24">
      <c r="T45611" s="288"/>
      <c r="U45611" s="287"/>
      <c r="X45611" s="289"/>
    </row>
    <row r="45612" spans="20:24">
      <c r="T45612" s="288"/>
      <c r="U45612" s="287"/>
      <c r="X45612" s="289"/>
    </row>
    <row r="45613" spans="20:24">
      <c r="T45613" s="288"/>
      <c r="U45613" s="287"/>
      <c r="X45613" s="289"/>
    </row>
    <row r="45614" spans="20:24">
      <c r="T45614" s="288"/>
      <c r="U45614" s="287"/>
      <c r="X45614" s="289"/>
    </row>
    <row r="45615" spans="20:24">
      <c r="T45615" s="288"/>
      <c r="U45615" s="287"/>
      <c r="X45615" s="289"/>
    </row>
    <row r="45616" spans="20:24">
      <c r="T45616" s="288"/>
      <c r="U45616" s="287"/>
      <c r="X45616" s="289"/>
    </row>
    <row r="45617" spans="20:24">
      <c r="T45617" s="288"/>
      <c r="U45617" s="287"/>
      <c r="X45617" s="289"/>
    </row>
    <row r="45618" spans="20:24">
      <c r="T45618" s="288"/>
      <c r="U45618" s="287"/>
      <c r="X45618" s="289"/>
    </row>
    <row r="45619" spans="20:24">
      <c r="T45619" s="288"/>
      <c r="U45619" s="287"/>
      <c r="X45619" s="289"/>
    </row>
    <row r="45620" spans="20:24">
      <c r="T45620" s="288"/>
      <c r="U45620" s="287"/>
      <c r="X45620" s="289"/>
    </row>
    <row r="45621" spans="20:24">
      <c r="T45621" s="288"/>
      <c r="U45621" s="287"/>
      <c r="X45621" s="289"/>
    </row>
    <row r="45622" spans="20:24">
      <c r="T45622" s="288"/>
      <c r="U45622" s="287"/>
      <c r="X45622" s="289"/>
    </row>
    <row r="45623" spans="20:24">
      <c r="T45623" s="288"/>
      <c r="U45623" s="287"/>
      <c r="X45623" s="289"/>
    </row>
    <row r="45624" spans="20:24">
      <c r="T45624" s="288"/>
      <c r="U45624" s="287"/>
      <c r="X45624" s="289"/>
    </row>
    <row r="45625" spans="20:24">
      <c r="T45625" s="288"/>
      <c r="U45625" s="287"/>
      <c r="X45625" s="289"/>
    </row>
    <row r="45626" spans="20:24">
      <c r="T45626" s="288"/>
      <c r="U45626" s="287"/>
      <c r="X45626" s="289"/>
    </row>
    <row r="45627" spans="20:24">
      <c r="T45627" s="288"/>
      <c r="U45627" s="287"/>
      <c r="X45627" s="289"/>
    </row>
    <row r="45628" spans="20:24">
      <c r="T45628" s="288"/>
      <c r="U45628" s="287"/>
      <c r="X45628" s="289"/>
    </row>
    <row r="45629" spans="20:24">
      <c r="T45629" s="288"/>
      <c r="U45629" s="287"/>
      <c r="X45629" s="289"/>
    </row>
    <row r="45630" spans="20:24">
      <c r="T45630" s="288"/>
      <c r="U45630" s="287"/>
      <c r="X45630" s="289"/>
    </row>
    <row r="45631" spans="20:24">
      <c r="T45631" s="288"/>
      <c r="U45631" s="287"/>
      <c r="X45631" s="289"/>
    </row>
    <row r="45632" spans="20:24">
      <c r="T45632" s="288"/>
      <c r="U45632" s="287"/>
      <c r="X45632" s="289"/>
    </row>
    <row r="45633" spans="20:24">
      <c r="T45633" s="288"/>
      <c r="U45633" s="287"/>
      <c r="X45633" s="289"/>
    </row>
    <row r="45634" spans="20:24">
      <c r="T45634" s="288"/>
      <c r="U45634" s="287"/>
      <c r="X45634" s="289"/>
    </row>
    <row r="45635" spans="20:24">
      <c r="T45635" s="288"/>
      <c r="U45635" s="287"/>
      <c r="X45635" s="289"/>
    </row>
    <row r="45636" spans="20:24">
      <c r="T45636" s="288"/>
      <c r="U45636" s="287"/>
      <c r="X45636" s="289"/>
    </row>
    <row r="45637" spans="20:24">
      <c r="T45637" s="288"/>
      <c r="U45637" s="287"/>
      <c r="X45637" s="289"/>
    </row>
    <row r="45638" spans="20:24">
      <c r="T45638" s="288"/>
      <c r="U45638" s="287"/>
      <c r="X45638" s="289"/>
    </row>
    <row r="45639" spans="20:24">
      <c r="T45639" s="288"/>
      <c r="U45639" s="287"/>
      <c r="X45639" s="289"/>
    </row>
    <row r="45640" spans="20:24">
      <c r="T45640" s="288"/>
      <c r="U45640" s="287"/>
      <c r="X45640" s="289"/>
    </row>
    <row r="45641" spans="20:24">
      <c r="T45641" s="288"/>
      <c r="U45641" s="287"/>
      <c r="X45641" s="289"/>
    </row>
    <row r="45642" spans="20:24">
      <c r="T45642" s="288"/>
      <c r="U45642" s="287"/>
      <c r="X45642" s="289"/>
    </row>
    <row r="45643" spans="20:24">
      <c r="T45643" s="288"/>
      <c r="U45643" s="287"/>
      <c r="X45643" s="289"/>
    </row>
    <row r="45644" spans="20:24">
      <c r="T45644" s="288"/>
      <c r="U45644" s="287"/>
      <c r="X45644" s="289"/>
    </row>
    <row r="45645" spans="20:24">
      <c r="T45645" s="288"/>
      <c r="U45645" s="287"/>
      <c r="X45645" s="289"/>
    </row>
    <row r="45646" spans="20:24">
      <c r="T45646" s="288"/>
      <c r="U45646" s="287"/>
      <c r="X45646" s="289"/>
    </row>
    <row r="45647" spans="20:24">
      <c r="T45647" s="288"/>
      <c r="U45647" s="287"/>
      <c r="X45647" s="289"/>
    </row>
    <row r="45648" spans="20:24">
      <c r="T45648" s="288"/>
      <c r="U45648" s="287"/>
      <c r="X45648" s="289"/>
    </row>
    <row r="45649" spans="20:24">
      <c r="T45649" s="288"/>
      <c r="U45649" s="287"/>
      <c r="X45649" s="289"/>
    </row>
    <row r="45650" spans="20:24">
      <c r="T45650" s="288"/>
      <c r="U45650" s="287"/>
      <c r="X45650" s="289"/>
    </row>
    <row r="45651" spans="20:24">
      <c r="T45651" s="288"/>
      <c r="U45651" s="287"/>
      <c r="X45651" s="289"/>
    </row>
    <row r="45652" spans="20:24">
      <c r="T45652" s="288"/>
      <c r="U45652" s="287"/>
      <c r="X45652" s="289"/>
    </row>
    <row r="45653" spans="20:24">
      <c r="T45653" s="288"/>
      <c r="U45653" s="287"/>
      <c r="X45653" s="289"/>
    </row>
    <row r="45654" spans="20:24">
      <c r="T45654" s="288"/>
      <c r="U45654" s="287"/>
      <c r="X45654" s="289"/>
    </row>
    <row r="45655" spans="20:24">
      <c r="T45655" s="288"/>
      <c r="U45655" s="287"/>
      <c r="X45655" s="289"/>
    </row>
    <row r="45656" spans="20:24">
      <c r="T45656" s="288"/>
      <c r="U45656" s="287"/>
      <c r="X45656" s="289"/>
    </row>
    <row r="45657" spans="20:24">
      <c r="T45657" s="288"/>
      <c r="U45657" s="287"/>
      <c r="X45657" s="289"/>
    </row>
    <row r="45658" spans="20:24">
      <c r="T45658" s="288"/>
      <c r="U45658" s="287"/>
      <c r="X45658" s="289"/>
    </row>
    <row r="45659" spans="20:24">
      <c r="T45659" s="288"/>
      <c r="U45659" s="287"/>
      <c r="X45659" s="289"/>
    </row>
    <row r="45660" spans="20:24">
      <c r="T45660" s="288"/>
      <c r="U45660" s="287"/>
      <c r="X45660" s="289"/>
    </row>
    <row r="45661" spans="20:24">
      <c r="T45661" s="288"/>
      <c r="U45661" s="287"/>
      <c r="X45661" s="289"/>
    </row>
    <row r="45662" spans="20:24">
      <c r="T45662" s="288"/>
      <c r="U45662" s="287"/>
      <c r="X45662" s="289"/>
    </row>
    <row r="45663" spans="20:24">
      <c r="T45663" s="288"/>
      <c r="U45663" s="287"/>
      <c r="X45663" s="289"/>
    </row>
    <row r="45664" spans="20:24">
      <c r="T45664" s="288"/>
      <c r="U45664" s="287"/>
      <c r="X45664" s="289"/>
    </row>
    <row r="45665" spans="20:24">
      <c r="T45665" s="288"/>
      <c r="U45665" s="287"/>
      <c r="X45665" s="289"/>
    </row>
    <row r="45666" spans="20:24">
      <c r="T45666" s="288"/>
      <c r="U45666" s="287"/>
      <c r="X45666" s="289"/>
    </row>
    <row r="45667" spans="20:24">
      <c r="T45667" s="288"/>
      <c r="U45667" s="287"/>
      <c r="X45667" s="289"/>
    </row>
    <row r="45668" spans="20:24">
      <c r="T45668" s="288"/>
      <c r="U45668" s="287"/>
      <c r="X45668" s="289"/>
    </row>
    <row r="45669" spans="20:24">
      <c r="T45669" s="288"/>
      <c r="U45669" s="287"/>
      <c r="X45669" s="289"/>
    </row>
    <row r="45670" spans="20:24">
      <c r="T45670" s="288"/>
      <c r="U45670" s="287"/>
      <c r="X45670" s="289"/>
    </row>
    <row r="45671" spans="20:24">
      <c r="T45671" s="288"/>
      <c r="U45671" s="287"/>
      <c r="X45671" s="289"/>
    </row>
    <row r="45672" spans="20:24">
      <c r="T45672" s="288"/>
      <c r="U45672" s="287"/>
      <c r="X45672" s="289"/>
    </row>
    <row r="45673" spans="20:24">
      <c r="T45673" s="288"/>
      <c r="U45673" s="287"/>
      <c r="X45673" s="289"/>
    </row>
    <row r="45674" spans="20:24">
      <c r="T45674" s="288"/>
      <c r="U45674" s="287"/>
      <c r="X45674" s="289"/>
    </row>
    <row r="45675" spans="20:24">
      <c r="T45675" s="288"/>
      <c r="U45675" s="287"/>
      <c r="X45675" s="289"/>
    </row>
    <row r="45676" spans="20:24">
      <c r="T45676" s="288"/>
      <c r="U45676" s="287"/>
      <c r="X45676" s="289"/>
    </row>
    <row r="45677" spans="20:24">
      <c r="T45677" s="288"/>
      <c r="U45677" s="287"/>
      <c r="X45677" s="289"/>
    </row>
    <row r="45678" spans="20:24">
      <c r="T45678" s="288"/>
      <c r="U45678" s="287"/>
      <c r="X45678" s="289"/>
    </row>
    <row r="45679" spans="20:24">
      <c r="T45679" s="288"/>
      <c r="U45679" s="287"/>
      <c r="X45679" s="289"/>
    </row>
    <row r="45680" spans="20:24">
      <c r="T45680" s="288"/>
      <c r="U45680" s="287"/>
      <c r="X45680" s="289"/>
    </row>
    <row r="45681" spans="20:24">
      <c r="T45681" s="288"/>
      <c r="U45681" s="287"/>
      <c r="X45681" s="289"/>
    </row>
    <row r="45682" spans="20:24">
      <c r="T45682" s="288"/>
      <c r="U45682" s="287"/>
      <c r="X45682" s="289"/>
    </row>
    <row r="45683" spans="20:24">
      <c r="T45683" s="288"/>
      <c r="U45683" s="287"/>
      <c r="X45683" s="289"/>
    </row>
    <row r="45684" spans="20:24">
      <c r="T45684" s="288"/>
      <c r="U45684" s="287"/>
      <c r="X45684" s="289"/>
    </row>
    <row r="45685" spans="20:24">
      <c r="T45685" s="288"/>
      <c r="U45685" s="287"/>
      <c r="X45685" s="289"/>
    </row>
    <row r="45686" spans="20:24">
      <c r="T45686" s="288"/>
      <c r="U45686" s="287"/>
      <c r="X45686" s="289"/>
    </row>
    <row r="45687" spans="20:24">
      <c r="T45687" s="288"/>
      <c r="U45687" s="287"/>
      <c r="X45687" s="289"/>
    </row>
    <row r="45688" spans="20:24">
      <c r="T45688" s="288"/>
      <c r="U45688" s="287"/>
      <c r="X45688" s="289"/>
    </row>
    <row r="45689" spans="20:24">
      <c r="T45689" s="288"/>
      <c r="U45689" s="287"/>
      <c r="X45689" s="289"/>
    </row>
    <row r="45690" spans="20:24">
      <c r="T45690" s="288"/>
      <c r="U45690" s="287"/>
      <c r="X45690" s="289"/>
    </row>
    <row r="45691" spans="20:24">
      <c r="T45691" s="288"/>
      <c r="U45691" s="287"/>
      <c r="X45691" s="289"/>
    </row>
    <row r="45692" spans="20:24">
      <c r="T45692" s="288"/>
      <c r="U45692" s="287"/>
      <c r="X45692" s="289"/>
    </row>
    <row r="45693" spans="20:24">
      <c r="T45693" s="288"/>
      <c r="U45693" s="287"/>
      <c r="X45693" s="289"/>
    </row>
    <row r="45694" spans="20:24">
      <c r="T45694" s="288"/>
      <c r="U45694" s="287"/>
      <c r="X45694" s="289"/>
    </row>
    <row r="45695" spans="20:24">
      <c r="T45695" s="288"/>
      <c r="U45695" s="287"/>
      <c r="X45695" s="289"/>
    </row>
    <row r="45696" spans="20:24">
      <c r="T45696" s="288"/>
      <c r="U45696" s="287"/>
      <c r="X45696" s="289"/>
    </row>
    <row r="45697" spans="20:24">
      <c r="T45697" s="288"/>
      <c r="U45697" s="287"/>
      <c r="X45697" s="289"/>
    </row>
    <row r="45698" spans="20:24">
      <c r="T45698" s="288"/>
      <c r="U45698" s="287"/>
      <c r="X45698" s="289"/>
    </row>
    <row r="45699" spans="20:24">
      <c r="T45699" s="288"/>
      <c r="U45699" s="287"/>
      <c r="X45699" s="289"/>
    </row>
    <row r="45700" spans="20:24">
      <c r="T45700" s="288"/>
      <c r="U45700" s="287"/>
      <c r="X45700" s="289"/>
    </row>
    <row r="45701" spans="20:24">
      <c r="T45701" s="288"/>
      <c r="U45701" s="287"/>
      <c r="X45701" s="289"/>
    </row>
    <row r="45702" spans="20:24">
      <c r="T45702" s="288"/>
      <c r="U45702" s="287"/>
      <c r="X45702" s="289"/>
    </row>
    <row r="45703" spans="20:24">
      <c r="T45703" s="288"/>
      <c r="U45703" s="287"/>
      <c r="X45703" s="289"/>
    </row>
    <row r="45704" spans="20:24">
      <c r="T45704" s="288"/>
      <c r="U45704" s="287"/>
      <c r="X45704" s="289"/>
    </row>
    <row r="45705" spans="20:24">
      <c r="T45705" s="288"/>
      <c r="U45705" s="287"/>
      <c r="X45705" s="289"/>
    </row>
    <row r="45706" spans="20:24">
      <c r="T45706" s="288"/>
      <c r="U45706" s="287"/>
      <c r="X45706" s="289"/>
    </row>
    <row r="45707" spans="20:24">
      <c r="T45707" s="288"/>
      <c r="U45707" s="287"/>
      <c r="X45707" s="289"/>
    </row>
    <row r="45708" spans="20:24">
      <c r="T45708" s="288"/>
      <c r="U45708" s="287"/>
      <c r="X45708" s="289"/>
    </row>
    <row r="45709" spans="20:24">
      <c r="T45709" s="288"/>
      <c r="U45709" s="287"/>
      <c r="X45709" s="289"/>
    </row>
    <row r="45710" spans="20:24">
      <c r="T45710" s="288"/>
      <c r="U45710" s="287"/>
      <c r="X45710" s="289"/>
    </row>
    <row r="45711" spans="20:24">
      <c r="T45711" s="288"/>
      <c r="U45711" s="287"/>
      <c r="X45711" s="289"/>
    </row>
    <row r="45712" spans="20:24">
      <c r="T45712" s="288"/>
      <c r="U45712" s="287"/>
      <c r="X45712" s="289"/>
    </row>
    <row r="45713" spans="20:24">
      <c r="T45713" s="288"/>
      <c r="U45713" s="287"/>
      <c r="X45713" s="289"/>
    </row>
    <row r="45714" spans="20:24">
      <c r="T45714" s="288"/>
      <c r="U45714" s="287"/>
      <c r="X45714" s="289"/>
    </row>
    <row r="45715" spans="20:24">
      <c r="T45715" s="288"/>
      <c r="U45715" s="287"/>
      <c r="X45715" s="289"/>
    </row>
    <row r="45716" spans="20:24">
      <c r="T45716" s="288"/>
      <c r="U45716" s="287"/>
      <c r="X45716" s="289"/>
    </row>
    <row r="45717" spans="20:24">
      <c r="T45717" s="288"/>
      <c r="U45717" s="287"/>
      <c r="X45717" s="289"/>
    </row>
    <row r="45718" spans="20:24">
      <c r="T45718" s="288"/>
      <c r="U45718" s="287"/>
      <c r="X45718" s="289"/>
    </row>
    <row r="45719" spans="20:24">
      <c r="T45719" s="288"/>
      <c r="U45719" s="287"/>
      <c r="X45719" s="289"/>
    </row>
    <row r="45720" spans="20:24">
      <c r="T45720" s="288"/>
      <c r="U45720" s="287"/>
      <c r="X45720" s="289"/>
    </row>
    <row r="45721" spans="20:24">
      <c r="T45721" s="288"/>
      <c r="U45721" s="287"/>
      <c r="X45721" s="289"/>
    </row>
    <row r="45722" spans="20:24">
      <c r="T45722" s="288"/>
      <c r="U45722" s="287"/>
      <c r="X45722" s="289"/>
    </row>
    <row r="45723" spans="20:24">
      <c r="T45723" s="288"/>
      <c r="U45723" s="287"/>
      <c r="X45723" s="289"/>
    </row>
    <row r="45724" spans="20:24">
      <c r="T45724" s="288"/>
      <c r="U45724" s="287"/>
      <c r="X45724" s="289"/>
    </row>
    <row r="45725" spans="20:24">
      <c r="T45725" s="288"/>
      <c r="U45725" s="287"/>
      <c r="X45725" s="289"/>
    </row>
    <row r="45726" spans="20:24">
      <c r="T45726" s="288"/>
      <c r="U45726" s="287"/>
      <c r="X45726" s="289"/>
    </row>
    <row r="45727" spans="20:24">
      <c r="T45727" s="288"/>
      <c r="U45727" s="287"/>
      <c r="X45727" s="289"/>
    </row>
    <row r="45728" spans="20:24">
      <c r="T45728" s="288"/>
      <c r="U45728" s="287"/>
      <c r="X45728" s="289"/>
    </row>
    <row r="45729" spans="20:24">
      <c r="T45729" s="288"/>
      <c r="U45729" s="287"/>
      <c r="X45729" s="289"/>
    </row>
    <row r="45730" spans="20:24">
      <c r="T45730" s="288"/>
      <c r="U45730" s="287"/>
      <c r="X45730" s="289"/>
    </row>
    <row r="45731" spans="20:24">
      <c r="T45731" s="288"/>
      <c r="U45731" s="287"/>
      <c r="X45731" s="289"/>
    </row>
    <row r="45732" spans="20:24">
      <c r="T45732" s="288"/>
      <c r="U45732" s="287"/>
      <c r="X45732" s="289"/>
    </row>
    <row r="45733" spans="20:24">
      <c r="T45733" s="288"/>
      <c r="U45733" s="287"/>
      <c r="X45733" s="289"/>
    </row>
    <row r="45734" spans="20:24">
      <c r="T45734" s="288"/>
      <c r="U45734" s="287"/>
      <c r="X45734" s="289"/>
    </row>
    <row r="45735" spans="20:24">
      <c r="T45735" s="288"/>
      <c r="U45735" s="287"/>
      <c r="X45735" s="289"/>
    </row>
    <row r="45736" spans="20:24">
      <c r="T45736" s="288"/>
      <c r="U45736" s="287"/>
      <c r="X45736" s="289"/>
    </row>
    <row r="45737" spans="20:24">
      <c r="T45737" s="288"/>
      <c r="U45737" s="287"/>
      <c r="X45737" s="289"/>
    </row>
    <row r="45738" spans="20:24">
      <c r="T45738" s="288"/>
      <c r="U45738" s="287"/>
      <c r="X45738" s="289"/>
    </row>
    <row r="45739" spans="20:24">
      <c r="T45739" s="288"/>
      <c r="U45739" s="287"/>
      <c r="X45739" s="289"/>
    </row>
    <row r="45740" spans="20:24">
      <c r="T45740" s="288"/>
      <c r="U45740" s="287"/>
      <c r="X45740" s="289"/>
    </row>
    <row r="45741" spans="20:24">
      <c r="T45741" s="288"/>
      <c r="U45741" s="287"/>
      <c r="X45741" s="289"/>
    </row>
    <row r="45742" spans="20:24">
      <c r="T45742" s="288"/>
      <c r="U45742" s="287"/>
      <c r="X45742" s="289"/>
    </row>
    <row r="45743" spans="20:24">
      <c r="T45743" s="288"/>
      <c r="U45743" s="287"/>
      <c r="X45743" s="289"/>
    </row>
    <row r="45744" spans="20:24">
      <c r="T45744" s="288"/>
      <c r="U45744" s="287"/>
      <c r="X45744" s="289"/>
    </row>
    <row r="45745" spans="20:24">
      <c r="T45745" s="288"/>
      <c r="U45745" s="287"/>
      <c r="X45745" s="289"/>
    </row>
    <row r="45746" spans="20:24">
      <c r="T45746" s="288"/>
      <c r="U45746" s="287"/>
      <c r="X45746" s="289"/>
    </row>
    <row r="45747" spans="20:24">
      <c r="T45747" s="288"/>
      <c r="U45747" s="287"/>
      <c r="X45747" s="289"/>
    </row>
    <row r="45748" spans="20:24">
      <c r="T45748" s="288"/>
      <c r="U45748" s="287"/>
      <c r="X45748" s="289"/>
    </row>
    <row r="45749" spans="20:24">
      <c r="T45749" s="288"/>
      <c r="U45749" s="287"/>
      <c r="X45749" s="289"/>
    </row>
    <row r="45750" spans="20:24">
      <c r="T45750" s="288"/>
      <c r="U45750" s="287"/>
      <c r="X45750" s="289"/>
    </row>
    <row r="45751" spans="20:24">
      <c r="T45751" s="288"/>
      <c r="U45751" s="287"/>
      <c r="X45751" s="289"/>
    </row>
    <row r="45752" spans="20:24">
      <c r="T45752" s="288"/>
      <c r="U45752" s="287"/>
      <c r="X45752" s="289"/>
    </row>
    <row r="45753" spans="20:24">
      <c r="T45753" s="288"/>
      <c r="U45753" s="287"/>
      <c r="X45753" s="289"/>
    </row>
    <row r="45754" spans="20:24">
      <c r="T45754" s="288"/>
      <c r="U45754" s="287"/>
      <c r="X45754" s="289"/>
    </row>
    <row r="45755" spans="20:24">
      <c r="T45755" s="288"/>
      <c r="U45755" s="287"/>
      <c r="X45755" s="289"/>
    </row>
    <row r="45756" spans="20:24">
      <c r="T45756" s="288"/>
      <c r="U45756" s="287"/>
      <c r="X45756" s="289"/>
    </row>
    <row r="45757" spans="20:24">
      <c r="T45757" s="288"/>
      <c r="U45757" s="287"/>
      <c r="X45757" s="289"/>
    </row>
    <row r="45758" spans="20:24">
      <c r="T45758" s="288"/>
      <c r="U45758" s="287"/>
      <c r="X45758" s="289"/>
    </row>
    <row r="45759" spans="20:24">
      <c r="T45759" s="288"/>
      <c r="U45759" s="287"/>
      <c r="X45759" s="289"/>
    </row>
    <row r="45760" spans="20:24">
      <c r="T45760" s="288"/>
      <c r="U45760" s="287"/>
      <c r="X45760" s="289"/>
    </row>
    <row r="45761" spans="20:24">
      <c r="T45761" s="288"/>
      <c r="U45761" s="287"/>
      <c r="X45761" s="289"/>
    </row>
    <row r="45762" spans="20:24">
      <c r="T45762" s="288"/>
      <c r="U45762" s="287"/>
      <c r="X45762" s="289"/>
    </row>
    <row r="45763" spans="20:24">
      <c r="T45763" s="288"/>
      <c r="U45763" s="287"/>
      <c r="X45763" s="289"/>
    </row>
    <row r="45764" spans="20:24">
      <c r="T45764" s="288"/>
      <c r="U45764" s="287"/>
      <c r="X45764" s="289"/>
    </row>
    <row r="45765" spans="20:24">
      <c r="T45765" s="288"/>
      <c r="U45765" s="287"/>
      <c r="X45765" s="289"/>
    </row>
    <row r="45766" spans="20:24">
      <c r="T45766" s="288"/>
      <c r="U45766" s="287"/>
      <c r="X45766" s="289"/>
    </row>
    <row r="45767" spans="20:24">
      <c r="T45767" s="288"/>
      <c r="U45767" s="287"/>
      <c r="X45767" s="289"/>
    </row>
    <row r="45768" spans="20:24">
      <c r="T45768" s="288"/>
      <c r="U45768" s="287"/>
      <c r="X45768" s="289"/>
    </row>
    <row r="45769" spans="20:24">
      <c r="T45769" s="288"/>
      <c r="U45769" s="287"/>
      <c r="X45769" s="289"/>
    </row>
    <row r="45770" spans="20:24">
      <c r="T45770" s="288"/>
      <c r="U45770" s="287"/>
      <c r="X45770" s="289"/>
    </row>
    <row r="45771" spans="20:24">
      <c r="T45771" s="288"/>
      <c r="U45771" s="287"/>
      <c r="X45771" s="289"/>
    </row>
    <row r="45772" spans="20:24">
      <c r="T45772" s="288"/>
      <c r="U45772" s="287"/>
      <c r="X45772" s="289"/>
    </row>
    <row r="45773" spans="20:24">
      <c r="T45773" s="288"/>
      <c r="U45773" s="287"/>
      <c r="X45773" s="289"/>
    </row>
    <row r="45774" spans="20:24">
      <c r="T45774" s="288"/>
      <c r="U45774" s="287"/>
      <c r="X45774" s="289"/>
    </row>
    <row r="45775" spans="20:24">
      <c r="T45775" s="288"/>
      <c r="U45775" s="287"/>
      <c r="X45775" s="289"/>
    </row>
    <row r="45776" spans="20:24">
      <c r="T45776" s="288"/>
      <c r="U45776" s="287"/>
      <c r="X45776" s="289"/>
    </row>
    <row r="45777" spans="20:24">
      <c r="T45777" s="288"/>
      <c r="U45777" s="287"/>
      <c r="X45777" s="289"/>
    </row>
    <row r="45778" spans="20:24">
      <c r="T45778" s="288"/>
      <c r="U45778" s="287"/>
      <c r="X45778" s="289"/>
    </row>
    <row r="45779" spans="20:24">
      <c r="T45779" s="288"/>
      <c r="U45779" s="287"/>
      <c r="X45779" s="289"/>
    </row>
    <row r="45780" spans="20:24">
      <c r="T45780" s="288"/>
      <c r="U45780" s="287"/>
      <c r="X45780" s="289"/>
    </row>
    <row r="45781" spans="20:24">
      <c r="T45781" s="288"/>
      <c r="U45781" s="287"/>
      <c r="X45781" s="289"/>
    </row>
    <row r="45782" spans="20:24">
      <c r="T45782" s="288"/>
      <c r="U45782" s="287"/>
      <c r="X45782" s="289"/>
    </row>
    <row r="45783" spans="20:24">
      <c r="T45783" s="288"/>
      <c r="U45783" s="287"/>
      <c r="X45783" s="289"/>
    </row>
    <row r="45784" spans="20:24">
      <c r="T45784" s="288"/>
      <c r="U45784" s="287"/>
      <c r="X45784" s="289"/>
    </row>
    <row r="45785" spans="20:24">
      <c r="T45785" s="288"/>
      <c r="U45785" s="287"/>
      <c r="X45785" s="289"/>
    </row>
    <row r="45786" spans="20:24">
      <c r="T45786" s="288"/>
      <c r="U45786" s="287"/>
      <c r="X45786" s="289"/>
    </row>
    <row r="45787" spans="20:24">
      <c r="T45787" s="288"/>
      <c r="U45787" s="287"/>
      <c r="X45787" s="289"/>
    </row>
    <row r="45788" spans="20:24">
      <c r="T45788" s="288"/>
      <c r="U45788" s="287"/>
      <c r="X45788" s="289"/>
    </row>
    <row r="45789" spans="20:24">
      <c r="T45789" s="288"/>
      <c r="U45789" s="287"/>
      <c r="X45789" s="289"/>
    </row>
    <row r="45790" spans="20:24">
      <c r="T45790" s="288"/>
      <c r="U45790" s="287"/>
      <c r="X45790" s="289"/>
    </row>
    <row r="45791" spans="20:24">
      <c r="T45791" s="288"/>
      <c r="U45791" s="287"/>
      <c r="X45791" s="289"/>
    </row>
    <row r="45792" spans="20:24">
      <c r="T45792" s="288"/>
      <c r="U45792" s="287"/>
      <c r="X45792" s="289"/>
    </row>
    <row r="45793" spans="20:24">
      <c r="T45793" s="288"/>
      <c r="U45793" s="287"/>
      <c r="X45793" s="289"/>
    </row>
    <row r="45794" spans="20:24">
      <c r="T45794" s="288"/>
      <c r="U45794" s="287"/>
      <c r="X45794" s="289"/>
    </row>
    <row r="45795" spans="20:24">
      <c r="T45795" s="288"/>
      <c r="U45795" s="287"/>
      <c r="X45795" s="289"/>
    </row>
    <row r="45796" spans="20:24">
      <c r="T45796" s="288"/>
      <c r="U45796" s="287"/>
      <c r="X45796" s="289"/>
    </row>
    <row r="45797" spans="20:24">
      <c r="T45797" s="288"/>
      <c r="U45797" s="287"/>
      <c r="X45797" s="289"/>
    </row>
    <row r="45798" spans="20:24">
      <c r="T45798" s="288"/>
      <c r="U45798" s="287"/>
      <c r="X45798" s="289"/>
    </row>
    <row r="45799" spans="20:24">
      <c r="T45799" s="288"/>
      <c r="U45799" s="287"/>
      <c r="X45799" s="289"/>
    </row>
    <row r="45800" spans="20:24">
      <c r="T45800" s="288"/>
      <c r="U45800" s="287"/>
      <c r="X45800" s="289"/>
    </row>
    <row r="45801" spans="20:24">
      <c r="T45801" s="288"/>
      <c r="U45801" s="287"/>
      <c r="X45801" s="289"/>
    </row>
    <row r="45802" spans="20:24">
      <c r="T45802" s="288"/>
      <c r="U45802" s="287"/>
      <c r="X45802" s="289"/>
    </row>
    <row r="45803" spans="20:24">
      <c r="T45803" s="288"/>
      <c r="U45803" s="287"/>
      <c r="X45803" s="289"/>
    </row>
    <row r="45804" spans="20:24">
      <c r="T45804" s="288"/>
      <c r="U45804" s="287"/>
      <c r="X45804" s="289"/>
    </row>
    <row r="45805" spans="20:24">
      <c r="T45805" s="288"/>
      <c r="U45805" s="287"/>
      <c r="X45805" s="289"/>
    </row>
    <row r="45806" spans="20:24">
      <c r="T45806" s="288"/>
      <c r="U45806" s="287"/>
      <c r="X45806" s="289"/>
    </row>
    <row r="45807" spans="20:24">
      <c r="T45807" s="288"/>
      <c r="U45807" s="287"/>
      <c r="X45807" s="289"/>
    </row>
    <row r="45808" spans="20:24">
      <c r="T45808" s="288"/>
      <c r="U45808" s="287"/>
      <c r="X45808" s="289"/>
    </row>
    <row r="45809" spans="20:24">
      <c r="T45809" s="288"/>
      <c r="U45809" s="287"/>
      <c r="X45809" s="289"/>
    </row>
    <row r="45810" spans="20:24">
      <c r="T45810" s="288"/>
      <c r="U45810" s="287"/>
      <c r="X45810" s="289"/>
    </row>
    <row r="45811" spans="20:24">
      <c r="T45811" s="288"/>
      <c r="U45811" s="287"/>
      <c r="X45811" s="289"/>
    </row>
    <row r="45812" spans="20:24">
      <c r="T45812" s="288"/>
      <c r="U45812" s="287"/>
      <c r="X45812" s="289"/>
    </row>
    <row r="45813" spans="20:24">
      <c r="T45813" s="288"/>
      <c r="U45813" s="287"/>
      <c r="X45813" s="289"/>
    </row>
    <row r="45814" spans="20:24">
      <c r="T45814" s="288"/>
      <c r="U45814" s="287"/>
      <c r="X45814" s="289"/>
    </row>
    <row r="45815" spans="20:24">
      <c r="T45815" s="288"/>
      <c r="U45815" s="287"/>
      <c r="X45815" s="289"/>
    </row>
    <row r="45816" spans="20:24">
      <c r="T45816" s="288"/>
      <c r="U45816" s="287"/>
      <c r="X45816" s="289"/>
    </row>
    <row r="45817" spans="20:24">
      <c r="T45817" s="288"/>
      <c r="U45817" s="287"/>
      <c r="X45817" s="289"/>
    </row>
    <row r="45818" spans="20:24">
      <c r="T45818" s="288"/>
      <c r="U45818" s="287"/>
      <c r="X45818" s="289"/>
    </row>
    <row r="45819" spans="20:24">
      <c r="T45819" s="288"/>
      <c r="U45819" s="287"/>
      <c r="X45819" s="289"/>
    </row>
    <row r="45820" spans="20:24">
      <c r="T45820" s="288"/>
      <c r="U45820" s="287"/>
      <c r="X45820" s="289"/>
    </row>
    <row r="45821" spans="20:24">
      <c r="T45821" s="288"/>
      <c r="U45821" s="287"/>
      <c r="X45821" s="289"/>
    </row>
    <row r="45822" spans="20:24">
      <c r="T45822" s="288"/>
      <c r="U45822" s="287"/>
      <c r="X45822" s="289"/>
    </row>
    <row r="45823" spans="20:24">
      <c r="T45823" s="288"/>
      <c r="U45823" s="287"/>
      <c r="X45823" s="289"/>
    </row>
    <row r="45824" spans="20:24">
      <c r="T45824" s="288"/>
      <c r="U45824" s="287"/>
      <c r="X45824" s="289"/>
    </row>
    <row r="45825" spans="20:24">
      <c r="T45825" s="288"/>
      <c r="U45825" s="287"/>
      <c r="X45825" s="289"/>
    </row>
    <row r="45826" spans="20:24">
      <c r="T45826" s="288"/>
      <c r="U45826" s="287"/>
      <c r="X45826" s="289"/>
    </row>
    <row r="45827" spans="20:24">
      <c r="T45827" s="288"/>
      <c r="U45827" s="287"/>
      <c r="X45827" s="289"/>
    </row>
    <row r="45828" spans="20:24">
      <c r="T45828" s="288"/>
      <c r="U45828" s="287"/>
      <c r="X45828" s="289"/>
    </row>
    <row r="45829" spans="20:24">
      <c r="T45829" s="288"/>
      <c r="U45829" s="287"/>
      <c r="X45829" s="289"/>
    </row>
    <row r="45830" spans="20:24">
      <c r="T45830" s="288"/>
      <c r="U45830" s="287"/>
      <c r="X45830" s="289"/>
    </row>
    <row r="45831" spans="20:24">
      <c r="T45831" s="288"/>
      <c r="U45831" s="287"/>
      <c r="X45831" s="289"/>
    </row>
    <row r="45832" spans="20:24">
      <c r="T45832" s="288"/>
      <c r="U45832" s="287"/>
      <c r="X45832" s="289"/>
    </row>
    <row r="45833" spans="20:24">
      <c r="T45833" s="288"/>
      <c r="U45833" s="287"/>
      <c r="X45833" s="289"/>
    </row>
    <row r="45834" spans="20:24">
      <c r="T45834" s="288"/>
      <c r="U45834" s="287"/>
      <c r="X45834" s="289"/>
    </row>
    <row r="45835" spans="20:24">
      <c r="T45835" s="288"/>
      <c r="U45835" s="287"/>
      <c r="X45835" s="289"/>
    </row>
    <row r="45836" spans="20:24">
      <c r="T45836" s="288"/>
      <c r="U45836" s="287"/>
      <c r="X45836" s="289"/>
    </row>
    <row r="45837" spans="20:24">
      <c r="T45837" s="288"/>
      <c r="U45837" s="287"/>
      <c r="X45837" s="289"/>
    </row>
    <row r="45838" spans="20:24">
      <c r="T45838" s="288"/>
      <c r="U45838" s="287"/>
      <c r="X45838" s="289"/>
    </row>
    <row r="45839" spans="20:24">
      <c r="T45839" s="288"/>
      <c r="U45839" s="287"/>
      <c r="X45839" s="289"/>
    </row>
    <row r="45840" spans="20:24">
      <c r="T45840" s="288"/>
      <c r="U45840" s="287"/>
      <c r="X45840" s="289"/>
    </row>
    <row r="45841" spans="20:24">
      <c r="T45841" s="288"/>
      <c r="U45841" s="287"/>
      <c r="X45841" s="289"/>
    </row>
    <row r="45842" spans="20:24">
      <c r="T45842" s="288"/>
      <c r="U45842" s="287"/>
      <c r="X45842" s="289"/>
    </row>
    <row r="45843" spans="20:24">
      <c r="T45843" s="288"/>
      <c r="U45843" s="287"/>
      <c r="X45843" s="289"/>
    </row>
    <row r="45844" spans="20:24">
      <c r="T45844" s="288"/>
      <c r="U45844" s="287"/>
      <c r="X45844" s="289"/>
    </row>
    <row r="45845" spans="20:24">
      <c r="T45845" s="288"/>
      <c r="U45845" s="287"/>
      <c r="X45845" s="289"/>
    </row>
    <row r="45846" spans="20:24">
      <c r="T45846" s="288"/>
      <c r="U45846" s="287"/>
      <c r="X45846" s="289"/>
    </row>
    <row r="45847" spans="20:24">
      <c r="T45847" s="288"/>
      <c r="U45847" s="287"/>
      <c r="X45847" s="289"/>
    </row>
    <row r="45848" spans="20:24">
      <c r="T45848" s="288"/>
      <c r="U45848" s="287"/>
      <c r="X45848" s="289"/>
    </row>
    <row r="45849" spans="20:24">
      <c r="T45849" s="288"/>
      <c r="U45849" s="287"/>
      <c r="X45849" s="289"/>
    </row>
    <row r="45850" spans="20:24">
      <c r="T45850" s="288"/>
      <c r="U45850" s="287"/>
      <c r="X45850" s="289"/>
    </row>
    <row r="45851" spans="20:24">
      <c r="T45851" s="288"/>
      <c r="U45851" s="287"/>
      <c r="X45851" s="289"/>
    </row>
    <row r="45852" spans="20:24">
      <c r="T45852" s="288"/>
      <c r="U45852" s="287"/>
      <c r="X45852" s="289"/>
    </row>
    <row r="45853" spans="20:24">
      <c r="T45853" s="288"/>
      <c r="U45853" s="287"/>
      <c r="X45853" s="289"/>
    </row>
    <row r="45854" spans="20:24">
      <c r="T45854" s="288"/>
      <c r="U45854" s="287"/>
      <c r="X45854" s="289"/>
    </row>
    <row r="45855" spans="20:24">
      <c r="T45855" s="288"/>
      <c r="U45855" s="287"/>
      <c r="X45855" s="289"/>
    </row>
    <row r="45856" spans="20:24">
      <c r="T45856" s="288"/>
      <c r="U45856" s="287"/>
      <c r="X45856" s="289"/>
    </row>
    <row r="45857" spans="20:24">
      <c r="T45857" s="288"/>
      <c r="U45857" s="287"/>
      <c r="X45857" s="289"/>
    </row>
    <row r="45858" spans="20:24">
      <c r="T45858" s="288"/>
      <c r="U45858" s="287"/>
      <c r="X45858" s="289"/>
    </row>
    <row r="45859" spans="20:24">
      <c r="T45859" s="288"/>
      <c r="U45859" s="287"/>
      <c r="X45859" s="289"/>
    </row>
    <row r="45860" spans="20:24">
      <c r="T45860" s="288"/>
      <c r="U45860" s="287"/>
      <c r="X45860" s="289"/>
    </row>
    <row r="45861" spans="20:24">
      <c r="T45861" s="288"/>
      <c r="U45861" s="287"/>
      <c r="X45861" s="289"/>
    </row>
    <row r="45862" spans="20:24">
      <c r="T45862" s="288"/>
      <c r="U45862" s="287"/>
      <c r="X45862" s="289"/>
    </row>
    <row r="45863" spans="20:24">
      <c r="T45863" s="288"/>
      <c r="U45863" s="287"/>
      <c r="X45863" s="289"/>
    </row>
    <row r="45864" spans="20:24">
      <c r="T45864" s="288"/>
      <c r="U45864" s="287"/>
      <c r="X45864" s="289"/>
    </row>
    <row r="45865" spans="20:24">
      <c r="T45865" s="288"/>
      <c r="U45865" s="287"/>
      <c r="X45865" s="289"/>
    </row>
    <row r="45866" spans="20:24">
      <c r="T45866" s="288"/>
      <c r="U45866" s="287"/>
      <c r="X45866" s="289"/>
    </row>
    <row r="45867" spans="20:24">
      <c r="T45867" s="288"/>
      <c r="U45867" s="287"/>
      <c r="X45867" s="289"/>
    </row>
    <row r="45868" spans="20:24">
      <c r="T45868" s="288"/>
      <c r="U45868" s="287"/>
      <c r="X45868" s="289"/>
    </row>
    <row r="45869" spans="20:24">
      <c r="T45869" s="288"/>
      <c r="U45869" s="287"/>
      <c r="X45869" s="289"/>
    </row>
    <row r="45870" spans="20:24">
      <c r="T45870" s="288"/>
      <c r="U45870" s="287"/>
      <c r="X45870" s="289"/>
    </row>
    <row r="45871" spans="20:24">
      <c r="T45871" s="288"/>
      <c r="U45871" s="287"/>
      <c r="X45871" s="289"/>
    </row>
    <row r="45872" spans="20:24">
      <c r="T45872" s="288"/>
      <c r="U45872" s="287"/>
      <c r="X45872" s="289"/>
    </row>
    <row r="45873" spans="20:24">
      <c r="T45873" s="288"/>
      <c r="U45873" s="287"/>
      <c r="X45873" s="289"/>
    </row>
    <row r="45874" spans="20:24">
      <c r="T45874" s="288"/>
      <c r="U45874" s="287"/>
      <c r="X45874" s="289"/>
    </row>
    <row r="45875" spans="20:24">
      <c r="T45875" s="288"/>
      <c r="U45875" s="287"/>
      <c r="X45875" s="289"/>
    </row>
    <row r="45876" spans="20:24">
      <c r="T45876" s="288"/>
      <c r="U45876" s="287"/>
      <c r="X45876" s="289"/>
    </row>
    <row r="45877" spans="20:24">
      <c r="T45877" s="288"/>
      <c r="U45877" s="287"/>
      <c r="X45877" s="289"/>
    </row>
    <row r="45878" spans="20:24">
      <c r="T45878" s="288"/>
      <c r="U45878" s="287"/>
      <c r="X45878" s="289"/>
    </row>
    <row r="45879" spans="20:24">
      <c r="T45879" s="288"/>
      <c r="U45879" s="287"/>
      <c r="X45879" s="289"/>
    </row>
    <row r="45880" spans="20:24">
      <c r="T45880" s="288"/>
      <c r="U45880" s="287"/>
      <c r="X45880" s="289"/>
    </row>
    <row r="45881" spans="20:24">
      <c r="T45881" s="288"/>
      <c r="U45881" s="287"/>
      <c r="X45881" s="289"/>
    </row>
    <row r="45882" spans="20:24">
      <c r="T45882" s="288"/>
      <c r="U45882" s="287"/>
      <c r="X45882" s="289"/>
    </row>
    <row r="45883" spans="20:24">
      <c r="T45883" s="288"/>
      <c r="U45883" s="287"/>
      <c r="X45883" s="289"/>
    </row>
    <row r="45884" spans="20:24">
      <c r="T45884" s="288"/>
      <c r="U45884" s="287"/>
      <c r="X45884" s="289"/>
    </row>
    <row r="45885" spans="20:24">
      <c r="T45885" s="288"/>
      <c r="U45885" s="287"/>
      <c r="X45885" s="289"/>
    </row>
    <row r="45886" spans="20:24">
      <c r="T45886" s="288"/>
      <c r="U45886" s="287"/>
      <c r="X45886" s="289"/>
    </row>
    <row r="45887" spans="20:24">
      <c r="T45887" s="288"/>
      <c r="U45887" s="287"/>
      <c r="X45887" s="289"/>
    </row>
    <row r="45888" spans="20:24">
      <c r="T45888" s="288"/>
      <c r="U45888" s="287"/>
      <c r="X45888" s="289"/>
    </row>
    <row r="45889" spans="20:24">
      <c r="T45889" s="288"/>
      <c r="U45889" s="287"/>
      <c r="X45889" s="289"/>
    </row>
    <row r="45890" spans="20:24">
      <c r="T45890" s="288"/>
      <c r="U45890" s="287"/>
      <c r="X45890" s="289"/>
    </row>
    <row r="45891" spans="20:24">
      <c r="T45891" s="288"/>
      <c r="U45891" s="287"/>
      <c r="X45891" s="289"/>
    </row>
    <row r="45892" spans="20:24">
      <c r="T45892" s="288"/>
      <c r="U45892" s="287"/>
      <c r="X45892" s="289"/>
    </row>
    <row r="45893" spans="20:24">
      <c r="T45893" s="288"/>
      <c r="U45893" s="287"/>
      <c r="X45893" s="289"/>
    </row>
    <row r="45894" spans="20:24">
      <c r="T45894" s="288"/>
      <c r="U45894" s="287"/>
      <c r="X45894" s="289"/>
    </row>
    <row r="45895" spans="20:24">
      <c r="T45895" s="288"/>
      <c r="U45895" s="287"/>
      <c r="X45895" s="289"/>
    </row>
    <row r="45896" spans="20:24">
      <c r="T45896" s="288"/>
      <c r="U45896" s="287"/>
      <c r="X45896" s="289"/>
    </row>
    <row r="45897" spans="20:24">
      <c r="T45897" s="288"/>
      <c r="U45897" s="287"/>
      <c r="X45897" s="289"/>
    </row>
    <row r="45898" spans="20:24">
      <c r="T45898" s="288"/>
      <c r="U45898" s="287"/>
      <c r="X45898" s="289"/>
    </row>
    <row r="45899" spans="20:24">
      <c r="T45899" s="288"/>
      <c r="U45899" s="287"/>
      <c r="X45899" s="289"/>
    </row>
    <row r="45900" spans="20:24">
      <c r="T45900" s="288"/>
      <c r="U45900" s="287"/>
      <c r="X45900" s="289"/>
    </row>
    <row r="45901" spans="20:24">
      <c r="T45901" s="288"/>
      <c r="U45901" s="287"/>
      <c r="X45901" s="289"/>
    </row>
    <row r="45902" spans="20:24">
      <c r="T45902" s="288"/>
      <c r="U45902" s="287"/>
      <c r="X45902" s="289"/>
    </row>
    <row r="45903" spans="20:24">
      <c r="T45903" s="288"/>
      <c r="U45903" s="287"/>
      <c r="X45903" s="289"/>
    </row>
    <row r="45904" spans="20:24">
      <c r="T45904" s="288"/>
      <c r="U45904" s="287"/>
      <c r="X45904" s="289"/>
    </row>
    <row r="45905" spans="20:24">
      <c r="T45905" s="288"/>
      <c r="U45905" s="287"/>
      <c r="X45905" s="289"/>
    </row>
    <row r="45906" spans="20:24">
      <c r="T45906" s="288"/>
      <c r="U45906" s="287"/>
      <c r="X45906" s="289"/>
    </row>
    <row r="45907" spans="20:24">
      <c r="T45907" s="288"/>
      <c r="U45907" s="287"/>
      <c r="X45907" s="289"/>
    </row>
    <row r="45908" spans="20:24">
      <c r="T45908" s="288"/>
      <c r="U45908" s="287"/>
      <c r="X45908" s="289"/>
    </row>
    <row r="45909" spans="20:24">
      <c r="T45909" s="288"/>
      <c r="U45909" s="287"/>
      <c r="X45909" s="289"/>
    </row>
    <row r="45910" spans="20:24">
      <c r="T45910" s="288"/>
      <c r="U45910" s="287"/>
      <c r="X45910" s="289"/>
    </row>
    <row r="45911" spans="20:24">
      <c r="T45911" s="288"/>
      <c r="U45911" s="287"/>
      <c r="X45911" s="289"/>
    </row>
    <row r="45912" spans="20:24">
      <c r="T45912" s="288"/>
      <c r="U45912" s="287"/>
      <c r="X45912" s="289"/>
    </row>
    <row r="45913" spans="20:24">
      <c r="T45913" s="288"/>
      <c r="U45913" s="287"/>
      <c r="X45913" s="289"/>
    </row>
    <row r="45914" spans="20:24">
      <c r="T45914" s="288"/>
      <c r="U45914" s="287"/>
      <c r="X45914" s="289"/>
    </row>
    <row r="45915" spans="20:24">
      <c r="T45915" s="288"/>
      <c r="U45915" s="287"/>
      <c r="X45915" s="289"/>
    </row>
    <row r="45916" spans="20:24">
      <c r="T45916" s="288"/>
      <c r="U45916" s="287"/>
      <c r="X45916" s="289"/>
    </row>
    <row r="45917" spans="20:24">
      <c r="T45917" s="288"/>
      <c r="U45917" s="287"/>
      <c r="X45917" s="289"/>
    </row>
    <row r="45918" spans="20:24">
      <c r="T45918" s="288"/>
      <c r="U45918" s="287"/>
      <c r="X45918" s="289"/>
    </row>
    <row r="45919" spans="20:24">
      <c r="T45919" s="288"/>
      <c r="U45919" s="287"/>
      <c r="X45919" s="289"/>
    </row>
    <row r="45920" spans="20:24">
      <c r="T45920" s="288"/>
      <c r="U45920" s="287"/>
      <c r="X45920" s="289"/>
    </row>
    <row r="45921" spans="20:24">
      <c r="T45921" s="288"/>
      <c r="U45921" s="287"/>
      <c r="X45921" s="289"/>
    </row>
    <row r="45922" spans="20:24">
      <c r="T45922" s="288"/>
      <c r="U45922" s="287"/>
      <c r="X45922" s="289"/>
    </row>
    <row r="45923" spans="20:24">
      <c r="T45923" s="288"/>
      <c r="U45923" s="287"/>
      <c r="X45923" s="289"/>
    </row>
    <row r="45924" spans="20:24">
      <c r="T45924" s="288"/>
      <c r="U45924" s="287"/>
      <c r="X45924" s="289"/>
    </row>
    <row r="45925" spans="20:24">
      <c r="T45925" s="288"/>
      <c r="U45925" s="287"/>
      <c r="X45925" s="289"/>
    </row>
    <row r="45926" spans="20:24">
      <c r="T45926" s="288"/>
      <c r="U45926" s="287"/>
      <c r="X45926" s="289"/>
    </row>
    <row r="45927" spans="20:24">
      <c r="T45927" s="288"/>
      <c r="U45927" s="287"/>
      <c r="X45927" s="289"/>
    </row>
    <row r="45928" spans="20:24">
      <c r="T45928" s="288"/>
      <c r="U45928" s="287"/>
      <c r="X45928" s="289"/>
    </row>
    <row r="45929" spans="20:24">
      <c r="T45929" s="288"/>
      <c r="U45929" s="287"/>
      <c r="X45929" s="289"/>
    </row>
    <row r="45930" spans="20:24">
      <c r="T45930" s="288"/>
      <c r="U45930" s="287"/>
      <c r="X45930" s="289"/>
    </row>
    <row r="45931" spans="20:24">
      <c r="T45931" s="288"/>
      <c r="U45931" s="287"/>
      <c r="X45931" s="289"/>
    </row>
    <row r="45932" spans="20:24">
      <c r="T45932" s="288"/>
      <c r="U45932" s="287"/>
      <c r="X45932" s="289"/>
    </row>
    <row r="45933" spans="20:24">
      <c r="T45933" s="288"/>
      <c r="U45933" s="287"/>
      <c r="X45933" s="289"/>
    </row>
    <row r="45934" spans="20:24">
      <c r="T45934" s="288"/>
      <c r="U45934" s="287"/>
      <c r="X45934" s="289"/>
    </row>
    <row r="45935" spans="20:24">
      <c r="T45935" s="288"/>
      <c r="U45935" s="287"/>
      <c r="X45935" s="289"/>
    </row>
    <row r="45936" spans="20:24">
      <c r="T45936" s="288"/>
      <c r="U45936" s="287"/>
      <c r="X45936" s="289"/>
    </row>
    <row r="45937" spans="20:24">
      <c r="T45937" s="288"/>
      <c r="U45937" s="287"/>
      <c r="X45937" s="289"/>
    </row>
    <row r="45938" spans="20:24">
      <c r="T45938" s="288"/>
      <c r="U45938" s="287"/>
      <c r="X45938" s="289"/>
    </row>
    <row r="45939" spans="20:24">
      <c r="T45939" s="288"/>
      <c r="U45939" s="287"/>
      <c r="X45939" s="289"/>
    </row>
    <row r="45940" spans="20:24">
      <c r="T45940" s="288"/>
      <c r="U45940" s="287"/>
      <c r="X45940" s="289"/>
    </row>
    <row r="45941" spans="20:24">
      <c r="T45941" s="288"/>
      <c r="U45941" s="287"/>
      <c r="X45941" s="289"/>
    </row>
    <row r="45942" spans="20:24">
      <c r="T45942" s="288"/>
      <c r="U45942" s="287"/>
      <c r="X45942" s="289"/>
    </row>
    <row r="45943" spans="20:24">
      <c r="T45943" s="288"/>
      <c r="U45943" s="287"/>
      <c r="X45943" s="289"/>
    </row>
    <row r="45944" spans="20:24">
      <c r="T45944" s="288"/>
      <c r="U45944" s="287"/>
      <c r="X45944" s="289"/>
    </row>
    <row r="45945" spans="20:24">
      <c r="T45945" s="288"/>
      <c r="U45945" s="287"/>
      <c r="X45945" s="289"/>
    </row>
    <row r="45946" spans="20:24">
      <c r="T45946" s="288"/>
      <c r="U45946" s="287"/>
      <c r="X45946" s="289"/>
    </row>
    <row r="45947" spans="20:24">
      <c r="T45947" s="288"/>
      <c r="U45947" s="287"/>
      <c r="X45947" s="289"/>
    </row>
    <row r="45948" spans="20:24">
      <c r="T45948" s="288"/>
      <c r="U45948" s="287"/>
      <c r="X45948" s="289"/>
    </row>
    <row r="45949" spans="20:24">
      <c r="T45949" s="288"/>
      <c r="U45949" s="287"/>
      <c r="X45949" s="289"/>
    </row>
    <row r="45950" spans="20:24">
      <c r="T45950" s="288"/>
      <c r="U45950" s="287"/>
      <c r="X45950" s="289"/>
    </row>
    <row r="45951" spans="20:24">
      <c r="T45951" s="288"/>
      <c r="U45951" s="287"/>
      <c r="X45951" s="289"/>
    </row>
    <row r="45952" spans="20:24">
      <c r="T45952" s="288"/>
      <c r="U45952" s="287"/>
      <c r="X45952" s="289"/>
    </row>
    <row r="45953" spans="20:24">
      <c r="T45953" s="288"/>
      <c r="U45953" s="287"/>
      <c r="X45953" s="289"/>
    </row>
    <row r="45954" spans="20:24">
      <c r="T45954" s="288"/>
      <c r="U45954" s="287"/>
      <c r="X45954" s="289"/>
    </row>
    <row r="45955" spans="20:24">
      <c r="T45955" s="288"/>
      <c r="U45955" s="287"/>
      <c r="X45955" s="289"/>
    </row>
    <row r="45956" spans="20:24">
      <c r="T45956" s="288"/>
      <c r="U45956" s="287"/>
      <c r="X45956" s="289"/>
    </row>
    <row r="45957" spans="20:24">
      <c r="T45957" s="288"/>
      <c r="U45957" s="287"/>
      <c r="X45957" s="289"/>
    </row>
    <row r="45958" spans="20:24">
      <c r="T45958" s="288"/>
      <c r="U45958" s="287"/>
      <c r="X45958" s="289"/>
    </row>
    <row r="45959" spans="20:24">
      <c r="T45959" s="288"/>
      <c r="U45959" s="287"/>
      <c r="X45959" s="289"/>
    </row>
    <row r="45960" spans="20:24">
      <c r="T45960" s="288"/>
      <c r="U45960" s="287"/>
      <c r="X45960" s="289"/>
    </row>
    <row r="45961" spans="20:24">
      <c r="T45961" s="288"/>
      <c r="U45961" s="287"/>
      <c r="X45961" s="289"/>
    </row>
    <row r="45962" spans="20:24">
      <c r="T45962" s="288"/>
      <c r="U45962" s="287"/>
      <c r="X45962" s="289"/>
    </row>
    <row r="45963" spans="20:24">
      <c r="T45963" s="288"/>
      <c r="U45963" s="287"/>
      <c r="X45963" s="289"/>
    </row>
    <row r="45964" spans="20:24">
      <c r="T45964" s="288"/>
      <c r="U45964" s="287"/>
      <c r="X45964" s="289"/>
    </row>
    <row r="45965" spans="20:24">
      <c r="T45965" s="288"/>
      <c r="U45965" s="287"/>
      <c r="X45965" s="289"/>
    </row>
    <row r="45966" spans="20:24">
      <c r="T45966" s="288"/>
      <c r="U45966" s="287"/>
      <c r="X45966" s="289"/>
    </row>
    <row r="45967" spans="20:24">
      <c r="T45967" s="288"/>
      <c r="U45967" s="287"/>
      <c r="X45967" s="289"/>
    </row>
    <row r="45968" spans="20:24">
      <c r="T45968" s="288"/>
      <c r="U45968" s="287"/>
      <c r="X45968" s="289"/>
    </row>
    <row r="45969" spans="20:24">
      <c r="T45969" s="288"/>
      <c r="U45969" s="287"/>
      <c r="X45969" s="289"/>
    </row>
    <row r="45970" spans="20:24">
      <c r="T45970" s="288"/>
      <c r="U45970" s="287"/>
      <c r="X45970" s="289"/>
    </row>
    <row r="45971" spans="20:24">
      <c r="T45971" s="288"/>
      <c r="U45971" s="287"/>
      <c r="X45971" s="289"/>
    </row>
    <row r="45972" spans="20:24">
      <c r="T45972" s="288"/>
      <c r="U45972" s="287"/>
      <c r="X45972" s="289"/>
    </row>
    <row r="45973" spans="20:24">
      <c r="T45973" s="288"/>
      <c r="U45973" s="287"/>
      <c r="X45973" s="289"/>
    </row>
    <row r="45974" spans="20:24">
      <c r="T45974" s="288"/>
      <c r="U45974" s="287"/>
      <c r="X45974" s="289"/>
    </row>
    <row r="45975" spans="20:24">
      <c r="T45975" s="288"/>
      <c r="U45975" s="287"/>
      <c r="X45975" s="289"/>
    </row>
    <row r="45976" spans="20:24">
      <c r="T45976" s="288"/>
      <c r="U45976" s="287"/>
      <c r="X45976" s="289"/>
    </row>
    <row r="45977" spans="20:24">
      <c r="T45977" s="288"/>
      <c r="U45977" s="287"/>
      <c r="X45977" s="289"/>
    </row>
    <row r="45978" spans="20:24">
      <c r="T45978" s="288"/>
      <c r="U45978" s="287"/>
      <c r="X45978" s="289"/>
    </row>
    <row r="45979" spans="20:24">
      <c r="T45979" s="288"/>
      <c r="U45979" s="287"/>
      <c r="X45979" s="289"/>
    </row>
    <row r="45980" spans="20:24">
      <c r="T45980" s="288"/>
      <c r="U45980" s="287"/>
      <c r="X45980" s="289"/>
    </row>
    <row r="45981" spans="20:24">
      <c r="T45981" s="288"/>
      <c r="U45981" s="287"/>
      <c r="X45981" s="289"/>
    </row>
    <row r="45982" spans="20:24">
      <c r="T45982" s="288"/>
      <c r="U45982" s="287"/>
      <c r="X45982" s="289"/>
    </row>
    <row r="45983" spans="20:24">
      <c r="T45983" s="288"/>
      <c r="U45983" s="287"/>
      <c r="X45983" s="289"/>
    </row>
    <row r="45984" spans="20:24">
      <c r="T45984" s="288"/>
      <c r="U45984" s="287"/>
      <c r="X45984" s="289"/>
    </row>
    <row r="45985" spans="20:24">
      <c r="T45985" s="288"/>
      <c r="U45985" s="287"/>
      <c r="X45985" s="289"/>
    </row>
    <row r="45986" spans="20:24">
      <c r="T45986" s="288"/>
      <c r="U45986" s="287"/>
      <c r="X45986" s="289"/>
    </row>
    <row r="45987" spans="20:24">
      <c r="T45987" s="288"/>
      <c r="U45987" s="287"/>
      <c r="X45987" s="289"/>
    </row>
    <row r="45988" spans="20:24">
      <c r="T45988" s="288"/>
      <c r="U45988" s="287"/>
      <c r="X45988" s="289"/>
    </row>
    <row r="45989" spans="20:24">
      <c r="T45989" s="288"/>
      <c r="U45989" s="287"/>
      <c r="X45989" s="289"/>
    </row>
    <row r="45990" spans="20:24">
      <c r="T45990" s="288"/>
      <c r="U45990" s="287"/>
      <c r="X45990" s="289"/>
    </row>
    <row r="45991" spans="20:24">
      <c r="T45991" s="288"/>
      <c r="U45991" s="287"/>
      <c r="X45991" s="289"/>
    </row>
    <row r="45992" spans="20:24">
      <c r="T45992" s="288"/>
      <c r="U45992" s="287"/>
      <c r="X45992" s="289"/>
    </row>
    <row r="45993" spans="20:24">
      <c r="T45993" s="288"/>
      <c r="U45993" s="287"/>
      <c r="X45993" s="289"/>
    </row>
    <row r="45994" spans="20:24">
      <c r="T45994" s="288"/>
      <c r="U45994" s="287"/>
      <c r="X45994" s="289"/>
    </row>
    <row r="45995" spans="20:24">
      <c r="T45995" s="288"/>
      <c r="U45995" s="287"/>
      <c r="X45995" s="289"/>
    </row>
    <row r="45996" spans="20:24">
      <c r="T45996" s="288"/>
      <c r="U45996" s="287"/>
      <c r="X45996" s="289"/>
    </row>
    <row r="45997" spans="20:24">
      <c r="T45997" s="288"/>
      <c r="U45997" s="287"/>
      <c r="X45997" s="289"/>
    </row>
    <row r="45998" spans="20:24">
      <c r="T45998" s="288"/>
      <c r="U45998" s="287"/>
      <c r="X45998" s="289"/>
    </row>
    <row r="45999" spans="20:24">
      <c r="T45999" s="288"/>
      <c r="U45999" s="287"/>
      <c r="X45999" s="289"/>
    </row>
    <row r="46000" spans="20:24">
      <c r="T46000" s="288"/>
      <c r="U46000" s="287"/>
      <c r="X46000" s="289"/>
    </row>
    <row r="46001" spans="20:24">
      <c r="T46001" s="288"/>
      <c r="U46001" s="287"/>
      <c r="X46001" s="289"/>
    </row>
    <row r="46002" spans="20:24">
      <c r="T46002" s="288"/>
      <c r="U46002" s="287"/>
      <c r="X46002" s="289"/>
    </row>
    <row r="46003" spans="20:24">
      <c r="T46003" s="288"/>
      <c r="U46003" s="287"/>
      <c r="X46003" s="289"/>
    </row>
    <row r="46004" spans="20:24">
      <c r="T46004" s="288"/>
      <c r="U46004" s="287"/>
      <c r="X46004" s="289"/>
    </row>
    <row r="46005" spans="20:24">
      <c r="T46005" s="288"/>
      <c r="U46005" s="287"/>
      <c r="X46005" s="289"/>
    </row>
    <row r="46006" spans="20:24">
      <c r="T46006" s="288"/>
      <c r="U46006" s="287"/>
      <c r="X46006" s="289"/>
    </row>
    <row r="46007" spans="20:24">
      <c r="T46007" s="288"/>
      <c r="U46007" s="287"/>
      <c r="X46007" s="289"/>
    </row>
    <row r="46008" spans="20:24">
      <c r="T46008" s="288"/>
      <c r="U46008" s="287"/>
      <c r="X46008" s="289"/>
    </row>
    <row r="46009" spans="20:24">
      <c r="T46009" s="288"/>
      <c r="U46009" s="287"/>
      <c r="X46009" s="289"/>
    </row>
    <row r="46010" spans="20:24">
      <c r="T46010" s="288"/>
      <c r="U46010" s="287"/>
      <c r="X46010" s="289"/>
    </row>
    <row r="46011" spans="20:24">
      <c r="T46011" s="288"/>
      <c r="U46011" s="287"/>
      <c r="X46011" s="289"/>
    </row>
    <row r="46012" spans="20:24">
      <c r="T46012" s="288"/>
      <c r="U46012" s="287"/>
      <c r="X46012" s="289"/>
    </row>
    <row r="46013" spans="20:24">
      <c r="T46013" s="288"/>
      <c r="U46013" s="287"/>
      <c r="X46013" s="289"/>
    </row>
    <row r="46014" spans="20:24">
      <c r="T46014" s="288"/>
      <c r="U46014" s="287"/>
      <c r="X46014" s="289"/>
    </row>
    <row r="46015" spans="20:24">
      <c r="T46015" s="288"/>
      <c r="U46015" s="287"/>
      <c r="X46015" s="289"/>
    </row>
    <row r="46016" spans="20:24">
      <c r="T46016" s="288"/>
      <c r="U46016" s="287"/>
      <c r="X46016" s="289"/>
    </row>
    <row r="46017" spans="20:24">
      <c r="T46017" s="288"/>
      <c r="U46017" s="287"/>
      <c r="X46017" s="289"/>
    </row>
    <row r="46018" spans="20:24">
      <c r="T46018" s="288"/>
      <c r="U46018" s="287"/>
      <c r="X46018" s="289"/>
    </row>
    <row r="46019" spans="20:24">
      <c r="T46019" s="288"/>
      <c r="U46019" s="287"/>
      <c r="X46019" s="289"/>
    </row>
    <row r="46020" spans="20:24">
      <c r="T46020" s="288"/>
      <c r="U46020" s="287"/>
      <c r="X46020" s="289"/>
    </row>
    <row r="46021" spans="20:24">
      <c r="T46021" s="288"/>
      <c r="U46021" s="287"/>
      <c r="X46021" s="289"/>
    </row>
    <row r="46022" spans="20:24">
      <c r="T46022" s="288"/>
      <c r="U46022" s="287"/>
      <c r="X46022" s="289"/>
    </row>
    <row r="46023" spans="20:24">
      <c r="T46023" s="288"/>
      <c r="U46023" s="287"/>
      <c r="X46023" s="289"/>
    </row>
    <row r="46024" spans="20:24">
      <c r="T46024" s="288"/>
      <c r="U46024" s="287"/>
      <c r="X46024" s="289"/>
    </row>
    <row r="46025" spans="20:24">
      <c r="T46025" s="288"/>
      <c r="U46025" s="287"/>
      <c r="X46025" s="289"/>
    </row>
    <row r="46026" spans="20:24">
      <c r="T46026" s="288"/>
      <c r="U46026" s="287"/>
      <c r="X46026" s="289"/>
    </row>
    <row r="46027" spans="20:24">
      <c r="T46027" s="288"/>
      <c r="U46027" s="287"/>
      <c r="X46027" s="289"/>
    </row>
    <row r="46028" spans="20:24">
      <c r="T46028" s="288"/>
      <c r="U46028" s="287"/>
      <c r="X46028" s="289"/>
    </row>
    <row r="46029" spans="20:24">
      <c r="T46029" s="288"/>
      <c r="U46029" s="287"/>
      <c r="X46029" s="289"/>
    </row>
    <row r="46030" spans="20:24">
      <c r="T46030" s="288"/>
      <c r="U46030" s="287"/>
      <c r="X46030" s="289"/>
    </row>
    <row r="46031" spans="20:24">
      <c r="T46031" s="288"/>
      <c r="U46031" s="287"/>
      <c r="X46031" s="289"/>
    </row>
    <row r="46032" spans="20:24">
      <c r="T46032" s="288"/>
      <c r="U46032" s="287"/>
      <c r="X46032" s="289"/>
    </row>
    <row r="46033" spans="20:24">
      <c r="T46033" s="288"/>
      <c r="U46033" s="287"/>
      <c r="X46033" s="289"/>
    </row>
    <row r="46034" spans="20:24">
      <c r="T46034" s="288"/>
      <c r="U46034" s="287"/>
      <c r="X46034" s="289"/>
    </row>
    <row r="46035" spans="20:24">
      <c r="T46035" s="288"/>
      <c r="U46035" s="287"/>
      <c r="X46035" s="289"/>
    </row>
    <row r="46036" spans="20:24">
      <c r="T46036" s="288"/>
      <c r="U46036" s="287"/>
      <c r="X46036" s="289"/>
    </row>
    <row r="46037" spans="20:24">
      <c r="T46037" s="288"/>
      <c r="U46037" s="287"/>
      <c r="X46037" s="289"/>
    </row>
    <row r="46038" spans="20:24">
      <c r="T46038" s="288"/>
      <c r="U46038" s="287"/>
      <c r="X46038" s="289"/>
    </row>
    <row r="46039" spans="20:24">
      <c r="T46039" s="288"/>
      <c r="U46039" s="287"/>
      <c r="X46039" s="289"/>
    </row>
    <row r="46040" spans="20:24">
      <c r="T46040" s="288"/>
      <c r="U46040" s="287"/>
      <c r="X46040" s="289"/>
    </row>
    <row r="46041" spans="20:24">
      <c r="T46041" s="288"/>
      <c r="U46041" s="287"/>
      <c r="X46041" s="289"/>
    </row>
    <row r="46042" spans="20:24">
      <c r="T46042" s="288"/>
      <c r="U46042" s="287"/>
      <c r="X46042" s="289"/>
    </row>
    <row r="46043" spans="20:24">
      <c r="T46043" s="288"/>
      <c r="U46043" s="287"/>
      <c r="X46043" s="289"/>
    </row>
    <row r="46044" spans="20:24">
      <c r="T46044" s="288"/>
      <c r="U46044" s="287"/>
      <c r="X46044" s="289"/>
    </row>
    <row r="46045" spans="20:24">
      <c r="T46045" s="288"/>
      <c r="U46045" s="287"/>
      <c r="X46045" s="289"/>
    </row>
    <row r="46046" spans="20:24">
      <c r="T46046" s="288"/>
      <c r="U46046" s="287"/>
      <c r="X46046" s="289"/>
    </row>
    <row r="46047" spans="20:24">
      <c r="T46047" s="288"/>
      <c r="U46047" s="287"/>
      <c r="X46047" s="289"/>
    </row>
    <row r="46048" spans="20:24">
      <c r="T46048" s="288"/>
      <c r="U46048" s="287"/>
      <c r="X46048" s="289"/>
    </row>
    <row r="46049" spans="20:24">
      <c r="T46049" s="288"/>
      <c r="U46049" s="287"/>
      <c r="X46049" s="289"/>
    </row>
    <row r="46050" spans="20:24">
      <c r="T46050" s="288"/>
      <c r="U46050" s="287"/>
      <c r="X46050" s="289"/>
    </row>
    <row r="46051" spans="20:24">
      <c r="T46051" s="288"/>
      <c r="U46051" s="287"/>
      <c r="X46051" s="289"/>
    </row>
    <row r="46052" spans="20:24">
      <c r="T46052" s="288"/>
      <c r="U46052" s="287"/>
      <c r="X46052" s="289"/>
    </row>
    <row r="46053" spans="20:24">
      <c r="T46053" s="288"/>
      <c r="U46053" s="287"/>
      <c r="X46053" s="289"/>
    </row>
    <row r="46054" spans="20:24">
      <c r="T46054" s="288"/>
      <c r="U46054" s="287"/>
      <c r="X46054" s="289"/>
    </row>
    <row r="46055" spans="20:24">
      <c r="T46055" s="288"/>
      <c r="U46055" s="287"/>
      <c r="X46055" s="289"/>
    </row>
    <row r="46056" spans="20:24">
      <c r="T46056" s="288"/>
      <c r="U46056" s="287"/>
      <c r="X46056" s="289"/>
    </row>
    <row r="46057" spans="20:24">
      <c r="T46057" s="288"/>
      <c r="U46057" s="287"/>
      <c r="X46057" s="289"/>
    </row>
    <row r="46058" spans="20:24">
      <c r="T46058" s="288"/>
      <c r="U46058" s="287"/>
      <c r="X46058" s="289"/>
    </row>
    <row r="46059" spans="20:24">
      <c r="T46059" s="288"/>
      <c r="U46059" s="287"/>
      <c r="X46059" s="289"/>
    </row>
    <row r="46060" spans="20:24">
      <c r="T46060" s="288"/>
      <c r="U46060" s="287"/>
      <c r="X46060" s="289"/>
    </row>
    <row r="46061" spans="20:24">
      <c r="T46061" s="288"/>
      <c r="U46061" s="287"/>
      <c r="X46061" s="289"/>
    </row>
    <row r="46062" spans="20:24">
      <c r="T46062" s="288"/>
      <c r="U46062" s="287"/>
      <c r="X46062" s="289"/>
    </row>
    <row r="46063" spans="20:24">
      <c r="T46063" s="288"/>
      <c r="U46063" s="287"/>
      <c r="X46063" s="289"/>
    </row>
    <row r="46064" spans="20:24">
      <c r="T46064" s="288"/>
      <c r="U46064" s="287"/>
      <c r="X46064" s="289"/>
    </row>
    <row r="46065" spans="20:24">
      <c r="T46065" s="288"/>
      <c r="U46065" s="287"/>
      <c r="X46065" s="289"/>
    </row>
    <row r="46066" spans="20:24">
      <c r="T46066" s="288"/>
      <c r="U46066" s="287"/>
      <c r="X46066" s="289"/>
    </row>
    <row r="46067" spans="20:24">
      <c r="T46067" s="288"/>
      <c r="U46067" s="287"/>
      <c r="X46067" s="289"/>
    </row>
    <row r="46068" spans="20:24">
      <c r="T46068" s="288"/>
      <c r="U46068" s="287"/>
      <c r="X46068" s="289"/>
    </row>
    <row r="46069" spans="20:24">
      <c r="T46069" s="288"/>
      <c r="U46069" s="287"/>
      <c r="X46069" s="289"/>
    </row>
    <row r="46070" spans="20:24">
      <c r="T46070" s="288"/>
      <c r="U46070" s="287"/>
      <c r="X46070" s="289"/>
    </row>
    <row r="46071" spans="20:24">
      <c r="T46071" s="288"/>
      <c r="U46071" s="287"/>
      <c r="X46071" s="289"/>
    </row>
    <row r="46072" spans="20:24">
      <c r="T46072" s="288"/>
      <c r="U46072" s="287"/>
      <c r="X46072" s="289"/>
    </row>
    <row r="46073" spans="20:24">
      <c r="T46073" s="288"/>
      <c r="U46073" s="287"/>
      <c r="X46073" s="289"/>
    </row>
    <row r="46074" spans="20:24">
      <c r="T46074" s="288"/>
      <c r="U46074" s="287"/>
      <c r="X46074" s="289"/>
    </row>
    <row r="46075" spans="20:24">
      <c r="T46075" s="288"/>
      <c r="U46075" s="287"/>
      <c r="X46075" s="289"/>
    </row>
    <row r="46076" spans="20:24">
      <c r="T46076" s="288"/>
      <c r="U46076" s="287"/>
      <c r="X46076" s="289"/>
    </row>
    <row r="46077" spans="20:24">
      <c r="T46077" s="288"/>
      <c r="U46077" s="287"/>
      <c r="X46077" s="289"/>
    </row>
    <row r="46078" spans="20:24">
      <c r="T46078" s="288"/>
      <c r="U46078" s="287"/>
      <c r="X46078" s="289"/>
    </row>
    <row r="46079" spans="20:24">
      <c r="T46079" s="288"/>
      <c r="U46079" s="287"/>
      <c r="X46079" s="289"/>
    </row>
    <row r="46080" spans="20:24">
      <c r="T46080" s="288"/>
      <c r="U46080" s="287"/>
      <c r="X46080" s="289"/>
    </row>
    <row r="46081" spans="20:24">
      <c r="T46081" s="288"/>
      <c r="U46081" s="287"/>
      <c r="X46081" s="289"/>
    </row>
    <row r="46082" spans="20:24">
      <c r="T46082" s="288"/>
      <c r="U46082" s="287"/>
      <c r="X46082" s="289"/>
    </row>
    <row r="46083" spans="20:24">
      <c r="T46083" s="288"/>
      <c r="U46083" s="287"/>
      <c r="X46083" s="289"/>
    </row>
    <row r="46084" spans="20:24">
      <c r="T46084" s="288"/>
      <c r="U46084" s="287"/>
      <c r="X46084" s="289"/>
    </row>
    <row r="46085" spans="20:24">
      <c r="T46085" s="288"/>
      <c r="U46085" s="287"/>
      <c r="X46085" s="289"/>
    </row>
    <row r="46086" spans="20:24">
      <c r="T46086" s="288"/>
      <c r="U46086" s="287"/>
      <c r="X46086" s="289"/>
    </row>
    <row r="46087" spans="20:24">
      <c r="T46087" s="288"/>
      <c r="U46087" s="287"/>
      <c r="X46087" s="289"/>
    </row>
    <row r="46088" spans="20:24">
      <c r="T46088" s="288"/>
      <c r="U46088" s="287"/>
      <c r="X46088" s="289"/>
    </row>
    <row r="46089" spans="20:24">
      <c r="T46089" s="288"/>
      <c r="U46089" s="287"/>
      <c r="X46089" s="289"/>
    </row>
    <row r="46090" spans="20:24">
      <c r="T46090" s="288"/>
      <c r="U46090" s="287"/>
      <c r="X46090" s="289"/>
    </row>
    <row r="46091" spans="20:24">
      <c r="T46091" s="288"/>
      <c r="U46091" s="287"/>
      <c r="X46091" s="289"/>
    </row>
    <row r="46092" spans="20:24">
      <c r="T46092" s="288"/>
      <c r="U46092" s="287"/>
      <c r="X46092" s="289"/>
    </row>
    <row r="46093" spans="20:24">
      <c r="T46093" s="288"/>
      <c r="U46093" s="287"/>
      <c r="X46093" s="289"/>
    </row>
    <row r="46094" spans="20:24">
      <c r="T46094" s="288"/>
      <c r="U46094" s="287"/>
      <c r="X46094" s="289"/>
    </row>
    <row r="46095" spans="20:24">
      <c r="T46095" s="288"/>
      <c r="U46095" s="287"/>
      <c r="X46095" s="289"/>
    </row>
    <row r="46096" spans="20:24">
      <c r="T46096" s="288"/>
      <c r="U46096" s="287"/>
      <c r="X46096" s="289"/>
    </row>
    <row r="46097" spans="20:24">
      <c r="T46097" s="288"/>
      <c r="U46097" s="287"/>
      <c r="X46097" s="289"/>
    </row>
    <row r="46098" spans="20:24">
      <c r="T46098" s="288"/>
      <c r="U46098" s="287"/>
      <c r="X46098" s="289"/>
    </row>
    <row r="46099" spans="20:24">
      <c r="T46099" s="288"/>
      <c r="U46099" s="287"/>
      <c r="X46099" s="289"/>
    </row>
    <row r="46100" spans="20:24">
      <c r="T46100" s="288"/>
      <c r="U46100" s="287"/>
      <c r="X46100" s="289"/>
    </row>
    <row r="46101" spans="20:24">
      <c r="T46101" s="288"/>
      <c r="U46101" s="287"/>
      <c r="X46101" s="289"/>
    </row>
    <row r="46102" spans="20:24">
      <c r="T46102" s="288"/>
      <c r="U46102" s="287"/>
      <c r="X46102" s="289"/>
    </row>
    <row r="46103" spans="20:24">
      <c r="T46103" s="288"/>
      <c r="U46103" s="287"/>
      <c r="X46103" s="289"/>
    </row>
    <row r="46104" spans="20:24">
      <c r="T46104" s="288"/>
      <c r="U46104" s="287"/>
      <c r="X46104" s="289"/>
    </row>
    <row r="46105" spans="20:24">
      <c r="T46105" s="288"/>
      <c r="U46105" s="287"/>
      <c r="X46105" s="289"/>
    </row>
    <row r="46106" spans="20:24">
      <c r="T46106" s="288"/>
      <c r="U46106" s="287"/>
      <c r="X46106" s="289"/>
    </row>
    <row r="46107" spans="20:24">
      <c r="T46107" s="288"/>
      <c r="U46107" s="287"/>
      <c r="X46107" s="289"/>
    </row>
    <row r="46108" spans="20:24">
      <c r="T46108" s="288"/>
      <c r="U46108" s="287"/>
      <c r="X46108" s="289"/>
    </row>
    <row r="46109" spans="20:24">
      <c r="T46109" s="288"/>
      <c r="U46109" s="287"/>
      <c r="X46109" s="289"/>
    </row>
    <row r="46110" spans="20:24">
      <c r="T46110" s="288"/>
      <c r="U46110" s="287"/>
      <c r="X46110" s="289"/>
    </row>
    <row r="46111" spans="20:24">
      <c r="T46111" s="288"/>
      <c r="U46111" s="287"/>
      <c r="X46111" s="289"/>
    </row>
    <row r="46112" spans="20:24">
      <c r="T46112" s="288"/>
      <c r="U46112" s="287"/>
      <c r="X46112" s="289"/>
    </row>
    <row r="46113" spans="20:24">
      <c r="T46113" s="288"/>
      <c r="U46113" s="287"/>
      <c r="X46113" s="289"/>
    </row>
    <row r="46114" spans="20:24">
      <c r="T46114" s="288"/>
      <c r="U46114" s="287"/>
      <c r="X46114" s="289"/>
    </row>
    <row r="46115" spans="20:24">
      <c r="T46115" s="288"/>
      <c r="U46115" s="287"/>
      <c r="X46115" s="289"/>
    </row>
    <row r="46116" spans="20:24">
      <c r="T46116" s="288"/>
      <c r="U46116" s="287"/>
      <c r="X46116" s="289"/>
    </row>
    <row r="46117" spans="20:24">
      <c r="T46117" s="288"/>
      <c r="U46117" s="287"/>
      <c r="X46117" s="289"/>
    </row>
    <row r="46118" spans="20:24">
      <c r="T46118" s="288"/>
      <c r="U46118" s="287"/>
      <c r="X46118" s="289"/>
    </row>
    <row r="46119" spans="20:24">
      <c r="T46119" s="288"/>
      <c r="U46119" s="287"/>
      <c r="X46119" s="289"/>
    </row>
    <row r="46120" spans="20:24">
      <c r="T46120" s="288"/>
      <c r="U46120" s="287"/>
      <c r="X46120" s="289"/>
    </row>
    <row r="46121" spans="20:24">
      <c r="T46121" s="288"/>
      <c r="U46121" s="287"/>
      <c r="X46121" s="289"/>
    </row>
    <row r="46122" spans="20:24">
      <c r="T46122" s="288"/>
      <c r="U46122" s="287"/>
      <c r="X46122" s="289"/>
    </row>
    <row r="46123" spans="20:24">
      <c r="T46123" s="288"/>
      <c r="U46123" s="287"/>
      <c r="X46123" s="289"/>
    </row>
    <row r="46124" spans="20:24">
      <c r="T46124" s="288"/>
      <c r="U46124" s="287"/>
      <c r="X46124" s="289"/>
    </row>
    <row r="46125" spans="20:24">
      <c r="T46125" s="288"/>
      <c r="U46125" s="287"/>
      <c r="X46125" s="289"/>
    </row>
    <row r="46126" spans="20:24">
      <c r="T46126" s="288"/>
      <c r="U46126" s="287"/>
      <c r="X46126" s="289"/>
    </row>
    <row r="46127" spans="20:24">
      <c r="T46127" s="288"/>
      <c r="U46127" s="287"/>
      <c r="X46127" s="289"/>
    </row>
    <row r="46128" spans="20:24">
      <c r="T46128" s="288"/>
      <c r="U46128" s="287"/>
      <c r="X46128" s="289"/>
    </row>
    <row r="46129" spans="20:24">
      <c r="T46129" s="288"/>
      <c r="U46129" s="287"/>
      <c r="X46129" s="289"/>
    </row>
    <row r="46130" spans="20:24">
      <c r="T46130" s="288"/>
      <c r="U46130" s="287"/>
      <c r="X46130" s="289"/>
    </row>
    <row r="46131" spans="20:24">
      <c r="T46131" s="288"/>
      <c r="U46131" s="287"/>
      <c r="X46131" s="289"/>
    </row>
    <row r="46132" spans="20:24">
      <c r="T46132" s="288"/>
      <c r="U46132" s="287"/>
      <c r="X46132" s="289"/>
    </row>
    <row r="46133" spans="20:24">
      <c r="T46133" s="288"/>
      <c r="U46133" s="287"/>
      <c r="X46133" s="289"/>
    </row>
    <row r="46134" spans="20:24">
      <c r="T46134" s="288"/>
      <c r="U46134" s="287"/>
      <c r="X46134" s="289"/>
    </row>
    <row r="46135" spans="20:24">
      <c r="T46135" s="288"/>
      <c r="U46135" s="287"/>
      <c r="X46135" s="289"/>
    </row>
    <row r="46136" spans="20:24">
      <c r="T46136" s="288"/>
      <c r="U46136" s="287"/>
      <c r="X46136" s="289"/>
    </row>
    <row r="46137" spans="20:24">
      <c r="T46137" s="288"/>
      <c r="U46137" s="287"/>
      <c r="X46137" s="289"/>
    </row>
    <row r="46138" spans="20:24">
      <c r="T46138" s="288"/>
      <c r="U46138" s="287"/>
      <c r="X46138" s="289"/>
    </row>
    <row r="46139" spans="20:24">
      <c r="T46139" s="288"/>
      <c r="U46139" s="287"/>
      <c r="X46139" s="289"/>
    </row>
    <row r="46140" spans="20:24">
      <c r="T46140" s="288"/>
      <c r="U46140" s="287"/>
      <c r="X46140" s="289"/>
    </row>
    <row r="46141" spans="20:24">
      <c r="T46141" s="288"/>
      <c r="U46141" s="287"/>
      <c r="X46141" s="289"/>
    </row>
    <row r="46142" spans="20:24">
      <c r="T46142" s="288"/>
      <c r="U46142" s="287"/>
      <c r="X46142" s="289"/>
    </row>
    <row r="46143" spans="20:24">
      <c r="T46143" s="288"/>
      <c r="U46143" s="287"/>
      <c r="X46143" s="289"/>
    </row>
    <row r="46144" spans="20:24">
      <c r="T46144" s="288"/>
      <c r="U46144" s="287"/>
      <c r="X46144" s="289"/>
    </row>
    <row r="46145" spans="20:24">
      <c r="T46145" s="288"/>
      <c r="U46145" s="287"/>
      <c r="X46145" s="289"/>
    </row>
    <row r="46146" spans="20:24">
      <c r="T46146" s="288"/>
      <c r="U46146" s="287"/>
      <c r="X46146" s="289"/>
    </row>
    <row r="46147" spans="20:24">
      <c r="T46147" s="288"/>
      <c r="U46147" s="287"/>
      <c r="X46147" s="289"/>
    </row>
    <row r="46148" spans="20:24">
      <c r="T46148" s="288"/>
      <c r="U46148" s="287"/>
      <c r="X46148" s="289"/>
    </row>
    <row r="46149" spans="20:24">
      <c r="T46149" s="288"/>
      <c r="U46149" s="287"/>
      <c r="X46149" s="289"/>
    </row>
    <row r="46150" spans="20:24">
      <c r="T46150" s="288"/>
      <c r="U46150" s="287"/>
      <c r="X46150" s="289"/>
    </row>
    <row r="46151" spans="20:24">
      <c r="T46151" s="288"/>
      <c r="U46151" s="287"/>
      <c r="X46151" s="289"/>
    </row>
    <row r="46152" spans="20:24">
      <c r="T46152" s="288"/>
      <c r="U46152" s="287"/>
      <c r="X46152" s="289"/>
    </row>
    <row r="46153" spans="20:24">
      <c r="T46153" s="288"/>
      <c r="U46153" s="287"/>
      <c r="X46153" s="289"/>
    </row>
    <row r="46154" spans="20:24">
      <c r="T46154" s="288"/>
      <c r="U46154" s="287"/>
      <c r="X46154" s="289"/>
    </row>
    <row r="46155" spans="20:24">
      <c r="T46155" s="288"/>
      <c r="U46155" s="287"/>
      <c r="X46155" s="289"/>
    </row>
    <row r="46156" spans="20:24">
      <c r="T46156" s="288"/>
      <c r="U46156" s="287"/>
      <c r="X46156" s="289"/>
    </row>
    <row r="46157" spans="20:24">
      <c r="T46157" s="288"/>
      <c r="U46157" s="287"/>
      <c r="X46157" s="289"/>
    </row>
    <row r="46158" spans="20:24">
      <c r="T46158" s="288"/>
      <c r="U46158" s="287"/>
      <c r="X46158" s="289"/>
    </row>
    <row r="46159" spans="20:24">
      <c r="T46159" s="288"/>
      <c r="U46159" s="287"/>
      <c r="X46159" s="289"/>
    </row>
    <row r="46160" spans="20:24">
      <c r="T46160" s="288"/>
      <c r="U46160" s="287"/>
      <c r="X46160" s="289"/>
    </row>
    <row r="46161" spans="20:24">
      <c r="T46161" s="288"/>
      <c r="U46161" s="287"/>
      <c r="X46161" s="289"/>
    </row>
    <row r="46162" spans="20:24">
      <c r="T46162" s="288"/>
      <c r="U46162" s="287"/>
      <c r="X46162" s="289"/>
    </row>
    <row r="46163" spans="20:24">
      <c r="T46163" s="288"/>
      <c r="U46163" s="287"/>
      <c r="X46163" s="289"/>
    </row>
    <row r="46164" spans="20:24">
      <c r="T46164" s="288"/>
      <c r="U46164" s="287"/>
      <c r="X46164" s="289"/>
    </row>
    <row r="46165" spans="20:24">
      <c r="T46165" s="288"/>
      <c r="U46165" s="287"/>
      <c r="X46165" s="289"/>
    </row>
    <row r="46166" spans="20:24">
      <c r="T46166" s="288"/>
      <c r="U46166" s="287"/>
      <c r="X46166" s="289"/>
    </row>
    <row r="46167" spans="20:24">
      <c r="T46167" s="288"/>
      <c r="U46167" s="287"/>
      <c r="X46167" s="289"/>
    </row>
    <row r="46168" spans="20:24">
      <c r="T46168" s="288"/>
      <c r="U46168" s="287"/>
      <c r="X46168" s="289"/>
    </row>
    <row r="46169" spans="20:24">
      <c r="T46169" s="288"/>
      <c r="U46169" s="287"/>
      <c r="X46169" s="289"/>
    </row>
    <row r="46170" spans="20:24">
      <c r="T46170" s="288"/>
      <c r="U46170" s="287"/>
      <c r="X46170" s="289"/>
    </row>
    <row r="46171" spans="20:24">
      <c r="T46171" s="288"/>
      <c r="U46171" s="287"/>
      <c r="X46171" s="289"/>
    </row>
    <row r="46172" spans="20:24">
      <c r="T46172" s="288"/>
      <c r="U46172" s="287"/>
      <c r="X46172" s="289"/>
    </row>
    <row r="46173" spans="20:24">
      <c r="T46173" s="288"/>
      <c r="U46173" s="287"/>
      <c r="X46173" s="289"/>
    </row>
    <row r="46174" spans="20:24">
      <c r="T46174" s="288"/>
      <c r="U46174" s="287"/>
      <c r="X46174" s="289"/>
    </row>
    <row r="46175" spans="20:24">
      <c r="T46175" s="288"/>
      <c r="U46175" s="287"/>
      <c r="X46175" s="289"/>
    </row>
    <row r="46176" spans="20:24">
      <c r="T46176" s="288"/>
      <c r="U46176" s="287"/>
      <c r="X46176" s="289"/>
    </row>
    <row r="46177" spans="20:24">
      <c r="T46177" s="288"/>
      <c r="U46177" s="287"/>
      <c r="X46177" s="289"/>
    </row>
    <row r="46178" spans="20:24">
      <c r="T46178" s="288"/>
      <c r="U46178" s="287"/>
      <c r="X46178" s="289"/>
    </row>
    <row r="46179" spans="20:24">
      <c r="T46179" s="288"/>
      <c r="U46179" s="287"/>
      <c r="X46179" s="289"/>
    </row>
    <row r="46180" spans="20:24">
      <c r="T46180" s="288"/>
      <c r="U46180" s="287"/>
      <c r="X46180" s="289"/>
    </row>
    <row r="46181" spans="20:24">
      <c r="T46181" s="288"/>
      <c r="U46181" s="287"/>
      <c r="X46181" s="289"/>
    </row>
    <row r="46182" spans="20:24">
      <c r="T46182" s="288"/>
      <c r="U46182" s="287"/>
      <c r="X46182" s="289"/>
    </row>
    <row r="46183" spans="20:24">
      <c r="T46183" s="288"/>
      <c r="U46183" s="287"/>
      <c r="X46183" s="289"/>
    </row>
    <row r="46184" spans="20:24">
      <c r="T46184" s="288"/>
      <c r="U46184" s="287"/>
      <c r="X46184" s="289"/>
    </row>
    <row r="46185" spans="20:24">
      <c r="T46185" s="288"/>
      <c r="U46185" s="287"/>
      <c r="X46185" s="289"/>
    </row>
    <row r="46186" spans="20:24">
      <c r="T46186" s="288"/>
      <c r="U46186" s="287"/>
      <c r="X46186" s="289"/>
    </row>
    <row r="46187" spans="20:24">
      <c r="T46187" s="288"/>
      <c r="U46187" s="287"/>
      <c r="X46187" s="289"/>
    </row>
    <row r="46188" spans="20:24">
      <c r="T46188" s="288"/>
      <c r="U46188" s="287"/>
      <c r="X46188" s="289"/>
    </row>
    <row r="46189" spans="20:24">
      <c r="T46189" s="288"/>
      <c r="U46189" s="287"/>
      <c r="X46189" s="289"/>
    </row>
    <row r="46190" spans="20:24">
      <c r="T46190" s="288"/>
      <c r="U46190" s="287"/>
      <c r="X46190" s="289"/>
    </row>
    <row r="46191" spans="20:24">
      <c r="T46191" s="288"/>
      <c r="U46191" s="287"/>
      <c r="X46191" s="289"/>
    </row>
    <row r="46192" spans="20:24">
      <c r="T46192" s="288"/>
      <c r="U46192" s="287"/>
      <c r="X46192" s="289"/>
    </row>
    <row r="46193" spans="20:24">
      <c r="T46193" s="288"/>
      <c r="U46193" s="287"/>
      <c r="X46193" s="289"/>
    </row>
    <row r="46194" spans="20:24">
      <c r="T46194" s="288"/>
      <c r="U46194" s="287"/>
      <c r="X46194" s="289"/>
    </row>
    <row r="46195" spans="20:24">
      <c r="T46195" s="288"/>
      <c r="U46195" s="287"/>
      <c r="X46195" s="289"/>
    </row>
    <row r="46196" spans="20:24">
      <c r="T46196" s="288"/>
      <c r="U46196" s="287"/>
      <c r="X46196" s="289"/>
    </row>
    <row r="46197" spans="20:24">
      <c r="T46197" s="288"/>
      <c r="U46197" s="287"/>
      <c r="X46197" s="289"/>
    </row>
    <row r="46198" spans="20:24">
      <c r="T46198" s="288"/>
      <c r="U46198" s="287"/>
      <c r="X46198" s="289"/>
    </row>
    <row r="46199" spans="20:24">
      <c r="T46199" s="288"/>
      <c r="U46199" s="287"/>
      <c r="X46199" s="289"/>
    </row>
    <row r="46200" spans="20:24">
      <c r="T46200" s="288"/>
      <c r="U46200" s="287"/>
      <c r="X46200" s="289"/>
    </row>
    <row r="46201" spans="20:24">
      <c r="T46201" s="288"/>
      <c r="U46201" s="287"/>
      <c r="X46201" s="289"/>
    </row>
    <row r="46202" spans="20:24">
      <c r="T46202" s="288"/>
      <c r="U46202" s="287"/>
      <c r="X46202" s="289"/>
    </row>
    <row r="46203" spans="20:24">
      <c r="T46203" s="288"/>
      <c r="U46203" s="287"/>
      <c r="X46203" s="289"/>
    </row>
    <row r="46204" spans="20:24">
      <c r="T46204" s="288"/>
      <c r="U46204" s="287"/>
      <c r="X46204" s="289"/>
    </row>
    <row r="46205" spans="20:24">
      <c r="T46205" s="288"/>
      <c r="U46205" s="287"/>
      <c r="X46205" s="289"/>
    </row>
    <row r="46206" spans="20:24">
      <c r="T46206" s="288"/>
      <c r="U46206" s="287"/>
      <c r="X46206" s="289"/>
    </row>
    <row r="46207" spans="20:24">
      <c r="T46207" s="288"/>
      <c r="U46207" s="287"/>
      <c r="X46207" s="289"/>
    </row>
    <row r="46208" spans="20:24">
      <c r="T46208" s="288"/>
      <c r="U46208" s="287"/>
      <c r="X46208" s="289"/>
    </row>
    <row r="46209" spans="20:24">
      <c r="T46209" s="288"/>
      <c r="U46209" s="287"/>
      <c r="X46209" s="289"/>
    </row>
    <row r="46210" spans="20:24">
      <c r="T46210" s="288"/>
      <c r="U46210" s="287"/>
      <c r="X46210" s="289"/>
    </row>
    <row r="46211" spans="20:24">
      <c r="T46211" s="288"/>
      <c r="U46211" s="287"/>
      <c r="X46211" s="289"/>
    </row>
    <row r="46212" spans="20:24">
      <c r="T46212" s="288"/>
      <c r="U46212" s="287"/>
      <c r="X46212" s="289"/>
    </row>
    <row r="46213" spans="20:24">
      <c r="T46213" s="288"/>
      <c r="U46213" s="287"/>
      <c r="X46213" s="289"/>
    </row>
    <row r="46214" spans="20:24">
      <c r="T46214" s="288"/>
      <c r="U46214" s="287"/>
      <c r="X46214" s="289"/>
    </row>
    <row r="46215" spans="20:24">
      <c r="T46215" s="288"/>
      <c r="U46215" s="287"/>
      <c r="X46215" s="289"/>
    </row>
    <row r="46216" spans="20:24">
      <c r="T46216" s="288"/>
      <c r="U46216" s="287"/>
      <c r="X46216" s="289"/>
    </row>
    <row r="46217" spans="20:24">
      <c r="T46217" s="288"/>
      <c r="U46217" s="287"/>
      <c r="X46217" s="289"/>
    </row>
    <row r="46218" spans="20:24">
      <c r="T46218" s="288"/>
      <c r="U46218" s="287"/>
      <c r="X46218" s="289"/>
    </row>
    <row r="46219" spans="20:24">
      <c r="T46219" s="288"/>
      <c r="U46219" s="287"/>
      <c r="X46219" s="289"/>
    </row>
    <row r="46220" spans="20:24">
      <c r="T46220" s="288"/>
      <c r="U46220" s="287"/>
      <c r="X46220" s="289"/>
    </row>
    <row r="46221" spans="20:24">
      <c r="T46221" s="288"/>
      <c r="U46221" s="287"/>
      <c r="X46221" s="289"/>
    </row>
    <row r="46222" spans="20:24">
      <c r="T46222" s="288"/>
      <c r="U46222" s="287"/>
      <c r="X46222" s="289"/>
    </row>
    <row r="46223" spans="20:24">
      <c r="T46223" s="288"/>
      <c r="U46223" s="287"/>
      <c r="X46223" s="289"/>
    </row>
    <row r="46224" spans="20:24">
      <c r="T46224" s="288"/>
      <c r="U46224" s="287"/>
      <c r="X46224" s="289"/>
    </row>
    <row r="46225" spans="20:24">
      <c r="T46225" s="288"/>
      <c r="U46225" s="287"/>
      <c r="X46225" s="289"/>
    </row>
    <row r="46226" spans="20:24">
      <c r="T46226" s="288"/>
      <c r="U46226" s="287"/>
      <c r="X46226" s="289"/>
    </row>
    <row r="46227" spans="20:24">
      <c r="T46227" s="288"/>
      <c r="U46227" s="287"/>
      <c r="X46227" s="289"/>
    </row>
    <row r="46228" spans="20:24">
      <c r="T46228" s="288"/>
      <c r="U46228" s="287"/>
      <c r="X46228" s="289"/>
    </row>
    <row r="46229" spans="20:24">
      <c r="T46229" s="288"/>
      <c r="U46229" s="287"/>
      <c r="X46229" s="289"/>
    </row>
    <row r="46230" spans="20:24">
      <c r="T46230" s="288"/>
      <c r="U46230" s="287"/>
      <c r="X46230" s="289"/>
    </row>
    <row r="46231" spans="20:24">
      <c r="T46231" s="288"/>
      <c r="U46231" s="287"/>
      <c r="X46231" s="289"/>
    </row>
    <row r="46232" spans="20:24">
      <c r="T46232" s="288"/>
      <c r="U46232" s="287"/>
      <c r="X46232" s="289"/>
    </row>
    <row r="46233" spans="20:24">
      <c r="T46233" s="288"/>
      <c r="U46233" s="287"/>
      <c r="X46233" s="289"/>
    </row>
    <row r="46234" spans="20:24">
      <c r="T46234" s="288"/>
      <c r="U46234" s="287"/>
      <c r="X46234" s="289"/>
    </row>
    <row r="46235" spans="20:24">
      <c r="T46235" s="288"/>
      <c r="U46235" s="287"/>
      <c r="X46235" s="289"/>
    </row>
    <row r="46236" spans="20:24">
      <c r="T46236" s="288"/>
      <c r="U46236" s="287"/>
      <c r="X46236" s="289"/>
    </row>
    <row r="46237" spans="20:24">
      <c r="T46237" s="288"/>
      <c r="U46237" s="287"/>
      <c r="X46237" s="289"/>
    </row>
    <row r="46238" spans="20:24">
      <c r="T46238" s="288"/>
      <c r="U46238" s="287"/>
      <c r="X46238" s="289"/>
    </row>
    <row r="46239" spans="20:24">
      <c r="T46239" s="288"/>
      <c r="U46239" s="287"/>
      <c r="X46239" s="289"/>
    </row>
    <row r="46240" spans="20:24">
      <c r="T46240" s="288"/>
      <c r="U46240" s="287"/>
      <c r="X46240" s="289"/>
    </row>
    <row r="46241" spans="20:24">
      <c r="T46241" s="288"/>
      <c r="U46241" s="287"/>
      <c r="X46241" s="289"/>
    </row>
    <row r="46242" spans="20:24">
      <c r="T46242" s="288"/>
      <c r="U46242" s="287"/>
      <c r="X46242" s="289"/>
    </row>
    <row r="46243" spans="20:24">
      <c r="T46243" s="288"/>
      <c r="U46243" s="287"/>
      <c r="X46243" s="289"/>
    </row>
    <row r="46244" spans="20:24">
      <c r="T46244" s="288"/>
      <c r="U46244" s="287"/>
      <c r="X46244" s="289"/>
    </row>
    <row r="46245" spans="20:24">
      <c r="T46245" s="288"/>
      <c r="U46245" s="287"/>
      <c r="X46245" s="289"/>
    </row>
    <row r="46246" spans="20:24">
      <c r="T46246" s="288"/>
      <c r="U46246" s="287"/>
      <c r="X46246" s="289"/>
    </row>
    <row r="46247" spans="20:24">
      <c r="T46247" s="288"/>
      <c r="U46247" s="287"/>
      <c r="X46247" s="289"/>
    </row>
    <row r="46248" spans="20:24">
      <c r="T46248" s="288"/>
      <c r="U46248" s="287"/>
      <c r="X46248" s="289"/>
    </row>
    <row r="46249" spans="20:24">
      <c r="T46249" s="288"/>
      <c r="U46249" s="287"/>
      <c r="X46249" s="289"/>
    </row>
    <row r="46250" spans="20:24">
      <c r="T46250" s="288"/>
      <c r="U46250" s="287"/>
      <c r="X46250" s="289"/>
    </row>
    <row r="46251" spans="20:24">
      <c r="T46251" s="288"/>
      <c r="U46251" s="287"/>
      <c r="X46251" s="289"/>
    </row>
    <row r="46252" spans="20:24">
      <c r="T46252" s="288"/>
      <c r="U46252" s="287"/>
      <c r="X46252" s="289"/>
    </row>
    <row r="46253" spans="20:24">
      <c r="T46253" s="288"/>
      <c r="U46253" s="287"/>
      <c r="X46253" s="289"/>
    </row>
    <row r="46254" spans="20:24">
      <c r="T46254" s="288"/>
      <c r="U46254" s="287"/>
      <c r="X46254" s="289"/>
    </row>
    <row r="46255" spans="20:24">
      <c r="T46255" s="288"/>
      <c r="U46255" s="287"/>
      <c r="X46255" s="289"/>
    </row>
    <row r="46256" spans="20:24">
      <c r="T46256" s="288"/>
      <c r="U46256" s="287"/>
      <c r="X46256" s="289"/>
    </row>
    <row r="46257" spans="20:24">
      <c r="T46257" s="288"/>
      <c r="U46257" s="287"/>
      <c r="X46257" s="289"/>
    </row>
    <row r="46258" spans="20:24">
      <c r="T46258" s="288"/>
      <c r="U46258" s="287"/>
      <c r="X46258" s="289"/>
    </row>
    <row r="46259" spans="20:24">
      <c r="T46259" s="288"/>
      <c r="U46259" s="287"/>
      <c r="X46259" s="289"/>
    </row>
    <row r="46260" spans="20:24">
      <c r="T46260" s="288"/>
      <c r="U46260" s="287"/>
      <c r="X46260" s="289"/>
    </row>
    <row r="46261" spans="20:24">
      <c r="T46261" s="288"/>
      <c r="U46261" s="287"/>
      <c r="X46261" s="289"/>
    </row>
    <row r="46262" spans="20:24">
      <c r="T46262" s="288"/>
      <c r="U46262" s="287"/>
      <c r="X46262" s="289"/>
    </row>
    <row r="46263" spans="20:24">
      <c r="T46263" s="288"/>
      <c r="U46263" s="287"/>
      <c r="X46263" s="289"/>
    </row>
    <row r="46264" spans="20:24">
      <c r="T46264" s="288"/>
      <c r="U46264" s="287"/>
      <c r="X46264" s="289"/>
    </row>
    <row r="46265" spans="20:24">
      <c r="T46265" s="288"/>
      <c r="U46265" s="287"/>
      <c r="X46265" s="289"/>
    </row>
    <row r="46266" spans="20:24">
      <c r="T46266" s="288"/>
      <c r="U46266" s="287"/>
      <c r="X46266" s="289"/>
    </row>
    <row r="46267" spans="20:24">
      <c r="T46267" s="288"/>
      <c r="U46267" s="287"/>
      <c r="X46267" s="289"/>
    </row>
    <row r="46268" spans="20:24">
      <c r="T46268" s="288"/>
      <c r="U46268" s="287"/>
      <c r="X46268" s="289"/>
    </row>
    <row r="46269" spans="20:24">
      <c r="T46269" s="288"/>
      <c r="U46269" s="287"/>
      <c r="X46269" s="289"/>
    </row>
    <row r="46270" spans="20:24">
      <c r="T46270" s="288"/>
      <c r="U46270" s="287"/>
      <c r="X46270" s="289"/>
    </row>
    <row r="46271" spans="20:24">
      <c r="T46271" s="288"/>
      <c r="U46271" s="287"/>
      <c r="X46271" s="289"/>
    </row>
    <row r="46272" spans="20:24">
      <c r="T46272" s="288"/>
      <c r="U46272" s="287"/>
      <c r="X46272" s="289"/>
    </row>
    <row r="46273" spans="20:24">
      <c r="T46273" s="288"/>
      <c r="U46273" s="287"/>
      <c r="X46273" s="289"/>
    </row>
    <row r="46274" spans="20:24">
      <c r="T46274" s="288"/>
      <c r="U46274" s="287"/>
      <c r="X46274" s="289"/>
    </row>
    <row r="46275" spans="20:24">
      <c r="T46275" s="288"/>
      <c r="U46275" s="287"/>
      <c r="X46275" s="289"/>
    </row>
    <row r="46276" spans="20:24">
      <c r="T46276" s="288"/>
      <c r="U46276" s="287"/>
      <c r="X46276" s="289"/>
    </row>
    <row r="46277" spans="20:24">
      <c r="T46277" s="288"/>
      <c r="U46277" s="287"/>
      <c r="X46277" s="289"/>
    </row>
    <row r="46278" spans="20:24">
      <c r="T46278" s="288"/>
      <c r="U46278" s="287"/>
      <c r="X46278" s="289"/>
    </row>
    <row r="46279" spans="20:24">
      <c r="T46279" s="288"/>
      <c r="U46279" s="287"/>
      <c r="X46279" s="289"/>
    </row>
    <row r="46280" spans="20:24">
      <c r="T46280" s="288"/>
      <c r="U46280" s="287"/>
      <c r="X46280" s="289"/>
    </row>
    <row r="46281" spans="20:24">
      <c r="T46281" s="288"/>
      <c r="U46281" s="287"/>
      <c r="X46281" s="289"/>
    </row>
    <row r="46282" spans="20:24">
      <c r="T46282" s="288"/>
      <c r="U46282" s="287"/>
      <c r="X46282" s="289"/>
    </row>
    <row r="46283" spans="20:24">
      <c r="T46283" s="288"/>
      <c r="U46283" s="287"/>
      <c r="X46283" s="289"/>
    </row>
    <row r="46284" spans="20:24">
      <c r="T46284" s="288"/>
      <c r="U46284" s="287"/>
      <c r="X46284" s="289"/>
    </row>
    <row r="46285" spans="20:24">
      <c r="T46285" s="288"/>
      <c r="U46285" s="287"/>
      <c r="X46285" s="289"/>
    </row>
    <row r="46286" spans="20:24">
      <c r="T46286" s="288"/>
      <c r="U46286" s="287"/>
      <c r="X46286" s="289"/>
    </row>
    <row r="46287" spans="20:24">
      <c r="T46287" s="288"/>
      <c r="U46287" s="287"/>
      <c r="X46287" s="289"/>
    </row>
    <row r="46288" spans="20:24">
      <c r="T46288" s="288"/>
      <c r="U46288" s="287"/>
      <c r="X46288" s="289"/>
    </row>
    <row r="46289" spans="20:24">
      <c r="T46289" s="288"/>
      <c r="U46289" s="287"/>
      <c r="X46289" s="289"/>
    </row>
    <row r="46290" spans="20:24">
      <c r="T46290" s="288"/>
      <c r="U46290" s="287"/>
      <c r="X46290" s="289"/>
    </row>
    <row r="46291" spans="20:24">
      <c r="T46291" s="288"/>
      <c r="U46291" s="287"/>
      <c r="X46291" s="289"/>
    </row>
    <row r="46292" spans="20:24">
      <c r="T46292" s="288"/>
      <c r="U46292" s="287"/>
      <c r="X46292" s="289"/>
    </row>
    <row r="46293" spans="20:24">
      <c r="T46293" s="288"/>
      <c r="U46293" s="287"/>
      <c r="X46293" s="289"/>
    </row>
    <row r="46294" spans="20:24">
      <c r="T46294" s="288"/>
      <c r="U46294" s="287"/>
      <c r="X46294" s="289"/>
    </row>
    <row r="46295" spans="20:24">
      <c r="T46295" s="288"/>
      <c r="U46295" s="287"/>
      <c r="X46295" s="289"/>
    </row>
    <row r="46296" spans="20:24">
      <c r="T46296" s="288"/>
      <c r="U46296" s="287"/>
      <c r="X46296" s="289"/>
    </row>
    <row r="46297" spans="20:24">
      <c r="T46297" s="288"/>
      <c r="U46297" s="287"/>
      <c r="X46297" s="289"/>
    </row>
    <row r="46298" spans="20:24">
      <c r="T46298" s="288"/>
      <c r="U46298" s="287"/>
      <c r="X46298" s="289"/>
    </row>
    <row r="46299" spans="20:24">
      <c r="T46299" s="288"/>
      <c r="U46299" s="287"/>
      <c r="X46299" s="289"/>
    </row>
    <row r="46300" spans="20:24">
      <c r="T46300" s="288"/>
      <c r="U46300" s="287"/>
      <c r="X46300" s="289"/>
    </row>
    <row r="46301" spans="20:24">
      <c r="T46301" s="288"/>
      <c r="U46301" s="287"/>
      <c r="X46301" s="289"/>
    </row>
    <row r="46302" spans="20:24">
      <c r="T46302" s="288"/>
      <c r="U46302" s="287"/>
      <c r="X46302" s="289"/>
    </row>
    <row r="46303" spans="20:24">
      <c r="T46303" s="288"/>
      <c r="U46303" s="287"/>
      <c r="X46303" s="289"/>
    </row>
    <row r="46304" spans="20:24">
      <c r="T46304" s="288"/>
      <c r="U46304" s="287"/>
      <c r="X46304" s="289"/>
    </row>
    <row r="46305" spans="20:24">
      <c r="T46305" s="288"/>
      <c r="U46305" s="287"/>
      <c r="X46305" s="289"/>
    </row>
    <row r="46306" spans="20:24">
      <c r="T46306" s="288"/>
      <c r="U46306" s="287"/>
      <c r="X46306" s="289"/>
    </row>
    <row r="46307" spans="20:24">
      <c r="T46307" s="288"/>
      <c r="U46307" s="287"/>
      <c r="X46307" s="289"/>
    </row>
    <row r="46308" spans="20:24">
      <c r="T46308" s="288"/>
      <c r="U46308" s="287"/>
      <c r="X46308" s="289"/>
    </row>
    <row r="46309" spans="20:24">
      <c r="T46309" s="288"/>
      <c r="U46309" s="287"/>
      <c r="X46309" s="289"/>
    </row>
    <row r="46310" spans="20:24">
      <c r="T46310" s="288"/>
      <c r="U46310" s="287"/>
      <c r="X46310" s="289"/>
    </row>
    <row r="46311" spans="20:24">
      <c r="T46311" s="288"/>
      <c r="U46311" s="287"/>
      <c r="X46311" s="289"/>
    </row>
    <row r="46312" spans="20:24">
      <c r="T46312" s="288"/>
      <c r="U46312" s="287"/>
      <c r="X46312" s="289"/>
    </row>
    <row r="46313" spans="20:24">
      <c r="T46313" s="288"/>
      <c r="U46313" s="287"/>
      <c r="X46313" s="289"/>
    </row>
    <row r="46314" spans="20:24">
      <c r="T46314" s="288"/>
      <c r="U46314" s="287"/>
      <c r="X46314" s="289"/>
    </row>
    <row r="46315" spans="20:24">
      <c r="T46315" s="288"/>
      <c r="U46315" s="287"/>
      <c r="X46315" s="289"/>
    </row>
    <row r="46316" spans="20:24">
      <c r="T46316" s="288"/>
      <c r="U46316" s="287"/>
      <c r="X46316" s="289"/>
    </row>
    <row r="46317" spans="20:24">
      <c r="T46317" s="288"/>
      <c r="U46317" s="287"/>
      <c r="X46317" s="289"/>
    </row>
    <row r="46318" spans="20:24">
      <c r="T46318" s="288"/>
      <c r="U46318" s="287"/>
      <c r="X46318" s="289"/>
    </row>
    <row r="46319" spans="20:24">
      <c r="T46319" s="288"/>
      <c r="U46319" s="287"/>
      <c r="X46319" s="289"/>
    </row>
    <row r="46320" spans="20:24">
      <c r="T46320" s="288"/>
      <c r="U46320" s="287"/>
      <c r="X46320" s="289"/>
    </row>
    <row r="46321" spans="20:24">
      <c r="T46321" s="288"/>
      <c r="U46321" s="287"/>
      <c r="X46321" s="289"/>
    </row>
    <row r="46322" spans="20:24">
      <c r="T46322" s="288"/>
      <c r="U46322" s="287"/>
      <c r="X46322" s="289"/>
    </row>
    <row r="46323" spans="20:24">
      <c r="T46323" s="288"/>
      <c r="U46323" s="287"/>
      <c r="X46323" s="289"/>
    </row>
    <row r="46324" spans="20:24">
      <c r="T46324" s="288"/>
      <c r="U46324" s="287"/>
      <c r="X46324" s="289"/>
    </row>
    <row r="46325" spans="20:24">
      <c r="T46325" s="288"/>
      <c r="U46325" s="287"/>
      <c r="X46325" s="289"/>
    </row>
    <row r="46326" spans="20:24">
      <c r="T46326" s="288"/>
      <c r="U46326" s="287"/>
      <c r="X46326" s="289"/>
    </row>
    <row r="46327" spans="20:24">
      <c r="T46327" s="288"/>
      <c r="U46327" s="287"/>
      <c r="X46327" s="289"/>
    </row>
    <row r="46328" spans="20:24">
      <c r="T46328" s="288"/>
      <c r="U46328" s="287"/>
      <c r="X46328" s="289"/>
    </row>
    <row r="46329" spans="20:24">
      <c r="T46329" s="288"/>
      <c r="U46329" s="287"/>
      <c r="X46329" s="289"/>
    </row>
    <row r="46330" spans="20:24">
      <c r="T46330" s="288"/>
      <c r="U46330" s="287"/>
      <c r="X46330" s="289"/>
    </row>
    <row r="46331" spans="20:24">
      <c r="T46331" s="288"/>
      <c r="U46331" s="287"/>
      <c r="X46331" s="289"/>
    </row>
    <row r="46332" spans="20:24">
      <c r="T46332" s="288"/>
      <c r="U46332" s="287"/>
      <c r="X46332" s="289"/>
    </row>
    <row r="46333" spans="20:24">
      <c r="T46333" s="288"/>
      <c r="U46333" s="287"/>
      <c r="X46333" s="289"/>
    </row>
    <row r="46334" spans="20:24">
      <c r="T46334" s="288"/>
      <c r="U46334" s="287"/>
      <c r="X46334" s="289"/>
    </row>
    <row r="46335" spans="20:24">
      <c r="T46335" s="288"/>
      <c r="U46335" s="287"/>
      <c r="X46335" s="289"/>
    </row>
    <row r="46336" spans="20:24">
      <c r="T46336" s="288"/>
      <c r="U46336" s="287"/>
      <c r="X46336" s="289"/>
    </row>
    <row r="46337" spans="20:24">
      <c r="T46337" s="288"/>
      <c r="U46337" s="287"/>
      <c r="X46337" s="289"/>
    </row>
    <row r="46338" spans="20:24">
      <c r="T46338" s="288"/>
      <c r="U46338" s="287"/>
      <c r="X46338" s="289"/>
    </row>
    <row r="46339" spans="20:24">
      <c r="T46339" s="288"/>
      <c r="U46339" s="287"/>
      <c r="X46339" s="289"/>
    </row>
    <row r="46340" spans="20:24">
      <c r="T46340" s="288"/>
      <c r="U46340" s="287"/>
      <c r="X46340" s="289"/>
    </row>
    <row r="46341" spans="20:24">
      <c r="T46341" s="288"/>
      <c r="U46341" s="287"/>
      <c r="X46341" s="289"/>
    </row>
    <row r="46342" spans="20:24">
      <c r="T46342" s="288"/>
      <c r="U46342" s="287"/>
      <c r="X46342" s="289"/>
    </row>
    <row r="46343" spans="20:24">
      <c r="T46343" s="288"/>
      <c r="U46343" s="287"/>
      <c r="X46343" s="289"/>
    </row>
    <row r="46344" spans="20:24">
      <c r="T46344" s="288"/>
      <c r="U46344" s="287"/>
      <c r="X46344" s="289"/>
    </row>
    <row r="46345" spans="20:24">
      <c r="T46345" s="288"/>
      <c r="U46345" s="287"/>
      <c r="X46345" s="289"/>
    </row>
    <row r="46346" spans="20:24">
      <c r="T46346" s="288"/>
      <c r="U46346" s="287"/>
      <c r="X46346" s="289"/>
    </row>
    <row r="46347" spans="20:24">
      <c r="T46347" s="288"/>
      <c r="U46347" s="287"/>
      <c r="X46347" s="289"/>
    </row>
    <row r="46348" spans="20:24">
      <c r="T46348" s="288"/>
      <c r="U46348" s="287"/>
      <c r="X46348" s="289"/>
    </row>
    <row r="46349" spans="20:24">
      <c r="T46349" s="288"/>
      <c r="U46349" s="287"/>
      <c r="X46349" s="289"/>
    </row>
    <row r="46350" spans="20:24">
      <c r="T46350" s="288"/>
      <c r="U46350" s="287"/>
      <c r="X46350" s="289"/>
    </row>
    <row r="46351" spans="20:24">
      <c r="T46351" s="288"/>
      <c r="U46351" s="287"/>
      <c r="X46351" s="289"/>
    </row>
    <row r="46352" spans="20:24">
      <c r="T46352" s="288"/>
      <c r="U46352" s="287"/>
      <c r="X46352" s="289"/>
    </row>
    <row r="46353" spans="20:24">
      <c r="T46353" s="288"/>
      <c r="U46353" s="287"/>
      <c r="X46353" s="289"/>
    </row>
    <row r="46354" spans="20:24">
      <c r="T46354" s="288"/>
      <c r="U46354" s="287"/>
      <c r="X46354" s="289"/>
    </row>
    <row r="46355" spans="20:24">
      <c r="T46355" s="288"/>
      <c r="U46355" s="287"/>
      <c r="X46355" s="289"/>
    </row>
    <row r="46356" spans="20:24">
      <c r="T46356" s="288"/>
      <c r="U46356" s="287"/>
      <c r="X46356" s="289"/>
    </row>
    <row r="46357" spans="20:24">
      <c r="T46357" s="288"/>
      <c r="U46357" s="287"/>
      <c r="X46357" s="289"/>
    </row>
    <row r="46358" spans="20:24">
      <c r="T46358" s="288"/>
      <c r="U46358" s="287"/>
      <c r="X46358" s="289"/>
    </row>
    <row r="46359" spans="20:24">
      <c r="T46359" s="288"/>
      <c r="U46359" s="287"/>
      <c r="X46359" s="289"/>
    </row>
    <row r="46360" spans="20:24">
      <c r="T46360" s="288"/>
      <c r="U46360" s="287"/>
      <c r="X46360" s="289"/>
    </row>
    <row r="46361" spans="20:24">
      <c r="T46361" s="288"/>
      <c r="U46361" s="287"/>
      <c r="X46361" s="289"/>
    </row>
    <row r="46362" spans="20:24">
      <c r="T46362" s="288"/>
      <c r="U46362" s="287"/>
      <c r="X46362" s="289"/>
    </row>
    <row r="46363" spans="20:24">
      <c r="T46363" s="288"/>
      <c r="U46363" s="287"/>
      <c r="X46363" s="289"/>
    </row>
    <row r="46364" spans="20:24">
      <c r="T46364" s="288"/>
      <c r="U46364" s="287"/>
      <c r="X46364" s="289"/>
    </row>
    <row r="46365" spans="20:24">
      <c r="T46365" s="288"/>
      <c r="U46365" s="287"/>
      <c r="X46365" s="289"/>
    </row>
    <row r="46366" spans="20:24">
      <c r="T46366" s="288"/>
      <c r="U46366" s="287"/>
      <c r="X46366" s="289"/>
    </row>
    <row r="46367" spans="20:24">
      <c r="T46367" s="288"/>
      <c r="U46367" s="287"/>
      <c r="X46367" s="289"/>
    </row>
    <row r="46368" spans="20:24">
      <c r="T46368" s="288"/>
      <c r="U46368" s="287"/>
      <c r="X46368" s="289"/>
    </row>
    <row r="46369" spans="20:24">
      <c r="T46369" s="288"/>
      <c r="U46369" s="287"/>
      <c r="X46369" s="289"/>
    </row>
    <row r="46370" spans="20:24">
      <c r="T46370" s="288"/>
      <c r="U46370" s="287"/>
      <c r="X46370" s="289"/>
    </row>
    <row r="46371" spans="20:24">
      <c r="T46371" s="288"/>
      <c r="U46371" s="287"/>
      <c r="X46371" s="289"/>
    </row>
    <row r="46372" spans="20:24">
      <c r="T46372" s="288"/>
      <c r="U46372" s="287"/>
      <c r="X46372" s="289"/>
    </row>
    <row r="46373" spans="20:24">
      <c r="T46373" s="288"/>
      <c r="U46373" s="287"/>
      <c r="X46373" s="289"/>
    </row>
    <row r="46374" spans="20:24">
      <c r="T46374" s="288"/>
      <c r="U46374" s="287"/>
      <c r="X46374" s="289"/>
    </row>
    <row r="46375" spans="20:24">
      <c r="T46375" s="288"/>
      <c r="U46375" s="287"/>
      <c r="X46375" s="289"/>
    </row>
    <row r="46376" spans="20:24">
      <c r="T46376" s="288"/>
      <c r="U46376" s="287"/>
      <c r="X46376" s="289"/>
    </row>
    <row r="46377" spans="20:24">
      <c r="T46377" s="288"/>
      <c r="U46377" s="287"/>
      <c r="X46377" s="289"/>
    </row>
    <row r="46378" spans="20:24">
      <c r="T46378" s="288"/>
      <c r="U46378" s="287"/>
      <c r="X46378" s="289"/>
    </row>
    <row r="46379" spans="20:24">
      <c r="T46379" s="288"/>
      <c r="U46379" s="287"/>
      <c r="X46379" s="289"/>
    </row>
    <row r="46380" spans="20:24">
      <c r="T46380" s="288"/>
      <c r="U46380" s="287"/>
      <c r="X46380" s="289"/>
    </row>
    <row r="46381" spans="20:24">
      <c r="T46381" s="288"/>
      <c r="U46381" s="287"/>
      <c r="X46381" s="289"/>
    </row>
    <row r="46382" spans="20:24">
      <c r="T46382" s="288"/>
      <c r="U46382" s="287"/>
      <c r="X46382" s="289"/>
    </row>
    <row r="46383" spans="20:24">
      <c r="T46383" s="288"/>
      <c r="U46383" s="287"/>
      <c r="X46383" s="289"/>
    </row>
    <row r="46384" spans="20:24">
      <c r="T46384" s="288"/>
      <c r="U46384" s="287"/>
      <c r="X46384" s="289"/>
    </row>
    <row r="46385" spans="20:24">
      <c r="T46385" s="288"/>
      <c r="U46385" s="287"/>
      <c r="X46385" s="289"/>
    </row>
    <row r="46386" spans="20:24">
      <c r="T46386" s="288"/>
      <c r="U46386" s="287"/>
      <c r="X46386" s="289"/>
    </row>
    <row r="46387" spans="20:24">
      <c r="T46387" s="288"/>
      <c r="U46387" s="287"/>
      <c r="X46387" s="289"/>
    </row>
    <row r="46388" spans="20:24">
      <c r="T46388" s="288"/>
      <c r="U46388" s="287"/>
      <c r="X46388" s="289"/>
    </row>
    <row r="46389" spans="20:24">
      <c r="T46389" s="288"/>
      <c r="U46389" s="287"/>
      <c r="X46389" s="289"/>
    </row>
    <row r="46390" spans="20:24">
      <c r="T46390" s="288"/>
      <c r="U46390" s="287"/>
      <c r="X46390" s="289"/>
    </row>
    <row r="46391" spans="20:24">
      <c r="T46391" s="288"/>
      <c r="U46391" s="287"/>
      <c r="X46391" s="289"/>
    </row>
    <row r="46392" spans="20:24">
      <c r="T46392" s="288"/>
      <c r="U46392" s="287"/>
      <c r="X46392" s="289"/>
    </row>
    <row r="46393" spans="20:24">
      <c r="T46393" s="288"/>
      <c r="U46393" s="287"/>
      <c r="X46393" s="289"/>
    </row>
    <row r="46394" spans="20:24">
      <c r="T46394" s="288"/>
      <c r="U46394" s="287"/>
      <c r="X46394" s="289"/>
    </row>
    <row r="46395" spans="20:24">
      <c r="T46395" s="288"/>
      <c r="U46395" s="287"/>
      <c r="X46395" s="289"/>
    </row>
    <row r="46396" spans="20:24">
      <c r="T46396" s="288"/>
      <c r="U46396" s="287"/>
      <c r="X46396" s="289"/>
    </row>
    <row r="46397" spans="20:24">
      <c r="T46397" s="288"/>
      <c r="U46397" s="287"/>
      <c r="X46397" s="289"/>
    </row>
    <row r="46398" spans="20:24">
      <c r="T46398" s="288"/>
      <c r="U46398" s="287"/>
      <c r="X46398" s="289"/>
    </row>
    <row r="46399" spans="20:24">
      <c r="T46399" s="288"/>
      <c r="U46399" s="287"/>
      <c r="X46399" s="289"/>
    </row>
    <row r="46400" spans="20:24">
      <c r="T46400" s="288"/>
      <c r="U46400" s="287"/>
      <c r="X46400" s="289"/>
    </row>
    <row r="46401" spans="20:24">
      <c r="T46401" s="288"/>
      <c r="U46401" s="287"/>
      <c r="X46401" s="289"/>
    </row>
    <row r="46402" spans="20:24">
      <c r="T46402" s="288"/>
      <c r="U46402" s="287"/>
      <c r="X46402" s="289"/>
    </row>
    <row r="46403" spans="20:24">
      <c r="T46403" s="288"/>
      <c r="U46403" s="287"/>
      <c r="X46403" s="289"/>
    </row>
    <row r="46404" spans="20:24">
      <c r="T46404" s="288"/>
      <c r="U46404" s="287"/>
      <c r="X46404" s="289"/>
    </row>
    <row r="46405" spans="20:24">
      <c r="T46405" s="288"/>
      <c r="U46405" s="287"/>
      <c r="X46405" s="289"/>
    </row>
    <row r="46406" spans="20:24">
      <c r="T46406" s="288"/>
      <c r="U46406" s="287"/>
      <c r="X46406" s="289"/>
    </row>
    <row r="46407" spans="20:24">
      <c r="T46407" s="288"/>
      <c r="U46407" s="287"/>
      <c r="X46407" s="289"/>
    </row>
    <row r="46408" spans="20:24">
      <c r="T46408" s="288"/>
      <c r="U46408" s="287"/>
      <c r="X46408" s="289"/>
    </row>
    <row r="46409" spans="20:24">
      <c r="T46409" s="288"/>
      <c r="U46409" s="287"/>
      <c r="X46409" s="289"/>
    </row>
    <row r="46410" spans="20:24">
      <c r="T46410" s="288"/>
      <c r="U46410" s="287"/>
      <c r="X46410" s="289"/>
    </row>
    <row r="46411" spans="20:24">
      <c r="T46411" s="288"/>
      <c r="U46411" s="287"/>
      <c r="X46411" s="289"/>
    </row>
    <row r="46412" spans="20:24">
      <c r="T46412" s="288"/>
      <c r="U46412" s="287"/>
      <c r="X46412" s="289"/>
    </row>
    <row r="46413" spans="20:24">
      <c r="T46413" s="288"/>
      <c r="U46413" s="287"/>
      <c r="X46413" s="289"/>
    </row>
    <row r="46414" spans="20:24">
      <c r="T46414" s="288"/>
      <c r="U46414" s="287"/>
      <c r="X46414" s="289"/>
    </row>
    <row r="46415" spans="20:24">
      <c r="T46415" s="288"/>
      <c r="U46415" s="287"/>
      <c r="X46415" s="289"/>
    </row>
    <row r="46416" spans="20:24">
      <c r="T46416" s="288"/>
      <c r="U46416" s="287"/>
      <c r="X46416" s="289"/>
    </row>
    <row r="46417" spans="20:24">
      <c r="T46417" s="288"/>
      <c r="U46417" s="287"/>
      <c r="X46417" s="289"/>
    </row>
    <row r="46418" spans="20:24">
      <c r="T46418" s="288"/>
      <c r="U46418" s="287"/>
      <c r="X46418" s="289"/>
    </row>
    <row r="46419" spans="20:24">
      <c r="T46419" s="288"/>
      <c r="U46419" s="287"/>
      <c r="X46419" s="289"/>
    </row>
    <row r="46420" spans="20:24">
      <c r="T46420" s="288"/>
      <c r="U46420" s="287"/>
      <c r="X46420" s="289"/>
    </row>
    <row r="46421" spans="20:24">
      <c r="T46421" s="288"/>
      <c r="U46421" s="287"/>
      <c r="X46421" s="289"/>
    </row>
    <row r="46422" spans="20:24">
      <c r="T46422" s="288"/>
      <c r="U46422" s="287"/>
      <c r="X46422" s="289"/>
    </row>
    <row r="46423" spans="20:24">
      <c r="T46423" s="288"/>
      <c r="U46423" s="287"/>
      <c r="X46423" s="289"/>
    </row>
    <row r="46424" spans="20:24">
      <c r="T46424" s="288"/>
      <c r="U46424" s="287"/>
      <c r="X46424" s="289"/>
    </row>
    <row r="46425" spans="20:24">
      <c r="T46425" s="288"/>
      <c r="U46425" s="287"/>
      <c r="X46425" s="289"/>
    </row>
    <row r="46426" spans="20:24">
      <c r="T46426" s="288"/>
      <c r="U46426" s="287"/>
      <c r="X46426" s="289"/>
    </row>
    <row r="46427" spans="20:24">
      <c r="T46427" s="288"/>
      <c r="U46427" s="287"/>
      <c r="X46427" s="289"/>
    </row>
    <row r="46428" spans="20:24">
      <c r="T46428" s="288"/>
      <c r="U46428" s="287"/>
      <c r="X46428" s="289"/>
    </row>
    <row r="46429" spans="20:24">
      <c r="T46429" s="288"/>
      <c r="U46429" s="287"/>
      <c r="X46429" s="289"/>
    </row>
    <row r="46430" spans="20:24">
      <c r="T46430" s="288"/>
      <c r="U46430" s="287"/>
      <c r="X46430" s="289"/>
    </row>
    <row r="46431" spans="20:24">
      <c r="T46431" s="288"/>
      <c r="U46431" s="287"/>
      <c r="X46431" s="289"/>
    </row>
    <row r="46432" spans="20:24">
      <c r="T46432" s="288"/>
      <c r="U46432" s="287"/>
      <c r="X46432" s="289"/>
    </row>
    <row r="46433" spans="20:24">
      <c r="T46433" s="288"/>
      <c r="U46433" s="287"/>
      <c r="X46433" s="289"/>
    </row>
    <row r="46434" spans="20:24">
      <c r="T46434" s="288"/>
      <c r="U46434" s="287"/>
      <c r="X46434" s="289"/>
    </row>
    <row r="46435" spans="20:24">
      <c r="T46435" s="288"/>
      <c r="U46435" s="287"/>
      <c r="X46435" s="289"/>
    </row>
    <row r="46436" spans="20:24">
      <c r="T46436" s="288"/>
      <c r="U46436" s="287"/>
      <c r="X46436" s="289"/>
    </row>
    <row r="46437" spans="20:24">
      <c r="T46437" s="288"/>
      <c r="U46437" s="287"/>
      <c r="X46437" s="289"/>
    </row>
    <row r="46438" spans="20:24">
      <c r="T46438" s="288"/>
      <c r="U46438" s="287"/>
      <c r="X46438" s="289"/>
    </row>
    <row r="46439" spans="20:24">
      <c r="T46439" s="288"/>
      <c r="U46439" s="287"/>
      <c r="X46439" s="289"/>
    </row>
    <row r="46440" spans="20:24">
      <c r="T46440" s="288"/>
      <c r="U46440" s="287"/>
      <c r="X46440" s="289"/>
    </row>
    <row r="46441" spans="20:24">
      <c r="T46441" s="288"/>
      <c r="U46441" s="287"/>
      <c r="X46441" s="289"/>
    </row>
    <row r="46442" spans="20:24">
      <c r="T46442" s="288"/>
      <c r="U46442" s="287"/>
      <c r="X46442" s="289"/>
    </row>
    <row r="46443" spans="20:24">
      <c r="T46443" s="288"/>
      <c r="U46443" s="287"/>
      <c r="X46443" s="289"/>
    </row>
    <row r="46444" spans="20:24">
      <c r="T46444" s="288"/>
      <c r="U46444" s="287"/>
      <c r="X46444" s="289"/>
    </row>
    <row r="46445" spans="20:24">
      <c r="T46445" s="288"/>
      <c r="U46445" s="287"/>
      <c r="X46445" s="289"/>
    </row>
    <row r="46446" spans="20:24">
      <c r="T46446" s="288"/>
      <c r="U46446" s="287"/>
      <c r="X46446" s="289"/>
    </row>
    <row r="46447" spans="20:24">
      <c r="T46447" s="288"/>
      <c r="U46447" s="287"/>
      <c r="X46447" s="289"/>
    </row>
    <row r="46448" spans="20:24">
      <c r="T46448" s="288"/>
      <c r="U46448" s="287"/>
      <c r="X46448" s="289"/>
    </row>
    <row r="46449" spans="20:24">
      <c r="T46449" s="288"/>
      <c r="U46449" s="287"/>
      <c r="X46449" s="289"/>
    </row>
    <row r="46450" spans="20:24">
      <c r="T46450" s="288"/>
      <c r="U46450" s="287"/>
      <c r="X46450" s="289"/>
    </row>
    <row r="46451" spans="20:24">
      <c r="T46451" s="288"/>
      <c r="U46451" s="287"/>
      <c r="X46451" s="289"/>
    </row>
    <row r="46452" spans="20:24">
      <c r="T46452" s="288"/>
      <c r="U46452" s="287"/>
      <c r="X46452" s="289"/>
    </row>
    <row r="46453" spans="20:24">
      <c r="T46453" s="288"/>
      <c r="U46453" s="287"/>
      <c r="X46453" s="289"/>
    </row>
    <row r="46454" spans="20:24">
      <c r="T46454" s="288"/>
      <c r="U46454" s="287"/>
      <c r="X46454" s="289"/>
    </row>
    <row r="46455" spans="20:24">
      <c r="T46455" s="288"/>
      <c r="U46455" s="287"/>
      <c r="X46455" s="289"/>
    </row>
    <row r="46456" spans="20:24">
      <c r="T46456" s="288"/>
      <c r="U46456" s="287"/>
      <c r="X46456" s="289"/>
    </row>
    <row r="46457" spans="20:24">
      <c r="T46457" s="288"/>
      <c r="U46457" s="287"/>
      <c r="X46457" s="289"/>
    </row>
    <row r="46458" spans="20:24">
      <c r="T46458" s="288"/>
      <c r="U46458" s="287"/>
      <c r="X46458" s="289"/>
    </row>
    <row r="46459" spans="20:24">
      <c r="T46459" s="288"/>
      <c r="U46459" s="287"/>
      <c r="X46459" s="289"/>
    </row>
    <row r="46460" spans="20:24">
      <c r="T46460" s="288"/>
      <c r="U46460" s="287"/>
      <c r="X46460" s="289"/>
    </row>
    <row r="46461" spans="20:24">
      <c r="T46461" s="288"/>
      <c r="U46461" s="287"/>
      <c r="X46461" s="289"/>
    </row>
    <row r="46462" spans="20:24">
      <c r="T46462" s="288"/>
      <c r="U46462" s="287"/>
      <c r="X46462" s="289"/>
    </row>
    <row r="46463" spans="20:24">
      <c r="T46463" s="288"/>
      <c r="U46463" s="287"/>
      <c r="X46463" s="289"/>
    </row>
    <row r="46464" spans="20:24">
      <c r="T46464" s="288"/>
      <c r="U46464" s="287"/>
      <c r="X46464" s="289"/>
    </row>
    <row r="46465" spans="20:24">
      <c r="T46465" s="288"/>
      <c r="U46465" s="287"/>
      <c r="X46465" s="289"/>
    </row>
    <row r="46466" spans="20:24">
      <c r="T46466" s="288"/>
      <c r="U46466" s="287"/>
      <c r="X46466" s="289"/>
    </row>
    <row r="46467" spans="20:24">
      <c r="T46467" s="288"/>
      <c r="U46467" s="287"/>
      <c r="X46467" s="289"/>
    </row>
    <row r="46468" spans="20:24">
      <c r="T46468" s="288"/>
      <c r="U46468" s="287"/>
      <c r="X46468" s="289"/>
    </row>
    <row r="46469" spans="20:24">
      <c r="T46469" s="288"/>
      <c r="U46469" s="287"/>
      <c r="X46469" s="289"/>
    </row>
    <row r="46470" spans="20:24">
      <c r="T46470" s="288"/>
      <c r="U46470" s="287"/>
      <c r="X46470" s="289"/>
    </row>
    <row r="46471" spans="20:24">
      <c r="T46471" s="288"/>
      <c r="U46471" s="287"/>
      <c r="X46471" s="289"/>
    </row>
    <row r="46472" spans="20:24">
      <c r="T46472" s="288"/>
      <c r="U46472" s="287"/>
      <c r="X46472" s="289"/>
    </row>
    <row r="46473" spans="20:24">
      <c r="T46473" s="288"/>
      <c r="U46473" s="287"/>
      <c r="X46473" s="289"/>
    </row>
    <row r="46474" spans="20:24">
      <c r="T46474" s="288"/>
      <c r="U46474" s="287"/>
      <c r="X46474" s="289"/>
    </row>
    <row r="46475" spans="20:24">
      <c r="T46475" s="288"/>
      <c r="U46475" s="287"/>
      <c r="X46475" s="289"/>
    </row>
    <row r="46476" spans="20:24">
      <c r="T46476" s="288"/>
      <c r="U46476" s="287"/>
      <c r="X46476" s="289"/>
    </row>
    <row r="46477" spans="20:24">
      <c r="T46477" s="288"/>
      <c r="U46477" s="287"/>
      <c r="X46477" s="289"/>
    </row>
    <row r="46478" spans="20:24">
      <c r="T46478" s="288"/>
      <c r="U46478" s="287"/>
      <c r="X46478" s="289"/>
    </row>
    <row r="46479" spans="20:24">
      <c r="T46479" s="288"/>
      <c r="U46479" s="287"/>
      <c r="X46479" s="289"/>
    </row>
    <row r="46480" spans="20:24">
      <c r="T46480" s="288"/>
      <c r="U46480" s="287"/>
      <c r="X46480" s="289"/>
    </row>
    <row r="46481" spans="20:24">
      <c r="T46481" s="288"/>
      <c r="U46481" s="287"/>
      <c r="X46481" s="289"/>
    </row>
    <row r="46482" spans="20:24">
      <c r="T46482" s="288"/>
      <c r="U46482" s="287"/>
      <c r="X46482" s="289"/>
    </row>
    <row r="46483" spans="20:24">
      <c r="T46483" s="288"/>
      <c r="U46483" s="287"/>
      <c r="X46483" s="289"/>
    </row>
    <row r="46484" spans="20:24">
      <c r="T46484" s="288"/>
      <c r="U46484" s="287"/>
      <c r="X46484" s="289"/>
    </row>
    <row r="46485" spans="20:24">
      <c r="T46485" s="288"/>
      <c r="U46485" s="287"/>
      <c r="X46485" s="289"/>
    </row>
    <row r="46486" spans="20:24">
      <c r="T46486" s="288"/>
      <c r="U46486" s="287"/>
      <c r="X46486" s="289"/>
    </row>
    <row r="46487" spans="20:24">
      <c r="T46487" s="288"/>
      <c r="U46487" s="287"/>
      <c r="X46487" s="289"/>
    </row>
    <row r="46488" spans="20:24">
      <c r="T46488" s="288"/>
      <c r="U46488" s="287"/>
      <c r="X46488" s="289"/>
    </row>
    <row r="46489" spans="20:24">
      <c r="T46489" s="288"/>
      <c r="U46489" s="287"/>
      <c r="X46489" s="289"/>
    </row>
    <row r="46490" spans="20:24">
      <c r="T46490" s="288"/>
      <c r="U46490" s="287"/>
      <c r="X46490" s="289"/>
    </row>
    <row r="46491" spans="20:24">
      <c r="T46491" s="288"/>
      <c r="U46491" s="287"/>
      <c r="X46491" s="289"/>
    </row>
    <row r="46492" spans="20:24">
      <c r="T46492" s="288"/>
      <c r="U46492" s="287"/>
      <c r="X46492" s="289"/>
    </row>
    <row r="46493" spans="20:24">
      <c r="T46493" s="288"/>
      <c r="U46493" s="287"/>
      <c r="X46493" s="289"/>
    </row>
    <row r="46494" spans="20:24">
      <c r="T46494" s="288"/>
      <c r="U46494" s="287"/>
      <c r="X46494" s="289"/>
    </row>
    <row r="46495" spans="20:24">
      <c r="T46495" s="288"/>
      <c r="U46495" s="287"/>
      <c r="X46495" s="289"/>
    </row>
    <row r="46496" spans="20:24">
      <c r="T46496" s="288"/>
      <c r="U46496" s="287"/>
      <c r="X46496" s="289"/>
    </row>
    <row r="46497" spans="20:24">
      <c r="T46497" s="288"/>
      <c r="U46497" s="287"/>
      <c r="X46497" s="289"/>
    </row>
    <row r="46498" spans="20:24">
      <c r="T46498" s="288"/>
      <c r="U46498" s="287"/>
      <c r="X46498" s="289"/>
    </row>
    <row r="46499" spans="20:24">
      <c r="T46499" s="288"/>
      <c r="U46499" s="287"/>
      <c r="X46499" s="289"/>
    </row>
    <row r="46500" spans="20:24">
      <c r="T46500" s="288"/>
      <c r="U46500" s="287"/>
      <c r="X46500" s="289"/>
    </row>
    <row r="46501" spans="20:24">
      <c r="T46501" s="288"/>
      <c r="U46501" s="287"/>
      <c r="X46501" s="289"/>
    </row>
    <row r="46502" spans="20:24">
      <c r="T46502" s="288"/>
      <c r="U46502" s="287"/>
      <c r="X46502" s="289"/>
    </row>
    <row r="46503" spans="20:24">
      <c r="T46503" s="288"/>
      <c r="U46503" s="287"/>
      <c r="X46503" s="289"/>
    </row>
    <row r="46504" spans="20:24">
      <c r="T46504" s="288"/>
      <c r="U46504" s="287"/>
      <c r="X46504" s="289"/>
    </row>
    <row r="46505" spans="20:24">
      <c r="T46505" s="288"/>
      <c r="U46505" s="287"/>
      <c r="X46505" s="289"/>
    </row>
    <row r="46506" spans="20:24">
      <c r="T46506" s="288"/>
      <c r="U46506" s="287"/>
      <c r="X46506" s="289"/>
    </row>
    <row r="46507" spans="20:24">
      <c r="T46507" s="288"/>
      <c r="U46507" s="287"/>
      <c r="X46507" s="289"/>
    </row>
    <row r="46508" spans="20:24">
      <c r="T46508" s="288"/>
      <c r="U46508" s="287"/>
      <c r="X46508" s="289"/>
    </row>
    <row r="46509" spans="20:24">
      <c r="T46509" s="288"/>
      <c r="U46509" s="287"/>
      <c r="X46509" s="289"/>
    </row>
    <row r="46510" spans="20:24">
      <c r="T46510" s="288"/>
      <c r="U46510" s="287"/>
      <c r="X46510" s="289"/>
    </row>
    <row r="46511" spans="20:24">
      <c r="T46511" s="288"/>
      <c r="U46511" s="287"/>
      <c r="X46511" s="289"/>
    </row>
    <row r="46512" spans="20:24">
      <c r="T46512" s="288"/>
      <c r="U46512" s="287"/>
      <c r="X46512" s="289"/>
    </row>
    <row r="46513" spans="20:24">
      <c r="T46513" s="288"/>
      <c r="U46513" s="287"/>
      <c r="X46513" s="289"/>
    </row>
    <row r="46514" spans="20:24">
      <c r="T46514" s="288"/>
      <c r="U46514" s="287"/>
      <c r="X46514" s="289"/>
    </row>
    <row r="46515" spans="20:24">
      <c r="T46515" s="288"/>
      <c r="U46515" s="287"/>
      <c r="X46515" s="289"/>
    </row>
    <row r="46516" spans="20:24">
      <c r="T46516" s="288"/>
      <c r="U46516" s="287"/>
      <c r="X46516" s="289"/>
    </row>
    <row r="46517" spans="20:24">
      <c r="T46517" s="288"/>
      <c r="U46517" s="287"/>
      <c r="X46517" s="289"/>
    </row>
    <row r="46518" spans="20:24">
      <c r="T46518" s="288"/>
      <c r="U46518" s="287"/>
      <c r="X46518" s="289"/>
    </row>
    <row r="46519" spans="20:24">
      <c r="T46519" s="288"/>
      <c r="U46519" s="287"/>
      <c r="X46519" s="289"/>
    </row>
    <row r="46520" spans="20:24">
      <c r="T46520" s="288"/>
      <c r="U46520" s="287"/>
      <c r="X46520" s="289"/>
    </row>
    <row r="46521" spans="20:24">
      <c r="T46521" s="288"/>
      <c r="U46521" s="287"/>
      <c r="X46521" s="289"/>
    </row>
    <row r="46522" spans="20:24">
      <c r="T46522" s="288"/>
      <c r="U46522" s="287"/>
      <c r="X46522" s="289"/>
    </row>
    <row r="46523" spans="20:24">
      <c r="T46523" s="288"/>
      <c r="U46523" s="287"/>
      <c r="X46523" s="289"/>
    </row>
    <row r="46524" spans="20:24">
      <c r="T46524" s="288"/>
      <c r="U46524" s="287"/>
      <c r="X46524" s="289"/>
    </row>
    <row r="46525" spans="20:24">
      <c r="T46525" s="288"/>
      <c r="U46525" s="287"/>
      <c r="X46525" s="289"/>
    </row>
    <row r="46526" spans="20:24">
      <c r="T46526" s="288"/>
      <c r="U46526" s="287"/>
      <c r="X46526" s="289"/>
    </row>
    <row r="46527" spans="20:24">
      <c r="T46527" s="288"/>
      <c r="U46527" s="287"/>
      <c r="X46527" s="289"/>
    </row>
    <row r="46528" spans="20:24">
      <c r="T46528" s="288"/>
      <c r="U46528" s="287"/>
      <c r="X46528" s="289"/>
    </row>
    <row r="46529" spans="20:24">
      <c r="T46529" s="288"/>
      <c r="U46529" s="287"/>
      <c r="X46529" s="289"/>
    </row>
    <row r="46530" spans="20:24">
      <c r="T46530" s="288"/>
      <c r="U46530" s="287"/>
      <c r="X46530" s="289"/>
    </row>
    <row r="46531" spans="20:24">
      <c r="T46531" s="288"/>
      <c r="U46531" s="287"/>
      <c r="X46531" s="289"/>
    </row>
    <row r="46532" spans="20:24">
      <c r="T46532" s="288"/>
      <c r="U46532" s="287"/>
      <c r="X46532" s="289"/>
    </row>
    <row r="46533" spans="20:24">
      <c r="T46533" s="288"/>
      <c r="U46533" s="287"/>
      <c r="X46533" s="289"/>
    </row>
    <row r="46534" spans="20:24">
      <c r="T46534" s="288"/>
      <c r="U46534" s="287"/>
      <c r="X46534" s="289"/>
    </row>
    <row r="46535" spans="20:24">
      <c r="T46535" s="288"/>
      <c r="U46535" s="287"/>
      <c r="X46535" s="289"/>
    </row>
    <row r="46536" spans="20:24">
      <c r="T46536" s="288"/>
      <c r="U46536" s="287"/>
      <c r="X46536" s="289"/>
    </row>
    <row r="46537" spans="20:24">
      <c r="T46537" s="288"/>
      <c r="U46537" s="287"/>
      <c r="X46537" s="289"/>
    </row>
    <row r="46538" spans="20:24">
      <c r="T46538" s="288"/>
      <c r="U46538" s="287"/>
      <c r="X46538" s="289"/>
    </row>
    <row r="46539" spans="20:24">
      <c r="T46539" s="288"/>
      <c r="U46539" s="287"/>
      <c r="X46539" s="289"/>
    </row>
    <row r="46540" spans="20:24">
      <c r="T46540" s="288"/>
      <c r="U46540" s="287"/>
      <c r="X46540" s="289"/>
    </row>
    <row r="46541" spans="20:24">
      <c r="T46541" s="288"/>
      <c r="U46541" s="287"/>
      <c r="X46541" s="289"/>
    </row>
    <row r="46542" spans="20:24">
      <c r="T46542" s="288"/>
      <c r="U46542" s="287"/>
      <c r="X46542" s="289"/>
    </row>
    <row r="46543" spans="20:24">
      <c r="T46543" s="288"/>
      <c r="U46543" s="287"/>
      <c r="X46543" s="289"/>
    </row>
    <row r="46544" spans="20:24">
      <c r="T46544" s="288"/>
      <c r="U46544" s="287"/>
      <c r="X46544" s="289"/>
    </row>
    <row r="46545" spans="20:24">
      <c r="T46545" s="288"/>
      <c r="U46545" s="287"/>
      <c r="X46545" s="289"/>
    </row>
    <row r="46546" spans="20:24">
      <c r="T46546" s="288"/>
      <c r="U46546" s="287"/>
      <c r="X46546" s="289"/>
    </row>
    <row r="46547" spans="20:24">
      <c r="T46547" s="288"/>
      <c r="U46547" s="287"/>
      <c r="X46547" s="289"/>
    </row>
    <row r="46548" spans="20:24">
      <c r="T46548" s="288"/>
      <c r="U46548" s="287"/>
      <c r="X46548" s="289"/>
    </row>
    <row r="46549" spans="20:24">
      <c r="T46549" s="288"/>
      <c r="U46549" s="287"/>
      <c r="X46549" s="289"/>
    </row>
    <row r="46550" spans="20:24">
      <c r="T46550" s="288"/>
      <c r="U46550" s="287"/>
      <c r="X46550" s="289"/>
    </row>
    <row r="46551" spans="20:24">
      <c r="T46551" s="288"/>
      <c r="U46551" s="287"/>
      <c r="X46551" s="289"/>
    </row>
    <row r="46552" spans="20:24">
      <c r="T46552" s="288"/>
      <c r="U46552" s="287"/>
      <c r="X46552" s="289"/>
    </row>
    <row r="46553" spans="20:24">
      <c r="T46553" s="288"/>
      <c r="U46553" s="287"/>
      <c r="X46553" s="289"/>
    </row>
    <row r="46554" spans="20:24">
      <c r="T46554" s="288"/>
      <c r="U46554" s="287"/>
      <c r="X46554" s="289"/>
    </row>
    <row r="46555" spans="20:24">
      <c r="T46555" s="288"/>
      <c r="U46555" s="287"/>
      <c r="X46555" s="289"/>
    </row>
    <row r="46556" spans="20:24">
      <c r="T46556" s="288"/>
      <c r="U46556" s="287"/>
      <c r="X46556" s="289"/>
    </row>
    <row r="46557" spans="20:24">
      <c r="T46557" s="288"/>
      <c r="U46557" s="287"/>
      <c r="X46557" s="289"/>
    </row>
    <row r="46558" spans="20:24">
      <c r="T46558" s="288"/>
      <c r="U46558" s="287"/>
      <c r="X46558" s="289"/>
    </row>
    <row r="46559" spans="20:24">
      <c r="T46559" s="288"/>
      <c r="U46559" s="287"/>
      <c r="X46559" s="289"/>
    </row>
    <row r="46560" spans="20:24">
      <c r="T46560" s="288"/>
      <c r="U46560" s="287"/>
      <c r="X46560" s="289"/>
    </row>
    <row r="46561" spans="20:24">
      <c r="T46561" s="288"/>
      <c r="U46561" s="287"/>
      <c r="X46561" s="289"/>
    </row>
    <row r="46562" spans="20:24">
      <c r="T46562" s="288"/>
      <c r="U46562" s="287"/>
      <c r="X46562" s="289"/>
    </row>
    <row r="46563" spans="20:24">
      <c r="T46563" s="288"/>
      <c r="U46563" s="287"/>
      <c r="X46563" s="289"/>
    </row>
    <row r="46564" spans="20:24">
      <c r="T46564" s="288"/>
      <c r="U46564" s="287"/>
      <c r="X46564" s="289"/>
    </row>
    <row r="46565" spans="20:24">
      <c r="T46565" s="288"/>
      <c r="U46565" s="287"/>
      <c r="X46565" s="289"/>
    </row>
    <row r="46566" spans="20:24">
      <c r="T46566" s="288"/>
      <c r="U46566" s="287"/>
      <c r="X46566" s="289"/>
    </row>
    <row r="46567" spans="20:24">
      <c r="T46567" s="288"/>
      <c r="U46567" s="287"/>
      <c r="X46567" s="289"/>
    </row>
    <row r="46568" spans="20:24">
      <c r="T46568" s="288"/>
      <c r="U46568" s="287"/>
      <c r="X46568" s="289"/>
    </row>
    <row r="46569" spans="20:24">
      <c r="T46569" s="288"/>
      <c r="U46569" s="287"/>
      <c r="X46569" s="289"/>
    </row>
    <row r="46570" spans="20:24">
      <c r="T46570" s="288"/>
      <c r="U46570" s="287"/>
      <c r="X46570" s="289"/>
    </row>
    <row r="46571" spans="20:24">
      <c r="T46571" s="288"/>
      <c r="U46571" s="287"/>
      <c r="X46571" s="289"/>
    </row>
    <row r="46572" spans="20:24">
      <c r="T46572" s="288"/>
      <c r="U46572" s="287"/>
      <c r="X46572" s="289"/>
    </row>
    <row r="46573" spans="20:24">
      <c r="T46573" s="288"/>
      <c r="U46573" s="287"/>
      <c r="X46573" s="289"/>
    </row>
    <row r="46574" spans="20:24">
      <c r="T46574" s="288"/>
      <c r="U46574" s="287"/>
      <c r="X46574" s="289"/>
    </row>
    <row r="46575" spans="20:24">
      <c r="T46575" s="288"/>
      <c r="U46575" s="287"/>
      <c r="X46575" s="289"/>
    </row>
    <row r="46576" spans="20:24">
      <c r="T46576" s="288"/>
      <c r="U46576" s="287"/>
      <c r="X46576" s="289"/>
    </row>
    <row r="46577" spans="20:24">
      <c r="T46577" s="288"/>
      <c r="U46577" s="287"/>
      <c r="X46577" s="289"/>
    </row>
    <row r="46578" spans="20:24">
      <c r="T46578" s="288"/>
      <c r="U46578" s="287"/>
      <c r="X46578" s="289"/>
    </row>
    <row r="46579" spans="20:24">
      <c r="T46579" s="288"/>
      <c r="U46579" s="287"/>
      <c r="X46579" s="289"/>
    </row>
    <row r="46580" spans="20:24">
      <c r="T46580" s="288"/>
      <c r="U46580" s="287"/>
      <c r="X46580" s="289"/>
    </row>
    <row r="46581" spans="20:24">
      <c r="T46581" s="288"/>
      <c r="U46581" s="287"/>
      <c r="X46581" s="289"/>
    </row>
    <row r="46582" spans="20:24">
      <c r="T46582" s="288"/>
      <c r="U46582" s="287"/>
      <c r="X46582" s="289"/>
    </row>
    <row r="46583" spans="20:24">
      <c r="T46583" s="288"/>
      <c r="U46583" s="287"/>
      <c r="X46583" s="289"/>
    </row>
    <row r="46584" spans="20:24">
      <c r="T46584" s="288"/>
      <c r="U46584" s="287"/>
      <c r="X46584" s="289"/>
    </row>
    <row r="46585" spans="20:24">
      <c r="T46585" s="288"/>
      <c r="U46585" s="287"/>
      <c r="X46585" s="289"/>
    </row>
    <row r="46586" spans="20:24">
      <c r="T46586" s="288"/>
      <c r="U46586" s="287"/>
      <c r="X46586" s="289"/>
    </row>
    <row r="46587" spans="20:24">
      <c r="T46587" s="288"/>
      <c r="U46587" s="287"/>
      <c r="X46587" s="289"/>
    </row>
    <row r="46588" spans="20:24">
      <c r="T46588" s="288"/>
      <c r="U46588" s="287"/>
      <c r="X46588" s="289"/>
    </row>
    <row r="46589" spans="20:24">
      <c r="T46589" s="288"/>
      <c r="U46589" s="287"/>
      <c r="X46589" s="289"/>
    </row>
    <row r="46590" spans="20:24">
      <c r="T46590" s="288"/>
      <c r="U46590" s="287"/>
      <c r="X46590" s="289"/>
    </row>
    <row r="46591" spans="20:24">
      <c r="T46591" s="288"/>
      <c r="U46591" s="287"/>
      <c r="X46591" s="289"/>
    </row>
    <row r="46592" spans="20:24">
      <c r="T46592" s="288"/>
      <c r="U46592" s="287"/>
      <c r="X46592" s="289"/>
    </row>
    <row r="46593" spans="20:24">
      <c r="T46593" s="288"/>
      <c r="U46593" s="287"/>
      <c r="X46593" s="289"/>
    </row>
    <row r="46594" spans="20:24">
      <c r="T46594" s="288"/>
      <c r="U46594" s="287"/>
      <c r="X46594" s="289"/>
    </row>
    <row r="46595" spans="20:24">
      <c r="T46595" s="288"/>
      <c r="U46595" s="287"/>
      <c r="X46595" s="289"/>
    </row>
    <row r="46596" spans="20:24">
      <c r="T46596" s="288"/>
      <c r="U46596" s="287"/>
      <c r="X46596" s="289"/>
    </row>
    <row r="46597" spans="20:24">
      <c r="T46597" s="288"/>
      <c r="U46597" s="287"/>
      <c r="X46597" s="289"/>
    </row>
    <row r="46598" spans="20:24">
      <c r="T46598" s="288"/>
      <c r="U46598" s="287"/>
      <c r="X46598" s="289"/>
    </row>
    <row r="46599" spans="20:24">
      <c r="T46599" s="288"/>
      <c r="U46599" s="287"/>
      <c r="X46599" s="289"/>
    </row>
    <row r="46600" spans="20:24">
      <c r="T46600" s="288"/>
      <c r="U46600" s="287"/>
      <c r="X46600" s="289"/>
    </row>
    <row r="46601" spans="20:24">
      <c r="T46601" s="288"/>
      <c r="U46601" s="287"/>
      <c r="X46601" s="289"/>
    </row>
    <row r="46602" spans="20:24">
      <c r="T46602" s="288"/>
      <c r="U46602" s="287"/>
      <c r="X46602" s="289"/>
    </row>
    <row r="46603" spans="20:24">
      <c r="T46603" s="288"/>
      <c r="U46603" s="287"/>
      <c r="X46603" s="289"/>
    </row>
    <row r="46604" spans="20:24">
      <c r="T46604" s="288"/>
      <c r="U46604" s="287"/>
      <c r="X46604" s="289"/>
    </row>
    <row r="46605" spans="20:24">
      <c r="T46605" s="288"/>
      <c r="U46605" s="287"/>
      <c r="X46605" s="289"/>
    </row>
    <row r="46606" spans="20:24">
      <c r="T46606" s="288"/>
      <c r="U46606" s="287"/>
      <c r="X46606" s="289"/>
    </row>
    <row r="46607" spans="20:24">
      <c r="T46607" s="288"/>
      <c r="U46607" s="287"/>
      <c r="X46607" s="289"/>
    </row>
    <row r="46608" spans="20:24">
      <c r="T46608" s="288"/>
      <c r="U46608" s="287"/>
      <c r="X46608" s="289"/>
    </row>
    <row r="46609" spans="20:24">
      <c r="T46609" s="288"/>
      <c r="U46609" s="287"/>
      <c r="X46609" s="289"/>
    </row>
    <row r="46610" spans="20:24">
      <c r="T46610" s="288"/>
      <c r="U46610" s="287"/>
      <c r="X46610" s="289"/>
    </row>
    <row r="46611" spans="20:24">
      <c r="T46611" s="288"/>
      <c r="U46611" s="287"/>
      <c r="X46611" s="289"/>
    </row>
    <row r="46612" spans="20:24">
      <c r="T46612" s="288"/>
      <c r="U46612" s="287"/>
      <c r="X46612" s="289"/>
    </row>
    <row r="46613" spans="20:24">
      <c r="T46613" s="288"/>
      <c r="U46613" s="287"/>
      <c r="X46613" s="289"/>
    </row>
    <row r="46614" spans="20:24">
      <c r="T46614" s="288"/>
      <c r="U46614" s="287"/>
      <c r="X46614" s="289"/>
    </row>
    <row r="46615" spans="20:24">
      <c r="T46615" s="288"/>
      <c r="U46615" s="287"/>
      <c r="X46615" s="289"/>
    </row>
    <row r="46616" spans="20:24">
      <c r="T46616" s="288"/>
      <c r="U46616" s="287"/>
      <c r="X46616" s="289"/>
    </row>
    <row r="46617" spans="20:24">
      <c r="T46617" s="288"/>
      <c r="U46617" s="287"/>
      <c r="X46617" s="289"/>
    </row>
    <row r="46618" spans="20:24">
      <c r="T46618" s="288"/>
      <c r="U46618" s="287"/>
      <c r="X46618" s="289"/>
    </row>
    <row r="46619" spans="20:24">
      <c r="T46619" s="288"/>
      <c r="U46619" s="287"/>
      <c r="X46619" s="289"/>
    </row>
    <row r="46620" spans="20:24">
      <c r="T46620" s="288"/>
      <c r="U46620" s="287"/>
      <c r="X46620" s="289"/>
    </row>
    <row r="46621" spans="20:24">
      <c r="T46621" s="288"/>
      <c r="U46621" s="287"/>
      <c r="X46621" s="289"/>
    </row>
    <row r="46622" spans="20:24">
      <c r="T46622" s="288"/>
      <c r="U46622" s="287"/>
      <c r="X46622" s="289"/>
    </row>
    <row r="46623" spans="20:24">
      <c r="T46623" s="288"/>
      <c r="U46623" s="287"/>
      <c r="X46623" s="289"/>
    </row>
    <row r="46624" spans="20:24">
      <c r="T46624" s="288"/>
      <c r="U46624" s="287"/>
      <c r="X46624" s="289"/>
    </row>
    <row r="46625" spans="20:24">
      <c r="T46625" s="288"/>
      <c r="U46625" s="287"/>
      <c r="X46625" s="289"/>
    </row>
    <row r="46626" spans="20:24">
      <c r="T46626" s="288"/>
      <c r="U46626" s="287"/>
      <c r="X46626" s="289"/>
    </row>
    <row r="46627" spans="20:24">
      <c r="T46627" s="288"/>
      <c r="U46627" s="287"/>
      <c r="X46627" s="289"/>
    </row>
    <row r="46628" spans="20:24">
      <c r="T46628" s="288"/>
      <c r="U46628" s="287"/>
      <c r="X46628" s="289"/>
    </row>
    <row r="46629" spans="20:24">
      <c r="T46629" s="288"/>
      <c r="U46629" s="287"/>
      <c r="X46629" s="289"/>
    </row>
    <row r="46630" spans="20:24">
      <c r="T46630" s="288"/>
      <c r="U46630" s="287"/>
      <c r="X46630" s="289"/>
    </row>
    <row r="46631" spans="20:24">
      <c r="T46631" s="288"/>
      <c r="U46631" s="287"/>
      <c r="X46631" s="289"/>
    </row>
    <row r="46632" spans="20:24">
      <c r="T46632" s="288"/>
      <c r="U46632" s="287"/>
      <c r="X46632" s="289"/>
    </row>
    <row r="46633" spans="20:24">
      <c r="T46633" s="288"/>
      <c r="U46633" s="287"/>
      <c r="X46633" s="289"/>
    </row>
    <row r="46634" spans="20:24">
      <c r="T46634" s="288"/>
      <c r="U46634" s="287"/>
      <c r="X46634" s="289"/>
    </row>
    <row r="46635" spans="20:24">
      <c r="T46635" s="288"/>
      <c r="U46635" s="287"/>
      <c r="X46635" s="289"/>
    </row>
    <row r="46636" spans="20:24">
      <c r="T46636" s="288"/>
      <c r="U46636" s="287"/>
      <c r="X46636" s="289"/>
    </row>
    <row r="46637" spans="20:24">
      <c r="T46637" s="288"/>
      <c r="U46637" s="287"/>
      <c r="X46637" s="289"/>
    </row>
    <row r="46638" spans="20:24">
      <c r="T46638" s="288"/>
      <c r="U46638" s="287"/>
      <c r="X46638" s="289"/>
    </row>
    <row r="46639" spans="20:24">
      <c r="T46639" s="288"/>
      <c r="U46639" s="287"/>
      <c r="X46639" s="289"/>
    </row>
    <row r="46640" spans="20:24">
      <c r="T46640" s="288"/>
      <c r="U46640" s="287"/>
      <c r="X46640" s="289"/>
    </row>
    <row r="46641" spans="20:24">
      <c r="T46641" s="288"/>
      <c r="U46641" s="287"/>
      <c r="X46641" s="289"/>
    </row>
    <row r="46642" spans="20:24">
      <c r="T46642" s="288"/>
      <c r="U46642" s="287"/>
      <c r="X46642" s="289"/>
    </row>
    <row r="46643" spans="20:24">
      <c r="T46643" s="288"/>
      <c r="U46643" s="287"/>
      <c r="X46643" s="289"/>
    </row>
    <row r="46644" spans="20:24">
      <c r="T46644" s="288"/>
      <c r="U46644" s="287"/>
      <c r="X46644" s="289"/>
    </row>
    <row r="46645" spans="20:24">
      <c r="T46645" s="288"/>
      <c r="U46645" s="287"/>
      <c r="X46645" s="289"/>
    </row>
    <row r="46646" spans="20:24">
      <c r="T46646" s="288"/>
      <c r="U46646" s="287"/>
      <c r="X46646" s="289"/>
    </row>
    <row r="46647" spans="20:24">
      <c r="T46647" s="288"/>
      <c r="U46647" s="287"/>
      <c r="X46647" s="289"/>
    </row>
    <row r="46648" spans="20:24">
      <c r="T46648" s="288"/>
      <c r="U46648" s="287"/>
      <c r="X46648" s="289"/>
    </row>
    <row r="46649" spans="20:24">
      <c r="T46649" s="288"/>
      <c r="U46649" s="287"/>
      <c r="X46649" s="289"/>
    </row>
    <row r="46650" spans="20:24">
      <c r="T46650" s="288"/>
      <c r="U46650" s="287"/>
      <c r="X46650" s="289"/>
    </row>
    <row r="46651" spans="20:24">
      <c r="T46651" s="288"/>
      <c r="U46651" s="287"/>
      <c r="X46651" s="289"/>
    </row>
    <row r="46652" spans="20:24">
      <c r="T46652" s="288"/>
      <c r="U46652" s="287"/>
      <c r="X46652" s="289"/>
    </row>
    <row r="46653" spans="20:24">
      <c r="T46653" s="288"/>
      <c r="U46653" s="287"/>
      <c r="X46653" s="289"/>
    </row>
    <row r="46654" spans="20:24">
      <c r="T46654" s="288"/>
      <c r="U46654" s="287"/>
      <c r="X46654" s="289"/>
    </row>
    <row r="46655" spans="20:24">
      <c r="T46655" s="288"/>
      <c r="U46655" s="287"/>
      <c r="X46655" s="289"/>
    </row>
    <row r="46656" spans="20:24">
      <c r="T46656" s="288"/>
      <c r="U46656" s="287"/>
      <c r="X46656" s="289"/>
    </row>
    <row r="46657" spans="20:24">
      <c r="T46657" s="288"/>
      <c r="U46657" s="287"/>
      <c r="X46657" s="289"/>
    </row>
    <row r="46658" spans="20:24">
      <c r="T46658" s="288"/>
      <c r="U46658" s="287"/>
      <c r="X46658" s="289"/>
    </row>
    <row r="46659" spans="20:24">
      <c r="T46659" s="288"/>
      <c r="U46659" s="287"/>
      <c r="X46659" s="289"/>
    </row>
    <row r="46660" spans="20:24">
      <c r="T46660" s="288"/>
      <c r="U46660" s="287"/>
      <c r="X46660" s="289"/>
    </row>
    <row r="46661" spans="20:24">
      <c r="T46661" s="288"/>
      <c r="U46661" s="287"/>
      <c r="X46661" s="289"/>
    </row>
    <row r="46662" spans="20:24">
      <c r="T46662" s="288"/>
      <c r="U46662" s="287"/>
      <c r="X46662" s="289"/>
    </row>
    <row r="46663" spans="20:24">
      <c r="T46663" s="288"/>
      <c r="U46663" s="287"/>
      <c r="X46663" s="289"/>
    </row>
    <row r="46664" spans="20:24">
      <c r="T46664" s="288"/>
      <c r="U46664" s="287"/>
      <c r="X46664" s="289"/>
    </row>
    <row r="46665" spans="20:24">
      <c r="T46665" s="288"/>
      <c r="U46665" s="287"/>
      <c r="X46665" s="289"/>
    </row>
    <row r="46666" spans="20:24">
      <c r="T46666" s="288"/>
      <c r="U46666" s="287"/>
      <c r="X46666" s="289"/>
    </row>
    <row r="46667" spans="20:24">
      <c r="T46667" s="288"/>
      <c r="U46667" s="287"/>
      <c r="X46667" s="289"/>
    </row>
    <row r="46668" spans="20:24">
      <c r="T46668" s="288"/>
      <c r="U46668" s="287"/>
      <c r="X46668" s="289"/>
    </row>
    <row r="46669" spans="20:24">
      <c r="T46669" s="288"/>
      <c r="U46669" s="287"/>
      <c r="X46669" s="289"/>
    </row>
    <row r="46670" spans="20:24">
      <c r="T46670" s="288"/>
      <c r="U46670" s="287"/>
      <c r="X46670" s="289"/>
    </row>
    <row r="46671" spans="20:24">
      <c r="T46671" s="288"/>
      <c r="U46671" s="287"/>
      <c r="X46671" s="289"/>
    </row>
    <row r="46672" spans="20:24">
      <c r="T46672" s="288"/>
      <c r="U46672" s="287"/>
      <c r="X46672" s="289"/>
    </row>
    <row r="46673" spans="20:24">
      <c r="T46673" s="288"/>
      <c r="U46673" s="287"/>
      <c r="X46673" s="289"/>
    </row>
    <row r="46674" spans="20:24">
      <c r="T46674" s="288"/>
      <c r="U46674" s="287"/>
      <c r="X46674" s="289"/>
    </row>
    <row r="46675" spans="20:24">
      <c r="T46675" s="288"/>
      <c r="U46675" s="287"/>
      <c r="X46675" s="289"/>
    </row>
    <row r="46676" spans="20:24">
      <c r="T46676" s="288"/>
      <c r="U46676" s="287"/>
      <c r="X46676" s="289"/>
    </row>
    <row r="46677" spans="20:24">
      <c r="T46677" s="288"/>
      <c r="U46677" s="287"/>
      <c r="X46677" s="289"/>
    </row>
    <row r="46678" spans="20:24">
      <c r="T46678" s="288"/>
      <c r="U46678" s="287"/>
      <c r="X46678" s="289"/>
    </row>
    <row r="46679" spans="20:24">
      <c r="T46679" s="288"/>
      <c r="U46679" s="287"/>
      <c r="X46679" s="289"/>
    </row>
    <row r="46680" spans="20:24">
      <c r="T46680" s="288"/>
      <c r="U46680" s="287"/>
      <c r="X46680" s="289"/>
    </row>
    <row r="46681" spans="20:24">
      <c r="T46681" s="288"/>
      <c r="U46681" s="287"/>
      <c r="X46681" s="289"/>
    </row>
    <row r="46682" spans="20:24">
      <c r="T46682" s="288"/>
      <c r="U46682" s="287"/>
      <c r="X46682" s="289"/>
    </row>
    <row r="46683" spans="20:24">
      <c r="T46683" s="288"/>
      <c r="U46683" s="287"/>
      <c r="X46683" s="289"/>
    </row>
    <row r="46684" spans="20:24">
      <c r="T46684" s="288"/>
      <c r="U46684" s="287"/>
      <c r="X46684" s="289"/>
    </row>
    <row r="46685" spans="20:24">
      <c r="T46685" s="288"/>
      <c r="U46685" s="287"/>
      <c r="X46685" s="289"/>
    </row>
    <row r="46686" spans="20:24">
      <c r="T46686" s="288"/>
      <c r="U46686" s="287"/>
      <c r="X46686" s="289"/>
    </row>
    <row r="46687" spans="20:24">
      <c r="T46687" s="288"/>
      <c r="U46687" s="287"/>
      <c r="X46687" s="289"/>
    </row>
    <row r="46688" spans="20:24">
      <c r="T46688" s="288"/>
      <c r="U46688" s="287"/>
      <c r="X46688" s="289"/>
    </row>
    <row r="46689" spans="20:24">
      <c r="T46689" s="288"/>
      <c r="U46689" s="287"/>
      <c r="X46689" s="289"/>
    </row>
    <row r="46690" spans="20:24">
      <c r="T46690" s="288"/>
      <c r="U46690" s="287"/>
      <c r="X46690" s="289"/>
    </row>
    <row r="46691" spans="20:24">
      <c r="T46691" s="288"/>
      <c r="U46691" s="287"/>
      <c r="X46691" s="289"/>
    </row>
    <row r="46692" spans="20:24">
      <c r="T46692" s="288"/>
      <c r="U46692" s="287"/>
      <c r="X46692" s="289"/>
    </row>
    <row r="46693" spans="20:24">
      <c r="T46693" s="288"/>
      <c r="U46693" s="287"/>
      <c r="X46693" s="289"/>
    </row>
    <row r="46694" spans="20:24">
      <c r="T46694" s="288"/>
      <c r="U46694" s="287"/>
      <c r="X46694" s="289"/>
    </row>
    <row r="46695" spans="20:24">
      <c r="T46695" s="288"/>
      <c r="U46695" s="287"/>
      <c r="X46695" s="289"/>
    </row>
    <row r="46696" spans="20:24">
      <c r="T46696" s="288"/>
      <c r="U46696" s="287"/>
      <c r="X46696" s="289"/>
    </row>
    <row r="46697" spans="20:24">
      <c r="T46697" s="288"/>
      <c r="U46697" s="287"/>
      <c r="X46697" s="289"/>
    </row>
    <row r="46698" spans="20:24">
      <c r="T46698" s="288"/>
      <c r="U46698" s="287"/>
      <c r="X46698" s="289"/>
    </row>
    <row r="46699" spans="20:24">
      <c r="T46699" s="288"/>
      <c r="U46699" s="287"/>
      <c r="X46699" s="289"/>
    </row>
    <row r="46700" spans="20:24">
      <c r="T46700" s="288"/>
      <c r="U46700" s="287"/>
      <c r="X46700" s="289"/>
    </row>
    <row r="46701" spans="20:24">
      <c r="T46701" s="288"/>
      <c r="U46701" s="287"/>
      <c r="X46701" s="289"/>
    </row>
    <row r="46702" spans="20:24">
      <c r="T46702" s="288"/>
      <c r="U46702" s="287"/>
      <c r="X46702" s="289"/>
    </row>
    <row r="46703" spans="20:24">
      <c r="T46703" s="288"/>
      <c r="U46703" s="287"/>
      <c r="X46703" s="289"/>
    </row>
    <row r="46704" spans="20:24">
      <c r="T46704" s="288"/>
      <c r="U46704" s="287"/>
      <c r="X46704" s="289"/>
    </row>
    <row r="46705" spans="20:24">
      <c r="T46705" s="288"/>
      <c r="U46705" s="287"/>
      <c r="X46705" s="289"/>
    </row>
    <row r="46706" spans="20:24">
      <c r="T46706" s="288"/>
      <c r="U46706" s="287"/>
      <c r="X46706" s="289"/>
    </row>
    <row r="46707" spans="20:24">
      <c r="T46707" s="288"/>
      <c r="U46707" s="287"/>
      <c r="X46707" s="289"/>
    </row>
    <row r="46708" spans="20:24">
      <c r="T46708" s="288"/>
      <c r="U46708" s="287"/>
      <c r="X46708" s="289"/>
    </row>
    <row r="46709" spans="20:24">
      <c r="T46709" s="288"/>
      <c r="U46709" s="287"/>
      <c r="X46709" s="289"/>
    </row>
    <row r="46710" spans="20:24">
      <c r="T46710" s="288"/>
      <c r="U46710" s="287"/>
      <c r="X46710" s="289"/>
    </row>
    <row r="46711" spans="20:24">
      <c r="T46711" s="288"/>
      <c r="U46711" s="287"/>
      <c r="X46711" s="289"/>
    </row>
    <row r="46712" spans="20:24">
      <c r="T46712" s="288"/>
      <c r="U46712" s="287"/>
      <c r="X46712" s="289"/>
    </row>
    <row r="46713" spans="20:24">
      <c r="T46713" s="288"/>
      <c r="U46713" s="287"/>
      <c r="X46713" s="289"/>
    </row>
    <row r="46714" spans="20:24">
      <c r="T46714" s="288"/>
      <c r="U46714" s="287"/>
      <c r="X46714" s="289"/>
    </row>
    <row r="46715" spans="20:24">
      <c r="T46715" s="288"/>
      <c r="U46715" s="287"/>
      <c r="X46715" s="289"/>
    </row>
    <row r="46716" spans="20:24">
      <c r="T46716" s="288"/>
      <c r="U46716" s="287"/>
      <c r="X46716" s="289"/>
    </row>
    <row r="46717" spans="20:24">
      <c r="T46717" s="288"/>
      <c r="U46717" s="287"/>
      <c r="X46717" s="289"/>
    </row>
    <row r="46718" spans="20:24">
      <c r="T46718" s="288"/>
      <c r="U46718" s="287"/>
      <c r="X46718" s="289"/>
    </row>
    <row r="46719" spans="20:24">
      <c r="T46719" s="288"/>
      <c r="U46719" s="287"/>
      <c r="X46719" s="289"/>
    </row>
    <row r="46720" spans="20:24">
      <c r="T46720" s="288"/>
      <c r="U46720" s="287"/>
      <c r="X46720" s="289"/>
    </row>
    <row r="46721" spans="20:24">
      <c r="T46721" s="288"/>
      <c r="U46721" s="287"/>
      <c r="X46721" s="289"/>
    </row>
    <row r="46722" spans="20:24">
      <c r="T46722" s="288"/>
      <c r="U46722" s="287"/>
      <c r="X46722" s="289"/>
    </row>
    <row r="46723" spans="20:24">
      <c r="T46723" s="288"/>
      <c r="U46723" s="287"/>
      <c r="X46723" s="289"/>
    </row>
    <row r="46724" spans="20:24">
      <c r="T46724" s="288"/>
      <c r="U46724" s="287"/>
      <c r="X46724" s="289"/>
    </row>
    <row r="46725" spans="20:24">
      <c r="T46725" s="288"/>
      <c r="U46725" s="287"/>
      <c r="X46725" s="289"/>
    </row>
    <row r="46726" spans="20:24">
      <c r="T46726" s="288"/>
      <c r="U46726" s="287"/>
      <c r="X46726" s="289"/>
    </row>
    <row r="46727" spans="20:24">
      <c r="T46727" s="288"/>
      <c r="U46727" s="287"/>
      <c r="X46727" s="289"/>
    </row>
    <row r="46728" spans="20:24">
      <c r="T46728" s="288"/>
      <c r="U46728" s="287"/>
      <c r="X46728" s="289"/>
    </row>
    <row r="46729" spans="20:24">
      <c r="T46729" s="288"/>
      <c r="U46729" s="287"/>
      <c r="X46729" s="289"/>
    </row>
    <row r="46730" spans="20:24">
      <c r="T46730" s="288"/>
      <c r="U46730" s="287"/>
      <c r="X46730" s="289"/>
    </row>
    <row r="46731" spans="20:24">
      <c r="T46731" s="288"/>
      <c r="U46731" s="287"/>
      <c r="X46731" s="289"/>
    </row>
    <row r="46732" spans="20:24">
      <c r="T46732" s="288"/>
      <c r="U46732" s="287"/>
      <c r="X46732" s="289"/>
    </row>
    <row r="46733" spans="20:24">
      <c r="T46733" s="288"/>
      <c r="U46733" s="287"/>
      <c r="X46733" s="289"/>
    </row>
    <row r="46734" spans="20:24">
      <c r="T46734" s="288"/>
      <c r="U46734" s="287"/>
      <c r="X46734" s="289"/>
    </row>
    <row r="46735" spans="20:24">
      <c r="T46735" s="288"/>
      <c r="U46735" s="287"/>
      <c r="X46735" s="289"/>
    </row>
    <row r="46736" spans="20:24">
      <c r="T46736" s="288"/>
      <c r="U46736" s="287"/>
      <c r="X46736" s="289"/>
    </row>
    <row r="46737" spans="20:24">
      <c r="T46737" s="288"/>
      <c r="U46737" s="287"/>
      <c r="X46737" s="289"/>
    </row>
    <row r="46738" spans="20:24">
      <c r="T46738" s="288"/>
      <c r="U46738" s="287"/>
      <c r="X46738" s="289"/>
    </row>
    <row r="46739" spans="20:24">
      <c r="T46739" s="288"/>
      <c r="U46739" s="287"/>
      <c r="X46739" s="289"/>
    </row>
    <row r="46740" spans="20:24">
      <c r="T46740" s="288"/>
      <c r="U46740" s="287"/>
      <c r="X46740" s="289"/>
    </row>
    <row r="46741" spans="20:24">
      <c r="T46741" s="288"/>
      <c r="U46741" s="287"/>
      <c r="X46741" s="289"/>
    </row>
    <row r="46742" spans="20:24">
      <c r="T46742" s="288"/>
      <c r="U46742" s="287"/>
      <c r="X46742" s="289"/>
    </row>
    <row r="46743" spans="20:24">
      <c r="T46743" s="288"/>
      <c r="U46743" s="287"/>
      <c r="X46743" s="289"/>
    </row>
    <row r="46744" spans="20:24">
      <c r="T46744" s="288"/>
      <c r="U46744" s="287"/>
      <c r="X46744" s="289"/>
    </row>
    <row r="46745" spans="20:24">
      <c r="T46745" s="288"/>
      <c r="U46745" s="287"/>
      <c r="X46745" s="289"/>
    </row>
    <row r="46746" spans="20:24">
      <c r="T46746" s="288"/>
      <c r="U46746" s="287"/>
      <c r="X46746" s="289"/>
    </row>
    <row r="46747" spans="20:24">
      <c r="T46747" s="288"/>
      <c r="U46747" s="287"/>
      <c r="X46747" s="289"/>
    </row>
    <row r="46748" spans="20:24">
      <c r="T46748" s="288"/>
      <c r="U46748" s="287"/>
      <c r="X46748" s="289"/>
    </row>
    <row r="46749" spans="20:24">
      <c r="T46749" s="288"/>
      <c r="U46749" s="287"/>
      <c r="X46749" s="289"/>
    </row>
    <row r="46750" spans="20:24">
      <c r="T46750" s="288"/>
      <c r="U46750" s="287"/>
      <c r="X46750" s="289"/>
    </row>
    <row r="46751" spans="20:24">
      <c r="T46751" s="288"/>
      <c r="U46751" s="287"/>
      <c r="X46751" s="289"/>
    </row>
    <row r="46752" spans="20:24">
      <c r="T46752" s="288"/>
      <c r="U46752" s="287"/>
      <c r="X46752" s="289"/>
    </row>
    <row r="46753" spans="20:24">
      <c r="T46753" s="288"/>
      <c r="U46753" s="287"/>
      <c r="X46753" s="289"/>
    </row>
    <row r="46754" spans="20:24">
      <c r="T46754" s="288"/>
      <c r="U46754" s="287"/>
      <c r="X46754" s="289"/>
    </row>
    <row r="46755" spans="20:24">
      <c r="T46755" s="288"/>
      <c r="U46755" s="287"/>
      <c r="X46755" s="289"/>
    </row>
    <row r="46756" spans="20:24">
      <c r="T46756" s="288"/>
      <c r="U46756" s="287"/>
      <c r="X46756" s="289"/>
    </row>
    <row r="46757" spans="20:24">
      <c r="T46757" s="288"/>
      <c r="U46757" s="287"/>
      <c r="X46757" s="289"/>
    </row>
    <row r="46758" spans="20:24">
      <c r="T46758" s="288"/>
      <c r="U46758" s="287"/>
      <c r="X46758" s="289"/>
    </row>
    <row r="46759" spans="20:24">
      <c r="T46759" s="288"/>
      <c r="U46759" s="287"/>
      <c r="X46759" s="289"/>
    </row>
    <row r="46760" spans="20:24">
      <c r="T46760" s="288"/>
      <c r="U46760" s="287"/>
      <c r="X46760" s="289"/>
    </row>
    <row r="46761" spans="20:24">
      <c r="T46761" s="288"/>
      <c r="U46761" s="287"/>
      <c r="X46761" s="289"/>
    </row>
    <row r="46762" spans="20:24">
      <c r="T46762" s="288"/>
      <c r="U46762" s="287"/>
      <c r="X46762" s="289"/>
    </row>
    <row r="46763" spans="20:24">
      <c r="T46763" s="288"/>
      <c r="U46763" s="287"/>
      <c r="X46763" s="289"/>
    </row>
    <row r="46764" spans="20:24">
      <c r="T46764" s="288"/>
      <c r="U46764" s="287"/>
      <c r="X46764" s="289"/>
    </row>
    <row r="46765" spans="20:24">
      <c r="T46765" s="288"/>
      <c r="U46765" s="287"/>
      <c r="X46765" s="289"/>
    </row>
    <row r="46766" spans="20:24">
      <c r="T46766" s="288"/>
      <c r="U46766" s="287"/>
      <c r="X46766" s="289"/>
    </row>
    <row r="46767" spans="20:24">
      <c r="T46767" s="288"/>
      <c r="U46767" s="287"/>
      <c r="X46767" s="289"/>
    </row>
    <row r="46768" spans="20:24">
      <c r="T46768" s="288"/>
      <c r="U46768" s="287"/>
      <c r="X46768" s="289"/>
    </row>
    <row r="46769" spans="20:24">
      <c r="T46769" s="288"/>
      <c r="U46769" s="287"/>
      <c r="X46769" s="289"/>
    </row>
    <row r="46770" spans="20:24">
      <c r="T46770" s="288"/>
      <c r="U46770" s="287"/>
      <c r="X46770" s="289"/>
    </row>
    <row r="46771" spans="20:24">
      <c r="T46771" s="288"/>
      <c r="U46771" s="287"/>
      <c r="X46771" s="289"/>
    </row>
    <row r="46772" spans="20:24">
      <c r="T46772" s="288"/>
      <c r="U46772" s="287"/>
      <c r="X46772" s="289"/>
    </row>
    <row r="46773" spans="20:24">
      <c r="T46773" s="288"/>
      <c r="U46773" s="287"/>
      <c r="X46773" s="289"/>
    </row>
    <row r="46774" spans="20:24">
      <c r="T46774" s="288"/>
      <c r="U46774" s="287"/>
      <c r="X46774" s="289"/>
    </row>
    <row r="46775" spans="20:24">
      <c r="T46775" s="288"/>
      <c r="U46775" s="287"/>
      <c r="X46775" s="289"/>
    </row>
    <row r="46776" spans="20:24">
      <c r="T46776" s="288"/>
      <c r="U46776" s="287"/>
      <c r="X46776" s="289"/>
    </row>
    <row r="46777" spans="20:24">
      <c r="T46777" s="288"/>
      <c r="U46777" s="287"/>
      <c r="X46777" s="289"/>
    </row>
    <row r="46778" spans="20:24">
      <c r="T46778" s="288"/>
      <c r="U46778" s="287"/>
      <c r="X46778" s="289"/>
    </row>
    <row r="46779" spans="20:24">
      <c r="T46779" s="288"/>
      <c r="U46779" s="287"/>
      <c r="X46779" s="289"/>
    </row>
    <row r="46780" spans="20:24">
      <c r="T46780" s="288"/>
      <c r="U46780" s="287"/>
      <c r="X46780" s="289"/>
    </row>
    <row r="46781" spans="20:24">
      <c r="T46781" s="288"/>
      <c r="U46781" s="287"/>
      <c r="X46781" s="289"/>
    </row>
    <row r="46782" spans="20:24">
      <c r="T46782" s="288"/>
      <c r="U46782" s="287"/>
      <c r="X46782" s="289"/>
    </row>
    <row r="46783" spans="20:24">
      <c r="T46783" s="288"/>
      <c r="U46783" s="287"/>
      <c r="X46783" s="289"/>
    </row>
    <row r="46784" spans="20:24">
      <c r="T46784" s="288"/>
      <c r="U46784" s="287"/>
      <c r="X46784" s="289"/>
    </row>
    <row r="46785" spans="20:24">
      <c r="T46785" s="288"/>
      <c r="U46785" s="287"/>
      <c r="X46785" s="289"/>
    </row>
    <row r="46786" spans="20:24">
      <c r="T46786" s="288"/>
      <c r="U46786" s="287"/>
      <c r="X46786" s="289"/>
    </row>
    <row r="46787" spans="20:24">
      <c r="T46787" s="288"/>
      <c r="U46787" s="287"/>
      <c r="X46787" s="289"/>
    </row>
    <row r="46788" spans="20:24">
      <c r="T46788" s="288"/>
      <c r="U46788" s="287"/>
      <c r="X46788" s="289"/>
    </row>
    <row r="46789" spans="20:24">
      <c r="T46789" s="288"/>
      <c r="U46789" s="287"/>
      <c r="X46789" s="289"/>
    </row>
    <row r="46790" spans="20:24">
      <c r="T46790" s="288"/>
      <c r="U46790" s="287"/>
      <c r="X46790" s="289"/>
    </row>
    <row r="46791" spans="20:24">
      <c r="T46791" s="288"/>
      <c r="U46791" s="287"/>
      <c r="X46791" s="289"/>
    </row>
    <row r="46792" spans="20:24">
      <c r="T46792" s="288"/>
      <c r="U46792" s="287"/>
      <c r="X46792" s="289"/>
    </row>
    <row r="46793" spans="20:24">
      <c r="T46793" s="288"/>
      <c r="U46793" s="287"/>
      <c r="X46793" s="289"/>
    </row>
    <row r="46794" spans="20:24">
      <c r="T46794" s="288"/>
      <c r="U46794" s="287"/>
      <c r="X46794" s="289"/>
    </row>
    <row r="46795" spans="20:24">
      <c r="T46795" s="288"/>
      <c r="U46795" s="287"/>
      <c r="X46795" s="289"/>
    </row>
    <row r="46796" spans="20:24">
      <c r="T46796" s="288"/>
      <c r="U46796" s="287"/>
      <c r="X46796" s="289"/>
    </row>
    <row r="46797" spans="20:24">
      <c r="T46797" s="288"/>
      <c r="U46797" s="287"/>
      <c r="X46797" s="289"/>
    </row>
    <row r="46798" spans="20:24">
      <c r="T46798" s="288"/>
      <c r="U46798" s="287"/>
      <c r="X46798" s="289"/>
    </row>
    <row r="46799" spans="20:24">
      <c r="T46799" s="288"/>
      <c r="U46799" s="287"/>
      <c r="X46799" s="289"/>
    </row>
    <row r="46800" spans="20:24">
      <c r="T46800" s="288"/>
      <c r="U46800" s="287"/>
      <c r="X46800" s="289"/>
    </row>
    <row r="46801" spans="20:24">
      <c r="T46801" s="288"/>
      <c r="U46801" s="287"/>
      <c r="X46801" s="289"/>
    </row>
    <row r="46802" spans="20:24">
      <c r="T46802" s="288"/>
      <c r="U46802" s="287"/>
      <c r="X46802" s="289"/>
    </row>
    <row r="46803" spans="20:24">
      <c r="T46803" s="288"/>
      <c r="U46803" s="287"/>
      <c r="X46803" s="289"/>
    </row>
    <row r="46804" spans="20:24">
      <c r="T46804" s="288"/>
      <c r="U46804" s="287"/>
      <c r="X46804" s="289"/>
    </row>
    <row r="46805" spans="20:24">
      <c r="T46805" s="288"/>
      <c r="U46805" s="287"/>
      <c r="X46805" s="289"/>
    </row>
    <row r="46806" spans="20:24">
      <c r="T46806" s="288"/>
      <c r="U46806" s="287"/>
      <c r="X46806" s="289"/>
    </row>
    <row r="46807" spans="20:24">
      <c r="T46807" s="288"/>
      <c r="U46807" s="287"/>
      <c r="X46807" s="289"/>
    </row>
    <row r="46808" spans="20:24">
      <c r="T46808" s="288"/>
      <c r="U46808" s="287"/>
      <c r="X46808" s="289"/>
    </row>
    <row r="46809" spans="20:24">
      <c r="T46809" s="288"/>
      <c r="U46809" s="287"/>
      <c r="X46809" s="289"/>
    </row>
    <row r="46810" spans="20:24">
      <c r="T46810" s="288"/>
      <c r="U46810" s="287"/>
      <c r="X46810" s="289"/>
    </row>
    <row r="46811" spans="20:24">
      <c r="T46811" s="288"/>
      <c r="U46811" s="287"/>
      <c r="X46811" s="289"/>
    </row>
    <row r="46812" spans="20:24">
      <c r="T46812" s="288"/>
      <c r="U46812" s="287"/>
      <c r="X46812" s="289"/>
    </row>
    <row r="46813" spans="20:24">
      <c r="T46813" s="288"/>
      <c r="U46813" s="287"/>
      <c r="X46813" s="289"/>
    </row>
    <row r="46814" spans="20:24">
      <c r="T46814" s="288"/>
      <c r="U46814" s="287"/>
      <c r="X46814" s="289"/>
    </row>
    <row r="46815" spans="20:24">
      <c r="T46815" s="288"/>
      <c r="U46815" s="287"/>
      <c r="X46815" s="289"/>
    </row>
    <row r="46816" spans="20:24">
      <c r="T46816" s="288"/>
      <c r="U46816" s="287"/>
      <c r="X46816" s="289"/>
    </row>
    <row r="46817" spans="20:24">
      <c r="T46817" s="288"/>
      <c r="U46817" s="287"/>
      <c r="X46817" s="289"/>
    </row>
    <row r="46818" spans="20:24">
      <c r="T46818" s="288"/>
      <c r="U46818" s="287"/>
      <c r="X46818" s="289"/>
    </row>
    <row r="46819" spans="20:24">
      <c r="T46819" s="288"/>
      <c r="U46819" s="287"/>
      <c r="X46819" s="289"/>
    </row>
    <row r="46820" spans="20:24">
      <c r="T46820" s="288"/>
      <c r="U46820" s="287"/>
      <c r="X46820" s="289"/>
    </row>
    <row r="46821" spans="20:24">
      <c r="T46821" s="288"/>
      <c r="U46821" s="287"/>
      <c r="X46821" s="289"/>
    </row>
    <row r="46822" spans="20:24">
      <c r="T46822" s="288"/>
      <c r="U46822" s="287"/>
      <c r="X46822" s="289"/>
    </row>
    <row r="46823" spans="20:24">
      <c r="T46823" s="288"/>
      <c r="U46823" s="287"/>
      <c r="X46823" s="289"/>
    </row>
    <row r="46824" spans="20:24">
      <c r="T46824" s="288"/>
      <c r="U46824" s="287"/>
      <c r="X46824" s="289"/>
    </row>
    <row r="46825" spans="20:24">
      <c r="T46825" s="288"/>
      <c r="U46825" s="287"/>
      <c r="X46825" s="289"/>
    </row>
    <row r="46826" spans="20:24">
      <c r="T46826" s="288"/>
      <c r="U46826" s="287"/>
      <c r="X46826" s="289"/>
    </row>
    <row r="46827" spans="20:24">
      <c r="T46827" s="288"/>
      <c r="U46827" s="287"/>
      <c r="X46827" s="289"/>
    </row>
    <row r="46828" spans="20:24">
      <c r="T46828" s="288"/>
      <c r="U46828" s="287"/>
      <c r="X46828" s="289"/>
    </row>
    <row r="46829" spans="20:24">
      <c r="T46829" s="288"/>
      <c r="U46829" s="287"/>
      <c r="X46829" s="289"/>
    </row>
    <row r="46830" spans="20:24">
      <c r="T46830" s="288"/>
      <c r="U46830" s="287"/>
      <c r="X46830" s="289"/>
    </row>
    <row r="46831" spans="20:24">
      <c r="T46831" s="288"/>
      <c r="U46831" s="287"/>
      <c r="X46831" s="289"/>
    </row>
    <row r="46832" spans="20:24">
      <c r="T46832" s="288"/>
      <c r="U46832" s="287"/>
      <c r="X46832" s="289"/>
    </row>
    <row r="46833" spans="20:24">
      <c r="T46833" s="288"/>
      <c r="U46833" s="287"/>
      <c r="X46833" s="289"/>
    </row>
    <row r="46834" spans="20:24">
      <c r="T46834" s="288"/>
      <c r="U46834" s="287"/>
      <c r="X46834" s="289"/>
    </row>
    <row r="46835" spans="20:24">
      <c r="T46835" s="288"/>
      <c r="U46835" s="287"/>
      <c r="X46835" s="289"/>
    </row>
    <row r="46836" spans="20:24">
      <c r="T46836" s="288"/>
      <c r="U46836" s="287"/>
      <c r="X46836" s="289"/>
    </row>
    <row r="46837" spans="20:24">
      <c r="T46837" s="288"/>
      <c r="U46837" s="287"/>
      <c r="X46837" s="289"/>
    </row>
    <row r="46838" spans="20:24">
      <c r="T46838" s="288"/>
      <c r="U46838" s="287"/>
      <c r="X46838" s="289"/>
    </row>
    <row r="46839" spans="20:24">
      <c r="T46839" s="288"/>
      <c r="U46839" s="287"/>
      <c r="X46839" s="289"/>
    </row>
    <row r="46840" spans="20:24">
      <c r="T46840" s="288"/>
      <c r="U46840" s="287"/>
      <c r="X46840" s="289"/>
    </row>
    <row r="46841" spans="20:24">
      <c r="T46841" s="288"/>
      <c r="U46841" s="287"/>
      <c r="X46841" s="289"/>
    </row>
    <row r="46842" spans="20:24">
      <c r="T46842" s="288"/>
      <c r="U46842" s="287"/>
      <c r="X46842" s="289"/>
    </row>
    <row r="46843" spans="20:24">
      <c r="T46843" s="288"/>
      <c r="U46843" s="287"/>
      <c r="X46843" s="289"/>
    </row>
    <row r="46844" spans="20:24">
      <c r="T46844" s="288"/>
      <c r="U46844" s="287"/>
      <c r="X46844" s="289"/>
    </row>
    <row r="46845" spans="20:24">
      <c r="T46845" s="288"/>
      <c r="U46845" s="287"/>
      <c r="X46845" s="289"/>
    </row>
    <row r="46846" spans="20:24">
      <c r="T46846" s="288"/>
      <c r="U46846" s="287"/>
      <c r="X46846" s="289"/>
    </row>
    <row r="46847" spans="20:24">
      <c r="T46847" s="288"/>
      <c r="U46847" s="287"/>
      <c r="X46847" s="289"/>
    </row>
    <row r="46848" spans="20:24">
      <c r="T46848" s="288"/>
      <c r="U46848" s="287"/>
      <c r="X46848" s="289"/>
    </row>
    <row r="46849" spans="20:24">
      <c r="T46849" s="288"/>
      <c r="U46849" s="287"/>
      <c r="X46849" s="289"/>
    </row>
    <row r="46850" spans="20:24">
      <c r="T46850" s="288"/>
      <c r="U46850" s="287"/>
      <c r="X46850" s="289"/>
    </row>
    <row r="46851" spans="20:24">
      <c r="T46851" s="288"/>
      <c r="U46851" s="287"/>
      <c r="X46851" s="289"/>
    </row>
    <row r="46852" spans="20:24">
      <c r="T46852" s="288"/>
      <c r="U46852" s="287"/>
      <c r="X46852" s="289"/>
    </row>
    <row r="46853" spans="20:24">
      <c r="T46853" s="288"/>
      <c r="U46853" s="287"/>
      <c r="X46853" s="289"/>
    </row>
    <row r="46854" spans="20:24">
      <c r="T46854" s="288"/>
      <c r="U46854" s="287"/>
      <c r="X46854" s="289"/>
    </row>
    <row r="46855" spans="20:24">
      <c r="T46855" s="288"/>
      <c r="U46855" s="287"/>
      <c r="X46855" s="289"/>
    </row>
    <row r="46856" spans="20:24">
      <c r="T46856" s="288"/>
      <c r="U46856" s="287"/>
      <c r="X46856" s="289"/>
    </row>
    <row r="46857" spans="20:24">
      <c r="T46857" s="288"/>
      <c r="U46857" s="287"/>
      <c r="X46857" s="289"/>
    </row>
    <row r="46858" spans="20:24">
      <c r="T46858" s="288"/>
      <c r="U46858" s="287"/>
      <c r="X46858" s="289"/>
    </row>
    <row r="46859" spans="20:24">
      <c r="T46859" s="288"/>
      <c r="U46859" s="287"/>
      <c r="X46859" s="289"/>
    </row>
    <row r="46860" spans="20:24">
      <c r="T46860" s="288"/>
      <c r="U46860" s="287"/>
      <c r="X46860" s="289"/>
    </row>
    <row r="46861" spans="20:24">
      <c r="T46861" s="288"/>
      <c r="U46861" s="287"/>
      <c r="X46861" s="289"/>
    </row>
    <row r="46862" spans="20:24">
      <c r="T46862" s="288"/>
      <c r="U46862" s="287"/>
      <c r="X46862" s="289"/>
    </row>
    <row r="46863" spans="20:24">
      <c r="T46863" s="288"/>
      <c r="U46863" s="287"/>
      <c r="X46863" s="289"/>
    </row>
    <row r="46864" spans="20:24">
      <c r="T46864" s="288"/>
      <c r="U46864" s="287"/>
      <c r="X46864" s="289"/>
    </row>
    <row r="46865" spans="20:24">
      <c r="T46865" s="288"/>
      <c r="U46865" s="287"/>
      <c r="X46865" s="289"/>
    </row>
    <row r="46866" spans="20:24">
      <c r="T46866" s="288"/>
      <c r="U46866" s="287"/>
      <c r="X46866" s="289"/>
    </row>
    <row r="46867" spans="20:24">
      <c r="T46867" s="288"/>
      <c r="U46867" s="287"/>
      <c r="X46867" s="289"/>
    </row>
    <row r="46868" spans="20:24">
      <c r="T46868" s="288"/>
      <c r="U46868" s="287"/>
      <c r="X46868" s="289"/>
    </row>
    <row r="46869" spans="20:24">
      <c r="T46869" s="288"/>
      <c r="U46869" s="287"/>
      <c r="X46869" s="289"/>
    </row>
    <row r="46870" spans="20:24">
      <c r="T46870" s="288"/>
      <c r="U46870" s="287"/>
      <c r="X46870" s="289"/>
    </row>
    <row r="46871" spans="20:24">
      <c r="T46871" s="288"/>
      <c r="U46871" s="287"/>
      <c r="X46871" s="289"/>
    </row>
    <row r="46872" spans="20:24">
      <c r="T46872" s="288"/>
      <c r="U46872" s="287"/>
      <c r="X46872" s="289"/>
    </row>
    <row r="46873" spans="20:24">
      <c r="T46873" s="288"/>
      <c r="U46873" s="287"/>
      <c r="X46873" s="289"/>
    </row>
    <row r="46874" spans="20:24">
      <c r="T46874" s="288"/>
      <c r="U46874" s="287"/>
      <c r="X46874" s="289"/>
    </row>
    <row r="46875" spans="20:24">
      <c r="T46875" s="288"/>
      <c r="U46875" s="287"/>
      <c r="X46875" s="289"/>
    </row>
    <row r="46876" spans="20:24">
      <c r="T46876" s="288"/>
      <c r="U46876" s="287"/>
      <c r="X46876" s="289"/>
    </row>
    <row r="46877" spans="20:24">
      <c r="T46877" s="288"/>
      <c r="U46877" s="287"/>
      <c r="X46877" s="289"/>
    </row>
    <row r="46878" spans="20:24">
      <c r="T46878" s="288"/>
      <c r="U46878" s="287"/>
      <c r="X46878" s="289"/>
    </row>
    <row r="46879" spans="20:24">
      <c r="T46879" s="288"/>
      <c r="U46879" s="287"/>
      <c r="X46879" s="289"/>
    </row>
    <row r="46880" spans="20:24">
      <c r="T46880" s="288"/>
      <c r="U46880" s="287"/>
      <c r="X46880" s="289"/>
    </row>
    <row r="46881" spans="20:24">
      <c r="T46881" s="288"/>
      <c r="U46881" s="287"/>
      <c r="X46881" s="289"/>
    </row>
    <row r="46882" spans="20:24">
      <c r="T46882" s="288"/>
      <c r="U46882" s="287"/>
      <c r="X46882" s="289"/>
    </row>
    <row r="46883" spans="20:24">
      <c r="T46883" s="288"/>
      <c r="U46883" s="287"/>
      <c r="X46883" s="289"/>
    </row>
    <row r="46884" spans="20:24">
      <c r="T46884" s="288"/>
      <c r="U46884" s="287"/>
      <c r="X46884" s="289"/>
    </row>
    <row r="46885" spans="20:24">
      <c r="T46885" s="288"/>
      <c r="U46885" s="287"/>
      <c r="X46885" s="289"/>
    </row>
    <row r="46886" spans="20:24">
      <c r="T46886" s="288"/>
      <c r="U46886" s="287"/>
      <c r="X46886" s="289"/>
    </row>
    <row r="46887" spans="20:24">
      <c r="T46887" s="288"/>
      <c r="U46887" s="287"/>
      <c r="X46887" s="289"/>
    </row>
    <row r="46888" spans="20:24">
      <c r="T46888" s="288"/>
      <c r="U46888" s="287"/>
      <c r="X46888" s="289"/>
    </row>
    <row r="46889" spans="20:24">
      <c r="T46889" s="288"/>
      <c r="U46889" s="287"/>
      <c r="X46889" s="289"/>
    </row>
    <row r="46890" spans="20:24">
      <c r="T46890" s="288"/>
      <c r="U46890" s="287"/>
      <c r="X46890" s="289"/>
    </row>
    <row r="46891" spans="20:24">
      <c r="T46891" s="288"/>
      <c r="U46891" s="287"/>
      <c r="X46891" s="289"/>
    </row>
    <row r="46892" spans="20:24">
      <c r="T46892" s="288"/>
      <c r="U46892" s="287"/>
      <c r="X46892" s="289"/>
    </row>
    <row r="46893" spans="20:24">
      <c r="T46893" s="288"/>
      <c r="U46893" s="287"/>
      <c r="X46893" s="289"/>
    </row>
    <row r="46894" spans="20:24">
      <c r="T46894" s="288"/>
      <c r="U46894" s="287"/>
      <c r="X46894" s="289"/>
    </row>
    <row r="46895" spans="20:24">
      <c r="T46895" s="288"/>
      <c r="U46895" s="287"/>
      <c r="X46895" s="289"/>
    </row>
    <row r="46896" spans="20:24">
      <c r="T46896" s="288"/>
      <c r="U46896" s="287"/>
      <c r="X46896" s="289"/>
    </row>
    <row r="46897" spans="20:24">
      <c r="T46897" s="288"/>
      <c r="U46897" s="287"/>
      <c r="X46897" s="289"/>
    </row>
    <row r="46898" spans="20:24">
      <c r="T46898" s="288"/>
      <c r="U46898" s="287"/>
      <c r="X46898" s="289"/>
    </row>
    <row r="46899" spans="20:24">
      <c r="T46899" s="288"/>
      <c r="U46899" s="287"/>
      <c r="X46899" s="289"/>
    </row>
    <row r="46900" spans="20:24">
      <c r="T46900" s="288"/>
      <c r="U46900" s="287"/>
      <c r="X46900" s="289"/>
    </row>
    <row r="46901" spans="20:24">
      <c r="T46901" s="288"/>
      <c r="U46901" s="287"/>
      <c r="X46901" s="289"/>
    </row>
    <row r="46902" spans="20:24">
      <c r="T46902" s="288"/>
      <c r="U46902" s="287"/>
      <c r="X46902" s="289"/>
    </row>
    <row r="46903" spans="20:24">
      <c r="T46903" s="288"/>
      <c r="U46903" s="287"/>
      <c r="X46903" s="289"/>
    </row>
    <row r="46904" spans="20:24">
      <c r="T46904" s="288"/>
      <c r="U46904" s="287"/>
      <c r="X46904" s="289"/>
    </row>
    <row r="46905" spans="20:24">
      <c r="T46905" s="288"/>
      <c r="U46905" s="287"/>
      <c r="X46905" s="289"/>
    </row>
    <row r="46906" spans="20:24">
      <c r="T46906" s="288"/>
      <c r="U46906" s="287"/>
      <c r="X46906" s="289"/>
    </row>
    <row r="46907" spans="20:24">
      <c r="T46907" s="288"/>
      <c r="U46907" s="287"/>
      <c r="X46907" s="289"/>
    </row>
    <row r="46908" spans="20:24">
      <c r="T46908" s="288"/>
      <c r="U46908" s="287"/>
      <c r="X46908" s="289"/>
    </row>
    <row r="46909" spans="20:24">
      <c r="T46909" s="288"/>
      <c r="U46909" s="287"/>
      <c r="X46909" s="289"/>
    </row>
    <row r="46910" spans="20:24">
      <c r="T46910" s="288"/>
      <c r="U46910" s="287"/>
      <c r="X46910" s="289"/>
    </row>
    <row r="46911" spans="20:24">
      <c r="T46911" s="288"/>
      <c r="U46911" s="287"/>
      <c r="X46911" s="289"/>
    </row>
    <row r="46912" spans="20:24">
      <c r="T46912" s="288"/>
      <c r="U46912" s="287"/>
      <c r="X46912" s="289"/>
    </row>
    <row r="46913" spans="20:24">
      <c r="T46913" s="288"/>
      <c r="U46913" s="287"/>
      <c r="X46913" s="289"/>
    </row>
    <row r="46914" spans="20:24">
      <c r="T46914" s="288"/>
      <c r="U46914" s="287"/>
      <c r="X46914" s="289"/>
    </row>
    <row r="46915" spans="20:24">
      <c r="T46915" s="288"/>
      <c r="U46915" s="287"/>
      <c r="X46915" s="289"/>
    </row>
    <row r="46916" spans="20:24">
      <c r="T46916" s="288"/>
      <c r="U46916" s="287"/>
      <c r="X46916" s="289"/>
    </row>
    <row r="46917" spans="20:24">
      <c r="T46917" s="288"/>
      <c r="U46917" s="287"/>
      <c r="X46917" s="289"/>
    </row>
    <row r="46918" spans="20:24">
      <c r="T46918" s="288"/>
      <c r="U46918" s="287"/>
      <c r="X46918" s="289"/>
    </row>
    <row r="46919" spans="20:24">
      <c r="T46919" s="288"/>
      <c r="U46919" s="287"/>
      <c r="X46919" s="289"/>
    </row>
    <row r="46920" spans="20:24">
      <c r="T46920" s="288"/>
      <c r="U46920" s="287"/>
      <c r="X46920" s="289"/>
    </row>
    <row r="46921" spans="20:24">
      <c r="T46921" s="288"/>
      <c r="U46921" s="287"/>
      <c r="X46921" s="289"/>
    </row>
    <row r="46922" spans="20:24">
      <c r="T46922" s="288"/>
      <c r="U46922" s="287"/>
      <c r="X46922" s="289"/>
    </row>
    <row r="46923" spans="20:24">
      <c r="T46923" s="288"/>
      <c r="U46923" s="287"/>
      <c r="X46923" s="289"/>
    </row>
    <row r="46924" spans="20:24">
      <c r="T46924" s="288"/>
      <c r="U46924" s="287"/>
      <c r="X46924" s="289"/>
    </row>
    <row r="46925" spans="20:24">
      <c r="T46925" s="288"/>
      <c r="U46925" s="287"/>
      <c r="X46925" s="289"/>
    </row>
    <row r="46926" spans="20:24">
      <c r="T46926" s="288"/>
      <c r="U46926" s="287"/>
      <c r="X46926" s="289"/>
    </row>
    <row r="46927" spans="20:24">
      <c r="T46927" s="288"/>
      <c r="U46927" s="287"/>
      <c r="X46927" s="289"/>
    </row>
    <row r="46928" spans="20:24">
      <c r="T46928" s="288"/>
      <c r="U46928" s="287"/>
      <c r="X46928" s="289"/>
    </row>
    <row r="46929" spans="20:24">
      <c r="T46929" s="288"/>
      <c r="U46929" s="287"/>
      <c r="X46929" s="289"/>
    </row>
    <row r="46930" spans="20:24">
      <c r="T46930" s="288"/>
      <c r="U46930" s="287"/>
      <c r="X46930" s="289"/>
    </row>
    <row r="46931" spans="20:24">
      <c r="T46931" s="288"/>
      <c r="U46931" s="287"/>
      <c r="X46931" s="289"/>
    </row>
    <row r="46932" spans="20:24">
      <c r="T46932" s="288"/>
      <c r="U46932" s="287"/>
      <c r="X46932" s="289"/>
    </row>
    <row r="46933" spans="20:24">
      <c r="T46933" s="288"/>
      <c r="U46933" s="287"/>
      <c r="X46933" s="289"/>
    </row>
    <row r="46934" spans="20:24">
      <c r="T46934" s="288"/>
      <c r="U46934" s="287"/>
      <c r="X46934" s="289"/>
    </row>
    <row r="46935" spans="20:24">
      <c r="T46935" s="288"/>
      <c r="U46935" s="287"/>
      <c r="X46935" s="289"/>
    </row>
    <row r="46936" spans="20:24">
      <c r="T46936" s="288"/>
      <c r="U46936" s="287"/>
      <c r="X46936" s="289"/>
    </row>
    <row r="46937" spans="20:24">
      <c r="T46937" s="288"/>
      <c r="U46937" s="287"/>
      <c r="X46937" s="289"/>
    </row>
    <row r="46938" spans="20:24">
      <c r="T46938" s="288"/>
      <c r="U46938" s="287"/>
      <c r="X46938" s="289"/>
    </row>
    <row r="46939" spans="20:24">
      <c r="T46939" s="288"/>
      <c r="U46939" s="287"/>
      <c r="X46939" s="289"/>
    </row>
    <row r="46940" spans="20:24">
      <c r="T46940" s="288"/>
      <c r="U46940" s="287"/>
      <c r="X46940" s="289"/>
    </row>
    <row r="46941" spans="20:24">
      <c r="T46941" s="288"/>
      <c r="U46941" s="287"/>
      <c r="X46941" s="289"/>
    </row>
    <row r="46942" spans="20:24">
      <c r="T46942" s="288"/>
      <c r="U46942" s="287"/>
      <c r="X46942" s="289"/>
    </row>
    <row r="46943" spans="20:24">
      <c r="T46943" s="288"/>
      <c r="U46943" s="287"/>
      <c r="X46943" s="289"/>
    </row>
    <row r="46944" spans="20:24">
      <c r="T46944" s="288"/>
      <c r="U46944" s="287"/>
      <c r="X46944" s="289"/>
    </row>
    <row r="46945" spans="20:24">
      <c r="T46945" s="288"/>
      <c r="U46945" s="287"/>
      <c r="X46945" s="289"/>
    </row>
    <row r="46946" spans="20:24">
      <c r="T46946" s="288"/>
      <c r="U46946" s="287"/>
      <c r="X46946" s="289"/>
    </row>
    <row r="46947" spans="20:24">
      <c r="T46947" s="288"/>
      <c r="U46947" s="287"/>
      <c r="X46947" s="289"/>
    </row>
    <row r="46948" spans="20:24">
      <c r="T46948" s="288"/>
      <c r="U46948" s="287"/>
      <c r="X46948" s="289"/>
    </row>
    <row r="46949" spans="20:24">
      <c r="T46949" s="288"/>
      <c r="U46949" s="287"/>
      <c r="X46949" s="289"/>
    </row>
    <row r="46950" spans="20:24">
      <c r="T46950" s="288"/>
      <c r="U46950" s="287"/>
      <c r="X46950" s="289"/>
    </row>
    <row r="46951" spans="20:24">
      <c r="T46951" s="288"/>
      <c r="U46951" s="287"/>
      <c r="X46951" s="289"/>
    </row>
    <row r="46952" spans="20:24">
      <c r="T46952" s="288"/>
      <c r="U46952" s="287"/>
      <c r="X46952" s="289"/>
    </row>
    <row r="46953" spans="20:24">
      <c r="T46953" s="288"/>
      <c r="U46953" s="287"/>
      <c r="X46953" s="289"/>
    </row>
    <row r="46954" spans="20:24">
      <c r="T46954" s="288"/>
      <c r="U46954" s="287"/>
      <c r="X46954" s="289"/>
    </row>
    <row r="46955" spans="20:24">
      <c r="T46955" s="288"/>
      <c r="U46955" s="287"/>
      <c r="X46955" s="289"/>
    </row>
    <row r="46956" spans="20:24">
      <c r="T46956" s="288"/>
      <c r="U46956" s="287"/>
      <c r="X46956" s="289"/>
    </row>
    <row r="46957" spans="20:24">
      <c r="T46957" s="288"/>
      <c r="U46957" s="287"/>
      <c r="X46957" s="289"/>
    </row>
    <row r="46958" spans="20:24">
      <c r="T46958" s="288"/>
      <c r="U46958" s="287"/>
      <c r="X46958" s="289"/>
    </row>
    <row r="46959" spans="20:24">
      <c r="T46959" s="288"/>
      <c r="U46959" s="287"/>
      <c r="X46959" s="289"/>
    </row>
    <row r="46960" spans="20:24">
      <c r="T46960" s="288"/>
      <c r="U46960" s="287"/>
      <c r="X46960" s="289"/>
    </row>
    <row r="46961" spans="20:24">
      <c r="T46961" s="288"/>
      <c r="U46961" s="287"/>
      <c r="X46961" s="289"/>
    </row>
    <row r="46962" spans="20:24">
      <c r="T46962" s="288"/>
      <c r="U46962" s="287"/>
      <c r="X46962" s="289"/>
    </row>
    <row r="46963" spans="20:24">
      <c r="T46963" s="288"/>
      <c r="U46963" s="287"/>
      <c r="X46963" s="289"/>
    </row>
    <row r="46964" spans="20:24">
      <c r="T46964" s="288"/>
      <c r="U46964" s="287"/>
      <c r="X46964" s="289"/>
    </row>
    <row r="46965" spans="20:24">
      <c r="T46965" s="288"/>
      <c r="U46965" s="287"/>
      <c r="X46965" s="289"/>
    </row>
    <row r="46966" spans="20:24">
      <c r="T46966" s="288"/>
      <c r="U46966" s="287"/>
      <c r="X46966" s="289"/>
    </row>
    <row r="46967" spans="20:24">
      <c r="T46967" s="288"/>
      <c r="U46967" s="287"/>
      <c r="X46967" s="289"/>
    </row>
    <row r="46968" spans="20:24">
      <c r="T46968" s="288"/>
      <c r="U46968" s="287"/>
      <c r="X46968" s="289"/>
    </row>
    <row r="46969" spans="20:24">
      <c r="T46969" s="288"/>
      <c r="U46969" s="287"/>
      <c r="X46969" s="289"/>
    </row>
    <row r="46970" spans="20:24">
      <c r="T46970" s="288"/>
      <c r="U46970" s="287"/>
      <c r="X46970" s="289"/>
    </row>
    <row r="46971" spans="20:24">
      <c r="T46971" s="288"/>
      <c r="U46971" s="287"/>
      <c r="X46971" s="289"/>
    </row>
    <row r="46972" spans="20:24">
      <c r="T46972" s="288"/>
      <c r="U46972" s="287"/>
      <c r="X46972" s="289"/>
    </row>
    <row r="46973" spans="20:24">
      <c r="T46973" s="288"/>
      <c r="U46973" s="287"/>
      <c r="X46973" s="289"/>
    </row>
    <row r="46974" spans="20:24">
      <c r="T46974" s="288"/>
      <c r="U46974" s="287"/>
      <c r="X46974" s="289"/>
    </row>
    <row r="46975" spans="20:24">
      <c r="T46975" s="288"/>
      <c r="U46975" s="287"/>
      <c r="X46975" s="289"/>
    </row>
    <row r="46976" spans="20:24">
      <c r="T46976" s="288"/>
      <c r="U46976" s="287"/>
      <c r="X46976" s="289"/>
    </row>
    <row r="46977" spans="20:24">
      <c r="T46977" s="288"/>
      <c r="U46977" s="287"/>
      <c r="X46977" s="289"/>
    </row>
    <row r="46978" spans="20:24">
      <c r="T46978" s="288"/>
      <c r="U46978" s="287"/>
      <c r="X46978" s="289"/>
    </row>
    <row r="46979" spans="20:24">
      <c r="T46979" s="288"/>
      <c r="U46979" s="287"/>
      <c r="X46979" s="289"/>
    </row>
    <row r="46980" spans="20:24">
      <c r="T46980" s="288"/>
      <c r="U46980" s="287"/>
      <c r="X46980" s="289"/>
    </row>
    <row r="46981" spans="20:24">
      <c r="T46981" s="288"/>
      <c r="U46981" s="287"/>
      <c r="X46981" s="289"/>
    </row>
    <row r="46982" spans="20:24">
      <c r="T46982" s="288"/>
      <c r="U46982" s="287"/>
      <c r="X46982" s="289"/>
    </row>
    <row r="46983" spans="20:24">
      <c r="T46983" s="288"/>
      <c r="U46983" s="287"/>
      <c r="X46983" s="289"/>
    </row>
    <row r="46984" spans="20:24">
      <c r="T46984" s="288"/>
      <c r="U46984" s="287"/>
      <c r="X46984" s="289"/>
    </row>
    <row r="46985" spans="20:24">
      <c r="T46985" s="288"/>
      <c r="U46985" s="287"/>
      <c r="X46985" s="289"/>
    </row>
    <row r="46986" spans="20:24">
      <c r="T46986" s="288"/>
      <c r="U46986" s="287"/>
      <c r="X46986" s="289"/>
    </row>
    <row r="46987" spans="20:24">
      <c r="T46987" s="288"/>
      <c r="U46987" s="287"/>
      <c r="X46987" s="289"/>
    </row>
    <row r="46988" spans="20:24">
      <c r="T46988" s="288"/>
      <c r="U46988" s="287"/>
      <c r="X46988" s="289"/>
    </row>
    <row r="46989" spans="20:24">
      <c r="T46989" s="288"/>
      <c r="U46989" s="287"/>
      <c r="X46989" s="289"/>
    </row>
    <row r="46990" spans="20:24">
      <c r="T46990" s="288"/>
      <c r="U46990" s="287"/>
      <c r="X46990" s="289"/>
    </row>
    <row r="46991" spans="20:24">
      <c r="T46991" s="288"/>
      <c r="U46991" s="287"/>
      <c r="X46991" s="289"/>
    </row>
    <row r="46992" spans="20:24">
      <c r="T46992" s="288"/>
      <c r="U46992" s="287"/>
      <c r="X46992" s="289"/>
    </row>
    <row r="46993" spans="20:24">
      <c r="T46993" s="288"/>
      <c r="U46993" s="287"/>
      <c r="X46993" s="289"/>
    </row>
    <row r="46994" spans="20:24">
      <c r="T46994" s="288"/>
      <c r="U46994" s="287"/>
      <c r="X46994" s="289"/>
    </row>
    <row r="46995" spans="20:24">
      <c r="T46995" s="288"/>
      <c r="U46995" s="287"/>
      <c r="X46995" s="289"/>
    </row>
    <row r="46996" spans="20:24">
      <c r="T46996" s="288"/>
      <c r="U46996" s="287"/>
      <c r="X46996" s="289"/>
    </row>
    <row r="46997" spans="20:24">
      <c r="T46997" s="288"/>
      <c r="U46997" s="287"/>
      <c r="X46997" s="289"/>
    </row>
    <row r="46998" spans="20:24">
      <c r="T46998" s="288"/>
      <c r="U46998" s="287"/>
      <c r="X46998" s="289"/>
    </row>
    <row r="46999" spans="20:24">
      <c r="T46999" s="288"/>
      <c r="U46999" s="287"/>
      <c r="X46999" s="289"/>
    </row>
    <row r="47000" spans="20:24">
      <c r="T47000" s="288"/>
      <c r="U47000" s="287"/>
      <c r="X47000" s="289"/>
    </row>
    <row r="47001" spans="20:24">
      <c r="T47001" s="288"/>
      <c r="U47001" s="287"/>
      <c r="X47001" s="289"/>
    </row>
    <row r="47002" spans="20:24">
      <c r="T47002" s="288"/>
      <c r="U47002" s="287"/>
      <c r="X47002" s="289"/>
    </row>
    <row r="47003" spans="20:24">
      <c r="T47003" s="288"/>
      <c r="U47003" s="287"/>
      <c r="X47003" s="289"/>
    </row>
    <row r="47004" spans="20:24">
      <c r="T47004" s="288"/>
      <c r="U47004" s="287"/>
      <c r="X47004" s="289"/>
    </row>
    <row r="47005" spans="20:24">
      <c r="T47005" s="288"/>
      <c r="U47005" s="287"/>
      <c r="X47005" s="289"/>
    </row>
    <row r="47006" spans="20:24">
      <c r="T47006" s="288"/>
      <c r="U47006" s="287"/>
      <c r="X47006" s="289"/>
    </row>
    <row r="47007" spans="20:24">
      <c r="T47007" s="288"/>
      <c r="U47007" s="287"/>
      <c r="X47007" s="289"/>
    </row>
    <row r="47008" spans="20:24">
      <c r="T47008" s="288"/>
      <c r="U47008" s="287"/>
      <c r="X47008" s="289"/>
    </row>
    <row r="47009" spans="20:24">
      <c r="T47009" s="288"/>
      <c r="U47009" s="287"/>
      <c r="X47009" s="289"/>
    </row>
    <row r="47010" spans="20:24">
      <c r="T47010" s="288"/>
      <c r="U47010" s="287"/>
      <c r="X47010" s="289"/>
    </row>
    <row r="47011" spans="20:24">
      <c r="T47011" s="288"/>
      <c r="U47011" s="287"/>
      <c r="X47011" s="289"/>
    </row>
    <row r="47012" spans="20:24">
      <c r="T47012" s="288"/>
      <c r="U47012" s="287"/>
      <c r="X47012" s="289"/>
    </row>
    <row r="47013" spans="20:24">
      <c r="T47013" s="288"/>
      <c r="U47013" s="287"/>
      <c r="X47013" s="289"/>
    </row>
    <row r="47014" spans="20:24">
      <c r="T47014" s="288"/>
      <c r="U47014" s="287"/>
      <c r="X47014" s="289"/>
    </row>
    <row r="47015" spans="20:24">
      <c r="T47015" s="288"/>
      <c r="U47015" s="287"/>
      <c r="X47015" s="289"/>
    </row>
    <row r="47016" spans="20:24">
      <c r="T47016" s="288"/>
      <c r="U47016" s="287"/>
      <c r="X47016" s="289"/>
    </row>
    <row r="47017" spans="20:24">
      <c r="T47017" s="288"/>
      <c r="U47017" s="287"/>
      <c r="X47017" s="289"/>
    </row>
    <row r="47018" spans="20:24">
      <c r="T47018" s="288"/>
      <c r="U47018" s="287"/>
      <c r="X47018" s="289"/>
    </row>
    <row r="47019" spans="20:24">
      <c r="T47019" s="288"/>
      <c r="U47019" s="287"/>
      <c r="X47019" s="289"/>
    </row>
    <row r="47020" spans="20:24">
      <c r="T47020" s="288"/>
      <c r="U47020" s="287"/>
      <c r="X47020" s="289"/>
    </row>
    <row r="47021" spans="20:24">
      <c r="T47021" s="288"/>
      <c r="U47021" s="287"/>
      <c r="X47021" s="289"/>
    </row>
    <row r="47022" spans="20:24">
      <c r="T47022" s="288"/>
      <c r="U47022" s="287"/>
      <c r="X47022" s="289"/>
    </row>
    <row r="47023" spans="20:24">
      <c r="T47023" s="288"/>
      <c r="U47023" s="287"/>
      <c r="X47023" s="289"/>
    </row>
    <row r="47024" spans="20:24">
      <c r="T47024" s="288"/>
      <c r="U47024" s="287"/>
      <c r="X47024" s="289"/>
    </row>
    <row r="47025" spans="20:24">
      <c r="T47025" s="288"/>
      <c r="U47025" s="287"/>
      <c r="X47025" s="289"/>
    </row>
    <row r="47026" spans="20:24">
      <c r="T47026" s="288"/>
      <c r="U47026" s="287"/>
      <c r="X47026" s="289"/>
    </row>
    <row r="47027" spans="20:24">
      <c r="T47027" s="288"/>
      <c r="U47027" s="287"/>
      <c r="X47027" s="289"/>
    </row>
    <row r="47028" spans="20:24">
      <c r="T47028" s="288"/>
      <c r="U47028" s="287"/>
      <c r="X47028" s="289"/>
    </row>
    <row r="47029" spans="20:24">
      <c r="T47029" s="288"/>
      <c r="U47029" s="287"/>
      <c r="X47029" s="289"/>
    </row>
    <row r="47030" spans="20:24">
      <c r="T47030" s="288"/>
      <c r="U47030" s="287"/>
      <c r="X47030" s="289"/>
    </row>
    <row r="47031" spans="20:24">
      <c r="T47031" s="288"/>
      <c r="U47031" s="287"/>
      <c r="X47031" s="289"/>
    </row>
    <row r="47032" spans="20:24">
      <c r="T47032" s="288"/>
      <c r="U47032" s="287"/>
      <c r="X47032" s="289"/>
    </row>
    <row r="47033" spans="20:24">
      <c r="T47033" s="288"/>
      <c r="U47033" s="287"/>
      <c r="X47033" s="289"/>
    </row>
    <row r="47034" spans="20:24">
      <c r="T47034" s="288"/>
      <c r="U47034" s="287"/>
      <c r="X47034" s="289"/>
    </row>
    <row r="47035" spans="20:24">
      <c r="T47035" s="288"/>
      <c r="U47035" s="287"/>
      <c r="X47035" s="289"/>
    </row>
    <row r="47036" spans="20:24">
      <c r="T47036" s="288"/>
      <c r="U47036" s="287"/>
      <c r="X47036" s="289"/>
    </row>
    <row r="47037" spans="20:24">
      <c r="T47037" s="288"/>
      <c r="U47037" s="287"/>
      <c r="X47037" s="289"/>
    </row>
    <row r="47038" spans="20:24">
      <c r="T47038" s="288"/>
      <c r="U47038" s="287"/>
      <c r="X47038" s="289"/>
    </row>
    <row r="47039" spans="20:24">
      <c r="T47039" s="288"/>
      <c r="U47039" s="287"/>
      <c r="X47039" s="289"/>
    </row>
    <row r="47040" spans="20:24">
      <c r="T47040" s="288"/>
      <c r="U47040" s="287"/>
      <c r="X47040" s="289"/>
    </row>
    <row r="47041" spans="20:24">
      <c r="T47041" s="288"/>
      <c r="U47041" s="287"/>
      <c r="X47041" s="289"/>
    </row>
    <row r="47042" spans="20:24">
      <c r="T47042" s="288"/>
      <c r="U47042" s="287"/>
      <c r="X47042" s="289"/>
    </row>
    <row r="47043" spans="20:24">
      <c r="T47043" s="288"/>
      <c r="U47043" s="287"/>
      <c r="X47043" s="289"/>
    </row>
    <row r="47044" spans="20:24">
      <c r="T47044" s="288"/>
      <c r="U47044" s="287"/>
      <c r="X47044" s="289"/>
    </row>
    <row r="47045" spans="20:24">
      <c r="T47045" s="288"/>
      <c r="U47045" s="287"/>
      <c r="X47045" s="289"/>
    </row>
    <row r="47046" spans="20:24">
      <c r="T47046" s="288"/>
      <c r="U47046" s="287"/>
      <c r="X47046" s="289"/>
    </row>
    <row r="47047" spans="20:24">
      <c r="T47047" s="288"/>
      <c r="U47047" s="287"/>
      <c r="X47047" s="289"/>
    </row>
    <row r="47048" spans="20:24">
      <c r="T47048" s="288"/>
      <c r="U47048" s="287"/>
      <c r="X47048" s="289"/>
    </row>
    <row r="47049" spans="20:24">
      <c r="T47049" s="288"/>
      <c r="U47049" s="287"/>
      <c r="X47049" s="289"/>
    </row>
    <row r="47050" spans="20:24">
      <c r="T47050" s="288"/>
      <c r="U47050" s="287"/>
      <c r="X47050" s="289"/>
    </row>
    <row r="47051" spans="20:24">
      <c r="T47051" s="288"/>
      <c r="U47051" s="287"/>
      <c r="X47051" s="289"/>
    </row>
    <row r="47052" spans="20:24">
      <c r="T47052" s="288"/>
      <c r="U47052" s="287"/>
      <c r="X47052" s="289"/>
    </row>
    <row r="47053" spans="20:24">
      <c r="T47053" s="288"/>
      <c r="U47053" s="287"/>
      <c r="X47053" s="289"/>
    </row>
    <row r="47054" spans="20:24">
      <c r="T47054" s="288"/>
      <c r="U47054" s="287"/>
      <c r="X47054" s="289"/>
    </row>
    <row r="47055" spans="20:24">
      <c r="T47055" s="288"/>
      <c r="U47055" s="287"/>
      <c r="X47055" s="289"/>
    </row>
    <row r="47056" spans="20:24">
      <c r="T47056" s="288"/>
      <c r="U47056" s="287"/>
      <c r="X47056" s="289"/>
    </row>
    <row r="47057" spans="20:24">
      <c r="T47057" s="288"/>
      <c r="U47057" s="287"/>
      <c r="X47057" s="289"/>
    </row>
    <row r="47058" spans="20:24">
      <c r="T47058" s="288"/>
      <c r="U47058" s="287"/>
      <c r="X47058" s="289"/>
    </row>
    <row r="47059" spans="20:24">
      <c r="T47059" s="288"/>
      <c r="U47059" s="287"/>
      <c r="X47059" s="289"/>
    </row>
    <row r="47060" spans="20:24">
      <c r="T47060" s="288"/>
      <c r="U47060" s="287"/>
      <c r="X47060" s="289"/>
    </row>
    <row r="47061" spans="20:24">
      <c r="T47061" s="288"/>
      <c r="U47061" s="287"/>
      <c r="X47061" s="289"/>
    </row>
    <row r="47062" spans="20:24">
      <c r="T47062" s="288"/>
      <c r="U47062" s="287"/>
      <c r="X47062" s="289"/>
    </row>
    <row r="47063" spans="20:24">
      <c r="T47063" s="288"/>
      <c r="U47063" s="287"/>
      <c r="X47063" s="289"/>
    </row>
    <row r="47064" spans="20:24">
      <c r="T47064" s="288"/>
      <c r="U47064" s="287"/>
      <c r="X47064" s="289"/>
    </row>
    <row r="47065" spans="20:24">
      <c r="T47065" s="288"/>
      <c r="U47065" s="287"/>
      <c r="X47065" s="289"/>
    </row>
    <row r="47066" spans="20:24">
      <c r="T47066" s="288"/>
      <c r="U47066" s="287"/>
      <c r="X47066" s="289"/>
    </row>
    <row r="47067" spans="20:24">
      <c r="T47067" s="288"/>
      <c r="U47067" s="287"/>
      <c r="X47067" s="289"/>
    </row>
    <row r="47068" spans="20:24">
      <c r="T47068" s="288"/>
      <c r="U47068" s="287"/>
      <c r="X47068" s="289"/>
    </row>
    <row r="47069" spans="20:24">
      <c r="T47069" s="288"/>
      <c r="U47069" s="287"/>
      <c r="X47069" s="289"/>
    </row>
    <row r="47070" spans="20:24">
      <c r="T47070" s="288"/>
      <c r="U47070" s="287"/>
      <c r="X47070" s="289"/>
    </row>
    <row r="47071" spans="20:24">
      <c r="T47071" s="288"/>
      <c r="U47071" s="287"/>
      <c r="X47071" s="289"/>
    </row>
    <row r="47072" spans="20:24">
      <c r="T47072" s="288"/>
      <c r="U47072" s="287"/>
      <c r="X47072" s="289"/>
    </row>
    <row r="47073" spans="20:24">
      <c r="T47073" s="288"/>
      <c r="U47073" s="287"/>
      <c r="X47073" s="289"/>
    </row>
    <row r="47074" spans="20:24">
      <c r="T47074" s="288"/>
      <c r="U47074" s="287"/>
      <c r="X47074" s="289"/>
    </row>
    <row r="47075" spans="20:24">
      <c r="T47075" s="288"/>
      <c r="U47075" s="287"/>
      <c r="X47075" s="289"/>
    </row>
    <row r="47076" spans="20:24">
      <c r="T47076" s="288"/>
      <c r="U47076" s="287"/>
      <c r="X47076" s="289"/>
    </row>
    <row r="47077" spans="20:24">
      <c r="T47077" s="288"/>
      <c r="U47077" s="287"/>
      <c r="X47077" s="289"/>
    </row>
    <row r="47078" spans="20:24">
      <c r="T47078" s="288"/>
      <c r="U47078" s="287"/>
      <c r="X47078" s="289"/>
    </row>
    <row r="47079" spans="20:24">
      <c r="T47079" s="288"/>
      <c r="U47079" s="287"/>
      <c r="X47079" s="289"/>
    </row>
    <row r="47080" spans="20:24">
      <c r="T47080" s="288"/>
      <c r="U47080" s="287"/>
      <c r="X47080" s="289"/>
    </row>
    <row r="47081" spans="20:24">
      <c r="T47081" s="288"/>
      <c r="U47081" s="287"/>
      <c r="X47081" s="289"/>
    </row>
    <row r="47082" spans="20:24">
      <c r="T47082" s="288"/>
      <c r="U47082" s="287"/>
      <c r="X47082" s="289"/>
    </row>
    <row r="47083" spans="20:24">
      <c r="T47083" s="288"/>
      <c r="U47083" s="287"/>
      <c r="X47083" s="289"/>
    </row>
    <row r="47084" spans="20:24">
      <c r="T47084" s="288"/>
      <c r="U47084" s="287"/>
      <c r="X47084" s="289"/>
    </row>
    <row r="47085" spans="20:24">
      <c r="T47085" s="288"/>
      <c r="U47085" s="287"/>
      <c r="X47085" s="289"/>
    </row>
    <row r="47086" spans="20:24">
      <c r="T47086" s="288"/>
      <c r="U47086" s="287"/>
      <c r="X47086" s="289"/>
    </row>
    <row r="47087" spans="20:24">
      <c r="T47087" s="288"/>
      <c r="U47087" s="287"/>
      <c r="X47087" s="289"/>
    </row>
    <row r="47088" spans="20:24">
      <c r="T47088" s="288"/>
      <c r="U47088" s="287"/>
      <c r="X47088" s="289"/>
    </row>
    <row r="47089" spans="20:24">
      <c r="T47089" s="288"/>
      <c r="U47089" s="287"/>
      <c r="X47089" s="289"/>
    </row>
    <row r="47090" spans="20:24">
      <c r="T47090" s="288"/>
      <c r="U47090" s="287"/>
      <c r="X47090" s="289"/>
    </row>
    <row r="47091" spans="20:24">
      <c r="T47091" s="288"/>
      <c r="U47091" s="287"/>
      <c r="X47091" s="289"/>
    </row>
    <row r="47092" spans="20:24">
      <c r="T47092" s="288"/>
      <c r="U47092" s="287"/>
      <c r="X47092" s="289"/>
    </row>
    <row r="47093" spans="20:24">
      <c r="T47093" s="288"/>
      <c r="U47093" s="287"/>
      <c r="X47093" s="289"/>
    </row>
    <row r="47094" spans="20:24">
      <c r="T47094" s="288"/>
      <c r="U47094" s="287"/>
      <c r="X47094" s="289"/>
    </row>
    <row r="47095" spans="20:24">
      <c r="T47095" s="288"/>
      <c r="U47095" s="287"/>
      <c r="X47095" s="289"/>
    </row>
    <row r="47096" spans="20:24">
      <c r="T47096" s="288"/>
      <c r="U47096" s="287"/>
      <c r="X47096" s="289"/>
    </row>
    <row r="47097" spans="20:24">
      <c r="T47097" s="288"/>
      <c r="U47097" s="287"/>
      <c r="X47097" s="289"/>
    </row>
    <row r="47098" spans="20:24">
      <c r="T47098" s="288"/>
      <c r="U47098" s="287"/>
      <c r="X47098" s="289"/>
    </row>
    <row r="47099" spans="20:24">
      <c r="T47099" s="288"/>
      <c r="U47099" s="287"/>
      <c r="X47099" s="289"/>
    </row>
    <row r="47100" spans="20:24">
      <c r="T47100" s="288"/>
      <c r="U47100" s="287"/>
      <c r="X47100" s="289"/>
    </row>
    <row r="47101" spans="20:24">
      <c r="T47101" s="288"/>
      <c r="U47101" s="287"/>
      <c r="X47101" s="289"/>
    </row>
    <row r="47102" spans="20:24">
      <c r="T47102" s="288"/>
      <c r="U47102" s="287"/>
      <c r="X47102" s="289"/>
    </row>
    <row r="47103" spans="20:24">
      <c r="T47103" s="288"/>
      <c r="U47103" s="287"/>
      <c r="X47103" s="289"/>
    </row>
    <row r="47104" spans="20:24">
      <c r="T47104" s="288"/>
      <c r="U47104" s="287"/>
      <c r="X47104" s="289"/>
    </row>
    <row r="47105" spans="20:24">
      <c r="T47105" s="288"/>
      <c r="U47105" s="287"/>
      <c r="X47105" s="289"/>
    </row>
    <row r="47106" spans="20:24">
      <c r="T47106" s="288"/>
      <c r="U47106" s="287"/>
      <c r="X47106" s="289"/>
    </row>
    <row r="47107" spans="20:24">
      <c r="T47107" s="288"/>
      <c r="U47107" s="287"/>
      <c r="X47107" s="289"/>
    </row>
    <row r="47108" spans="20:24">
      <c r="T47108" s="288"/>
      <c r="U47108" s="287"/>
      <c r="X47108" s="289"/>
    </row>
    <row r="47109" spans="20:24">
      <c r="T47109" s="288"/>
      <c r="U47109" s="287"/>
      <c r="X47109" s="289"/>
    </row>
    <row r="47110" spans="20:24">
      <c r="T47110" s="288"/>
      <c r="U47110" s="287"/>
      <c r="X47110" s="289"/>
    </row>
    <row r="47111" spans="20:24">
      <c r="T47111" s="288"/>
      <c r="U47111" s="287"/>
      <c r="X47111" s="289"/>
    </row>
    <row r="47112" spans="20:24">
      <c r="T47112" s="288"/>
      <c r="U47112" s="287"/>
      <c r="X47112" s="289"/>
    </row>
    <row r="47113" spans="20:24">
      <c r="T47113" s="288"/>
      <c r="U47113" s="287"/>
      <c r="X47113" s="289"/>
    </row>
    <row r="47114" spans="20:24">
      <c r="T47114" s="288"/>
      <c r="U47114" s="287"/>
      <c r="X47114" s="289"/>
    </row>
    <row r="47115" spans="20:24">
      <c r="T47115" s="288"/>
      <c r="U47115" s="287"/>
      <c r="X47115" s="289"/>
    </row>
    <row r="47116" spans="20:24">
      <c r="T47116" s="288"/>
      <c r="U47116" s="287"/>
      <c r="X47116" s="289"/>
    </row>
    <row r="47117" spans="20:24">
      <c r="T47117" s="288"/>
      <c r="U47117" s="287"/>
      <c r="X47117" s="289"/>
    </row>
    <row r="47118" spans="20:24">
      <c r="T47118" s="288"/>
      <c r="U47118" s="287"/>
      <c r="X47118" s="289"/>
    </row>
    <row r="47119" spans="20:24">
      <c r="T47119" s="288"/>
      <c r="U47119" s="287"/>
      <c r="X47119" s="289"/>
    </row>
    <row r="47120" spans="20:24">
      <c r="T47120" s="288"/>
      <c r="U47120" s="287"/>
      <c r="X47120" s="289"/>
    </row>
    <row r="47121" spans="20:24">
      <c r="T47121" s="288"/>
      <c r="U47121" s="287"/>
      <c r="X47121" s="289"/>
    </row>
    <row r="47122" spans="20:24">
      <c r="T47122" s="288"/>
      <c r="U47122" s="287"/>
      <c r="X47122" s="289"/>
    </row>
    <row r="47123" spans="20:24">
      <c r="T47123" s="288"/>
      <c r="U47123" s="287"/>
      <c r="X47123" s="289"/>
    </row>
    <row r="47124" spans="20:24">
      <c r="T47124" s="288"/>
      <c r="U47124" s="287"/>
      <c r="X47124" s="289"/>
    </row>
    <row r="47125" spans="20:24">
      <c r="T47125" s="288"/>
      <c r="U47125" s="287"/>
      <c r="X47125" s="289"/>
    </row>
    <row r="47126" spans="20:24">
      <c r="T47126" s="288"/>
      <c r="U47126" s="287"/>
      <c r="X47126" s="289"/>
    </row>
    <row r="47127" spans="20:24">
      <c r="T47127" s="288"/>
      <c r="U47127" s="287"/>
      <c r="X47127" s="289"/>
    </row>
    <row r="47128" spans="20:24">
      <c r="T47128" s="288"/>
      <c r="U47128" s="287"/>
      <c r="X47128" s="289"/>
    </row>
    <row r="47129" spans="20:24">
      <c r="T47129" s="288"/>
      <c r="U47129" s="287"/>
      <c r="X47129" s="289"/>
    </row>
    <row r="47130" spans="20:24">
      <c r="T47130" s="288"/>
      <c r="U47130" s="287"/>
      <c r="X47130" s="289"/>
    </row>
    <row r="47131" spans="20:24">
      <c r="T47131" s="288"/>
      <c r="U47131" s="287"/>
      <c r="X47131" s="289"/>
    </row>
    <row r="47132" spans="20:24">
      <c r="T47132" s="288"/>
      <c r="U47132" s="287"/>
      <c r="X47132" s="289"/>
    </row>
    <row r="47133" spans="20:24">
      <c r="T47133" s="288"/>
      <c r="U47133" s="287"/>
      <c r="X47133" s="289"/>
    </row>
    <row r="47134" spans="20:24">
      <c r="T47134" s="288"/>
      <c r="U47134" s="287"/>
      <c r="X47134" s="289"/>
    </row>
    <row r="47135" spans="20:24">
      <c r="T47135" s="288"/>
      <c r="U47135" s="287"/>
      <c r="X47135" s="289"/>
    </row>
    <row r="47136" spans="20:24">
      <c r="T47136" s="288"/>
      <c r="U47136" s="287"/>
      <c r="X47136" s="289"/>
    </row>
    <row r="47137" spans="20:24">
      <c r="T47137" s="288"/>
      <c r="U47137" s="287"/>
      <c r="X47137" s="289"/>
    </row>
    <row r="47138" spans="20:24">
      <c r="T47138" s="288"/>
      <c r="U47138" s="287"/>
      <c r="X47138" s="289"/>
    </row>
    <row r="47139" spans="20:24">
      <c r="T47139" s="288"/>
      <c r="U47139" s="287"/>
      <c r="X47139" s="289"/>
    </row>
    <row r="47140" spans="20:24">
      <c r="T47140" s="288"/>
      <c r="U47140" s="287"/>
      <c r="X47140" s="289"/>
    </row>
    <row r="47141" spans="20:24">
      <c r="T47141" s="288"/>
      <c r="U47141" s="287"/>
      <c r="X47141" s="289"/>
    </row>
    <row r="47142" spans="20:24">
      <c r="T47142" s="288"/>
      <c r="U47142" s="287"/>
      <c r="X47142" s="289"/>
    </row>
    <row r="47143" spans="20:24">
      <c r="T47143" s="288"/>
      <c r="U47143" s="287"/>
      <c r="X47143" s="289"/>
    </row>
    <row r="47144" spans="20:24">
      <c r="T47144" s="288"/>
      <c r="U47144" s="287"/>
      <c r="X47144" s="289"/>
    </row>
    <row r="47145" spans="20:24">
      <c r="T47145" s="288"/>
      <c r="U47145" s="287"/>
      <c r="X47145" s="289"/>
    </row>
    <row r="47146" spans="20:24">
      <c r="T47146" s="288"/>
      <c r="U47146" s="287"/>
      <c r="X47146" s="289"/>
    </row>
    <row r="47147" spans="20:24">
      <c r="T47147" s="288"/>
      <c r="U47147" s="287"/>
      <c r="X47147" s="289"/>
    </row>
    <row r="47148" spans="20:24">
      <c r="T47148" s="288"/>
      <c r="U47148" s="287"/>
      <c r="X47148" s="289"/>
    </row>
    <row r="47149" spans="20:24">
      <c r="T47149" s="288"/>
      <c r="U47149" s="287"/>
      <c r="X47149" s="289"/>
    </row>
    <row r="47150" spans="20:24">
      <c r="T47150" s="288"/>
      <c r="U47150" s="287"/>
      <c r="X47150" s="289"/>
    </row>
    <row r="47151" spans="20:24">
      <c r="T47151" s="288"/>
      <c r="U47151" s="287"/>
      <c r="X47151" s="289"/>
    </row>
    <row r="47152" spans="20:24">
      <c r="T47152" s="288"/>
      <c r="U47152" s="287"/>
      <c r="X47152" s="289"/>
    </row>
    <row r="47153" spans="20:24">
      <c r="T47153" s="288"/>
      <c r="U47153" s="287"/>
      <c r="X47153" s="289"/>
    </row>
    <row r="47154" spans="20:24">
      <c r="T47154" s="288"/>
      <c r="U47154" s="287"/>
      <c r="X47154" s="289"/>
    </row>
    <row r="47155" spans="20:24">
      <c r="T47155" s="288"/>
      <c r="U47155" s="287"/>
      <c r="X47155" s="289"/>
    </row>
    <row r="47156" spans="20:24">
      <c r="T47156" s="288"/>
      <c r="U47156" s="287"/>
      <c r="X47156" s="289"/>
    </row>
    <row r="47157" spans="20:24">
      <c r="T47157" s="288"/>
      <c r="U47157" s="287"/>
      <c r="X47157" s="289"/>
    </row>
    <row r="47158" spans="20:24">
      <c r="T47158" s="288"/>
      <c r="U47158" s="287"/>
      <c r="X47158" s="289"/>
    </row>
    <row r="47159" spans="20:24">
      <c r="T47159" s="288"/>
      <c r="U47159" s="287"/>
      <c r="X47159" s="289"/>
    </row>
    <row r="47160" spans="20:24">
      <c r="T47160" s="288"/>
      <c r="U47160" s="287"/>
      <c r="X47160" s="289"/>
    </row>
    <row r="47161" spans="20:24">
      <c r="T47161" s="288"/>
      <c r="U47161" s="287"/>
      <c r="X47161" s="289"/>
    </row>
    <row r="47162" spans="20:24">
      <c r="T47162" s="288"/>
      <c r="U47162" s="287"/>
      <c r="X47162" s="289"/>
    </row>
    <row r="47163" spans="20:24">
      <c r="T47163" s="288"/>
      <c r="U47163" s="287"/>
      <c r="X47163" s="289"/>
    </row>
    <row r="47164" spans="20:24">
      <c r="T47164" s="288"/>
      <c r="U47164" s="287"/>
      <c r="X47164" s="289"/>
    </row>
    <row r="47165" spans="20:24">
      <c r="T47165" s="288"/>
      <c r="U47165" s="287"/>
      <c r="X47165" s="289"/>
    </row>
    <row r="47166" spans="20:24">
      <c r="T47166" s="288"/>
      <c r="U47166" s="287"/>
      <c r="X47166" s="289"/>
    </row>
    <row r="47167" spans="20:24">
      <c r="T47167" s="288"/>
      <c r="U47167" s="287"/>
      <c r="X47167" s="289"/>
    </row>
    <row r="47168" spans="20:24">
      <c r="T47168" s="288"/>
      <c r="U47168" s="287"/>
      <c r="X47168" s="289"/>
    </row>
    <row r="47169" spans="20:24">
      <c r="T47169" s="288"/>
      <c r="U47169" s="287"/>
      <c r="X47169" s="289"/>
    </row>
    <row r="47170" spans="20:24">
      <c r="T47170" s="288"/>
      <c r="U47170" s="287"/>
      <c r="X47170" s="289"/>
    </row>
    <row r="47171" spans="20:24">
      <c r="T47171" s="288"/>
      <c r="U47171" s="287"/>
      <c r="X47171" s="289"/>
    </row>
    <row r="47172" spans="20:24">
      <c r="T47172" s="288"/>
      <c r="U47172" s="287"/>
      <c r="X47172" s="289"/>
    </row>
    <row r="47173" spans="20:24">
      <c r="T47173" s="288"/>
      <c r="U47173" s="287"/>
      <c r="X47173" s="289"/>
    </row>
    <row r="47174" spans="20:24">
      <c r="T47174" s="288"/>
      <c r="U47174" s="287"/>
      <c r="X47174" s="289"/>
    </row>
    <row r="47175" spans="20:24">
      <c r="T47175" s="288"/>
      <c r="U47175" s="287"/>
      <c r="X47175" s="289"/>
    </row>
    <row r="47176" spans="20:24">
      <c r="T47176" s="288"/>
      <c r="U47176" s="287"/>
      <c r="X47176" s="289"/>
    </row>
    <row r="47177" spans="20:24">
      <c r="T47177" s="288"/>
      <c r="U47177" s="287"/>
      <c r="X47177" s="289"/>
    </row>
    <row r="47178" spans="20:24">
      <c r="T47178" s="288"/>
      <c r="U47178" s="287"/>
      <c r="X47178" s="289"/>
    </row>
    <row r="47179" spans="20:24">
      <c r="T47179" s="288"/>
      <c r="U47179" s="287"/>
      <c r="X47179" s="289"/>
    </row>
    <row r="47180" spans="20:24">
      <c r="T47180" s="288"/>
      <c r="U47180" s="287"/>
      <c r="X47180" s="289"/>
    </row>
    <row r="47181" spans="20:24">
      <c r="T47181" s="288"/>
      <c r="U47181" s="287"/>
      <c r="X47181" s="289"/>
    </row>
    <row r="47182" spans="20:24">
      <c r="T47182" s="288"/>
      <c r="U47182" s="287"/>
      <c r="X47182" s="289"/>
    </row>
    <row r="47183" spans="20:24">
      <c r="T47183" s="288"/>
      <c r="U47183" s="287"/>
      <c r="X47183" s="289"/>
    </row>
    <row r="47184" spans="20:24">
      <c r="T47184" s="288"/>
      <c r="U47184" s="287"/>
      <c r="X47184" s="289"/>
    </row>
    <row r="47185" spans="20:24">
      <c r="T47185" s="288"/>
      <c r="U47185" s="287"/>
      <c r="X47185" s="289"/>
    </row>
    <row r="47186" spans="20:24">
      <c r="T47186" s="288"/>
      <c r="U47186" s="287"/>
      <c r="X47186" s="289"/>
    </row>
    <row r="47187" spans="20:24">
      <c r="T47187" s="288"/>
      <c r="U47187" s="287"/>
      <c r="X47187" s="289"/>
    </row>
    <row r="47188" spans="20:24">
      <c r="T47188" s="288"/>
      <c r="U47188" s="287"/>
      <c r="X47188" s="289"/>
    </row>
    <row r="47189" spans="20:24">
      <c r="T47189" s="288"/>
      <c r="U47189" s="287"/>
      <c r="X47189" s="289"/>
    </row>
    <row r="47190" spans="20:24">
      <c r="T47190" s="288"/>
      <c r="U47190" s="287"/>
      <c r="X47190" s="289"/>
    </row>
    <row r="47191" spans="20:24">
      <c r="T47191" s="288"/>
      <c r="U47191" s="287"/>
      <c r="X47191" s="289"/>
    </row>
    <row r="47192" spans="20:24">
      <c r="T47192" s="288"/>
      <c r="U47192" s="287"/>
      <c r="X47192" s="289"/>
    </row>
    <row r="47193" spans="20:24">
      <c r="T47193" s="288"/>
      <c r="U47193" s="287"/>
      <c r="X47193" s="289"/>
    </row>
    <row r="47194" spans="20:24">
      <c r="T47194" s="288"/>
      <c r="U47194" s="287"/>
      <c r="X47194" s="289"/>
    </row>
    <row r="47195" spans="20:24">
      <c r="T47195" s="288"/>
      <c r="U47195" s="287"/>
      <c r="X47195" s="289"/>
    </row>
    <row r="47196" spans="20:24">
      <c r="T47196" s="288"/>
      <c r="U47196" s="287"/>
      <c r="X47196" s="289"/>
    </row>
    <row r="47197" spans="20:24">
      <c r="T47197" s="288"/>
      <c r="U47197" s="287"/>
      <c r="X47197" s="289"/>
    </row>
    <row r="47198" spans="20:24">
      <c r="T47198" s="288"/>
      <c r="U47198" s="287"/>
      <c r="X47198" s="289"/>
    </row>
    <row r="47199" spans="20:24">
      <c r="T47199" s="288"/>
      <c r="U47199" s="287"/>
      <c r="X47199" s="289"/>
    </row>
    <row r="47200" spans="20:24">
      <c r="T47200" s="288"/>
      <c r="U47200" s="287"/>
      <c r="X47200" s="289"/>
    </row>
    <row r="47201" spans="20:24">
      <c r="T47201" s="288"/>
      <c r="U47201" s="287"/>
      <c r="X47201" s="289"/>
    </row>
    <row r="47202" spans="20:24">
      <c r="T47202" s="288"/>
      <c r="U47202" s="287"/>
      <c r="X47202" s="289"/>
    </row>
    <row r="47203" spans="20:24">
      <c r="T47203" s="288"/>
      <c r="U47203" s="287"/>
      <c r="X47203" s="289"/>
    </row>
    <row r="47204" spans="20:24">
      <c r="T47204" s="288"/>
      <c r="U47204" s="287"/>
      <c r="X47204" s="289"/>
    </row>
    <row r="47205" spans="20:24">
      <c r="T47205" s="288"/>
      <c r="U47205" s="287"/>
      <c r="X47205" s="289"/>
    </row>
    <row r="47206" spans="20:24">
      <c r="T47206" s="288"/>
      <c r="U47206" s="287"/>
      <c r="X47206" s="289"/>
    </row>
    <row r="47207" spans="20:24">
      <c r="T47207" s="288"/>
      <c r="U47207" s="287"/>
      <c r="X47207" s="289"/>
    </row>
    <row r="47208" spans="20:24">
      <c r="T47208" s="288"/>
      <c r="U47208" s="287"/>
      <c r="X47208" s="289"/>
    </row>
    <row r="47209" spans="20:24">
      <c r="T47209" s="288"/>
      <c r="U47209" s="287"/>
      <c r="X47209" s="289"/>
    </row>
    <row r="47210" spans="20:24">
      <c r="T47210" s="288"/>
      <c r="U47210" s="287"/>
      <c r="X47210" s="289"/>
    </row>
    <row r="47211" spans="20:24">
      <c r="T47211" s="288"/>
      <c r="U47211" s="287"/>
      <c r="X47211" s="289"/>
    </row>
    <row r="47212" spans="20:24">
      <c r="T47212" s="288"/>
      <c r="U47212" s="287"/>
      <c r="X47212" s="289"/>
    </row>
    <row r="47213" spans="20:24">
      <c r="T47213" s="288"/>
      <c r="U47213" s="287"/>
      <c r="X47213" s="289"/>
    </row>
    <row r="47214" spans="20:24">
      <c r="T47214" s="288"/>
      <c r="U47214" s="287"/>
      <c r="X47214" s="289"/>
    </row>
    <row r="47215" spans="20:24">
      <c r="T47215" s="288"/>
      <c r="U47215" s="287"/>
      <c r="X47215" s="289"/>
    </row>
    <row r="47216" spans="20:24">
      <c r="T47216" s="288"/>
      <c r="U47216" s="287"/>
      <c r="X47216" s="289"/>
    </row>
    <row r="47217" spans="20:24">
      <c r="T47217" s="288"/>
      <c r="U47217" s="287"/>
      <c r="X47217" s="289"/>
    </row>
    <row r="47218" spans="20:24">
      <c r="T47218" s="288"/>
      <c r="U47218" s="287"/>
      <c r="X47218" s="289"/>
    </row>
    <row r="47219" spans="20:24">
      <c r="T47219" s="288"/>
      <c r="U47219" s="287"/>
      <c r="X47219" s="289"/>
    </row>
    <row r="47220" spans="20:24">
      <c r="T47220" s="288"/>
      <c r="U47220" s="287"/>
      <c r="X47220" s="289"/>
    </row>
    <row r="47221" spans="20:24">
      <c r="T47221" s="288"/>
      <c r="U47221" s="287"/>
      <c r="X47221" s="289"/>
    </row>
    <row r="47222" spans="20:24">
      <c r="T47222" s="288"/>
      <c r="U47222" s="287"/>
      <c r="X47222" s="289"/>
    </row>
    <row r="47223" spans="20:24">
      <c r="T47223" s="288"/>
      <c r="U47223" s="287"/>
      <c r="X47223" s="289"/>
    </row>
    <row r="47224" spans="20:24">
      <c r="T47224" s="288"/>
      <c r="U47224" s="287"/>
      <c r="X47224" s="289"/>
    </row>
    <row r="47225" spans="20:24">
      <c r="T47225" s="288"/>
      <c r="U47225" s="287"/>
      <c r="X47225" s="289"/>
    </row>
    <row r="47226" spans="20:24">
      <c r="T47226" s="288"/>
      <c r="U47226" s="287"/>
      <c r="X47226" s="289"/>
    </row>
    <row r="47227" spans="20:24">
      <c r="T47227" s="288"/>
      <c r="U47227" s="287"/>
      <c r="X47227" s="289"/>
    </row>
    <row r="47228" spans="20:24">
      <c r="T47228" s="288"/>
      <c r="U47228" s="287"/>
      <c r="X47228" s="289"/>
    </row>
    <row r="47229" spans="20:24">
      <c r="T47229" s="288"/>
      <c r="U47229" s="287"/>
      <c r="X47229" s="289"/>
    </row>
    <row r="47230" spans="20:24">
      <c r="T47230" s="288"/>
      <c r="U47230" s="287"/>
      <c r="X47230" s="289"/>
    </row>
    <row r="47231" spans="20:24">
      <c r="T47231" s="288"/>
      <c r="U47231" s="287"/>
      <c r="X47231" s="289"/>
    </row>
    <row r="47232" spans="20:24">
      <c r="T47232" s="288"/>
      <c r="U47232" s="287"/>
      <c r="X47232" s="289"/>
    </row>
    <row r="47233" spans="20:24">
      <c r="T47233" s="288"/>
      <c r="U47233" s="287"/>
      <c r="X47233" s="289"/>
    </row>
    <row r="47234" spans="20:24">
      <c r="T47234" s="288"/>
      <c r="U47234" s="287"/>
      <c r="X47234" s="289"/>
    </row>
    <row r="47235" spans="20:24">
      <c r="T47235" s="288"/>
      <c r="U47235" s="287"/>
      <c r="X47235" s="289"/>
    </row>
    <row r="47236" spans="20:24">
      <c r="T47236" s="288"/>
      <c r="U47236" s="287"/>
      <c r="X47236" s="289"/>
    </row>
    <row r="47237" spans="20:24">
      <c r="T47237" s="288"/>
      <c r="U47237" s="287"/>
      <c r="X47237" s="289"/>
    </row>
    <row r="47238" spans="20:24">
      <c r="T47238" s="288"/>
      <c r="U47238" s="287"/>
      <c r="X47238" s="289"/>
    </row>
    <row r="47239" spans="20:24">
      <c r="T47239" s="288"/>
      <c r="U47239" s="287"/>
      <c r="X47239" s="289"/>
    </row>
    <row r="47240" spans="20:24">
      <c r="T47240" s="288"/>
      <c r="U47240" s="287"/>
      <c r="X47240" s="289"/>
    </row>
    <row r="47241" spans="20:24">
      <c r="T47241" s="288"/>
      <c r="U47241" s="287"/>
      <c r="X47241" s="289"/>
    </row>
    <row r="47242" spans="20:24">
      <c r="T47242" s="288"/>
      <c r="U47242" s="287"/>
      <c r="X47242" s="289"/>
    </row>
    <row r="47243" spans="20:24">
      <c r="T47243" s="288"/>
      <c r="U47243" s="287"/>
      <c r="X47243" s="289"/>
    </row>
    <row r="47244" spans="20:24">
      <c r="T47244" s="288"/>
      <c r="U47244" s="287"/>
      <c r="X47244" s="289"/>
    </row>
    <row r="47245" spans="20:24">
      <c r="T47245" s="288"/>
      <c r="U47245" s="287"/>
      <c r="X47245" s="289"/>
    </row>
    <row r="47246" spans="20:24">
      <c r="T47246" s="288"/>
      <c r="U47246" s="287"/>
      <c r="X47246" s="289"/>
    </row>
    <row r="47247" spans="20:24">
      <c r="T47247" s="288"/>
      <c r="U47247" s="287"/>
      <c r="X47247" s="289"/>
    </row>
    <row r="47248" spans="20:24">
      <c r="T47248" s="288"/>
      <c r="U47248" s="287"/>
      <c r="X47248" s="289"/>
    </row>
    <row r="47249" spans="20:24">
      <c r="T47249" s="288"/>
      <c r="U47249" s="287"/>
      <c r="X47249" s="289"/>
    </row>
    <row r="47250" spans="20:24">
      <c r="T47250" s="288"/>
      <c r="U47250" s="287"/>
      <c r="X47250" s="289"/>
    </row>
    <row r="47251" spans="20:24">
      <c r="T47251" s="288"/>
      <c r="U47251" s="287"/>
      <c r="X47251" s="289"/>
    </row>
    <row r="47252" spans="20:24">
      <c r="T47252" s="288"/>
      <c r="U47252" s="287"/>
      <c r="X47252" s="289"/>
    </row>
    <row r="47253" spans="20:24">
      <c r="T47253" s="288"/>
      <c r="U47253" s="287"/>
      <c r="X47253" s="289"/>
    </row>
    <row r="47254" spans="20:24">
      <c r="T47254" s="288"/>
      <c r="U47254" s="287"/>
      <c r="X47254" s="289"/>
    </row>
    <row r="47255" spans="20:24">
      <c r="T47255" s="288"/>
      <c r="U47255" s="287"/>
      <c r="X47255" s="289"/>
    </row>
    <row r="47256" spans="20:24">
      <c r="T47256" s="288"/>
      <c r="U47256" s="287"/>
      <c r="X47256" s="289"/>
    </row>
    <row r="47257" spans="20:24">
      <c r="T47257" s="288"/>
      <c r="U47257" s="287"/>
      <c r="X47257" s="289"/>
    </row>
    <row r="47258" spans="20:24">
      <c r="T47258" s="288"/>
      <c r="U47258" s="287"/>
      <c r="X47258" s="289"/>
    </row>
    <row r="47259" spans="20:24">
      <c r="T47259" s="288"/>
      <c r="U47259" s="287"/>
      <c r="X47259" s="289"/>
    </row>
    <row r="47260" spans="20:24">
      <c r="T47260" s="288"/>
      <c r="U47260" s="287"/>
      <c r="X47260" s="289"/>
    </row>
    <row r="47261" spans="20:24">
      <c r="T47261" s="288"/>
      <c r="U47261" s="287"/>
      <c r="X47261" s="289"/>
    </row>
    <row r="47262" spans="20:24">
      <c r="T47262" s="288"/>
      <c r="U47262" s="287"/>
      <c r="X47262" s="289"/>
    </row>
    <row r="47263" spans="20:24">
      <c r="T47263" s="288"/>
      <c r="U47263" s="287"/>
      <c r="X47263" s="289"/>
    </row>
    <row r="47264" spans="20:24">
      <c r="T47264" s="288"/>
      <c r="U47264" s="287"/>
      <c r="X47264" s="289"/>
    </row>
    <row r="47265" spans="20:24">
      <c r="T47265" s="288"/>
      <c r="U47265" s="287"/>
      <c r="X47265" s="289"/>
    </row>
    <row r="47266" spans="20:24">
      <c r="T47266" s="288"/>
      <c r="U47266" s="287"/>
      <c r="X47266" s="289"/>
    </row>
    <row r="47267" spans="20:24">
      <c r="T47267" s="288"/>
      <c r="U47267" s="287"/>
      <c r="X47267" s="289"/>
    </row>
    <row r="47268" spans="20:24">
      <c r="T47268" s="288"/>
      <c r="U47268" s="287"/>
      <c r="X47268" s="289"/>
    </row>
    <row r="47269" spans="20:24">
      <c r="T47269" s="288"/>
      <c r="U47269" s="287"/>
      <c r="X47269" s="289"/>
    </row>
    <row r="47270" spans="20:24">
      <c r="T47270" s="288"/>
      <c r="U47270" s="287"/>
      <c r="X47270" s="289"/>
    </row>
    <row r="47271" spans="20:24">
      <c r="T47271" s="288"/>
      <c r="U47271" s="287"/>
      <c r="X47271" s="289"/>
    </row>
    <row r="47272" spans="20:24">
      <c r="T47272" s="288"/>
      <c r="U47272" s="287"/>
      <c r="X47272" s="289"/>
    </row>
    <row r="47273" spans="20:24">
      <c r="T47273" s="288"/>
      <c r="U47273" s="287"/>
      <c r="X47273" s="289"/>
    </row>
    <row r="47274" spans="20:24">
      <c r="T47274" s="288"/>
      <c r="U47274" s="287"/>
      <c r="X47274" s="289"/>
    </row>
    <row r="47275" spans="20:24">
      <c r="T47275" s="288"/>
      <c r="U47275" s="287"/>
      <c r="X47275" s="289"/>
    </row>
    <row r="47276" spans="20:24">
      <c r="T47276" s="288"/>
      <c r="U47276" s="287"/>
      <c r="X47276" s="289"/>
    </row>
    <row r="47277" spans="20:24">
      <c r="T47277" s="288"/>
      <c r="U47277" s="287"/>
      <c r="X47277" s="289"/>
    </row>
    <row r="47278" spans="20:24">
      <c r="T47278" s="288"/>
      <c r="U47278" s="287"/>
      <c r="X47278" s="289"/>
    </row>
    <row r="47279" spans="20:24">
      <c r="T47279" s="288"/>
      <c r="U47279" s="287"/>
      <c r="X47279" s="289"/>
    </row>
    <row r="47280" spans="20:24">
      <c r="T47280" s="288"/>
      <c r="U47280" s="287"/>
      <c r="X47280" s="289"/>
    </row>
    <row r="47281" spans="20:24">
      <c r="T47281" s="288"/>
      <c r="U47281" s="287"/>
      <c r="X47281" s="289"/>
    </row>
    <row r="47282" spans="20:24">
      <c r="T47282" s="288"/>
      <c r="U47282" s="287"/>
      <c r="X47282" s="289"/>
    </row>
    <row r="47283" spans="20:24">
      <c r="T47283" s="288"/>
      <c r="U47283" s="287"/>
      <c r="X47283" s="289"/>
    </row>
    <row r="47284" spans="20:24">
      <c r="T47284" s="288"/>
      <c r="U47284" s="287"/>
      <c r="X47284" s="289"/>
    </row>
    <row r="47285" spans="20:24">
      <c r="T47285" s="288"/>
      <c r="U47285" s="287"/>
      <c r="X47285" s="289"/>
    </row>
    <row r="47286" spans="20:24">
      <c r="T47286" s="288"/>
      <c r="U47286" s="287"/>
      <c r="X47286" s="289"/>
    </row>
    <row r="47287" spans="20:24">
      <c r="T47287" s="288"/>
      <c r="U47287" s="287"/>
      <c r="X47287" s="289"/>
    </row>
    <row r="47288" spans="20:24">
      <c r="T47288" s="288"/>
      <c r="U47288" s="287"/>
      <c r="X47288" s="289"/>
    </row>
    <row r="47289" spans="20:24">
      <c r="T47289" s="288"/>
      <c r="U47289" s="287"/>
      <c r="X47289" s="289"/>
    </row>
    <row r="47290" spans="20:24">
      <c r="T47290" s="288"/>
      <c r="U47290" s="287"/>
      <c r="X47290" s="289"/>
    </row>
    <row r="47291" spans="20:24">
      <c r="T47291" s="288"/>
      <c r="U47291" s="287"/>
      <c r="X47291" s="289"/>
    </row>
    <row r="47292" spans="20:24">
      <c r="T47292" s="288"/>
      <c r="U47292" s="287"/>
      <c r="X47292" s="289"/>
    </row>
    <row r="47293" spans="20:24">
      <c r="T47293" s="288"/>
      <c r="U47293" s="287"/>
      <c r="X47293" s="289"/>
    </row>
    <row r="47294" spans="20:24">
      <c r="T47294" s="288"/>
      <c r="U47294" s="287"/>
      <c r="X47294" s="289"/>
    </row>
    <row r="47295" spans="20:24">
      <c r="T47295" s="288"/>
      <c r="U47295" s="287"/>
      <c r="X47295" s="289"/>
    </row>
    <row r="47296" spans="20:24">
      <c r="T47296" s="288"/>
      <c r="U47296" s="287"/>
      <c r="X47296" s="289"/>
    </row>
    <row r="47297" spans="20:24">
      <c r="T47297" s="288"/>
      <c r="U47297" s="287"/>
      <c r="X47297" s="289"/>
    </row>
    <row r="47298" spans="20:24">
      <c r="T47298" s="288"/>
      <c r="U47298" s="287"/>
      <c r="X47298" s="289"/>
    </row>
    <row r="47299" spans="20:24">
      <c r="T47299" s="288"/>
      <c r="U47299" s="287"/>
      <c r="X47299" s="289"/>
    </row>
    <row r="47300" spans="20:24">
      <c r="T47300" s="288"/>
      <c r="U47300" s="287"/>
      <c r="X47300" s="289"/>
    </row>
    <row r="47301" spans="20:24">
      <c r="T47301" s="288"/>
      <c r="U47301" s="287"/>
      <c r="X47301" s="289"/>
    </row>
    <row r="47302" spans="20:24">
      <c r="T47302" s="288"/>
      <c r="U47302" s="287"/>
      <c r="X47302" s="289"/>
    </row>
    <row r="47303" spans="20:24">
      <c r="T47303" s="288"/>
      <c r="U47303" s="287"/>
      <c r="X47303" s="289"/>
    </row>
    <row r="47304" spans="20:24">
      <c r="T47304" s="288"/>
      <c r="U47304" s="287"/>
      <c r="X47304" s="289"/>
    </row>
    <row r="47305" spans="20:24">
      <c r="T47305" s="288"/>
      <c r="U47305" s="287"/>
      <c r="X47305" s="289"/>
    </row>
    <row r="47306" spans="20:24">
      <c r="T47306" s="288"/>
      <c r="U47306" s="287"/>
      <c r="X47306" s="289"/>
    </row>
    <row r="47307" spans="20:24">
      <c r="T47307" s="288"/>
      <c r="U47307" s="287"/>
      <c r="X47307" s="289"/>
    </row>
    <row r="47308" spans="20:24">
      <c r="T47308" s="288"/>
      <c r="U47308" s="287"/>
      <c r="X47308" s="289"/>
    </row>
    <row r="47309" spans="20:24">
      <c r="T47309" s="288"/>
      <c r="U47309" s="287"/>
      <c r="X47309" s="289"/>
    </row>
    <row r="47310" spans="20:24">
      <c r="T47310" s="288"/>
      <c r="U47310" s="287"/>
      <c r="X47310" s="289"/>
    </row>
    <row r="47311" spans="20:24">
      <c r="T47311" s="288"/>
      <c r="U47311" s="287"/>
      <c r="X47311" s="289"/>
    </row>
    <row r="47312" spans="20:24">
      <c r="T47312" s="288"/>
      <c r="U47312" s="287"/>
      <c r="X47312" s="289"/>
    </row>
    <row r="47313" spans="20:24">
      <c r="T47313" s="288"/>
      <c r="U47313" s="287"/>
      <c r="X47313" s="289"/>
    </row>
    <row r="47314" spans="20:24">
      <c r="T47314" s="288"/>
      <c r="U47314" s="287"/>
      <c r="X47314" s="289"/>
    </row>
    <row r="47315" spans="20:24">
      <c r="T47315" s="288"/>
      <c r="U47315" s="287"/>
      <c r="X47315" s="289"/>
    </row>
    <row r="47316" spans="20:24">
      <c r="T47316" s="288"/>
      <c r="U47316" s="287"/>
      <c r="X47316" s="289"/>
    </row>
    <row r="47317" spans="20:24">
      <c r="T47317" s="288"/>
      <c r="U47317" s="287"/>
      <c r="X47317" s="289"/>
    </row>
    <row r="47318" spans="20:24">
      <c r="T47318" s="288"/>
      <c r="U47318" s="287"/>
      <c r="X47318" s="289"/>
    </row>
    <row r="47319" spans="20:24">
      <c r="T47319" s="288"/>
      <c r="U47319" s="287"/>
      <c r="X47319" s="289"/>
    </row>
    <row r="47320" spans="20:24">
      <c r="T47320" s="288"/>
      <c r="U47320" s="287"/>
      <c r="X47320" s="289"/>
    </row>
    <row r="47321" spans="20:24">
      <c r="T47321" s="288"/>
      <c r="U47321" s="287"/>
      <c r="X47321" s="289"/>
    </row>
    <row r="47322" spans="20:24">
      <c r="T47322" s="288"/>
      <c r="U47322" s="287"/>
      <c r="X47322" s="289"/>
    </row>
    <row r="47323" spans="20:24">
      <c r="T47323" s="288"/>
      <c r="U47323" s="287"/>
      <c r="X47323" s="289"/>
    </row>
    <row r="47324" spans="20:24">
      <c r="T47324" s="288"/>
      <c r="U47324" s="287"/>
      <c r="X47324" s="289"/>
    </row>
    <row r="47325" spans="20:24">
      <c r="T47325" s="288"/>
      <c r="U47325" s="287"/>
      <c r="X47325" s="289"/>
    </row>
    <row r="47326" spans="20:24">
      <c r="T47326" s="288"/>
      <c r="U47326" s="287"/>
      <c r="X47326" s="289"/>
    </row>
    <row r="47327" spans="20:24">
      <c r="T47327" s="288"/>
      <c r="U47327" s="287"/>
      <c r="X47327" s="289"/>
    </row>
    <row r="47328" spans="20:24">
      <c r="T47328" s="288"/>
      <c r="U47328" s="287"/>
      <c r="X47328" s="289"/>
    </row>
    <row r="47329" spans="20:24">
      <c r="T47329" s="288"/>
      <c r="U47329" s="287"/>
      <c r="X47329" s="289"/>
    </row>
    <row r="47330" spans="20:24">
      <c r="T47330" s="288"/>
      <c r="U47330" s="287"/>
      <c r="X47330" s="289"/>
    </row>
    <row r="47331" spans="20:24">
      <c r="T47331" s="288"/>
      <c r="U47331" s="287"/>
      <c r="X47331" s="289"/>
    </row>
    <row r="47332" spans="20:24">
      <c r="T47332" s="288"/>
      <c r="U47332" s="287"/>
      <c r="X47332" s="289"/>
    </row>
    <row r="47333" spans="20:24">
      <c r="T47333" s="288"/>
      <c r="U47333" s="287"/>
      <c r="X47333" s="289"/>
    </row>
    <row r="47334" spans="20:24">
      <c r="T47334" s="288"/>
      <c r="U47334" s="287"/>
      <c r="X47334" s="289"/>
    </row>
    <row r="47335" spans="20:24">
      <c r="T47335" s="288"/>
      <c r="U47335" s="287"/>
      <c r="X47335" s="289"/>
    </row>
    <row r="47336" spans="20:24">
      <c r="T47336" s="288"/>
      <c r="U47336" s="287"/>
      <c r="X47336" s="289"/>
    </row>
    <row r="47337" spans="20:24">
      <c r="T47337" s="288"/>
      <c r="U47337" s="287"/>
      <c r="X47337" s="289"/>
    </row>
    <row r="47338" spans="20:24">
      <c r="T47338" s="288"/>
      <c r="U47338" s="287"/>
      <c r="X47338" s="289"/>
    </row>
    <row r="47339" spans="20:24">
      <c r="T47339" s="288"/>
      <c r="U47339" s="287"/>
      <c r="X47339" s="289"/>
    </row>
    <row r="47340" spans="20:24">
      <c r="T47340" s="288"/>
      <c r="U47340" s="287"/>
      <c r="X47340" s="289"/>
    </row>
    <row r="47341" spans="20:24">
      <c r="T47341" s="288"/>
      <c r="U47341" s="287"/>
      <c r="X47341" s="289"/>
    </row>
    <row r="47342" spans="20:24">
      <c r="T47342" s="288"/>
      <c r="U47342" s="287"/>
      <c r="X47342" s="289"/>
    </row>
    <row r="47343" spans="20:24">
      <c r="T47343" s="288"/>
      <c r="U47343" s="287"/>
      <c r="X47343" s="289"/>
    </row>
    <row r="47344" spans="20:24">
      <c r="T47344" s="288"/>
      <c r="U47344" s="287"/>
      <c r="X47344" s="289"/>
    </row>
    <row r="47345" spans="20:24">
      <c r="T47345" s="288"/>
      <c r="U47345" s="287"/>
      <c r="X47345" s="289"/>
    </row>
    <row r="47346" spans="20:24">
      <c r="T47346" s="288"/>
      <c r="U47346" s="287"/>
      <c r="X47346" s="289"/>
    </row>
    <row r="47347" spans="20:24">
      <c r="T47347" s="288"/>
      <c r="U47347" s="287"/>
      <c r="X47347" s="289"/>
    </row>
    <row r="47348" spans="20:24">
      <c r="T47348" s="288"/>
      <c r="U47348" s="287"/>
      <c r="X47348" s="289"/>
    </row>
    <row r="47349" spans="20:24">
      <c r="T47349" s="288"/>
      <c r="U47349" s="287"/>
      <c r="X47349" s="289"/>
    </row>
    <row r="47350" spans="20:24">
      <c r="T47350" s="288"/>
      <c r="U47350" s="287"/>
      <c r="X47350" s="289"/>
    </row>
    <row r="47351" spans="20:24">
      <c r="T47351" s="288"/>
      <c r="U47351" s="287"/>
      <c r="X47351" s="289"/>
    </row>
    <row r="47352" spans="20:24">
      <c r="T47352" s="288"/>
      <c r="U47352" s="287"/>
      <c r="X47352" s="289"/>
    </row>
    <row r="47353" spans="20:24">
      <c r="T47353" s="288"/>
      <c r="U47353" s="287"/>
      <c r="X47353" s="289"/>
    </row>
    <row r="47354" spans="20:24">
      <c r="T47354" s="288"/>
      <c r="U47354" s="287"/>
      <c r="X47354" s="289"/>
    </row>
    <row r="47355" spans="20:24">
      <c r="T47355" s="288"/>
      <c r="U47355" s="287"/>
      <c r="X47355" s="289"/>
    </row>
    <row r="47356" spans="20:24">
      <c r="T47356" s="288"/>
      <c r="U47356" s="287"/>
      <c r="X47356" s="289"/>
    </row>
    <row r="47357" spans="20:24">
      <c r="T47357" s="288"/>
      <c r="U47357" s="287"/>
      <c r="X47357" s="289"/>
    </row>
    <row r="47358" spans="20:24">
      <c r="T47358" s="288"/>
      <c r="U47358" s="287"/>
      <c r="X47358" s="289"/>
    </row>
    <row r="47359" spans="20:24">
      <c r="T47359" s="288"/>
      <c r="U47359" s="287"/>
      <c r="X47359" s="289"/>
    </row>
    <row r="47360" spans="20:24">
      <c r="T47360" s="288"/>
      <c r="U47360" s="287"/>
      <c r="X47360" s="289"/>
    </row>
    <row r="47361" spans="20:24">
      <c r="T47361" s="288"/>
      <c r="U47361" s="287"/>
      <c r="X47361" s="289"/>
    </row>
    <row r="47362" spans="20:24">
      <c r="T47362" s="288"/>
      <c r="U47362" s="287"/>
      <c r="X47362" s="289"/>
    </row>
    <row r="47363" spans="20:24">
      <c r="T47363" s="288"/>
      <c r="U47363" s="287"/>
      <c r="X47363" s="289"/>
    </row>
    <row r="47364" spans="20:24">
      <c r="T47364" s="288"/>
      <c r="U47364" s="287"/>
      <c r="X47364" s="289"/>
    </row>
    <row r="47365" spans="20:24">
      <c r="T47365" s="288"/>
      <c r="U47365" s="287"/>
      <c r="X47365" s="289"/>
    </row>
    <row r="47366" spans="20:24">
      <c r="T47366" s="288"/>
      <c r="U47366" s="287"/>
      <c r="X47366" s="289"/>
    </row>
    <row r="47367" spans="20:24">
      <c r="T47367" s="288"/>
      <c r="U47367" s="287"/>
      <c r="X47367" s="289"/>
    </row>
    <row r="47368" spans="20:24">
      <c r="T47368" s="288"/>
      <c r="U47368" s="287"/>
      <c r="X47368" s="289"/>
    </row>
    <row r="47369" spans="20:24">
      <c r="T47369" s="288"/>
      <c r="U47369" s="287"/>
      <c r="X47369" s="289"/>
    </row>
    <row r="47370" spans="20:24">
      <c r="T47370" s="288"/>
      <c r="U47370" s="287"/>
      <c r="X47370" s="289"/>
    </row>
    <row r="47371" spans="20:24">
      <c r="T47371" s="288"/>
      <c r="U47371" s="287"/>
      <c r="X47371" s="289"/>
    </row>
    <row r="47372" spans="20:24">
      <c r="T47372" s="288"/>
      <c r="U47372" s="287"/>
      <c r="X47372" s="289"/>
    </row>
    <row r="47373" spans="20:24">
      <c r="T47373" s="288"/>
      <c r="U47373" s="287"/>
      <c r="X47373" s="289"/>
    </row>
    <row r="47374" spans="20:24">
      <c r="T47374" s="288"/>
      <c r="U47374" s="287"/>
      <c r="X47374" s="289"/>
    </row>
    <row r="47375" spans="20:24">
      <c r="T47375" s="288"/>
      <c r="U47375" s="287"/>
      <c r="X47375" s="289"/>
    </row>
    <row r="47376" spans="20:24">
      <c r="T47376" s="288"/>
      <c r="U47376" s="287"/>
      <c r="X47376" s="289"/>
    </row>
    <row r="47377" spans="20:24">
      <c r="T47377" s="288"/>
      <c r="U47377" s="287"/>
      <c r="X47377" s="289"/>
    </row>
    <row r="47378" spans="20:24">
      <c r="T47378" s="288"/>
      <c r="U47378" s="287"/>
      <c r="X47378" s="289"/>
    </row>
    <row r="47379" spans="20:24">
      <c r="T47379" s="288"/>
      <c r="U47379" s="287"/>
      <c r="X47379" s="289"/>
    </row>
    <row r="47380" spans="20:24">
      <c r="T47380" s="288"/>
      <c r="U47380" s="287"/>
      <c r="X47380" s="289"/>
    </row>
    <row r="47381" spans="20:24">
      <c r="T47381" s="288"/>
      <c r="U47381" s="287"/>
      <c r="X47381" s="289"/>
    </row>
    <row r="47382" spans="20:24">
      <c r="T47382" s="288"/>
      <c r="U47382" s="287"/>
      <c r="X47382" s="289"/>
    </row>
    <row r="47383" spans="20:24">
      <c r="T47383" s="288"/>
      <c r="U47383" s="287"/>
      <c r="X47383" s="289"/>
    </row>
    <row r="47384" spans="20:24">
      <c r="T47384" s="288"/>
      <c r="U47384" s="287"/>
      <c r="X47384" s="289"/>
    </row>
    <row r="47385" spans="20:24">
      <c r="T47385" s="288"/>
      <c r="U47385" s="287"/>
      <c r="X47385" s="289"/>
    </row>
    <row r="47386" spans="20:24">
      <c r="T47386" s="288"/>
      <c r="U47386" s="287"/>
      <c r="X47386" s="289"/>
    </row>
    <row r="47387" spans="20:24">
      <c r="T47387" s="288"/>
      <c r="U47387" s="287"/>
      <c r="X47387" s="289"/>
    </row>
    <row r="47388" spans="20:24">
      <c r="T47388" s="288"/>
      <c r="U47388" s="287"/>
      <c r="X47388" s="289"/>
    </row>
    <row r="47389" spans="20:24">
      <c r="T47389" s="288"/>
      <c r="U47389" s="287"/>
      <c r="X47389" s="289"/>
    </row>
    <row r="47390" spans="20:24">
      <c r="T47390" s="288"/>
      <c r="U47390" s="287"/>
      <c r="X47390" s="289"/>
    </row>
    <row r="47391" spans="20:24">
      <c r="T47391" s="288"/>
      <c r="U47391" s="287"/>
      <c r="X47391" s="289"/>
    </row>
    <row r="47392" spans="20:24">
      <c r="T47392" s="288"/>
      <c r="U47392" s="287"/>
      <c r="X47392" s="289"/>
    </row>
    <row r="47393" spans="20:24">
      <c r="T47393" s="288"/>
      <c r="U47393" s="287"/>
      <c r="X47393" s="289"/>
    </row>
    <row r="47394" spans="20:24">
      <c r="T47394" s="288"/>
      <c r="U47394" s="287"/>
      <c r="X47394" s="289"/>
    </row>
    <row r="47395" spans="20:24">
      <c r="T47395" s="288"/>
      <c r="U47395" s="287"/>
      <c r="X47395" s="289"/>
    </row>
    <row r="47396" spans="20:24">
      <c r="T47396" s="288"/>
      <c r="U47396" s="287"/>
      <c r="X47396" s="289"/>
    </row>
    <row r="47397" spans="20:24">
      <c r="T47397" s="288"/>
      <c r="U47397" s="287"/>
      <c r="X47397" s="289"/>
    </row>
    <row r="47398" spans="20:24">
      <c r="T47398" s="288"/>
      <c r="U47398" s="287"/>
      <c r="X47398" s="289"/>
    </row>
    <row r="47399" spans="20:24">
      <c r="T47399" s="288"/>
      <c r="U47399" s="287"/>
      <c r="X47399" s="289"/>
    </row>
    <row r="47400" spans="20:24">
      <c r="T47400" s="288"/>
      <c r="U47400" s="287"/>
      <c r="X47400" s="289"/>
    </row>
    <row r="47401" spans="20:24">
      <c r="T47401" s="288"/>
      <c r="U47401" s="287"/>
      <c r="X47401" s="289"/>
    </row>
    <row r="47402" spans="20:24">
      <c r="T47402" s="288"/>
      <c r="U47402" s="287"/>
      <c r="X47402" s="289"/>
    </row>
    <row r="47403" spans="20:24">
      <c r="T47403" s="288"/>
      <c r="U47403" s="287"/>
      <c r="X47403" s="289"/>
    </row>
    <row r="47404" spans="20:24">
      <c r="T47404" s="288"/>
      <c r="U47404" s="287"/>
      <c r="X47404" s="289"/>
    </row>
    <row r="47405" spans="20:24">
      <c r="T47405" s="288"/>
      <c r="U47405" s="287"/>
      <c r="X47405" s="289"/>
    </row>
    <row r="47406" spans="20:24">
      <c r="T47406" s="288"/>
      <c r="U47406" s="287"/>
      <c r="X47406" s="289"/>
    </row>
    <row r="47407" spans="20:24">
      <c r="T47407" s="288"/>
      <c r="U47407" s="287"/>
      <c r="X47407" s="289"/>
    </row>
    <row r="47408" spans="20:24">
      <c r="T47408" s="288"/>
      <c r="U47408" s="287"/>
      <c r="X47408" s="289"/>
    </row>
    <row r="47409" spans="20:24">
      <c r="T47409" s="288"/>
      <c r="U47409" s="287"/>
      <c r="X47409" s="289"/>
    </row>
    <row r="47410" spans="20:24">
      <c r="T47410" s="288"/>
      <c r="U47410" s="287"/>
      <c r="X47410" s="289"/>
    </row>
    <row r="47411" spans="20:24">
      <c r="T47411" s="288"/>
      <c r="U47411" s="287"/>
      <c r="X47411" s="289"/>
    </row>
    <row r="47412" spans="20:24">
      <c r="T47412" s="288"/>
      <c r="U47412" s="287"/>
      <c r="X47412" s="289"/>
    </row>
    <row r="47413" spans="20:24">
      <c r="T47413" s="288"/>
      <c r="U47413" s="287"/>
      <c r="X47413" s="289"/>
    </row>
    <row r="47414" spans="20:24">
      <c r="T47414" s="288"/>
      <c r="U47414" s="287"/>
      <c r="X47414" s="289"/>
    </row>
    <row r="47415" spans="20:24">
      <c r="T47415" s="288"/>
      <c r="U47415" s="287"/>
      <c r="X47415" s="289"/>
    </row>
    <row r="47416" spans="20:24">
      <c r="T47416" s="288"/>
      <c r="U47416" s="287"/>
      <c r="X47416" s="289"/>
    </row>
    <row r="47417" spans="20:24">
      <c r="T47417" s="288"/>
      <c r="U47417" s="287"/>
      <c r="X47417" s="289"/>
    </row>
    <row r="47418" spans="20:24">
      <c r="T47418" s="288"/>
      <c r="U47418" s="287"/>
      <c r="X47418" s="289"/>
    </row>
    <row r="47419" spans="20:24">
      <c r="T47419" s="288"/>
      <c r="U47419" s="287"/>
      <c r="X47419" s="289"/>
    </row>
    <row r="47420" spans="20:24">
      <c r="T47420" s="288"/>
      <c r="U47420" s="287"/>
      <c r="X47420" s="289"/>
    </row>
    <row r="47421" spans="20:24">
      <c r="T47421" s="288"/>
      <c r="U47421" s="287"/>
      <c r="X47421" s="289"/>
    </row>
    <row r="47422" spans="20:24">
      <c r="T47422" s="288"/>
      <c r="U47422" s="287"/>
      <c r="X47422" s="289"/>
    </row>
    <row r="47423" spans="20:24">
      <c r="T47423" s="288"/>
      <c r="U47423" s="287"/>
      <c r="X47423" s="289"/>
    </row>
    <row r="47424" spans="20:24">
      <c r="T47424" s="288"/>
      <c r="U47424" s="287"/>
      <c r="X47424" s="289"/>
    </row>
    <row r="47425" spans="20:24">
      <c r="T47425" s="288"/>
      <c r="U47425" s="287"/>
      <c r="X47425" s="289"/>
    </row>
    <row r="47426" spans="20:24">
      <c r="T47426" s="288"/>
      <c r="U47426" s="287"/>
      <c r="X47426" s="289"/>
    </row>
    <row r="47427" spans="20:24">
      <c r="T47427" s="288"/>
      <c r="U47427" s="287"/>
      <c r="X47427" s="289"/>
    </row>
    <row r="47428" spans="20:24">
      <c r="T47428" s="288"/>
      <c r="U47428" s="287"/>
      <c r="X47428" s="289"/>
    </row>
    <row r="47429" spans="20:24">
      <c r="T47429" s="288"/>
      <c r="U47429" s="287"/>
      <c r="X47429" s="289"/>
    </row>
    <row r="47430" spans="20:24">
      <c r="T47430" s="288"/>
      <c r="U47430" s="287"/>
      <c r="X47430" s="289"/>
    </row>
    <row r="47431" spans="20:24">
      <c r="T47431" s="288"/>
      <c r="U47431" s="287"/>
      <c r="X47431" s="289"/>
    </row>
    <row r="47432" spans="20:24">
      <c r="T47432" s="288"/>
      <c r="U47432" s="287"/>
      <c r="X47432" s="289"/>
    </row>
    <row r="47433" spans="20:24">
      <c r="T47433" s="288"/>
      <c r="U47433" s="287"/>
      <c r="X47433" s="289"/>
    </row>
    <row r="47434" spans="20:24">
      <c r="T47434" s="288"/>
      <c r="U47434" s="287"/>
      <c r="X47434" s="289"/>
    </row>
    <row r="47435" spans="20:24">
      <c r="T47435" s="288"/>
      <c r="U47435" s="287"/>
      <c r="X47435" s="289"/>
    </row>
    <row r="47436" spans="20:24">
      <c r="T47436" s="288"/>
      <c r="U47436" s="287"/>
      <c r="X47436" s="289"/>
    </row>
    <row r="47437" spans="20:24">
      <c r="T47437" s="288"/>
      <c r="U47437" s="287"/>
      <c r="X47437" s="289"/>
    </row>
    <row r="47438" spans="20:24">
      <c r="T47438" s="288"/>
      <c r="U47438" s="287"/>
      <c r="X47438" s="289"/>
    </row>
    <row r="47439" spans="20:24">
      <c r="T47439" s="288"/>
      <c r="U47439" s="287"/>
      <c r="X47439" s="289"/>
    </row>
    <row r="47440" spans="20:24">
      <c r="T47440" s="288"/>
      <c r="U47440" s="287"/>
      <c r="X47440" s="289"/>
    </row>
    <row r="47441" spans="20:24">
      <c r="T47441" s="288"/>
      <c r="U47441" s="287"/>
      <c r="X47441" s="289"/>
    </row>
    <row r="47442" spans="20:24">
      <c r="T47442" s="288"/>
      <c r="U47442" s="287"/>
      <c r="X47442" s="289"/>
    </row>
    <row r="47443" spans="20:24">
      <c r="T47443" s="288"/>
      <c r="U47443" s="287"/>
      <c r="X47443" s="289"/>
    </row>
    <row r="47444" spans="20:24">
      <c r="T47444" s="288"/>
      <c r="U47444" s="287"/>
      <c r="X47444" s="289"/>
    </row>
    <row r="47445" spans="20:24">
      <c r="T47445" s="288"/>
      <c r="U47445" s="287"/>
      <c r="X47445" s="289"/>
    </row>
    <row r="47446" spans="20:24">
      <c r="T47446" s="288"/>
      <c r="U47446" s="287"/>
      <c r="X47446" s="289"/>
    </row>
    <row r="47447" spans="20:24">
      <c r="T47447" s="288"/>
      <c r="U47447" s="287"/>
      <c r="X47447" s="289"/>
    </row>
    <row r="47448" spans="20:24">
      <c r="T47448" s="288"/>
      <c r="U47448" s="287"/>
      <c r="X47448" s="289"/>
    </row>
    <row r="47449" spans="20:24">
      <c r="T47449" s="288"/>
      <c r="U47449" s="287"/>
      <c r="X47449" s="289"/>
    </row>
    <row r="47450" spans="20:24">
      <c r="T47450" s="288"/>
      <c r="U47450" s="287"/>
      <c r="X47450" s="289"/>
    </row>
    <row r="47451" spans="20:24">
      <c r="T47451" s="288"/>
      <c r="U47451" s="287"/>
      <c r="X47451" s="289"/>
    </row>
    <row r="47452" spans="20:24">
      <c r="T47452" s="288"/>
      <c r="U47452" s="287"/>
      <c r="X47452" s="289"/>
    </row>
    <row r="47453" spans="20:24">
      <c r="T47453" s="288"/>
      <c r="U47453" s="287"/>
      <c r="X47453" s="289"/>
    </row>
    <row r="47454" spans="20:24">
      <c r="T47454" s="288"/>
      <c r="U47454" s="287"/>
      <c r="X47454" s="289"/>
    </row>
    <row r="47455" spans="20:24">
      <c r="T47455" s="288"/>
      <c r="U47455" s="287"/>
      <c r="X47455" s="289"/>
    </row>
    <row r="47456" spans="20:24">
      <c r="T47456" s="288"/>
      <c r="U47456" s="287"/>
      <c r="X47456" s="289"/>
    </row>
    <row r="47457" spans="20:24">
      <c r="T47457" s="288"/>
      <c r="U47457" s="287"/>
      <c r="X47457" s="289"/>
    </row>
    <row r="47458" spans="20:24">
      <c r="T47458" s="288"/>
      <c r="U47458" s="287"/>
      <c r="X47458" s="289"/>
    </row>
    <row r="47459" spans="20:24">
      <c r="T47459" s="288"/>
      <c r="U47459" s="287"/>
      <c r="X47459" s="289"/>
    </row>
    <row r="47460" spans="20:24">
      <c r="T47460" s="288"/>
      <c r="U47460" s="287"/>
      <c r="X47460" s="289"/>
    </row>
    <row r="47461" spans="20:24">
      <c r="T47461" s="288"/>
      <c r="U47461" s="287"/>
      <c r="X47461" s="289"/>
    </row>
    <row r="47462" spans="20:24">
      <c r="T47462" s="288"/>
      <c r="U47462" s="287"/>
      <c r="X47462" s="289"/>
    </row>
    <row r="47463" spans="20:24">
      <c r="T47463" s="288"/>
      <c r="U47463" s="287"/>
      <c r="X47463" s="289"/>
    </row>
    <row r="47464" spans="20:24">
      <c r="T47464" s="288"/>
      <c r="U47464" s="287"/>
      <c r="X47464" s="289"/>
    </row>
    <row r="47465" spans="20:24">
      <c r="T47465" s="288"/>
      <c r="U47465" s="287"/>
      <c r="X47465" s="289"/>
    </row>
    <row r="47466" spans="20:24">
      <c r="T47466" s="288"/>
      <c r="U47466" s="287"/>
      <c r="X47466" s="289"/>
    </row>
    <row r="47467" spans="20:24">
      <c r="T47467" s="288"/>
      <c r="U47467" s="287"/>
      <c r="X47467" s="289"/>
    </row>
    <row r="47468" spans="20:24">
      <c r="T47468" s="288"/>
      <c r="U47468" s="287"/>
      <c r="X47468" s="289"/>
    </row>
    <row r="47469" spans="20:24">
      <c r="T47469" s="288"/>
      <c r="U47469" s="287"/>
      <c r="X47469" s="289"/>
    </row>
    <row r="47470" spans="20:24">
      <c r="T47470" s="288"/>
      <c r="U47470" s="287"/>
      <c r="X47470" s="289"/>
    </row>
    <row r="47471" spans="20:24">
      <c r="T47471" s="288"/>
      <c r="U47471" s="287"/>
      <c r="X47471" s="289"/>
    </row>
    <row r="47472" spans="20:24">
      <c r="T47472" s="288"/>
      <c r="U47472" s="287"/>
      <c r="X47472" s="289"/>
    </row>
    <row r="47473" spans="20:24">
      <c r="T47473" s="288"/>
      <c r="U47473" s="287"/>
      <c r="X47473" s="289"/>
    </row>
    <row r="47474" spans="20:24">
      <c r="T47474" s="288"/>
      <c r="U47474" s="287"/>
      <c r="X47474" s="289"/>
    </row>
    <row r="47475" spans="20:24">
      <c r="T47475" s="288"/>
      <c r="U47475" s="287"/>
      <c r="X47475" s="289"/>
    </row>
    <row r="47476" spans="20:24">
      <c r="T47476" s="288"/>
      <c r="U47476" s="287"/>
      <c r="X47476" s="289"/>
    </row>
    <row r="47477" spans="20:24">
      <c r="T47477" s="288"/>
      <c r="U47477" s="287"/>
      <c r="X47477" s="289"/>
    </row>
    <row r="47478" spans="20:24">
      <c r="T47478" s="288"/>
      <c r="U47478" s="287"/>
      <c r="X47478" s="289"/>
    </row>
    <row r="47479" spans="20:24">
      <c r="T47479" s="288"/>
      <c r="U47479" s="287"/>
      <c r="X47479" s="289"/>
    </row>
    <row r="47480" spans="20:24">
      <c r="T47480" s="288"/>
      <c r="U47480" s="287"/>
      <c r="X47480" s="289"/>
    </row>
    <row r="47481" spans="20:24">
      <c r="T47481" s="288"/>
      <c r="U47481" s="287"/>
      <c r="X47481" s="289"/>
    </row>
    <row r="47482" spans="20:24">
      <c r="T47482" s="288"/>
      <c r="U47482" s="287"/>
      <c r="X47482" s="289"/>
    </row>
    <row r="47483" spans="20:24">
      <c r="T47483" s="288"/>
      <c r="U47483" s="287"/>
      <c r="X47483" s="289"/>
    </row>
    <row r="47484" spans="20:24">
      <c r="T47484" s="288"/>
      <c r="U47484" s="287"/>
      <c r="X47484" s="289"/>
    </row>
    <row r="47485" spans="20:24">
      <c r="T47485" s="288"/>
      <c r="U47485" s="287"/>
      <c r="X47485" s="289"/>
    </row>
    <row r="47486" spans="20:24">
      <c r="T47486" s="288"/>
      <c r="U47486" s="287"/>
      <c r="X47486" s="289"/>
    </row>
    <row r="47487" spans="20:24">
      <c r="T47487" s="288"/>
      <c r="U47487" s="287"/>
      <c r="X47487" s="289"/>
    </row>
    <row r="47488" spans="20:24">
      <c r="T47488" s="288"/>
      <c r="U47488" s="287"/>
      <c r="X47488" s="289"/>
    </row>
    <row r="47489" spans="20:24">
      <c r="T47489" s="288"/>
      <c r="U47489" s="287"/>
      <c r="X47489" s="289"/>
    </row>
    <row r="47490" spans="20:24">
      <c r="T47490" s="288"/>
      <c r="U47490" s="287"/>
      <c r="X47490" s="289"/>
    </row>
    <row r="47491" spans="20:24">
      <c r="T47491" s="288"/>
      <c r="U47491" s="287"/>
      <c r="X47491" s="289"/>
    </row>
    <row r="47492" spans="20:24">
      <c r="T47492" s="288"/>
      <c r="U47492" s="287"/>
      <c r="X47492" s="289"/>
    </row>
    <row r="47493" spans="20:24">
      <c r="T47493" s="288"/>
      <c r="U47493" s="287"/>
      <c r="X47493" s="289"/>
    </row>
    <row r="47494" spans="20:24">
      <c r="T47494" s="288"/>
      <c r="U47494" s="287"/>
      <c r="X47494" s="289"/>
    </row>
    <row r="47495" spans="20:24">
      <c r="T47495" s="288"/>
      <c r="U47495" s="287"/>
      <c r="X47495" s="289"/>
    </row>
    <row r="47496" spans="20:24">
      <c r="T47496" s="288"/>
      <c r="U47496" s="287"/>
      <c r="X47496" s="289"/>
    </row>
    <row r="47497" spans="20:24">
      <c r="T47497" s="288"/>
      <c r="U47497" s="287"/>
      <c r="X47497" s="289"/>
    </row>
    <row r="47498" spans="20:24">
      <c r="T47498" s="288"/>
      <c r="U47498" s="287"/>
      <c r="X47498" s="289"/>
    </row>
    <row r="47499" spans="20:24">
      <c r="T47499" s="288"/>
      <c r="U47499" s="287"/>
      <c r="X47499" s="289"/>
    </row>
    <row r="47500" spans="20:24">
      <c r="T47500" s="288"/>
      <c r="U47500" s="287"/>
      <c r="X47500" s="289"/>
    </row>
    <row r="47501" spans="20:24">
      <c r="T47501" s="288"/>
      <c r="U47501" s="287"/>
      <c r="X47501" s="289"/>
    </row>
    <row r="47502" spans="20:24">
      <c r="T47502" s="288"/>
      <c r="U47502" s="287"/>
      <c r="X47502" s="289"/>
    </row>
    <row r="47503" spans="20:24">
      <c r="T47503" s="288"/>
      <c r="U47503" s="287"/>
      <c r="X47503" s="289"/>
    </row>
    <row r="47504" spans="20:24">
      <c r="T47504" s="288"/>
      <c r="U47504" s="287"/>
      <c r="X47504" s="289"/>
    </row>
    <row r="47505" spans="20:24">
      <c r="T47505" s="288"/>
      <c r="U47505" s="287"/>
      <c r="X47505" s="289"/>
    </row>
    <row r="47506" spans="20:24">
      <c r="T47506" s="288"/>
      <c r="U47506" s="287"/>
      <c r="X47506" s="289"/>
    </row>
    <row r="47507" spans="20:24">
      <c r="T47507" s="288"/>
      <c r="U47507" s="287"/>
      <c r="X47507" s="289"/>
    </row>
    <row r="47508" spans="20:24">
      <c r="T47508" s="288"/>
      <c r="U47508" s="287"/>
      <c r="X47508" s="289"/>
    </row>
    <row r="47509" spans="20:24">
      <c r="T47509" s="288"/>
      <c r="U47509" s="287"/>
      <c r="X47509" s="289"/>
    </row>
    <row r="47510" spans="20:24">
      <c r="T47510" s="288"/>
      <c r="U47510" s="287"/>
      <c r="X47510" s="289"/>
    </row>
    <row r="47511" spans="20:24">
      <c r="T47511" s="288"/>
      <c r="U47511" s="287"/>
      <c r="X47511" s="289"/>
    </row>
    <row r="47512" spans="20:24">
      <c r="T47512" s="288"/>
      <c r="U47512" s="287"/>
      <c r="X47512" s="289"/>
    </row>
    <row r="47513" spans="20:24">
      <c r="T47513" s="288"/>
      <c r="U47513" s="287"/>
      <c r="X47513" s="289"/>
    </row>
    <row r="47514" spans="20:24">
      <c r="T47514" s="288"/>
      <c r="U47514" s="287"/>
      <c r="X47514" s="289"/>
    </row>
    <row r="47515" spans="20:24">
      <c r="T47515" s="288"/>
      <c r="U47515" s="287"/>
      <c r="X47515" s="289"/>
    </row>
    <row r="47516" spans="20:24">
      <c r="T47516" s="288"/>
      <c r="U47516" s="287"/>
      <c r="X47516" s="289"/>
    </row>
    <row r="47517" spans="20:24">
      <c r="T47517" s="288"/>
      <c r="U47517" s="287"/>
      <c r="X47517" s="289"/>
    </row>
    <row r="47518" spans="20:24">
      <c r="T47518" s="288"/>
      <c r="U47518" s="287"/>
      <c r="X47518" s="289"/>
    </row>
    <row r="47519" spans="20:24">
      <c r="T47519" s="288"/>
      <c r="U47519" s="287"/>
      <c r="X47519" s="289"/>
    </row>
    <row r="47520" spans="20:24">
      <c r="T47520" s="288"/>
      <c r="U47520" s="287"/>
      <c r="X47520" s="289"/>
    </row>
    <row r="47521" spans="20:24">
      <c r="T47521" s="288"/>
      <c r="U47521" s="287"/>
      <c r="X47521" s="289"/>
    </row>
    <row r="47522" spans="20:24">
      <c r="T47522" s="288"/>
      <c r="U47522" s="287"/>
      <c r="X47522" s="289"/>
    </row>
    <row r="47523" spans="20:24">
      <c r="T47523" s="288"/>
      <c r="U47523" s="287"/>
      <c r="X47523" s="289"/>
    </row>
    <row r="47524" spans="20:24">
      <c r="T47524" s="288"/>
      <c r="U47524" s="287"/>
      <c r="X47524" s="289"/>
    </row>
    <row r="47525" spans="20:24">
      <c r="T47525" s="288"/>
      <c r="U47525" s="287"/>
      <c r="X47525" s="289"/>
    </row>
    <row r="47526" spans="20:24">
      <c r="T47526" s="288"/>
      <c r="U47526" s="287"/>
      <c r="X47526" s="289"/>
    </row>
    <row r="47527" spans="20:24">
      <c r="T47527" s="288"/>
      <c r="U47527" s="287"/>
      <c r="X47527" s="289"/>
    </row>
    <row r="47528" spans="20:24">
      <c r="T47528" s="288"/>
      <c r="U47528" s="287"/>
      <c r="X47528" s="289"/>
    </row>
    <row r="47529" spans="20:24">
      <c r="T47529" s="288"/>
      <c r="U47529" s="287"/>
      <c r="X47529" s="289"/>
    </row>
    <row r="47530" spans="20:24">
      <c r="T47530" s="288"/>
      <c r="U47530" s="287"/>
      <c r="X47530" s="289"/>
    </row>
    <row r="47531" spans="20:24">
      <c r="T47531" s="288"/>
      <c r="U47531" s="287"/>
      <c r="X47531" s="289"/>
    </row>
    <row r="47532" spans="20:24">
      <c r="T47532" s="288"/>
      <c r="U47532" s="287"/>
      <c r="X47532" s="289"/>
    </row>
    <row r="47533" spans="20:24">
      <c r="T47533" s="288"/>
      <c r="U47533" s="287"/>
      <c r="X47533" s="289"/>
    </row>
    <row r="47534" spans="20:24">
      <c r="T47534" s="288"/>
      <c r="U47534" s="287"/>
      <c r="X47534" s="289"/>
    </row>
    <row r="47535" spans="20:24">
      <c r="T47535" s="288"/>
      <c r="U47535" s="287"/>
      <c r="X47535" s="289"/>
    </row>
    <row r="47536" spans="20:24">
      <c r="T47536" s="288"/>
      <c r="U47536" s="287"/>
      <c r="X47536" s="289"/>
    </row>
    <row r="47537" spans="20:24">
      <c r="T47537" s="288"/>
      <c r="U47537" s="287"/>
      <c r="X47537" s="289"/>
    </row>
    <row r="47538" spans="20:24">
      <c r="T47538" s="288"/>
      <c r="U47538" s="287"/>
      <c r="X47538" s="289"/>
    </row>
    <row r="47539" spans="20:24">
      <c r="T47539" s="288"/>
      <c r="U47539" s="287"/>
      <c r="X47539" s="289"/>
    </row>
    <row r="47540" spans="20:24">
      <c r="T47540" s="288"/>
      <c r="U47540" s="287"/>
      <c r="X47540" s="289"/>
    </row>
    <row r="47541" spans="20:24">
      <c r="T47541" s="288"/>
      <c r="U47541" s="287"/>
      <c r="X47541" s="289"/>
    </row>
    <row r="47542" spans="20:24">
      <c r="T47542" s="288"/>
      <c r="U47542" s="287"/>
      <c r="X47542" s="289"/>
    </row>
    <row r="47543" spans="20:24">
      <c r="T47543" s="288"/>
      <c r="U47543" s="287"/>
      <c r="X47543" s="289"/>
    </row>
    <row r="47544" spans="20:24">
      <c r="T47544" s="288"/>
      <c r="U47544" s="287"/>
      <c r="X47544" s="289"/>
    </row>
    <row r="47545" spans="20:24">
      <c r="T47545" s="288"/>
      <c r="U47545" s="287"/>
      <c r="X47545" s="289"/>
    </row>
    <row r="47546" spans="20:24">
      <c r="T47546" s="288"/>
      <c r="U47546" s="287"/>
      <c r="X47546" s="289"/>
    </row>
    <row r="47547" spans="20:24">
      <c r="T47547" s="288"/>
      <c r="U47547" s="287"/>
      <c r="X47547" s="289"/>
    </row>
    <row r="47548" spans="20:24">
      <c r="T47548" s="288"/>
      <c r="U47548" s="287"/>
      <c r="X47548" s="289"/>
    </row>
    <row r="47549" spans="20:24">
      <c r="T47549" s="288"/>
      <c r="U47549" s="287"/>
      <c r="X47549" s="289"/>
    </row>
    <row r="47550" spans="20:24">
      <c r="T47550" s="288"/>
      <c r="U47550" s="287"/>
      <c r="X47550" s="289"/>
    </row>
    <row r="47551" spans="20:24">
      <c r="T47551" s="288"/>
      <c r="U47551" s="287"/>
      <c r="X47551" s="289"/>
    </row>
    <row r="47552" spans="20:24">
      <c r="T47552" s="288"/>
      <c r="U47552" s="287"/>
      <c r="X47552" s="289"/>
    </row>
    <row r="47553" spans="20:24">
      <c r="T47553" s="288"/>
      <c r="U47553" s="287"/>
      <c r="X47553" s="289"/>
    </row>
    <row r="47554" spans="20:24">
      <c r="T47554" s="288"/>
      <c r="U47554" s="287"/>
      <c r="X47554" s="289"/>
    </row>
    <row r="47555" spans="20:24">
      <c r="T47555" s="288"/>
      <c r="U47555" s="287"/>
      <c r="X47555" s="289"/>
    </row>
    <row r="47556" spans="20:24">
      <c r="T47556" s="288"/>
      <c r="U47556" s="287"/>
      <c r="X47556" s="289"/>
    </row>
    <row r="47557" spans="20:24">
      <c r="T47557" s="288"/>
      <c r="U47557" s="287"/>
      <c r="X47557" s="289"/>
    </row>
    <row r="47558" spans="20:24">
      <c r="T47558" s="288"/>
      <c r="U47558" s="287"/>
      <c r="X47558" s="289"/>
    </row>
    <row r="47559" spans="20:24">
      <c r="T47559" s="288"/>
      <c r="U47559" s="287"/>
      <c r="X47559" s="289"/>
    </row>
    <row r="47560" spans="20:24">
      <c r="T47560" s="288"/>
      <c r="U47560" s="287"/>
      <c r="X47560" s="289"/>
    </row>
    <row r="47561" spans="20:24">
      <c r="T47561" s="288"/>
      <c r="U47561" s="287"/>
      <c r="X47561" s="289"/>
    </row>
    <row r="47562" spans="20:24">
      <c r="T47562" s="288"/>
      <c r="U47562" s="287"/>
      <c r="X47562" s="289"/>
    </row>
    <row r="47563" spans="20:24">
      <c r="T47563" s="288"/>
      <c r="U47563" s="287"/>
      <c r="X47563" s="289"/>
    </row>
    <row r="47564" spans="20:24">
      <c r="T47564" s="288"/>
      <c r="U47564" s="287"/>
      <c r="X47564" s="289"/>
    </row>
    <row r="47565" spans="20:24">
      <c r="T47565" s="288"/>
      <c r="U47565" s="287"/>
      <c r="X47565" s="289"/>
    </row>
    <row r="47566" spans="20:24">
      <c r="T47566" s="288"/>
      <c r="U47566" s="287"/>
      <c r="X47566" s="289"/>
    </row>
    <row r="47567" spans="20:24">
      <c r="T47567" s="288"/>
      <c r="U47567" s="287"/>
      <c r="X47567" s="289"/>
    </row>
    <row r="47568" spans="20:24">
      <c r="T47568" s="288"/>
      <c r="U47568" s="287"/>
      <c r="X47568" s="289"/>
    </row>
    <row r="47569" spans="20:24">
      <c r="T47569" s="288"/>
      <c r="U47569" s="287"/>
      <c r="X47569" s="289"/>
    </row>
    <row r="47570" spans="20:24">
      <c r="T47570" s="288"/>
      <c r="U47570" s="287"/>
      <c r="X47570" s="289"/>
    </row>
    <row r="47571" spans="20:24">
      <c r="T47571" s="288"/>
      <c r="U47571" s="287"/>
      <c r="X47571" s="289"/>
    </row>
    <row r="47572" spans="20:24">
      <c r="T47572" s="288"/>
      <c r="U47572" s="287"/>
      <c r="X47572" s="289"/>
    </row>
    <row r="47573" spans="20:24">
      <c r="T47573" s="288"/>
      <c r="U47573" s="287"/>
      <c r="X47573" s="289"/>
    </row>
    <row r="47574" spans="20:24">
      <c r="T47574" s="288"/>
      <c r="U47574" s="287"/>
      <c r="X47574" s="289"/>
    </row>
    <row r="47575" spans="20:24">
      <c r="T47575" s="288"/>
      <c r="U47575" s="287"/>
      <c r="X47575" s="289"/>
    </row>
    <row r="47576" spans="20:24">
      <c r="T47576" s="288"/>
      <c r="U47576" s="287"/>
      <c r="X47576" s="289"/>
    </row>
    <row r="47577" spans="20:24">
      <c r="T47577" s="288"/>
      <c r="U47577" s="287"/>
      <c r="X47577" s="289"/>
    </row>
    <row r="47578" spans="20:24">
      <c r="T47578" s="288"/>
      <c r="U47578" s="287"/>
      <c r="X47578" s="289"/>
    </row>
    <row r="47579" spans="20:24">
      <c r="T47579" s="288"/>
      <c r="U47579" s="287"/>
      <c r="X47579" s="289"/>
    </row>
    <row r="47580" spans="20:24">
      <c r="T47580" s="288"/>
      <c r="U47580" s="287"/>
      <c r="X47580" s="289"/>
    </row>
    <row r="47581" spans="20:24">
      <c r="T47581" s="288"/>
      <c r="U47581" s="287"/>
      <c r="X47581" s="289"/>
    </row>
    <row r="47582" spans="20:24">
      <c r="T47582" s="288"/>
      <c r="U47582" s="287"/>
      <c r="X47582" s="289"/>
    </row>
    <row r="47583" spans="20:24">
      <c r="T47583" s="288"/>
      <c r="U47583" s="287"/>
      <c r="X47583" s="289"/>
    </row>
    <row r="47584" spans="20:24">
      <c r="T47584" s="288"/>
      <c r="U47584" s="287"/>
      <c r="X47584" s="289"/>
    </row>
    <row r="47585" spans="20:24">
      <c r="T47585" s="288"/>
      <c r="U47585" s="287"/>
      <c r="X47585" s="289"/>
    </row>
    <row r="47586" spans="20:24">
      <c r="T47586" s="288"/>
      <c r="U47586" s="287"/>
      <c r="X47586" s="289"/>
    </row>
    <row r="47587" spans="20:24">
      <c r="T47587" s="288"/>
      <c r="U47587" s="287"/>
      <c r="X47587" s="289"/>
    </row>
    <row r="47588" spans="20:24">
      <c r="T47588" s="288"/>
      <c r="U47588" s="287"/>
      <c r="X47588" s="289"/>
    </row>
    <row r="47589" spans="20:24">
      <c r="T47589" s="288"/>
      <c r="U47589" s="287"/>
      <c r="X47589" s="289"/>
    </row>
    <row r="47590" spans="20:24">
      <c r="T47590" s="288"/>
      <c r="U47590" s="287"/>
      <c r="X47590" s="289"/>
    </row>
    <row r="47591" spans="20:24">
      <c r="T47591" s="288"/>
      <c r="U47591" s="287"/>
      <c r="X47591" s="289"/>
    </row>
    <row r="47592" spans="20:24">
      <c r="T47592" s="288"/>
      <c r="U47592" s="287"/>
      <c r="X47592" s="289"/>
    </row>
    <row r="47593" spans="20:24">
      <c r="T47593" s="288"/>
      <c r="U47593" s="287"/>
      <c r="X47593" s="289"/>
    </row>
    <row r="47594" spans="20:24">
      <c r="T47594" s="288"/>
      <c r="U47594" s="287"/>
      <c r="X47594" s="289"/>
    </row>
    <row r="47595" spans="20:24">
      <c r="T47595" s="288"/>
      <c r="U47595" s="287"/>
      <c r="X47595" s="289"/>
    </row>
    <row r="47596" spans="20:24">
      <c r="T47596" s="288"/>
      <c r="U47596" s="287"/>
      <c r="X47596" s="289"/>
    </row>
    <row r="47597" spans="20:24">
      <c r="T47597" s="288"/>
      <c r="U47597" s="287"/>
      <c r="X47597" s="289"/>
    </row>
    <row r="47598" spans="20:24">
      <c r="T47598" s="288"/>
      <c r="U47598" s="287"/>
      <c r="X47598" s="289"/>
    </row>
    <row r="47599" spans="20:24">
      <c r="T47599" s="288"/>
      <c r="U47599" s="287"/>
      <c r="X47599" s="289"/>
    </row>
    <row r="47600" spans="20:24">
      <c r="T47600" s="288"/>
      <c r="U47600" s="287"/>
      <c r="X47600" s="289"/>
    </row>
    <row r="47601" spans="20:24">
      <c r="T47601" s="288"/>
      <c r="U47601" s="287"/>
      <c r="X47601" s="289"/>
    </row>
    <row r="47602" spans="20:24">
      <c r="T47602" s="288"/>
      <c r="U47602" s="287"/>
      <c r="X47602" s="289"/>
    </row>
    <row r="47603" spans="20:24">
      <c r="T47603" s="288"/>
      <c r="U47603" s="287"/>
      <c r="X47603" s="289"/>
    </row>
    <row r="47604" spans="20:24">
      <c r="T47604" s="288"/>
      <c r="U47604" s="287"/>
      <c r="X47604" s="289"/>
    </row>
    <row r="47605" spans="20:24">
      <c r="T47605" s="288"/>
      <c r="U47605" s="287"/>
      <c r="X47605" s="289"/>
    </row>
    <row r="47606" spans="20:24">
      <c r="T47606" s="288"/>
      <c r="U47606" s="287"/>
      <c r="X47606" s="289"/>
    </row>
    <row r="47607" spans="20:24">
      <c r="T47607" s="288"/>
      <c r="U47607" s="287"/>
      <c r="X47607" s="289"/>
    </row>
    <row r="47608" spans="20:24">
      <c r="T47608" s="288"/>
      <c r="U47608" s="287"/>
      <c r="X47608" s="289"/>
    </row>
    <row r="47609" spans="20:24">
      <c r="T47609" s="288"/>
      <c r="U47609" s="287"/>
      <c r="X47609" s="289"/>
    </row>
    <row r="47610" spans="20:24">
      <c r="T47610" s="288"/>
      <c r="U47610" s="287"/>
      <c r="X47610" s="289"/>
    </row>
    <row r="47611" spans="20:24">
      <c r="T47611" s="288"/>
      <c r="U47611" s="287"/>
      <c r="X47611" s="289"/>
    </row>
    <row r="47612" spans="20:24">
      <c r="T47612" s="288"/>
      <c r="U47612" s="287"/>
      <c r="X47612" s="289"/>
    </row>
    <row r="47613" spans="20:24">
      <c r="T47613" s="288"/>
      <c r="U47613" s="287"/>
      <c r="X47613" s="289"/>
    </row>
    <row r="47614" spans="20:24">
      <c r="T47614" s="288"/>
      <c r="U47614" s="287"/>
      <c r="X47614" s="289"/>
    </row>
    <row r="47615" spans="20:24">
      <c r="T47615" s="288"/>
      <c r="U47615" s="287"/>
      <c r="X47615" s="289"/>
    </row>
    <row r="47616" spans="20:24">
      <c r="T47616" s="288"/>
      <c r="U47616" s="287"/>
      <c r="X47616" s="289"/>
    </row>
    <row r="47617" spans="20:24">
      <c r="T47617" s="288"/>
      <c r="U47617" s="287"/>
      <c r="X47617" s="289"/>
    </row>
    <row r="47618" spans="20:24">
      <c r="T47618" s="288"/>
      <c r="U47618" s="287"/>
      <c r="X47618" s="289"/>
    </row>
    <row r="47619" spans="20:24">
      <c r="T47619" s="288"/>
      <c r="U47619" s="287"/>
      <c r="X47619" s="289"/>
    </row>
    <row r="47620" spans="20:24">
      <c r="T47620" s="288"/>
      <c r="U47620" s="287"/>
      <c r="X47620" s="289"/>
    </row>
    <row r="47621" spans="20:24">
      <c r="T47621" s="288"/>
      <c r="U47621" s="287"/>
      <c r="X47621" s="289"/>
    </row>
    <row r="47622" spans="20:24">
      <c r="T47622" s="288"/>
      <c r="U47622" s="287"/>
      <c r="X47622" s="289"/>
    </row>
    <row r="47623" spans="20:24">
      <c r="T47623" s="288"/>
      <c r="U47623" s="287"/>
      <c r="X47623" s="289"/>
    </row>
    <row r="47624" spans="20:24">
      <c r="T47624" s="288"/>
      <c r="U47624" s="287"/>
      <c r="X47624" s="289"/>
    </row>
    <row r="47625" spans="20:24">
      <c r="T47625" s="288"/>
      <c r="U47625" s="287"/>
      <c r="X47625" s="289"/>
    </row>
    <row r="47626" spans="20:24">
      <c r="T47626" s="288"/>
      <c r="U47626" s="287"/>
      <c r="X47626" s="289"/>
    </row>
    <row r="47627" spans="20:24">
      <c r="T47627" s="288"/>
      <c r="U47627" s="287"/>
      <c r="X47627" s="289"/>
    </row>
    <row r="47628" spans="20:24">
      <c r="T47628" s="288"/>
      <c r="U47628" s="287"/>
      <c r="X47628" s="289"/>
    </row>
    <row r="47629" spans="20:24">
      <c r="T47629" s="288"/>
      <c r="U47629" s="287"/>
      <c r="X47629" s="289"/>
    </row>
    <row r="47630" spans="20:24">
      <c r="T47630" s="288"/>
      <c r="U47630" s="287"/>
      <c r="X47630" s="289"/>
    </row>
    <row r="47631" spans="20:24">
      <c r="T47631" s="288"/>
      <c r="U47631" s="287"/>
      <c r="X47631" s="289"/>
    </row>
    <row r="47632" spans="20:24">
      <c r="T47632" s="288"/>
      <c r="U47632" s="287"/>
      <c r="X47632" s="289"/>
    </row>
    <row r="47633" spans="20:24">
      <c r="T47633" s="288"/>
      <c r="U47633" s="287"/>
      <c r="X47633" s="289"/>
    </row>
    <row r="47634" spans="20:24">
      <c r="T47634" s="288"/>
      <c r="U47634" s="287"/>
      <c r="X47634" s="289"/>
    </row>
    <row r="47635" spans="20:24">
      <c r="T47635" s="288"/>
      <c r="U47635" s="287"/>
      <c r="X47635" s="289"/>
    </row>
    <row r="47636" spans="20:24">
      <c r="T47636" s="288"/>
      <c r="U47636" s="287"/>
      <c r="X47636" s="289"/>
    </row>
    <row r="47637" spans="20:24">
      <c r="T47637" s="288"/>
      <c r="U47637" s="287"/>
      <c r="X47637" s="289"/>
    </row>
    <row r="47638" spans="20:24">
      <c r="T47638" s="288"/>
      <c r="U47638" s="287"/>
      <c r="X47638" s="289"/>
    </row>
    <row r="47639" spans="20:24">
      <c r="T47639" s="288"/>
      <c r="U47639" s="287"/>
      <c r="X47639" s="289"/>
    </row>
    <row r="47640" spans="20:24">
      <c r="T47640" s="288"/>
      <c r="U47640" s="287"/>
      <c r="X47640" s="289"/>
    </row>
    <row r="47641" spans="20:24">
      <c r="T47641" s="288"/>
      <c r="U47641" s="287"/>
      <c r="X47641" s="289"/>
    </row>
    <row r="47642" spans="20:24">
      <c r="T47642" s="288"/>
      <c r="U47642" s="287"/>
      <c r="X47642" s="289"/>
    </row>
    <row r="47643" spans="20:24">
      <c r="T47643" s="288"/>
      <c r="U47643" s="287"/>
      <c r="X47643" s="289"/>
    </row>
    <row r="47644" spans="20:24">
      <c r="T47644" s="288"/>
      <c r="U47644" s="287"/>
      <c r="X47644" s="289"/>
    </row>
    <row r="47645" spans="20:24">
      <c r="T47645" s="288"/>
      <c r="U47645" s="287"/>
      <c r="X47645" s="289"/>
    </row>
    <row r="47646" spans="20:24">
      <c r="T47646" s="288"/>
      <c r="U47646" s="287"/>
      <c r="X47646" s="289"/>
    </row>
    <row r="47647" spans="20:24">
      <c r="T47647" s="288"/>
      <c r="U47647" s="287"/>
      <c r="X47647" s="289"/>
    </row>
    <row r="47648" spans="20:24">
      <c r="T47648" s="288"/>
      <c r="U47648" s="287"/>
      <c r="X47648" s="289"/>
    </row>
    <row r="47649" spans="20:24">
      <c r="T47649" s="288"/>
      <c r="U47649" s="287"/>
      <c r="X47649" s="289"/>
    </row>
    <row r="47650" spans="20:24">
      <c r="T47650" s="288"/>
      <c r="U47650" s="287"/>
      <c r="X47650" s="289"/>
    </row>
    <row r="47651" spans="20:24">
      <c r="T47651" s="288"/>
      <c r="U47651" s="287"/>
      <c r="X47651" s="289"/>
    </row>
    <row r="47652" spans="20:24">
      <c r="T47652" s="288"/>
      <c r="U47652" s="287"/>
      <c r="X47652" s="289"/>
    </row>
    <row r="47653" spans="20:24">
      <c r="T47653" s="288"/>
      <c r="U47653" s="287"/>
      <c r="X47653" s="289"/>
    </row>
    <row r="47654" spans="20:24">
      <c r="T47654" s="288"/>
      <c r="U47654" s="287"/>
      <c r="X47654" s="289"/>
    </row>
    <row r="47655" spans="20:24">
      <c r="T47655" s="288"/>
      <c r="U47655" s="287"/>
      <c r="X47655" s="289"/>
    </row>
    <row r="47656" spans="20:24">
      <c r="T47656" s="288"/>
      <c r="U47656" s="287"/>
      <c r="X47656" s="289"/>
    </row>
    <row r="47657" spans="20:24">
      <c r="T47657" s="288"/>
      <c r="U47657" s="287"/>
      <c r="X47657" s="289"/>
    </row>
    <row r="47658" spans="20:24">
      <c r="T47658" s="288"/>
      <c r="U47658" s="287"/>
      <c r="X47658" s="289"/>
    </row>
    <row r="47659" spans="20:24">
      <c r="T47659" s="288"/>
      <c r="U47659" s="287"/>
      <c r="X47659" s="289"/>
    </row>
    <row r="47660" spans="20:24">
      <c r="T47660" s="288"/>
      <c r="U47660" s="287"/>
      <c r="X47660" s="289"/>
    </row>
    <row r="47661" spans="20:24">
      <c r="T47661" s="288"/>
      <c r="U47661" s="287"/>
      <c r="X47661" s="289"/>
    </row>
    <row r="47662" spans="20:24">
      <c r="T47662" s="288"/>
      <c r="U47662" s="287"/>
      <c r="X47662" s="289"/>
    </row>
    <row r="47663" spans="20:24">
      <c r="T47663" s="288"/>
      <c r="U47663" s="287"/>
      <c r="X47663" s="289"/>
    </row>
    <row r="47664" spans="20:24">
      <c r="T47664" s="288"/>
      <c r="U47664" s="287"/>
      <c r="X47664" s="289"/>
    </row>
    <row r="47665" spans="20:24">
      <c r="T47665" s="288"/>
      <c r="U47665" s="287"/>
      <c r="X47665" s="289"/>
    </row>
    <row r="47666" spans="20:24">
      <c r="T47666" s="288"/>
      <c r="U47666" s="287"/>
      <c r="X47666" s="289"/>
    </row>
    <row r="47667" spans="20:24">
      <c r="T47667" s="288"/>
      <c r="U47667" s="287"/>
      <c r="X47667" s="289"/>
    </row>
    <row r="47668" spans="20:24">
      <c r="T47668" s="288"/>
      <c r="U47668" s="287"/>
      <c r="X47668" s="289"/>
    </row>
    <row r="47669" spans="20:24">
      <c r="T47669" s="288"/>
      <c r="U47669" s="287"/>
      <c r="X47669" s="289"/>
    </row>
    <row r="47670" spans="20:24">
      <c r="T47670" s="288"/>
      <c r="U47670" s="287"/>
      <c r="X47670" s="289"/>
    </row>
    <row r="47671" spans="20:24">
      <c r="T47671" s="288"/>
      <c r="U47671" s="287"/>
      <c r="X47671" s="289"/>
    </row>
    <row r="47672" spans="20:24">
      <c r="T47672" s="288"/>
      <c r="U47672" s="287"/>
      <c r="X47672" s="289"/>
    </row>
    <row r="47673" spans="20:24">
      <c r="T47673" s="288"/>
      <c r="U47673" s="287"/>
      <c r="X47673" s="289"/>
    </row>
    <row r="47674" spans="20:24">
      <c r="T47674" s="288"/>
      <c r="U47674" s="287"/>
      <c r="X47674" s="289"/>
    </row>
    <row r="47675" spans="20:24">
      <c r="T47675" s="288"/>
      <c r="U47675" s="287"/>
      <c r="X47675" s="289"/>
    </row>
    <row r="47676" spans="20:24">
      <c r="T47676" s="288"/>
      <c r="U47676" s="287"/>
      <c r="X47676" s="289"/>
    </row>
    <row r="47677" spans="20:24">
      <c r="T47677" s="288"/>
      <c r="U47677" s="287"/>
      <c r="X47677" s="289"/>
    </row>
    <row r="47678" spans="20:24">
      <c r="T47678" s="288"/>
      <c r="U47678" s="287"/>
      <c r="X47678" s="289"/>
    </row>
    <row r="47679" spans="20:24">
      <c r="T47679" s="288"/>
      <c r="U47679" s="287"/>
      <c r="X47679" s="289"/>
    </row>
    <row r="47680" spans="20:24">
      <c r="T47680" s="288"/>
      <c r="U47680" s="287"/>
      <c r="X47680" s="289"/>
    </row>
    <row r="47681" spans="20:24">
      <c r="T47681" s="288"/>
      <c r="U47681" s="287"/>
      <c r="X47681" s="289"/>
    </row>
    <row r="47682" spans="20:24">
      <c r="T47682" s="288"/>
      <c r="U47682" s="287"/>
      <c r="X47682" s="289"/>
    </row>
    <row r="47683" spans="20:24">
      <c r="T47683" s="288"/>
      <c r="U47683" s="287"/>
      <c r="X47683" s="289"/>
    </row>
    <row r="47684" spans="20:24">
      <c r="T47684" s="288"/>
      <c r="U47684" s="287"/>
      <c r="X47684" s="289"/>
    </row>
    <row r="47685" spans="20:24">
      <c r="T47685" s="288"/>
      <c r="U47685" s="287"/>
      <c r="X47685" s="289"/>
    </row>
    <row r="47686" spans="20:24">
      <c r="T47686" s="288"/>
      <c r="U47686" s="287"/>
      <c r="X47686" s="289"/>
    </row>
    <row r="47687" spans="20:24">
      <c r="T47687" s="288"/>
      <c r="U47687" s="287"/>
      <c r="X47687" s="289"/>
    </row>
    <row r="47688" spans="20:24">
      <c r="T47688" s="288"/>
      <c r="U47688" s="287"/>
      <c r="X47688" s="289"/>
    </row>
    <row r="47689" spans="20:24">
      <c r="T47689" s="288"/>
      <c r="U47689" s="287"/>
      <c r="X47689" s="289"/>
    </row>
    <row r="47690" spans="20:24">
      <c r="T47690" s="288"/>
      <c r="U47690" s="287"/>
      <c r="X47690" s="289"/>
    </row>
    <row r="47691" spans="20:24">
      <c r="T47691" s="288"/>
      <c r="U47691" s="287"/>
      <c r="X47691" s="289"/>
    </row>
    <row r="47692" spans="20:24">
      <c r="T47692" s="288"/>
      <c r="U47692" s="287"/>
      <c r="X47692" s="289"/>
    </row>
    <row r="47693" spans="20:24">
      <c r="T47693" s="288"/>
      <c r="U47693" s="287"/>
      <c r="X47693" s="289"/>
    </row>
    <row r="47694" spans="20:24">
      <c r="T47694" s="288"/>
      <c r="U47694" s="287"/>
      <c r="X47694" s="289"/>
    </row>
    <row r="47695" spans="20:24">
      <c r="T47695" s="288"/>
      <c r="U47695" s="287"/>
      <c r="X47695" s="289"/>
    </row>
    <row r="47696" spans="20:24">
      <c r="T47696" s="288"/>
      <c r="U47696" s="287"/>
      <c r="X47696" s="289"/>
    </row>
    <row r="47697" spans="20:24">
      <c r="T47697" s="288"/>
      <c r="U47697" s="287"/>
      <c r="X47697" s="289"/>
    </row>
    <row r="47698" spans="20:24">
      <c r="T47698" s="288"/>
      <c r="U47698" s="287"/>
      <c r="X47698" s="289"/>
    </row>
    <row r="47699" spans="20:24">
      <c r="T47699" s="288"/>
      <c r="U47699" s="287"/>
      <c r="X47699" s="289"/>
    </row>
    <row r="47700" spans="20:24">
      <c r="T47700" s="288"/>
      <c r="U47700" s="287"/>
      <c r="X47700" s="289"/>
    </row>
    <row r="47701" spans="20:24">
      <c r="T47701" s="288"/>
      <c r="U47701" s="287"/>
      <c r="X47701" s="289"/>
    </row>
    <row r="47702" spans="20:24">
      <c r="T47702" s="288"/>
      <c r="U47702" s="287"/>
      <c r="X47702" s="289"/>
    </row>
    <row r="47703" spans="20:24">
      <c r="T47703" s="288"/>
      <c r="U47703" s="287"/>
      <c r="X47703" s="289"/>
    </row>
    <row r="47704" spans="20:24">
      <c r="T47704" s="288"/>
      <c r="U47704" s="287"/>
      <c r="X47704" s="289"/>
    </row>
    <row r="47705" spans="20:24">
      <c r="T47705" s="288"/>
      <c r="U47705" s="287"/>
      <c r="X47705" s="289"/>
    </row>
    <row r="47706" spans="20:24">
      <c r="T47706" s="288"/>
      <c r="U47706" s="287"/>
      <c r="X47706" s="289"/>
    </row>
    <row r="47707" spans="20:24">
      <c r="T47707" s="288"/>
      <c r="U47707" s="287"/>
      <c r="X47707" s="289"/>
    </row>
    <row r="47708" spans="20:24">
      <c r="T47708" s="288"/>
      <c r="U47708" s="287"/>
      <c r="X47708" s="289"/>
    </row>
    <row r="47709" spans="20:24">
      <c r="T47709" s="288"/>
      <c r="U47709" s="287"/>
      <c r="X47709" s="289"/>
    </row>
    <row r="47710" spans="20:24">
      <c r="T47710" s="288"/>
      <c r="U47710" s="287"/>
      <c r="X47710" s="289"/>
    </row>
    <row r="47711" spans="20:24">
      <c r="T47711" s="288"/>
      <c r="U47711" s="287"/>
      <c r="X47711" s="289"/>
    </row>
    <row r="47712" spans="20:24">
      <c r="T47712" s="288"/>
      <c r="U47712" s="287"/>
      <c r="X47712" s="289"/>
    </row>
    <row r="47713" spans="20:24">
      <c r="T47713" s="288"/>
      <c r="U47713" s="287"/>
      <c r="X47713" s="289"/>
    </row>
    <row r="47714" spans="20:24">
      <c r="T47714" s="288"/>
      <c r="U47714" s="287"/>
      <c r="X47714" s="289"/>
    </row>
    <row r="47715" spans="20:24">
      <c r="T47715" s="288"/>
      <c r="U47715" s="287"/>
      <c r="X47715" s="289"/>
    </row>
    <row r="47716" spans="20:24">
      <c r="T47716" s="288"/>
      <c r="U47716" s="287"/>
      <c r="X47716" s="289"/>
    </row>
    <row r="47717" spans="20:24">
      <c r="T47717" s="288"/>
      <c r="U47717" s="287"/>
      <c r="X47717" s="289"/>
    </row>
    <row r="47718" spans="20:24">
      <c r="T47718" s="288"/>
      <c r="U47718" s="287"/>
      <c r="X47718" s="289"/>
    </row>
    <row r="47719" spans="20:24">
      <c r="T47719" s="288"/>
      <c r="U47719" s="287"/>
      <c r="X47719" s="289"/>
    </row>
    <row r="47720" spans="20:24">
      <c r="T47720" s="288"/>
      <c r="U47720" s="287"/>
      <c r="X47720" s="289"/>
    </row>
    <row r="47721" spans="20:24">
      <c r="T47721" s="288"/>
      <c r="U47721" s="287"/>
      <c r="X47721" s="289"/>
    </row>
    <row r="47722" spans="20:24">
      <c r="T47722" s="288"/>
      <c r="U47722" s="287"/>
      <c r="X47722" s="289"/>
    </row>
    <row r="47723" spans="20:24">
      <c r="T47723" s="288"/>
      <c r="U47723" s="287"/>
      <c r="X47723" s="289"/>
    </row>
    <row r="47724" spans="20:24">
      <c r="T47724" s="288"/>
      <c r="U47724" s="287"/>
      <c r="X47724" s="289"/>
    </row>
    <row r="47725" spans="20:24">
      <c r="T47725" s="288"/>
      <c r="U47725" s="287"/>
      <c r="X47725" s="289"/>
    </row>
    <row r="47726" spans="20:24">
      <c r="T47726" s="288"/>
      <c r="U47726" s="287"/>
      <c r="X47726" s="289"/>
    </row>
    <row r="47727" spans="20:24">
      <c r="T47727" s="288"/>
      <c r="U47727" s="287"/>
      <c r="X47727" s="289"/>
    </row>
    <row r="47728" spans="20:24">
      <c r="T47728" s="288"/>
      <c r="U47728" s="287"/>
      <c r="X47728" s="289"/>
    </row>
    <row r="47729" spans="20:24">
      <c r="T47729" s="288"/>
      <c r="U47729" s="287"/>
      <c r="X47729" s="289"/>
    </row>
    <row r="47730" spans="20:24">
      <c r="T47730" s="288"/>
      <c r="U47730" s="287"/>
      <c r="X47730" s="289"/>
    </row>
    <row r="47731" spans="20:24">
      <c r="T47731" s="288"/>
      <c r="U47731" s="287"/>
      <c r="X47731" s="289"/>
    </row>
    <row r="47732" spans="20:24">
      <c r="T47732" s="288"/>
      <c r="U47732" s="287"/>
      <c r="X47732" s="289"/>
    </row>
    <row r="47733" spans="20:24">
      <c r="T47733" s="288"/>
      <c r="U47733" s="287"/>
      <c r="X47733" s="289"/>
    </row>
    <row r="47734" spans="20:24">
      <c r="T47734" s="288"/>
      <c r="U47734" s="287"/>
      <c r="X47734" s="289"/>
    </row>
    <row r="47735" spans="20:24">
      <c r="T47735" s="288"/>
      <c r="U47735" s="287"/>
      <c r="X47735" s="289"/>
    </row>
    <row r="47736" spans="20:24">
      <c r="T47736" s="288"/>
      <c r="U47736" s="287"/>
      <c r="X47736" s="289"/>
    </row>
    <row r="47737" spans="20:24">
      <c r="T47737" s="288"/>
      <c r="U47737" s="287"/>
      <c r="X47737" s="289"/>
    </row>
    <row r="47738" spans="20:24">
      <c r="T47738" s="288"/>
      <c r="U47738" s="287"/>
      <c r="X47738" s="289"/>
    </row>
    <row r="47739" spans="20:24">
      <c r="T47739" s="288"/>
      <c r="U47739" s="287"/>
      <c r="X47739" s="289"/>
    </row>
    <row r="47740" spans="20:24">
      <c r="T47740" s="288"/>
      <c r="U47740" s="287"/>
      <c r="X47740" s="289"/>
    </row>
    <row r="47741" spans="20:24">
      <c r="T47741" s="288"/>
      <c r="U47741" s="287"/>
      <c r="X47741" s="289"/>
    </row>
    <row r="47742" spans="20:24">
      <c r="T47742" s="288"/>
      <c r="U47742" s="287"/>
      <c r="X47742" s="289"/>
    </row>
    <row r="47743" spans="20:24">
      <c r="T47743" s="288"/>
      <c r="U47743" s="287"/>
      <c r="X47743" s="289"/>
    </row>
    <row r="47744" spans="20:24">
      <c r="T47744" s="288"/>
      <c r="U47744" s="287"/>
      <c r="X47744" s="289"/>
    </row>
    <row r="47745" spans="20:24">
      <c r="T47745" s="288"/>
      <c r="U47745" s="287"/>
      <c r="X47745" s="289"/>
    </row>
    <row r="47746" spans="20:24">
      <c r="T47746" s="288"/>
      <c r="U47746" s="287"/>
      <c r="X47746" s="289"/>
    </row>
    <row r="47747" spans="20:24">
      <c r="T47747" s="288"/>
      <c r="U47747" s="287"/>
      <c r="X47747" s="289"/>
    </row>
    <row r="47748" spans="20:24">
      <c r="T47748" s="288"/>
      <c r="U47748" s="287"/>
      <c r="X47748" s="289"/>
    </row>
    <row r="47749" spans="20:24">
      <c r="T47749" s="288"/>
      <c r="U47749" s="287"/>
      <c r="X47749" s="289"/>
    </row>
    <row r="47750" spans="20:24">
      <c r="T47750" s="288"/>
      <c r="U47750" s="287"/>
      <c r="X47750" s="289"/>
    </row>
    <row r="47751" spans="20:24">
      <c r="T47751" s="288"/>
      <c r="U47751" s="287"/>
      <c r="X47751" s="289"/>
    </row>
    <row r="47752" spans="20:24">
      <c r="T47752" s="288"/>
      <c r="U47752" s="287"/>
      <c r="X47752" s="289"/>
    </row>
    <row r="47753" spans="20:24">
      <c r="T47753" s="288"/>
      <c r="U47753" s="287"/>
      <c r="X47753" s="289"/>
    </row>
    <row r="47754" spans="20:24">
      <c r="T47754" s="288"/>
      <c r="U47754" s="287"/>
      <c r="X47754" s="289"/>
    </row>
    <row r="47755" spans="20:24">
      <c r="T47755" s="288"/>
      <c r="U47755" s="287"/>
      <c r="X47755" s="289"/>
    </row>
    <row r="47756" spans="20:24">
      <c r="T47756" s="288"/>
      <c r="U47756" s="287"/>
      <c r="X47756" s="289"/>
    </row>
    <row r="47757" spans="20:24">
      <c r="T47757" s="288"/>
      <c r="U47757" s="287"/>
      <c r="X47757" s="289"/>
    </row>
    <row r="47758" spans="20:24">
      <c r="T47758" s="288"/>
      <c r="U47758" s="287"/>
      <c r="X47758" s="289"/>
    </row>
    <row r="47759" spans="20:24">
      <c r="T47759" s="288"/>
      <c r="U47759" s="287"/>
      <c r="X47759" s="289"/>
    </row>
    <row r="47760" spans="20:24">
      <c r="T47760" s="288"/>
      <c r="U47760" s="287"/>
      <c r="X47760" s="289"/>
    </row>
    <row r="47761" spans="20:24">
      <c r="T47761" s="288"/>
      <c r="U47761" s="287"/>
      <c r="X47761" s="289"/>
    </row>
    <row r="47762" spans="20:24">
      <c r="T47762" s="288"/>
      <c r="U47762" s="287"/>
      <c r="X47762" s="289"/>
    </row>
    <row r="47763" spans="20:24">
      <c r="T47763" s="288"/>
      <c r="U47763" s="287"/>
      <c r="X47763" s="289"/>
    </row>
    <row r="47764" spans="20:24">
      <c r="T47764" s="288"/>
      <c r="U47764" s="287"/>
      <c r="X47764" s="289"/>
    </row>
    <row r="47765" spans="20:24">
      <c r="T47765" s="288"/>
      <c r="U47765" s="287"/>
      <c r="X47765" s="289"/>
    </row>
    <row r="47766" spans="20:24">
      <c r="T47766" s="288"/>
      <c r="U47766" s="287"/>
      <c r="X47766" s="289"/>
    </row>
    <row r="47767" spans="20:24">
      <c r="T47767" s="288"/>
      <c r="U47767" s="287"/>
      <c r="X47767" s="289"/>
    </row>
    <row r="47768" spans="20:24">
      <c r="T47768" s="288"/>
      <c r="U47768" s="287"/>
      <c r="X47768" s="289"/>
    </row>
    <row r="47769" spans="20:24">
      <c r="T47769" s="288"/>
      <c r="U47769" s="287"/>
      <c r="X47769" s="289"/>
    </row>
    <row r="47770" spans="20:24">
      <c r="T47770" s="288"/>
      <c r="U47770" s="287"/>
      <c r="X47770" s="289"/>
    </row>
    <row r="47771" spans="20:24">
      <c r="T47771" s="288"/>
      <c r="U47771" s="287"/>
      <c r="X47771" s="289"/>
    </row>
    <row r="47772" spans="20:24">
      <c r="T47772" s="288"/>
      <c r="U47772" s="287"/>
      <c r="X47772" s="289"/>
    </row>
    <row r="47773" spans="20:24">
      <c r="T47773" s="288"/>
      <c r="U47773" s="287"/>
      <c r="X47773" s="289"/>
    </row>
    <row r="47774" spans="20:24">
      <c r="T47774" s="288"/>
      <c r="U47774" s="287"/>
      <c r="X47774" s="289"/>
    </row>
    <row r="47775" spans="20:24">
      <c r="T47775" s="288"/>
      <c r="U47775" s="287"/>
      <c r="X47775" s="289"/>
    </row>
    <row r="47776" spans="20:24">
      <c r="T47776" s="288"/>
      <c r="U47776" s="287"/>
      <c r="X47776" s="289"/>
    </row>
    <row r="47777" spans="20:24">
      <c r="T47777" s="288"/>
      <c r="U47777" s="287"/>
      <c r="X47777" s="289"/>
    </row>
    <row r="47778" spans="20:24">
      <c r="T47778" s="288"/>
      <c r="U47778" s="287"/>
      <c r="X47778" s="289"/>
    </row>
    <row r="47779" spans="20:24">
      <c r="T47779" s="288"/>
      <c r="U47779" s="287"/>
      <c r="X47779" s="289"/>
    </row>
    <row r="47780" spans="20:24">
      <c r="T47780" s="288"/>
      <c r="U47780" s="287"/>
      <c r="X47780" s="289"/>
    </row>
    <row r="47781" spans="20:24">
      <c r="T47781" s="288"/>
      <c r="U47781" s="287"/>
      <c r="X47781" s="289"/>
    </row>
    <row r="47782" spans="20:24">
      <c r="T47782" s="288"/>
      <c r="U47782" s="287"/>
      <c r="X47782" s="289"/>
    </row>
    <row r="47783" spans="20:24">
      <c r="T47783" s="288"/>
      <c r="U47783" s="287"/>
      <c r="X47783" s="289"/>
    </row>
    <row r="47784" spans="20:24">
      <c r="T47784" s="288"/>
      <c r="U47784" s="287"/>
      <c r="X47784" s="289"/>
    </row>
    <row r="47785" spans="20:24">
      <c r="T47785" s="288"/>
      <c r="U47785" s="287"/>
      <c r="X47785" s="289"/>
    </row>
    <row r="47786" spans="20:24">
      <c r="T47786" s="288"/>
      <c r="U47786" s="287"/>
      <c r="X47786" s="289"/>
    </row>
    <row r="47787" spans="20:24">
      <c r="T47787" s="288"/>
      <c r="U47787" s="287"/>
      <c r="X47787" s="289"/>
    </row>
    <row r="47788" spans="20:24">
      <c r="T47788" s="288"/>
      <c r="U47788" s="287"/>
      <c r="X47788" s="289"/>
    </row>
    <row r="47789" spans="20:24">
      <c r="T47789" s="288"/>
      <c r="U47789" s="287"/>
      <c r="X47789" s="289"/>
    </row>
    <row r="47790" spans="20:24">
      <c r="T47790" s="288"/>
      <c r="U47790" s="287"/>
      <c r="X47790" s="289"/>
    </row>
    <row r="47791" spans="20:24">
      <c r="T47791" s="288"/>
      <c r="U47791" s="287"/>
      <c r="X47791" s="289"/>
    </row>
    <row r="47792" spans="20:24">
      <c r="T47792" s="288"/>
      <c r="U47792" s="287"/>
      <c r="X47792" s="289"/>
    </row>
    <row r="47793" spans="20:24">
      <c r="T47793" s="288"/>
      <c r="U47793" s="287"/>
      <c r="X47793" s="289"/>
    </row>
    <row r="47794" spans="20:24">
      <c r="T47794" s="288"/>
      <c r="U47794" s="287"/>
      <c r="X47794" s="289"/>
    </row>
    <row r="47795" spans="20:24">
      <c r="T47795" s="288"/>
      <c r="U47795" s="287"/>
      <c r="X47795" s="289"/>
    </row>
    <row r="47796" spans="20:24">
      <c r="T47796" s="288"/>
      <c r="U47796" s="287"/>
      <c r="X47796" s="289"/>
    </row>
    <row r="47797" spans="20:24">
      <c r="T47797" s="288"/>
      <c r="U47797" s="287"/>
      <c r="X47797" s="289"/>
    </row>
    <row r="47798" spans="20:24">
      <c r="T47798" s="288"/>
      <c r="U47798" s="287"/>
      <c r="X47798" s="289"/>
    </row>
    <row r="47799" spans="20:24">
      <c r="T47799" s="288"/>
      <c r="U47799" s="287"/>
      <c r="X47799" s="289"/>
    </row>
    <row r="47800" spans="20:24">
      <c r="T47800" s="288"/>
      <c r="U47800" s="287"/>
      <c r="X47800" s="289"/>
    </row>
    <row r="47801" spans="20:24">
      <c r="T47801" s="288"/>
      <c r="U47801" s="287"/>
      <c r="X47801" s="289"/>
    </row>
    <row r="47802" spans="20:24">
      <c r="T47802" s="288"/>
      <c r="U47802" s="287"/>
      <c r="X47802" s="289"/>
    </row>
    <row r="47803" spans="20:24">
      <c r="T47803" s="288"/>
      <c r="U47803" s="287"/>
      <c r="X47803" s="289"/>
    </row>
    <row r="47804" spans="20:24">
      <c r="T47804" s="288"/>
      <c r="U47804" s="287"/>
      <c r="X47804" s="289"/>
    </row>
    <row r="47805" spans="20:24">
      <c r="T47805" s="288"/>
      <c r="U47805" s="287"/>
      <c r="X47805" s="289"/>
    </row>
    <row r="47806" spans="20:24">
      <c r="T47806" s="288"/>
      <c r="U47806" s="287"/>
      <c r="X47806" s="289"/>
    </row>
    <row r="47807" spans="20:24">
      <c r="T47807" s="288"/>
      <c r="U47807" s="287"/>
      <c r="X47807" s="289"/>
    </row>
    <row r="47808" spans="20:24">
      <c r="T47808" s="288"/>
      <c r="U47808" s="287"/>
      <c r="X47808" s="289"/>
    </row>
    <row r="47809" spans="20:24">
      <c r="T47809" s="288"/>
      <c r="U47809" s="287"/>
      <c r="X47809" s="289"/>
    </row>
    <row r="47810" spans="20:24">
      <c r="T47810" s="288"/>
      <c r="U47810" s="287"/>
      <c r="X47810" s="289"/>
    </row>
    <row r="47811" spans="20:24">
      <c r="T47811" s="288"/>
      <c r="U47811" s="287"/>
      <c r="X47811" s="289"/>
    </row>
    <row r="47812" spans="20:24">
      <c r="T47812" s="288"/>
      <c r="U47812" s="287"/>
      <c r="X47812" s="289"/>
    </row>
    <row r="47813" spans="20:24">
      <c r="T47813" s="288"/>
      <c r="U47813" s="287"/>
      <c r="X47813" s="289"/>
    </row>
    <row r="47814" spans="20:24">
      <c r="T47814" s="288"/>
      <c r="U47814" s="287"/>
      <c r="X47814" s="289"/>
    </row>
    <row r="47815" spans="20:24">
      <c r="T47815" s="288"/>
      <c r="U47815" s="287"/>
      <c r="X47815" s="289"/>
    </row>
    <row r="47816" spans="20:24">
      <c r="T47816" s="288"/>
      <c r="U47816" s="287"/>
      <c r="X47816" s="289"/>
    </row>
    <row r="47817" spans="20:24">
      <c r="T47817" s="288"/>
      <c r="U47817" s="287"/>
      <c r="X47817" s="289"/>
    </row>
    <row r="47818" spans="20:24">
      <c r="T47818" s="288"/>
      <c r="U47818" s="287"/>
      <c r="X47818" s="289"/>
    </row>
    <row r="47819" spans="20:24">
      <c r="T47819" s="288"/>
      <c r="U47819" s="287"/>
      <c r="X47819" s="289"/>
    </row>
    <row r="47820" spans="20:24">
      <c r="T47820" s="288"/>
      <c r="U47820" s="287"/>
      <c r="X47820" s="289"/>
    </row>
    <row r="47821" spans="20:24">
      <c r="T47821" s="288"/>
      <c r="U47821" s="287"/>
      <c r="X47821" s="289"/>
    </row>
    <row r="47822" spans="20:24">
      <c r="T47822" s="288"/>
      <c r="U47822" s="287"/>
      <c r="X47822" s="289"/>
    </row>
    <row r="47823" spans="20:24">
      <c r="T47823" s="288"/>
      <c r="U47823" s="287"/>
      <c r="X47823" s="289"/>
    </row>
    <row r="47824" spans="20:24">
      <c r="T47824" s="288"/>
      <c r="U47824" s="287"/>
      <c r="X47824" s="289"/>
    </row>
    <row r="47825" spans="20:24">
      <c r="T47825" s="288"/>
      <c r="U47825" s="287"/>
      <c r="X47825" s="289"/>
    </row>
    <row r="47826" spans="20:24">
      <c r="T47826" s="288"/>
      <c r="U47826" s="287"/>
      <c r="X47826" s="289"/>
    </row>
    <row r="47827" spans="20:24">
      <c r="T47827" s="288"/>
      <c r="U47827" s="287"/>
      <c r="X47827" s="289"/>
    </row>
    <row r="47828" spans="20:24">
      <c r="T47828" s="288"/>
      <c r="U47828" s="287"/>
      <c r="X47828" s="289"/>
    </row>
    <row r="47829" spans="20:24">
      <c r="T47829" s="288"/>
      <c r="U47829" s="287"/>
      <c r="X47829" s="289"/>
    </row>
    <row r="47830" spans="20:24">
      <c r="T47830" s="288"/>
      <c r="U47830" s="287"/>
      <c r="X47830" s="289"/>
    </row>
    <row r="47831" spans="20:24">
      <c r="T47831" s="288"/>
      <c r="U47831" s="287"/>
      <c r="X47831" s="289"/>
    </row>
    <row r="47832" spans="20:24">
      <c r="T47832" s="288"/>
      <c r="U47832" s="287"/>
      <c r="X47832" s="289"/>
    </row>
    <row r="47833" spans="20:24">
      <c r="T47833" s="288"/>
      <c r="U47833" s="287"/>
      <c r="X47833" s="289"/>
    </row>
    <row r="47834" spans="20:24">
      <c r="T47834" s="288"/>
      <c r="U47834" s="287"/>
      <c r="X47834" s="289"/>
    </row>
    <row r="47835" spans="20:24">
      <c r="T47835" s="288"/>
      <c r="U47835" s="287"/>
      <c r="X47835" s="289"/>
    </row>
    <row r="47836" spans="20:24">
      <c r="T47836" s="288"/>
      <c r="U47836" s="287"/>
      <c r="X47836" s="289"/>
    </row>
    <row r="47837" spans="20:24">
      <c r="T47837" s="288"/>
      <c r="U47837" s="287"/>
      <c r="X47837" s="289"/>
    </row>
    <row r="47838" spans="20:24">
      <c r="T47838" s="288"/>
      <c r="U47838" s="287"/>
      <c r="X47838" s="289"/>
    </row>
    <row r="47839" spans="20:24">
      <c r="T47839" s="288"/>
      <c r="U47839" s="287"/>
      <c r="X47839" s="289"/>
    </row>
    <row r="47840" spans="20:24">
      <c r="T47840" s="288"/>
      <c r="U47840" s="287"/>
      <c r="X47840" s="289"/>
    </row>
    <row r="47841" spans="20:24">
      <c r="T47841" s="288"/>
      <c r="U47841" s="287"/>
      <c r="X47841" s="289"/>
    </row>
    <row r="47842" spans="20:24">
      <c r="T47842" s="288"/>
      <c r="U47842" s="287"/>
      <c r="X47842" s="289"/>
    </row>
    <row r="47843" spans="20:24">
      <c r="T47843" s="288"/>
      <c r="U47843" s="287"/>
      <c r="X47843" s="289"/>
    </row>
    <row r="47844" spans="20:24">
      <c r="T47844" s="288"/>
      <c r="U47844" s="287"/>
      <c r="X47844" s="289"/>
    </row>
    <row r="47845" spans="20:24">
      <c r="T47845" s="288"/>
      <c r="U47845" s="287"/>
      <c r="X47845" s="289"/>
    </row>
    <row r="47846" spans="20:24">
      <c r="T47846" s="288"/>
      <c r="U47846" s="287"/>
      <c r="X47846" s="289"/>
    </row>
    <row r="47847" spans="20:24">
      <c r="T47847" s="288"/>
      <c r="U47847" s="287"/>
      <c r="X47847" s="289"/>
    </row>
    <row r="47848" spans="20:24">
      <c r="T47848" s="288"/>
      <c r="U47848" s="287"/>
      <c r="X47848" s="289"/>
    </row>
    <row r="47849" spans="20:24">
      <c r="T47849" s="288"/>
      <c r="U47849" s="287"/>
      <c r="X47849" s="289"/>
    </row>
    <row r="47850" spans="20:24">
      <c r="T47850" s="288"/>
      <c r="U47850" s="287"/>
      <c r="X47850" s="289"/>
    </row>
    <row r="47851" spans="20:24">
      <c r="T47851" s="288"/>
      <c r="U47851" s="287"/>
      <c r="X47851" s="289"/>
    </row>
    <row r="47852" spans="20:24">
      <c r="T47852" s="288"/>
      <c r="U47852" s="287"/>
      <c r="X47852" s="289"/>
    </row>
    <row r="47853" spans="20:24">
      <c r="T47853" s="288"/>
      <c r="U47853" s="287"/>
      <c r="X47853" s="289"/>
    </row>
    <row r="47854" spans="20:24">
      <c r="T47854" s="288"/>
      <c r="U47854" s="287"/>
      <c r="X47854" s="289"/>
    </row>
    <row r="47855" spans="20:24">
      <c r="T47855" s="288"/>
      <c r="U47855" s="287"/>
      <c r="X47855" s="289"/>
    </row>
    <row r="47856" spans="20:24">
      <c r="T47856" s="288"/>
      <c r="U47856" s="287"/>
      <c r="X47856" s="289"/>
    </row>
    <row r="47857" spans="20:24">
      <c r="T47857" s="288"/>
      <c r="U47857" s="287"/>
      <c r="X47857" s="289"/>
    </row>
    <row r="47858" spans="20:24">
      <c r="T47858" s="288"/>
      <c r="U47858" s="287"/>
      <c r="X47858" s="289"/>
    </row>
    <row r="47859" spans="20:24">
      <c r="T47859" s="288"/>
      <c r="U47859" s="287"/>
      <c r="X47859" s="289"/>
    </row>
    <row r="47860" spans="20:24">
      <c r="T47860" s="288"/>
      <c r="U47860" s="287"/>
      <c r="X47860" s="289"/>
    </row>
    <row r="47861" spans="20:24">
      <c r="T47861" s="288"/>
      <c r="U47861" s="287"/>
      <c r="X47861" s="289"/>
    </row>
    <row r="47862" spans="20:24">
      <c r="T47862" s="288"/>
      <c r="U47862" s="287"/>
      <c r="X47862" s="289"/>
    </row>
    <row r="47863" spans="20:24">
      <c r="T47863" s="288"/>
      <c r="U47863" s="287"/>
      <c r="X47863" s="289"/>
    </row>
    <row r="47864" spans="20:24">
      <c r="T47864" s="288"/>
      <c r="U47864" s="287"/>
      <c r="X47864" s="289"/>
    </row>
    <row r="47865" spans="20:24">
      <c r="T47865" s="288"/>
      <c r="U47865" s="287"/>
      <c r="X47865" s="289"/>
    </row>
    <row r="47866" spans="20:24">
      <c r="T47866" s="288"/>
      <c r="U47866" s="287"/>
      <c r="X47866" s="289"/>
    </row>
    <row r="47867" spans="20:24">
      <c r="T47867" s="288"/>
      <c r="U47867" s="287"/>
      <c r="X47867" s="289"/>
    </row>
    <row r="47868" spans="20:24">
      <c r="T47868" s="288"/>
      <c r="U47868" s="287"/>
      <c r="X47868" s="289"/>
    </row>
    <row r="47869" spans="20:24">
      <c r="T47869" s="288"/>
      <c r="U47869" s="287"/>
      <c r="X47869" s="289"/>
    </row>
    <row r="47870" spans="20:24">
      <c r="T47870" s="288"/>
      <c r="U47870" s="287"/>
      <c r="X47870" s="289"/>
    </row>
    <row r="47871" spans="20:24">
      <c r="T47871" s="288"/>
      <c r="U47871" s="287"/>
      <c r="X47871" s="289"/>
    </row>
    <row r="47872" spans="20:24">
      <c r="T47872" s="288"/>
      <c r="U47872" s="287"/>
      <c r="X47872" s="289"/>
    </row>
    <row r="47873" spans="20:24">
      <c r="T47873" s="288"/>
      <c r="U47873" s="287"/>
      <c r="X47873" s="289"/>
    </row>
    <row r="47874" spans="20:24">
      <c r="T47874" s="288"/>
      <c r="U47874" s="287"/>
      <c r="X47874" s="289"/>
    </row>
    <row r="47875" spans="20:24">
      <c r="T47875" s="288"/>
      <c r="U47875" s="287"/>
      <c r="X47875" s="289"/>
    </row>
    <row r="47876" spans="20:24">
      <c r="T47876" s="288"/>
      <c r="U47876" s="287"/>
      <c r="X47876" s="289"/>
    </row>
    <row r="47877" spans="20:24">
      <c r="T47877" s="288"/>
      <c r="U47877" s="287"/>
      <c r="X47877" s="289"/>
    </row>
    <row r="47878" spans="20:24">
      <c r="T47878" s="288"/>
      <c r="U47878" s="287"/>
      <c r="X47878" s="289"/>
    </row>
    <row r="47879" spans="20:24">
      <c r="T47879" s="288"/>
      <c r="U47879" s="287"/>
      <c r="X47879" s="289"/>
    </row>
    <row r="47880" spans="20:24">
      <c r="T47880" s="288"/>
      <c r="U47880" s="287"/>
      <c r="X47880" s="289"/>
    </row>
    <row r="47881" spans="20:24">
      <c r="T47881" s="288"/>
      <c r="U47881" s="287"/>
      <c r="X47881" s="289"/>
    </row>
    <row r="47882" spans="20:24">
      <c r="T47882" s="288"/>
      <c r="U47882" s="287"/>
      <c r="X47882" s="289"/>
    </row>
    <row r="47883" spans="20:24">
      <c r="T47883" s="288"/>
      <c r="U47883" s="287"/>
      <c r="X47883" s="289"/>
    </row>
    <row r="47884" spans="20:24">
      <c r="T47884" s="288"/>
      <c r="U47884" s="287"/>
      <c r="X47884" s="289"/>
    </row>
    <row r="47885" spans="20:24">
      <c r="T47885" s="288"/>
      <c r="U47885" s="287"/>
      <c r="X47885" s="289"/>
    </row>
    <row r="47886" spans="20:24">
      <c r="T47886" s="288"/>
      <c r="U47886" s="287"/>
      <c r="X47886" s="289"/>
    </row>
    <row r="47887" spans="20:24">
      <c r="T47887" s="288"/>
      <c r="U47887" s="287"/>
      <c r="X47887" s="289"/>
    </row>
    <row r="47888" spans="20:24">
      <c r="T47888" s="288"/>
      <c r="U47888" s="287"/>
      <c r="X47888" s="289"/>
    </row>
    <row r="47889" spans="20:24">
      <c r="T47889" s="288"/>
      <c r="U47889" s="287"/>
      <c r="X47889" s="289"/>
    </row>
    <row r="47890" spans="20:24">
      <c r="T47890" s="288"/>
      <c r="U47890" s="287"/>
      <c r="X47890" s="289"/>
    </row>
    <row r="47891" spans="20:24">
      <c r="T47891" s="288"/>
      <c r="U47891" s="287"/>
      <c r="X47891" s="289"/>
    </row>
    <row r="47892" spans="20:24">
      <c r="T47892" s="288"/>
      <c r="U47892" s="287"/>
      <c r="X47892" s="289"/>
    </row>
    <row r="47893" spans="20:24">
      <c r="T47893" s="288"/>
      <c r="U47893" s="287"/>
      <c r="X47893" s="289"/>
    </row>
    <row r="47894" spans="20:24">
      <c r="T47894" s="288"/>
      <c r="U47894" s="287"/>
      <c r="X47894" s="289"/>
    </row>
    <row r="47895" spans="20:24">
      <c r="T47895" s="288"/>
      <c r="U47895" s="287"/>
      <c r="X47895" s="289"/>
    </row>
    <row r="47896" spans="20:24">
      <c r="T47896" s="288"/>
      <c r="U47896" s="287"/>
      <c r="X47896" s="289"/>
    </row>
    <row r="47897" spans="20:24">
      <c r="T47897" s="288"/>
      <c r="U47897" s="287"/>
      <c r="X47897" s="289"/>
    </row>
    <row r="47898" spans="20:24">
      <c r="T47898" s="288"/>
      <c r="U47898" s="287"/>
      <c r="X47898" s="289"/>
    </row>
    <row r="47899" spans="20:24">
      <c r="T47899" s="288"/>
      <c r="U47899" s="287"/>
      <c r="X47899" s="289"/>
    </row>
    <row r="47900" spans="20:24">
      <c r="T47900" s="288"/>
      <c r="U47900" s="287"/>
      <c r="X47900" s="289"/>
    </row>
    <row r="47901" spans="20:24">
      <c r="T47901" s="288"/>
      <c r="U47901" s="287"/>
      <c r="X47901" s="289"/>
    </row>
    <row r="47902" spans="20:24">
      <c r="T47902" s="288"/>
      <c r="U47902" s="287"/>
      <c r="X47902" s="289"/>
    </row>
    <row r="47903" spans="20:24">
      <c r="T47903" s="288"/>
      <c r="U47903" s="287"/>
      <c r="X47903" s="289"/>
    </row>
    <row r="47904" spans="20:24">
      <c r="T47904" s="288"/>
      <c r="U47904" s="287"/>
      <c r="X47904" s="289"/>
    </row>
    <row r="47905" spans="20:24">
      <c r="T47905" s="288"/>
      <c r="U47905" s="287"/>
      <c r="X47905" s="289"/>
    </row>
    <row r="47906" spans="20:24">
      <c r="T47906" s="288"/>
      <c r="U47906" s="287"/>
      <c r="X47906" s="289"/>
    </row>
    <row r="47907" spans="20:24">
      <c r="T47907" s="288"/>
      <c r="U47907" s="287"/>
      <c r="X47907" s="289"/>
    </row>
    <row r="47908" spans="20:24">
      <c r="T47908" s="288"/>
      <c r="U47908" s="287"/>
      <c r="X47908" s="289"/>
    </row>
    <row r="47909" spans="20:24">
      <c r="T47909" s="288"/>
      <c r="U47909" s="287"/>
      <c r="X47909" s="289"/>
    </row>
    <row r="47910" spans="20:24">
      <c r="T47910" s="288"/>
      <c r="U47910" s="287"/>
      <c r="X47910" s="289"/>
    </row>
    <row r="47911" spans="20:24">
      <c r="T47911" s="288"/>
      <c r="U47911" s="287"/>
      <c r="X47911" s="289"/>
    </row>
    <row r="47912" spans="20:24">
      <c r="T47912" s="288"/>
      <c r="U47912" s="287"/>
      <c r="X47912" s="289"/>
    </row>
    <row r="47913" spans="20:24">
      <c r="T47913" s="288"/>
      <c r="U47913" s="287"/>
      <c r="X47913" s="289"/>
    </row>
    <row r="47914" spans="20:24">
      <c r="T47914" s="288"/>
      <c r="U47914" s="287"/>
      <c r="X47914" s="289"/>
    </row>
    <row r="47915" spans="20:24">
      <c r="T47915" s="288"/>
      <c r="U47915" s="287"/>
      <c r="X47915" s="289"/>
    </row>
    <row r="47916" spans="20:24">
      <c r="T47916" s="288"/>
      <c r="U47916" s="287"/>
      <c r="X47916" s="289"/>
    </row>
    <row r="47917" spans="20:24">
      <c r="T47917" s="288"/>
      <c r="U47917" s="287"/>
      <c r="X47917" s="289"/>
    </row>
    <row r="47918" spans="20:24">
      <c r="T47918" s="288"/>
      <c r="U47918" s="287"/>
      <c r="X47918" s="289"/>
    </row>
    <row r="47919" spans="20:24">
      <c r="T47919" s="288"/>
      <c r="U47919" s="287"/>
      <c r="X47919" s="289"/>
    </row>
    <row r="47920" spans="20:24">
      <c r="T47920" s="288"/>
      <c r="U47920" s="287"/>
      <c r="X47920" s="289"/>
    </row>
    <row r="47921" spans="20:24">
      <c r="T47921" s="288"/>
      <c r="U47921" s="287"/>
      <c r="X47921" s="289"/>
    </row>
    <row r="47922" spans="20:24">
      <c r="T47922" s="288"/>
      <c r="U47922" s="287"/>
      <c r="X47922" s="289"/>
    </row>
    <row r="47923" spans="20:24">
      <c r="T47923" s="288"/>
      <c r="U47923" s="287"/>
      <c r="X47923" s="289"/>
    </row>
    <row r="47924" spans="20:24">
      <c r="T47924" s="288"/>
      <c r="U47924" s="287"/>
      <c r="X47924" s="289"/>
    </row>
    <row r="47925" spans="20:24">
      <c r="T47925" s="288"/>
      <c r="U47925" s="287"/>
      <c r="X47925" s="289"/>
    </row>
    <row r="47926" spans="20:24">
      <c r="T47926" s="288"/>
      <c r="U47926" s="287"/>
      <c r="X47926" s="289"/>
    </row>
    <row r="47927" spans="20:24">
      <c r="T47927" s="288"/>
      <c r="U47927" s="287"/>
      <c r="X47927" s="289"/>
    </row>
    <row r="47928" spans="20:24">
      <c r="T47928" s="288"/>
      <c r="U47928" s="287"/>
      <c r="X47928" s="289"/>
    </row>
    <row r="47929" spans="20:24">
      <c r="T47929" s="288"/>
      <c r="U47929" s="287"/>
      <c r="X47929" s="289"/>
    </row>
    <row r="47930" spans="20:24">
      <c r="T47930" s="288"/>
      <c r="U47930" s="287"/>
      <c r="X47930" s="289"/>
    </row>
    <row r="47931" spans="20:24">
      <c r="T47931" s="288"/>
      <c r="U47931" s="287"/>
      <c r="X47931" s="289"/>
    </row>
    <row r="47932" spans="20:24">
      <c r="T47932" s="288"/>
      <c r="U47932" s="287"/>
      <c r="X47932" s="289"/>
    </row>
    <row r="47933" spans="20:24">
      <c r="T47933" s="288"/>
      <c r="U47933" s="287"/>
      <c r="X47933" s="289"/>
    </row>
    <row r="47934" spans="20:24">
      <c r="T47934" s="288"/>
      <c r="U47934" s="287"/>
      <c r="X47934" s="289"/>
    </row>
    <row r="47935" spans="20:24">
      <c r="T47935" s="288"/>
      <c r="U47935" s="287"/>
      <c r="X47935" s="289"/>
    </row>
    <row r="47936" spans="20:24">
      <c r="T47936" s="288"/>
      <c r="U47936" s="287"/>
      <c r="X47936" s="289"/>
    </row>
    <row r="47937" spans="20:24">
      <c r="T47937" s="288"/>
      <c r="U47937" s="287"/>
      <c r="X47937" s="289"/>
    </row>
    <row r="47938" spans="20:24">
      <c r="T47938" s="288"/>
      <c r="U47938" s="287"/>
      <c r="X47938" s="289"/>
    </row>
    <row r="47939" spans="20:24">
      <c r="T47939" s="288"/>
      <c r="U47939" s="287"/>
      <c r="X47939" s="289"/>
    </row>
    <row r="47940" spans="20:24">
      <c r="T47940" s="288"/>
      <c r="U47940" s="287"/>
      <c r="X47940" s="289"/>
    </row>
    <row r="47941" spans="20:24">
      <c r="T47941" s="288"/>
      <c r="U47941" s="287"/>
      <c r="X47941" s="289"/>
    </row>
    <row r="47942" spans="20:24">
      <c r="T47942" s="288"/>
      <c r="U47942" s="287"/>
      <c r="X47942" s="289"/>
    </row>
    <row r="47943" spans="20:24">
      <c r="T47943" s="288"/>
      <c r="U47943" s="287"/>
      <c r="X47943" s="289"/>
    </row>
    <row r="47944" spans="20:24">
      <c r="T47944" s="288"/>
      <c r="U47944" s="287"/>
      <c r="X47944" s="289"/>
    </row>
    <row r="47945" spans="20:24">
      <c r="T47945" s="288"/>
      <c r="U47945" s="287"/>
      <c r="X47945" s="289"/>
    </row>
    <row r="47946" spans="20:24">
      <c r="T47946" s="288"/>
      <c r="U47946" s="287"/>
      <c r="X47946" s="289"/>
    </row>
    <row r="47947" spans="20:24">
      <c r="T47947" s="288"/>
      <c r="U47947" s="287"/>
      <c r="X47947" s="289"/>
    </row>
    <row r="47948" spans="20:24">
      <c r="T47948" s="288"/>
      <c r="U47948" s="287"/>
      <c r="X47948" s="289"/>
    </row>
    <row r="47949" spans="20:24">
      <c r="T47949" s="288"/>
      <c r="U47949" s="287"/>
      <c r="X47949" s="289"/>
    </row>
    <row r="47950" spans="20:24">
      <c r="T47950" s="288"/>
      <c r="U47950" s="287"/>
      <c r="X47950" s="289"/>
    </row>
    <row r="47951" spans="20:24">
      <c r="T47951" s="288"/>
      <c r="U47951" s="287"/>
      <c r="X47951" s="289"/>
    </row>
    <row r="47952" spans="20:24">
      <c r="T47952" s="288"/>
      <c r="U47952" s="287"/>
      <c r="X47952" s="289"/>
    </row>
    <row r="47953" spans="20:24">
      <c r="T47953" s="288"/>
      <c r="U47953" s="287"/>
      <c r="X47953" s="289"/>
    </row>
    <row r="47954" spans="20:24">
      <c r="T47954" s="288"/>
      <c r="U47954" s="287"/>
      <c r="X47954" s="289"/>
    </row>
    <row r="47955" spans="20:24">
      <c r="T47955" s="288"/>
      <c r="U47955" s="287"/>
      <c r="X47955" s="289"/>
    </row>
    <row r="47956" spans="20:24">
      <c r="T47956" s="288"/>
      <c r="U47956" s="287"/>
      <c r="X47956" s="289"/>
    </row>
    <row r="47957" spans="20:24">
      <c r="T47957" s="288"/>
      <c r="U47957" s="287"/>
      <c r="X47957" s="289"/>
    </row>
    <row r="47958" spans="20:24">
      <c r="T47958" s="288"/>
      <c r="U47958" s="287"/>
      <c r="X47958" s="289"/>
    </row>
    <row r="47959" spans="20:24">
      <c r="T47959" s="288"/>
      <c r="U47959" s="287"/>
      <c r="X47959" s="289"/>
    </row>
    <row r="47960" spans="20:24">
      <c r="T47960" s="288"/>
      <c r="U47960" s="287"/>
      <c r="X47960" s="289"/>
    </row>
    <row r="47961" spans="20:24">
      <c r="T47961" s="288"/>
      <c r="U47961" s="287"/>
      <c r="X47961" s="289"/>
    </row>
    <row r="47962" spans="20:24">
      <c r="T47962" s="288"/>
      <c r="U47962" s="287"/>
      <c r="X47962" s="289"/>
    </row>
    <row r="47963" spans="20:24">
      <c r="T47963" s="288"/>
      <c r="U47963" s="287"/>
      <c r="X47963" s="289"/>
    </row>
    <row r="47964" spans="20:24">
      <c r="T47964" s="288"/>
      <c r="U47964" s="287"/>
      <c r="X47964" s="289"/>
    </row>
    <row r="47965" spans="20:24">
      <c r="T47965" s="288"/>
      <c r="U47965" s="287"/>
      <c r="X47965" s="289"/>
    </row>
    <row r="47966" spans="20:24">
      <c r="T47966" s="288"/>
      <c r="U47966" s="287"/>
      <c r="X47966" s="289"/>
    </row>
    <row r="47967" spans="20:24">
      <c r="T47967" s="288"/>
      <c r="U47967" s="287"/>
      <c r="X47967" s="289"/>
    </row>
    <row r="47968" spans="20:24">
      <c r="T47968" s="288"/>
      <c r="U47968" s="287"/>
      <c r="X47968" s="289"/>
    </row>
    <row r="47969" spans="20:24">
      <c r="T47969" s="288"/>
      <c r="U47969" s="287"/>
      <c r="X47969" s="289"/>
    </row>
    <row r="47970" spans="20:24">
      <c r="T47970" s="288"/>
      <c r="U47970" s="287"/>
      <c r="X47970" s="289"/>
    </row>
    <row r="47971" spans="20:24">
      <c r="T47971" s="288"/>
      <c r="U47971" s="287"/>
      <c r="X47971" s="289"/>
    </row>
    <row r="47972" spans="20:24">
      <c r="T47972" s="288"/>
      <c r="U47972" s="287"/>
      <c r="X47972" s="289"/>
    </row>
    <row r="47973" spans="20:24">
      <c r="T47973" s="288"/>
      <c r="U47973" s="287"/>
      <c r="X47973" s="289"/>
    </row>
    <row r="47974" spans="20:24">
      <c r="T47974" s="288"/>
      <c r="U47974" s="287"/>
      <c r="X47974" s="289"/>
    </row>
    <row r="47975" spans="20:24">
      <c r="T47975" s="288"/>
      <c r="U47975" s="287"/>
      <c r="X47975" s="289"/>
    </row>
    <row r="47976" spans="20:24">
      <c r="T47976" s="288"/>
      <c r="U47976" s="287"/>
      <c r="X47976" s="289"/>
    </row>
    <row r="47977" spans="20:24">
      <c r="T47977" s="288"/>
      <c r="U47977" s="287"/>
      <c r="X47977" s="289"/>
    </row>
    <row r="47978" spans="20:24">
      <c r="T47978" s="288"/>
      <c r="U47978" s="287"/>
      <c r="X47978" s="289"/>
    </row>
    <row r="47979" spans="20:24">
      <c r="T47979" s="288"/>
      <c r="U47979" s="287"/>
      <c r="X47979" s="289"/>
    </row>
    <row r="47980" spans="20:24">
      <c r="T47980" s="288"/>
      <c r="U47980" s="287"/>
      <c r="X47980" s="289"/>
    </row>
    <row r="47981" spans="20:24">
      <c r="T47981" s="288"/>
      <c r="U47981" s="287"/>
      <c r="X47981" s="289"/>
    </row>
    <row r="47982" spans="20:24">
      <c r="T47982" s="288"/>
      <c r="U47982" s="287"/>
      <c r="X47982" s="289"/>
    </row>
    <row r="47983" spans="20:24">
      <c r="T47983" s="288"/>
      <c r="U47983" s="287"/>
      <c r="X47983" s="289"/>
    </row>
    <row r="47984" spans="20:24">
      <c r="T47984" s="288"/>
      <c r="U47984" s="287"/>
      <c r="X47984" s="289"/>
    </row>
    <row r="47985" spans="20:24">
      <c r="T47985" s="288"/>
      <c r="U47985" s="287"/>
      <c r="X47985" s="289"/>
    </row>
    <row r="47986" spans="20:24">
      <c r="T47986" s="288"/>
      <c r="U47986" s="287"/>
      <c r="X47986" s="289"/>
    </row>
    <row r="47987" spans="20:24">
      <c r="T47987" s="288"/>
      <c r="U47987" s="287"/>
      <c r="X47987" s="289"/>
    </row>
    <row r="47988" spans="20:24">
      <c r="T47988" s="288"/>
      <c r="U47988" s="287"/>
      <c r="X47988" s="289"/>
    </row>
    <row r="47989" spans="20:24">
      <c r="T47989" s="288"/>
      <c r="U47989" s="287"/>
      <c r="X47989" s="289"/>
    </row>
    <row r="47990" spans="20:24">
      <c r="T47990" s="288"/>
      <c r="U47990" s="287"/>
      <c r="X47990" s="289"/>
    </row>
    <row r="47991" spans="20:24">
      <c r="T47991" s="288"/>
      <c r="U47991" s="287"/>
      <c r="X47991" s="289"/>
    </row>
    <row r="47992" spans="20:24">
      <c r="T47992" s="288"/>
      <c r="U47992" s="287"/>
      <c r="X47992" s="289"/>
    </row>
    <row r="47993" spans="20:24">
      <c r="T47993" s="288"/>
      <c r="U47993" s="287"/>
      <c r="X47993" s="289"/>
    </row>
    <row r="47994" spans="20:24">
      <c r="T47994" s="288"/>
      <c r="U47994" s="287"/>
      <c r="X47994" s="289"/>
    </row>
    <row r="47995" spans="20:24">
      <c r="T47995" s="288"/>
      <c r="U47995" s="287"/>
      <c r="X47995" s="289"/>
    </row>
    <row r="47996" spans="20:24">
      <c r="T47996" s="288"/>
      <c r="U47996" s="287"/>
      <c r="X47996" s="289"/>
    </row>
    <row r="47997" spans="20:24">
      <c r="T47997" s="288"/>
      <c r="U47997" s="287"/>
      <c r="X47997" s="289"/>
    </row>
    <row r="47998" spans="20:24">
      <c r="T47998" s="288"/>
      <c r="U47998" s="287"/>
      <c r="X47998" s="289"/>
    </row>
    <row r="47999" spans="20:24">
      <c r="T47999" s="288"/>
      <c r="U47999" s="287"/>
      <c r="X47999" s="289"/>
    </row>
    <row r="48000" spans="20:24">
      <c r="T48000" s="288"/>
      <c r="U48000" s="287"/>
      <c r="X48000" s="289"/>
    </row>
    <row r="48001" spans="20:24">
      <c r="T48001" s="288"/>
      <c r="U48001" s="287"/>
      <c r="X48001" s="289"/>
    </row>
    <row r="48002" spans="20:24">
      <c r="T48002" s="288"/>
      <c r="U48002" s="287"/>
      <c r="X48002" s="289"/>
    </row>
    <row r="48003" spans="20:24">
      <c r="T48003" s="288"/>
      <c r="U48003" s="287"/>
      <c r="X48003" s="289"/>
    </row>
    <row r="48004" spans="20:24">
      <c r="T48004" s="288"/>
      <c r="U48004" s="287"/>
      <c r="X48004" s="289"/>
    </row>
    <row r="48005" spans="20:24">
      <c r="T48005" s="288"/>
      <c r="U48005" s="287"/>
      <c r="X48005" s="289"/>
    </row>
    <row r="48006" spans="20:24">
      <c r="T48006" s="288"/>
      <c r="U48006" s="287"/>
      <c r="X48006" s="289"/>
    </row>
    <row r="48007" spans="20:24">
      <c r="T48007" s="288"/>
      <c r="U48007" s="287"/>
      <c r="X48007" s="289"/>
    </row>
    <row r="48008" spans="20:24">
      <c r="T48008" s="288"/>
      <c r="U48008" s="287"/>
      <c r="X48008" s="289"/>
    </row>
    <row r="48009" spans="20:24">
      <c r="T48009" s="288"/>
      <c r="U48009" s="287"/>
      <c r="X48009" s="289"/>
    </row>
    <row r="48010" spans="20:24">
      <c r="T48010" s="288"/>
      <c r="U48010" s="287"/>
      <c r="X48010" s="289"/>
    </row>
    <row r="48011" spans="20:24">
      <c r="T48011" s="288"/>
      <c r="U48011" s="287"/>
      <c r="X48011" s="289"/>
    </row>
    <row r="48012" spans="20:24">
      <c r="T48012" s="288"/>
      <c r="U48012" s="287"/>
      <c r="X48012" s="289"/>
    </row>
    <row r="48013" spans="20:24">
      <c r="T48013" s="288"/>
      <c r="U48013" s="287"/>
      <c r="X48013" s="289"/>
    </row>
    <row r="48014" spans="20:24">
      <c r="T48014" s="288"/>
      <c r="U48014" s="287"/>
      <c r="X48014" s="289"/>
    </row>
    <row r="48015" spans="20:24">
      <c r="T48015" s="288"/>
      <c r="U48015" s="287"/>
      <c r="X48015" s="289"/>
    </row>
    <row r="48016" spans="20:24">
      <c r="T48016" s="288"/>
      <c r="U48016" s="287"/>
      <c r="X48016" s="289"/>
    </row>
    <row r="48017" spans="20:24">
      <c r="T48017" s="288"/>
      <c r="U48017" s="287"/>
      <c r="X48017" s="289"/>
    </row>
    <row r="48018" spans="20:24">
      <c r="T48018" s="288"/>
      <c r="U48018" s="287"/>
      <c r="X48018" s="289"/>
    </row>
    <row r="48019" spans="20:24">
      <c r="T48019" s="288"/>
      <c r="U48019" s="287"/>
      <c r="X48019" s="289"/>
    </row>
    <row r="48020" spans="20:24">
      <c r="T48020" s="288"/>
      <c r="U48020" s="287"/>
      <c r="X48020" s="289"/>
    </row>
    <row r="48021" spans="20:24">
      <c r="T48021" s="288"/>
      <c r="U48021" s="287"/>
      <c r="X48021" s="289"/>
    </row>
    <row r="48022" spans="20:24">
      <c r="T48022" s="288"/>
      <c r="U48022" s="287"/>
      <c r="X48022" s="289"/>
    </row>
    <row r="48023" spans="20:24">
      <c r="T48023" s="288"/>
      <c r="U48023" s="287"/>
      <c r="X48023" s="289"/>
    </row>
    <row r="48024" spans="20:24">
      <c r="T48024" s="288"/>
      <c r="U48024" s="287"/>
      <c r="X48024" s="289"/>
    </row>
    <row r="48025" spans="20:24">
      <c r="T48025" s="288"/>
      <c r="U48025" s="287"/>
      <c r="X48025" s="289"/>
    </row>
    <row r="48026" spans="20:24">
      <c r="T48026" s="288"/>
      <c r="U48026" s="287"/>
      <c r="X48026" s="289"/>
    </row>
    <row r="48027" spans="20:24">
      <c r="T48027" s="288"/>
      <c r="U48027" s="287"/>
      <c r="X48027" s="289"/>
    </row>
    <row r="48028" spans="20:24">
      <c r="T48028" s="288"/>
      <c r="U48028" s="287"/>
      <c r="X48028" s="289"/>
    </row>
    <row r="48029" spans="20:24">
      <c r="T48029" s="288"/>
      <c r="U48029" s="287"/>
      <c r="X48029" s="289"/>
    </row>
    <row r="48030" spans="20:24">
      <c r="T48030" s="288"/>
      <c r="U48030" s="287"/>
      <c r="X48030" s="289"/>
    </row>
    <row r="48031" spans="20:24">
      <c r="T48031" s="288"/>
      <c r="U48031" s="287"/>
      <c r="X48031" s="289"/>
    </row>
    <row r="48032" spans="20:24">
      <c r="T48032" s="288"/>
      <c r="U48032" s="287"/>
      <c r="X48032" s="289"/>
    </row>
    <row r="48033" spans="20:24">
      <c r="T48033" s="288"/>
      <c r="U48033" s="287"/>
      <c r="X48033" s="289"/>
    </row>
    <row r="48034" spans="20:24">
      <c r="T48034" s="288"/>
      <c r="U48034" s="287"/>
      <c r="X48034" s="289"/>
    </row>
    <row r="48035" spans="20:24">
      <c r="T48035" s="288"/>
      <c r="U48035" s="287"/>
      <c r="X48035" s="289"/>
    </row>
    <row r="48036" spans="20:24">
      <c r="T48036" s="288"/>
      <c r="U48036" s="287"/>
      <c r="X48036" s="289"/>
    </row>
    <row r="48037" spans="20:24">
      <c r="T48037" s="288"/>
      <c r="U48037" s="287"/>
      <c r="X48037" s="289"/>
    </row>
    <row r="48038" spans="20:24">
      <c r="T48038" s="288"/>
      <c r="U48038" s="287"/>
      <c r="X48038" s="289"/>
    </row>
    <row r="48039" spans="20:24">
      <c r="T48039" s="288"/>
      <c r="U48039" s="287"/>
      <c r="X48039" s="289"/>
    </row>
    <row r="48040" spans="20:24">
      <c r="T48040" s="288"/>
      <c r="U48040" s="287"/>
      <c r="X48040" s="289"/>
    </row>
    <row r="48041" spans="20:24">
      <c r="T48041" s="288"/>
      <c r="U48041" s="287"/>
      <c r="X48041" s="289"/>
    </row>
    <row r="48042" spans="20:24">
      <c r="T48042" s="288"/>
      <c r="U48042" s="287"/>
      <c r="X48042" s="289"/>
    </row>
    <row r="48043" spans="20:24">
      <c r="T48043" s="288"/>
      <c r="U48043" s="287"/>
      <c r="X48043" s="289"/>
    </row>
    <row r="48044" spans="20:24">
      <c r="T48044" s="288"/>
      <c r="U48044" s="287"/>
      <c r="X48044" s="289"/>
    </row>
    <row r="48045" spans="20:24">
      <c r="T48045" s="288"/>
      <c r="U48045" s="287"/>
      <c r="X48045" s="289"/>
    </row>
    <row r="48046" spans="20:24">
      <c r="T48046" s="288"/>
      <c r="U48046" s="287"/>
      <c r="X48046" s="289"/>
    </row>
    <row r="48047" spans="20:24">
      <c r="T48047" s="288"/>
      <c r="U48047" s="287"/>
      <c r="X48047" s="289"/>
    </row>
    <row r="48048" spans="20:24">
      <c r="T48048" s="288"/>
      <c r="U48048" s="287"/>
      <c r="X48048" s="289"/>
    </row>
    <row r="48049" spans="20:24">
      <c r="T48049" s="288"/>
      <c r="U48049" s="287"/>
      <c r="X48049" s="289"/>
    </row>
    <row r="48050" spans="20:24">
      <c r="T48050" s="288"/>
      <c r="U48050" s="287"/>
      <c r="X48050" s="289"/>
    </row>
    <row r="48051" spans="20:24">
      <c r="T48051" s="288"/>
      <c r="U48051" s="287"/>
      <c r="X48051" s="289"/>
    </row>
    <row r="48052" spans="20:24">
      <c r="T48052" s="288"/>
      <c r="U48052" s="287"/>
      <c r="X48052" s="289"/>
    </row>
    <row r="48053" spans="20:24">
      <c r="T48053" s="288"/>
      <c r="U48053" s="287"/>
      <c r="X48053" s="289"/>
    </row>
    <row r="48054" spans="20:24">
      <c r="T48054" s="288"/>
      <c r="U48054" s="287"/>
      <c r="X48054" s="289"/>
    </row>
    <row r="48055" spans="20:24">
      <c r="T48055" s="288"/>
      <c r="U48055" s="287"/>
      <c r="X48055" s="289"/>
    </row>
    <row r="48056" spans="20:24">
      <c r="T48056" s="288"/>
      <c r="U48056" s="287"/>
      <c r="X48056" s="289"/>
    </row>
    <row r="48057" spans="20:24">
      <c r="T48057" s="288"/>
      <c r="U48057" s="287"/>
      <c r="X48057" s="289"/>
    </row>
    <row r="48058" spans="20:24">
      <c r="T48058" s="288"/>
      <c r="U48058" s="287"/>
      <c r="X48058" s="289"/>
    </row>
    <row r="48059" spans="20:24">
      <c r="T48059" s="288"/>
      <c r="U48059" s="287"/>
      <c r="X48059" s="289"/>
    </row>
    <row r="48060" spans="20:24">
      <c r="T48060" s="288"/>
      <c r="U48060" s="287"/>
      <c r="X48060" s="289"/>
    </row>
    <row r="48061" spans="20:24">
      <c r="T48061" s="288"/>
      <c r="U48061" s="287"/>
      <c r="X48061" s="289"/>
    </row>
    <row r="48062" spans="20:24">
      <c r="T48062" s="288"/>
      <c r="U48062" s="287"/>
      <c r="X48062" s="289"/>
    </row>
    <row r="48063" spans="20:24">
      <c r="T48063" s="288"/>
      <c r="U48063" s="287"/>
      <c r="X48063" s="289"/>
    </row>
    <row r="48064" spans="20:24">
      <c r="T48064" s="288"/>
      <c r="U48064" s="287"/>
      <c r="X48064" s="289"/>
    </row>
    <row r="48065" spans="20:24">
      <c r="T48065" s="288"/>
      <c r="U48065" s="287"/>
      <c r="X48065" s="289"/>
    </row>
    <row r="48066" spans="20:24">
      <c r="T48066" s="288"/>
      <c r="U48066" s="287"/>
      <c r="X48066" s="289"/>
    </row>
    <row r="48067" spans="20:24">
      <c r="T48067" s="288"/>
      <c r="U48067" s="287"/>
      <c r="X48067" s="289"/>
    </row>
    <row r="48068" spans="20:24">
      <c r="T48068" s="288"/>
      <c r="U48068" s="287"/>
      <c r="X48068" s="289"/>
    </row>
    <row r="48069" spans="20:24">
      <c r="T48069" s="288"/>
      <c r="U48069" s="287"/>
      <c r="X48069" s="289"/>
    </row>
    <row r="48070" spans="20:24">
      <c r="T48070" s="288"/>
      <c r="U48070" s="287"/>
      <c r="X48070" s="289"/>
    </row>
    <row r="48071" spans="20:24">
      <c r="T48071" s="288"/>
      <c r="U48071" s="287"/>
      <c r="X48071" s="289"/>
    </row>
    <row r="48072" spans="20:24">
      <c r="T48072" s="288"/>
      <c r="U48072" s="287"/>
      <c r="X48072" s="289"/>
    </row>
    <row r="48073" spans="20:24">
      <c r="T48073" s="288"/>
      <c r="U48073" s="287"/>
      <c r="X48073" s="289"/>
    </row>
    <row r="48074" spans="20:24">
      <c r="T48074" s="288"/>
      <c r="U48074" s="287"/>
      <c r="X48074" s="289"/>
    </row>
    <row r="48075" spans="20:24">
      <c r="T48075" s="288"/>
      <c r="U48075" s="287"/>
      <c r="X48075" s="289"/>
    </row>
    <row r="48076" spans="20:24">
      <c r="T48076" s="288"/>
      <c r="U48076" s="287"/>
      <c r="X48076" s="289"/>
    </row>
    <row r="48077" spans="20:24">
      <c r="T48077" s="288"/>
      <c r="U48077" s="287"/>
      <c r="X48077" s="289"/>
    </row>
    <row r="48078" spans="20:24">
      <c r="T48078" s="288"/>
      <c r="U48078" s="287"/>
      <c r="X48078" s="289"/>
    </row>
    <row r="48079" spans="20:24">
      <c r="T48079" s="288"/>
      <c r="U48079" s="287"/>
      <c r="X48079" s="289"/>
    </row>
    <row r="48080" spans="20:24">
      <c r="T48080" s="288"/>
      <c r="U48080" s="287"/>
      <c r="X48080" s="289"/>
    </row>
    <row r="48081" spans="20:24">
      <c r="T48081" s="288"/>
      <c r="U48081" s="287"/>
      <c r="X48081" s="289"/>
    </row>
    <row r="48082" spans="20:24">
      <c r="T48082" s="288"/>
      <c r="U48082" s="287"/>
      <c r="X48082" s="289"/>
    </row>
    <row r="48083" spans="20:24">
      <c r="T48083" s="288"/>
      <c r="U48083" s="287"/>
      <c r="X48083" s="289"/>
    </row>
    <row r="48084" spans="20:24">
      <c r="T48084" s="288"/>
      <c r="U48084" s="287"/>
      <c r="X48084" s="289"/>
    </row>
    <row r="48085" spans="20:24">
      <c r="T48085" s="288"/>
      <c r="U48085" s="287"/>
      <c r="X48085" s="289"/>
    </row>
    <row r="48086" spans="20:24">
      <c r="T48086" s="288"/>
      <c r="U48086" s="287"/>
      <c r="X48086" s="289"/>
    </row>
    <row r="48087" spans="20:24">
      <c r="T48087" s="288"/>
      <c r="U48087" s="287"/>
      <c r="X48087" s="289"/>
    </row>
    <row r="48088" spans="20:24">
      <c r="T48088" s="288"/>
      <c r="U48088" s="287"/>
      <c r="X48088" s="289"/>
    </row>
    <row r="48089" spans="20:24">
      <c r="T48089" s="288"/>
      <c r="U48089" s="287"/>
      <c r="X48089" s="289"/>
    </row>
    <row r="48090" spans="20:24">
      <c r="T48090" s="288"/>
      <c r="U48090" s="287"/>
      <c r="X48090" s="289"/>
    </row>
    <row r="48091" spans="20:24">
      <c r="T48091" s="288"/>
      <c r="U48091" s="287"/>
      <c r="X48091" s="289"/>
    </row>
    <row r="48092" spans="20:24">
      <c r="T48092" s="288"/>
      <c r="U48092" s="287"/>
      <c r="X48092" s="289"/>
    </row>
    <row r="48093" spans="20:24">
      <c r="T48093" s="288"/>
      <c r="U48093" s="287"/>
      <c r="X48093" s="289"/>
    </row>
    <row r="48094" spans="20:24">
      <c r="T48094" s="288"/>
      <c r="U48094" s="287"/>
      <c r="X48094" s="289"/>
    </row>
    <row r="48095" spans="20:24">
      <c r="T48095" s="288"/>
      <c r="U48095" s="287"/>
      <c r="X48095" s="289"/>
    </row>
    <row r="48096" spans="20:24">
      <c r="T48096" s="288"/>
      <c r="U48096" s="287"/>
      <c r="X48096" s="289"/>
    </row>
    <row r="48097" spans="20:24">
      <c r="T48097" s="288"/>
      <c r="U48097" s="287"/>
      <c r="X48097" s="289"/>
    </row>
    <row r="48098" spans="20:24">
      <c r="T48098" s="288"/>
      <c r="U48098" s="287"/>
      <c r="X48098" s="289"/>
    </row>
    <row r="48099" spans="20:24">
      <c r="T48099" s="288"/>
      <c r="U48099" s="287"/>
      <c r="X48099" s="289"/>
    </row>
    <row r="48100" spans="20:24">
      <c r="T48100" s="288"/>
      <c r="U48100" s="287"/>
      <c r="X48100" s="289"/>
    </row>
    <row r="48101" spans="20:24">
      <c r="T48101" s="288"/>
      <c r="U48101" s="287"/>
      <c r="X48101" s="289"/>
    </row>
    <row r="48102" spans="20:24">
      <c r="T48102" s="288"/>
      <c r="U48102" s="287"/>
      <c r="X48102" s="289"/>
    </row>
    <row r="48103" spans="20:24">
      <c r="T48103" s="288"/>
      <c r="U48103" s="287"/>
      <c r="X48103" s="289"/>
    </row>
    <row r="48104" spans="20:24">
      <c r="T48104" s="288"/>
      <c r="U48104" s="287"/>
      <c r="X48104" s="289"/>
    </row>
    <row r="48105" spans="20:24">
      <c r="T48105" s="288"/>
      <c r="U48105" s="287"/>
      <c r="X48105" s="289"/>
    </row>
    <row r="48106" spans="20:24">
      <c r="T48106" s="288"/>
      <c r="U48106" s="287"/>
      <c r="X48106" s="289"/>
    </row>
    <row r="48107" spans="20:24">
      <c r="T48107" s="288"/>
      <c r="U48107" s="287"/>
      <c r="X48107" s="289"/>
    </row>
    <row r="48108" spans="20:24">
      <c r="T48108" s="288"/>
      <c r="U48108" s="287"/>
      <c r="X48108" s="289"/>
    </row>
    <row r="48109" spans="20:24">
      <c r="T48109" s="288"/>
      <c r="U48109" s="287"/>
      <c r="X48109" s="289"/>
    </row>
    <row r="48110" spans="20:24">
      <c r="T48110" s="288"/>
      <c r="U48110" s="287"/>
      <c r="X48110" s="289"/>
    </row>
    <row r="48111" spans="20:24">
      <c r="T48111" s="288"/>
      <c r="U48111" s="287"/>
      <c r="X48111" s="289"/>
    </row>
    <row r="48112" spans="20:24">
      <c r="T48112" s="288"/>
      <c r="U48112" s="287"/>
      <c r="X48112" s="289"/>
    </row>
    <row r="48113" spans="20:24">
      <c r="T48113" s="288"/>
      <c r="U48113" s="287"/>
      <c r="X48113" s="289"/>
    </row>
    <row r="48114" spans="20:24">
      <c r="T48114" s="288"/>
      <c r="U48114" s="287"/>
      <c r="X48114" s="289"/>
    </row>
    <row r="48115" spans="20:24">
      <c r="T48115" s="288"/>
      <c r="U48115" s="287"/>
      <c r="X48115" s="289"/>
    </row>
    <row r="48116" spans="20:24">
      <c r="T48116" s="288"/>
      <c r="U48116" s="287"/>
      <c r="X48116" s="289"/>
    </row>
    <row r="48117" spans="20:24">
      <c r="T48117" s="288"/>
      <c r="U48117" s="287"/>
      <c r="X48117" s="289"/>
    </row>
    <row r="48118" spans="20:24">
      <c r="T48118" s="288"/>
      <c r="U48118" s="287"/>
      <c r="X48118" s="289"/>
    </row>
    <row r="48119" spans="20:24">
      <c r="T48119" s="288"/>
      <c r="U48119" s="287"/>
      <c r="X48119" s="289"/>
    </row>
    <row r="48120" spans="20:24">
      <c r="T48120" s="288"/>
      <c r="U48120" s="287"/>
      <c r="X48120" s="289"/>
    </row>
    <row r="48121" spans="20:24">
      <c r="T48121" s="288"/>
      <c r="U48121" s="287"/>
      <c r="X48121" s="289"/>
    </row>
    <row r="48122" spans="20:24">
      <c r="T48122" s="288"/>
      <c r="U48122" s="287"/>
      <c r="X48122" s="289"/>
    </row>
    <row r="48123" spans="20:24">
      <c r="T48123" s="288"/>
      <c r="U48123" s="287"/>
      <c r="X48123" s="289"/>
    </row>
    <row r="48124" spans="20:24">
      <c r="T48124" s="288"/>
      <c r="U48124" s="287"/>
      <c r="X48124" s="289"/>
    </row>
    <row r="48125" spans="20:24">
      <c r="T48125" s="288"/>
      <c r="U48125" s="287"/>
      <c r="X48125" s="289"/>
    </row>
    <row r="48126" spans="20:24">
      <c r="T48126" s="288"/>
      <c r="U48126" s="287"/>
      <c r="X48126" s="289"/>
    </row>
    <row r="48127" spans="20:24">
      <c r="T48127" s="288"/>
      <c r="U48127" s="287"/>
      <c r="X48127" s="289"/>
    </row>
    <row r="48128" spans="20:24">
      <c r="T48128" s="288"/>
      <c r="U48128" s="287"/>
      <c r="X48128" s="289"/>
    </row>
    <row r="48129" spans="20:24">
      <c r="T48129" s="288"/>
      <c r="U48129" s="287"/>
      <c r="X48129" s="289"/>
    </row>
    <row r="48130" spans="20:24">
      <c r="T48130" s="288"/>
      <c r="U48130" s="287"/>
      <c r="X48130" s="289"/>
    </row>
    <row r="48131" spans="20:24">
      <c r="T48131" s="288"/>
      <c r="U48131" s="287"/>
      <c r="X48131" s="289"/>
    </row>
    <row r="48132" spans="20:24">
      <c r="T48132" s="288"/>
      <c r="U48132" s="287"/>
      <c r="X48132" s="289"/>
    </row>
    <row r="48133" spans="20:24">
      <c r="T48133" s="288"/>
      <c r="U48133" s="287"/>
      <c r="X48133" s="289"/>
    </row>
    <row r="48134" spans="20:24">
      <c r="T48134" s="288"/>
      <c r="U48134" s="287"/>
      <c r="X48134" s="289"/>
    </row>
    <row r="48135" spans="20:24">
      <c r="T48135" s="288"/>
      <c r="U48135" s="287"/>
      <c r="X48135" s="289"/>
    </row>
    <row r="48136" spans="20:24">
      <c r="T48136" s="288"/>
      <c r="U48136" s="287"/>
      <c r="X48136" s="289"/>
    </row>
    <row r="48137" spans="20:24">
      <c r="T48137" s="288"/>
      <c r="U48137" s="287"/>
      <c r="X48137" s="289"/>
    </row>
    <row r="48138" spans="20:24">
      <c r="T48138" s="288"/>
      <c r="U48138" s="287"/>
      <c r="X48138" s="289"/>
    </row>
    <row r="48139" spans="20:24">
      <c r="T48139" s="288"/>
      <c r="U48139" s="287"/>
      <c r="X48139" s="289"/>
    </row>
    <row r="48140" spans="20:24">
      <c r="T48140" s="288"/>
      <c r="U48140" s="287"/>
      <c r="X48140" s="289"/>
    </row>
    <row r="48141" spans="20:24">
      <c r="T48141" s="288"/>
      <c r="U48141" s="287"/>
      <c r="X48141" s="289"/>
    </row>
    <row r="48142" spans="20:24">
      <c r="T48142" s="288"/>
      <c r="U48142" s="287"/>
      <c r="X48142" s="289"/>
    </row>
    <row r="48143" spans="20:24">
      <c r="T48143" s="288"/>
      <c r="U48143" s="287"/>
      <c r="X48143" s="289"/>
    </row>
    <row r="48144" spans="20:24">
      <c r="T48144" s="288"/>
      <c r="U48144" s="287"/>
      <c r="X48144" s="289"/>
    </row>
    <row r="48145" spans="20:24">
      <c r="T48145" s="288"/>
      <c r="U48145" s="287"/>
      <c r="X48145" s="289"/>
    </row>
    <row r="48146" spans="20:24">
      <c r="T48146" s="288"/>
      <c r="U48146" s="287"/>
      <c r="X48146" s="289"/>
    </row>
    <row r="48147" spans="20:24">
      <c r="T48147" s="288"/>
      <c r="U48147" s="287"/>
      <c r="X48147" s="289"/>
    </row>
    <row r="48148" spans="20:24">
      <c r="T48148" s="288"/>
      <c r="U48148" s="287"/>
      <c r="X48148" s="289"/>
    </row>
    <row r="48149" spans="20:24">
      <c r="T48149" s="288"/>
      <c r="U48149" s="287"/>
      <c r="X48149" s="289"/>
    </row>
    <row r="48150" spans="20:24">
      <c r="T48150" s="288"/>
      <c r="U48150" s="287"/>
      <c r="X48150" s="289"/>
    </row>
    <row r="48151" spans="20:24">
      <c r="T48151" s="288"/>
      <c r="U48151" s="287"/>
      <c r="X48151" s="289"/>
    </row>
    <row r="48152" spans="20:24">
      <c r="T48152" s="288"/>
      <c r="U48152" s="287"/>
      <c r="X48152" s="289"/>
    </row>
    <row r="48153" spans="20:24">
      <c r="T48153" s="288"/>
      <c r="U48153" s="287"/>
      <c r="X48153" s="289"/>
    </row>
    <row r="48154" spans="20:24">
      <c r="T48154" s="288"/>
      <c r="U48154" s="287"/>
      <c r="X48154" s="289"/>
    </row>
    <row r="48155" spans="20:24">
      <c r="T48155" s="288"/>
      <c r="U48155" s="287"/>
      <c r="X48155" s="289"/>
    </row>
    <row r="48156" spans="20:24">
      <c r="T48156" s="288"/>
      <c r="U48156" s="287"/>
      <c r="X48156" s="289"/>
    </row>
    <row r="48157" spans="20:24">
      <c r="T48157" s="288"/>
      <c r="U48157" s="287"/>
      <c r="X48157" s="289"/>
    </row>
    <row r="48158" spans="20:24">
      <c r="T48158" s="288"/>
      <c r="U48158" s="287"/>
      <c r="X48158" s="289"/>
    </row>
    <row r="48159" spans="20:24">
      <c r="T48159" s="288"/>
      <c r="U48159" s="287"/>
      <c r="X48159" s="289"/>
    </row>
    <row r="48160" spans="20:24">
      <c r="T48160" s="288"/>
      <c r="U48160" s="287"/>
      <c r="X48160" s="289"/>
    </row>
    <row r="48161" spans="20:24">
      <c r="T48161" s="288"/>
      <c r="U48161" s="287"/>
      <c r="X48161" s="289"/>
    </row>
    <row r="48162" spans="20:24">
      <c r="T48162" s="288"/>
      <c r="U48162" s="287"/>
      <c r="X48162" s="289"/>
    </row>
    <row r="48163" spans="20:24">
      <c r="T48163" s="288"/>
      <c r="U48163" s="287"/>
      <c r="X48163" s="289"/>
    </row>
    <row r="48164" spans="20:24">
      <c r="T48164" s="288"/>
      <c r="U48164" s="287"/>
      <c r="X48164" s="289"/>
    </row>
    <row r="48165" spans="20:24">
      <c r="T48165" s="288"/>
      <c r="U48165" s="287"/>
      <c r="X48165" s="289"/>
    </row>
    <row r="48166" spans="20:24">
      <c r="T48166" s="288"/>
      <c r="U48166" s="287"/>
      <c r="X48166" s="289"/>
    </row>
    <row r="48167" spans="20:24">
      <c r="T48167" s="288"/>
      <c r="U48167" s="287"/>
      <c r="X48167" s="289"/>
    </row>
    <row r="48168" spans="20:24">
      <c r="T48168" s="288"/>
      <c r="U48168" s="287"/>
      <c r="X48168" s="289"/>
    </row>
    <row r="48169" spans="20:24">
      <c r="T48169" s="288"/>
      <c r="U48169" s="287"/>
      <c r="X48169" s="289"/>
    </row>
    <row r="48170" spans="20:24">
      <c r="T48170" s="288"/>
      <c r="U48170" s="287"/>
      <c r="X48170" s="289"/>
    </row>
    <row r="48171" spans="20:24">
      <c r="T48171" s="288"/>
      <c r="U48171" s="287"/>
      <c r="X48171" s="289"/>
    </row>
    <row r="48172" spans="20:24">
      <c r="T48172" s="288"/>
      <c r="U48172" s="287"/>
      <c r="X48172" s="289"/>
    </row>
    <row r="48173" spans="20:24">
      <c r="T48173" s="288"/>
      <c r="U48173" s="287"/>
      <c r="X48173" s="289"/>
    </row>
    <row r="48174" spans="20:24">
      <c r="T48174" s="288"/>
      <c r="U48174" s="287"/>
      <c r="X48174" s="289"/>
    </row>
    <row r="48175" spans="20:24">
      <c r="T48175" s="288"/>
      <c r="U48175" s="287"/>
      <c r="X48175" s="289"/>
    </row>
    <row r="48176" spans="20:24">
      <c r="T48176" s="288"/>
      <c r="U48176" s="287"/>
      <c r="X48176" s="289"/>
    </row>
    <row r="48177" spans="20:24">
      <c r="T48177" s="288"/>
      <c r="U48177" s="287"/>
      <c r="X48177" s="289"/>
    </row>
    <row r="48178" spans="20:24">
      <c r="T48178" s="288"/>
      <c r="U48178" s="287"/>
      <c r="X48178" s="289"/>
    </row>
    <row r="48179" spans="20:24">
      <c r="T48179" s="288"/>
      <c r="U48179" s="287"/>
      <c r="X48179" s="289"/>
    </row>
    <row r="48180" spans="20:24">
      <c r="T48180" s="288"/>
      <c r="U48180" s="287"/>
      <c r="X48180" s="289"/>
    </row>
    <row r="48181" spans="20:24">
      <c r="T48181" s="288"/>
      <c r="U48181" s="287"/>
      <c r="X48181" s="289"/>
    </row>
    <row r="48182" spans="20:24">
      <c r="T48182" s="288"/>
      <c r="U48182" s="287"/>
      <c r="X48182" s="289"/>
    </row>
    <row r="48183" spans="20:24">
      <c r="T48183" s="288"/>
      <c r="U48183" s="287"/>
      <c r="X48183" s="289"/>
    </row>
    <row r="48184" spans="20:24">
      <c r="T48184" s="288"/>
      <c r="U48184" s="287"/>
      <c r="X48184" s="289"/>
    </row>
    <row r="48185" spans="20:24">
      <c r="T48185" s="288"/>
      <c r="U48185" s="287"/>
      <c r="X48185" s="289"/>
    </row>
    <row r="48186" spans="20:24">
      <c r="T48186" s="288"/>
      <c r="U48186" s="287"/>
      <c r="X48186" s="289"/>
    </row>
    <row r="48187" spans="20:24">
      <c r="T48187" s="288"/>
      <c r="U48187" s="287"/>
      <c r="X48187" s="289"/>
    </row>
    <row r="48188" spans="20:24">
      <c r="T48188" s="288"/>
      <c r="U48188" s="287"/>
      <c r="X48188" s="289"/>
    </row>
    <row r="48189" spans="20:24">
      <c r="T48189" s="288"/>
      <c r="U48189" s="287"/>
      <c r="X48189" s="289"/>
    </row>
    <row r="48190" spans="20:24">
      <c r="T48190" s="288"/>
      <c r="U48190" s="287"/>
      <c r="X48190" s="289"/>
    </row>
    <row r="48191" spans="20:24">
      <c r="T48191" s="288"/>
      <c r="U48191" s="287"/>
      <c r="X48191" s="289"/>
    </row>
    <row r="48192" spans="20:24">
      <c r="T48192" s="288"/>
      <c r="U48192" s="287"/>
      <c r="X48192" s="289"/>
    </row>
    <row r="48193" spans="20:24">
      <c r="T48193" s="288"/>
      <c r="U48193" s="287"/>
      <c r="X48193" s="289"/>
    </row>
    <row r="48194" spans="20:24">
      <c r="T48194" s="288"/>
      <c r="U48194" s="287"/>
      <c r="X48194" s="289"/>
    </row>
    <row r="48195" spans="20:24">
      <c r="T48195" s="288"/>
      <c r="U48195" s="287"/>
      <c r="X48195" s="289"/>
    </row>
    <row r="48196" spans="20:24">
      <c r="T48196" s="288"/>
      <c r="U48196" s="287"/>
      <c r="X48196" s="289"/>
    </row>
    <row r="48197" spans="20:24">
      <c r="T48197" s="288"/>
      <c r="U48197" s="287"/>
      <c r="X48197" s="289"/>
    </row>
    <row r="48198" spans="20:24">
      <c r="T48198" s="288"/>
      <c r="U48198" s="287"/>
      <c r="X48198" s="289"/>
    </row>
    <row r="48199" spans="20:24">
      <c r="T48199" s="288"/>
      <c r="U48199" s="287"/>
      <c r="X48199" s="289"/>
    </row>
    <row r="48200" spans="20:24">
      <c r="T48200" s="288"/>
      <c r="U48200" s="287"/>
      <c r="X48200" s="289"/>
    </row>
    <row r="48201" spans="20:24">
      <c r="T48201" s="288"/>
      <c r="U48201" s="287"/>
      <c r="X48201" s="289"/>
    </row>
    <row r="48202" spans="20:24">
      <c r="T48202" s="288"/>
      <c r="U48202" s="287"/>
      <c r="X48202" s="289"/>
    </row>
    <row r="48203" spans="20:24">
      <c r="T48203" s="288"/>
      <c r="U48203" s="287"/>
      <c r="X48203" s="289"/>
    </row>
    <row r="48204" spans="20:24">
      <c r="T48204" s="288"/>
      <c r="U48204" s="287"/>
      <c r="X48204" s="289"/>
    </row>
    <row r="48205" spans="20:24">
      <c r="T48205" s="288"/>
      <c r="U48205" s="287"/>
      <c r="X48205" s="289"/>
    </row>
    <row r="48206" spans="20:24">
      <c r="T48206" s="288"/>
      <c r="U48206" s="287"/>
      <c r="X48206" s="289"/>
    </row>
    <row r="48207" spans="20:24">
      <c r="T48207" s="288"/>
      <c r="U48207" s="287"/>
      <c r="X48207" s="289"/>
    </row>
    <row r="48208" spans="20:24">
      <c r="T48208" s="288"/>
      <c r="U48208" s="287"/>
      <c r="X48208" s="289"/>
    </row>
    <row r="48209" spans="20:24">
      <c r="T48209" s="288"/>
      <c r="U48209" s="287"/>
      <c r="X48209" s="289"/>
    </row>
    <row r="48210" spans="20:24">
      <c r="T48210" s="288"/>
      <c r="U48210" s="287"/>
      <c r="X48210" s="289"/>
    </row>
    <row r="48211" spans="20:24">
      <c r="T48211" s="288"/>
      <c r="U48211" s="287"/>
      <c r="X48211" s="289"/>
    </row>
    <row r="48212" spans="20:24">
      <c r="T48212" s="288"/>
      <c r="U48212" s="287"/>
      <c r="X48212" s="289"/>
    </row>
    <row r="48213" spans="20:24">
      <c r="T48213" s="288"/>
      <c r="U48213" s="287"/>
      <c r="X48213" s="289"/>
    </row>
    <row r="48214" spans="20:24">
      <c r="T48214" s="288"/>
      <c r="U48214" s="287"/>
      <c r="X48214" s="289"/>
    </row>
    <row r="48215" spans="20:24">
      <c r="T48215" s="288"/>
      <c r="U48215" s="287"/>
      <c r="X48215" s="289"/>
    </row>
    <row r="48216" spans="20:24">
      <c r="T48216" s="288"/>
      <c r="U48216" s="287"/>
      <c r="X48216" s="289"/>
    </row>
    <row r="48217" spans="20:24">
      <c r="T48217" s="288"/>
      <c r="U48217" s="287"/>
      <c r="X48217" s="289"/>
    </row>
    <row r="48218" spans="20:24">
      <c r="T48218" s="288"/>
      <c r="U48218" s="287"/>
      <c r="X48218" s="289"/>
    </row>
    <row r="48219" spans="20:24">
      <c r="T48219" s="288"/>
      <c r="U48219" s="287"/>
      <c r="X48219" s="289"/>
    </row>
    <row r="48220" spans="20:24">
      <c r="T48220" s="288"/>
      <c r="U48220" s="287"/>
      <c r="X48220" s="289"/>
    </row>
    <row r="48221" spans="20:24">
      <c r="T48221" s="288"/>
      <c r="U48221" s="287"/>
      <c r="X48221" s="289"/>
    </row>
    <row r="48222" spans="20:24">
      <c r="T48222" s="288"/>
      <c r="U48222" s="287"/>
      <c r="X48222" s="289"/>
    </row>
    <row r="48223" spans="20:24">
      <c r="T48223" s="288"/>
      <c r="U48223" s="287"/>
      <c r="X48223" s="289"/>
    </row>
    <row r="48224" spans="20:24">
      <c r="T48224" s="288"/>
      <c r="U48224" s="287"/>
      <c r="X48224" s="289"/>
    </row>
    <row r="48225" spans="20:24">
      <c r="T48225" s="288"/>
      <c r="U48225" s="287"/>
      <c r="X48225" s="289"/>
    </row>
    <row r="48226" spans="20:24">
      <c r="T48226" s="288"/>
      <c r="U48226" s="287"/>
      <c r="X48226" s="289"/>
    </row>
    <row r="48227" spans="20:24">
      <c r="T48227" s="288"/>
      <c r="U48227" s="287"/>
      <c r="X48227" s="289"/>
    </row>
    <row r="48228" spans="20:24">
      <c r="T48228" s="288"/>
      <c r="U48228" s="287"/>
      <c r="X48228" s="289"/>
    </row>
    <row r="48229" spans="20:24">
      <c r="T48229" s="288"/>
      <c r="U48229" s="287"/>
      <c r="X48229" s="289"/>
    </row>
    <row r="48230" spans="20:24">
      <c r="T48230" s="288"/>
      <c r="U48230" s="287"/>
      <c r="X48230" s="289"/>
    </row>
    <row r="48231" spans="20:24">
      <c r="T48231" s="288"/>
      <c r="U48231" s="287"/>
      <c r="X48231" s="289"/>
    </row>
    <row r="48232" spans="20:24">
      <c r="T48232" s="288"/>
      <c r="U48232" s="287"/>
      <c r="X48232" s="289"/>
    </row>
    <row r="48233" spans="20:24">
      <c r="T48233" s="288"/>
      <c r="U48233" s="287"/>
      <c r="X48233" s="289"/>
    </row>
    <row r="48234" spans="20:24">
      <c r="T48234" s="288"/>
      <c r="U48234" s="287"/>
      <c r="X48234" s="289"/>
    </row>
    <row r="48235" spans="20:24">
      <c r="T48235" s="288"/>
      <c r="U48235" s="287"/>
      <c r="X48235" s="289"/>
    </row>
    <row r="48236" spans="20:24">
      <c r="T48236" s="288"/>
      <c r="U48236" s="287"/>
      <c r="X48236" s="289"/>
    </row>
    <row r="48237" spans="20:24">
      <c r="T48237" s="288"/>
      <c r="U48237" s="287"/>
      <c r="X48237" s="289"/>
    </row>
    <row r="48238" spans="20:24">
      <c r="T48238" s="288"/>
      <c r="U48238" s="287"/>
      <c r="X48238" s="289"/>
    </row>
    <row r="48239" spans="20:24">
      <c r="T48239" s="288"/>
      <c r="U48239" s="287"/>
      <c r="X48239" s="289"/>
    </row>
    <row r="48240" spans="20:24">
      <c r="T48240" s="288"/>
      <c r="U48240" s="287"/>
      <c r="X48240" s="289"/>
    </row>
    <row r="48241" spans="20:24">
      <c r="T48241" s="288"/>
      <c r="U48241" s="287"/>
      <c r="X48241" s="289"/>
    </row>
    <row r="48242" spans="20:24">
      <c r="T48242" s="288"/>
      <c r="U48242" s="287"/>
      <c r="X48242" s="289"/>
    </row>
    <row r="48243" spans="20:24">
      <c r="T48243" s="288"/>
      <c r="U48243" s="287"/>
      <c r="X48243" s="289"/>
    </row>
    <row r="48244" spans="20:24">
      <c r="T48244" s="288"/>
      <c r="U48244" s="287"/>
      <c r="X48244" s="289"/>
    </row>
    <row r="48245" spans="20:24">
      <c r="T48245" s="288"/>
      <c r="U48245" s="287"/>
      <c r="X48245" s="289"/>
    </row>
    <row r="48246" spans="20:24">
      <c r="T48246" s="288"/>
      <c r="U48246" s="287"/>
      <c r="X48246" s="289"/>
    </row>
    <row r="48247" spans="20:24">
      <c r="T48247" s="288"/>
      <c r="U48247" s="287"/>
      <c r="X48247" s="289"/>
    </row>
    <row r="48248" spans="20:24">
      <c r="T48248" s="288"/>
      <c r="U48248" s="287"/>
      <c r="X48248" s="289"/>
    </row>
    <row r="48249" spans="20:24">
      <c r="T48249" s="288"/>
      <c r="U48249" s="287"/>
      <c r="X48249" s="289"/>
    </row>
    <row r="48250" spans="20:24">
      <c r="T48250" s="288"/>
      <c r="U48250" s="287"/>
      <c r="X48250" s="289"/>
    </row>
    <row r="48251" spans="20:24">
      <c r="T48251" s="288"/>
      <c r="U48251" s="287"/>
      <c r="X48251" s="289"/>
    </row>
    <row r="48252" spans="20:24">
      <c r="T48252" s="288"/>
      <c r="U48252" s="287"/>
      <c r="X48252" s="289"/>
    </row>
    <row r="48253" spans="20:24">
      <c r="T48253" s="288"/>
      <c r="U48253" s="287"/>
      <c r="X48253" s="289"/>
    </row>
    <row r="48254" spans="20:24">
      <c r="T48254" s="288"/>
      <c r="U48254" s="287"/>
      <c r="X48254" s="289"/>
    </row>
    <row r="48255" spans="20:24">
      <c r="T48255" s="288"/>
      <c r="U48255" s="287"/>
      <c r="X48255" s="289"/>
    </row>
    <row r="48256" spans="20:24">
      <c r="T48256" s="288"/>
      <c r="U48256" s="287"/>
      <c r="X48256" s="289"/>
    </row>
    <row r="48257" spans="20:24">
      <c r="T48257" s="288"/>
      <c r="U48257" s="287"/>
      <c r="X48257" s="289"/>
    </row>
    <row r="48258" spans="20:24">
      <c r="T48258" s="288"/>
      <c r="U48258" s="287"/>
      <c r="X48258" s="289"/>
    </row>
    <row r="48259" spans="20:24">
      <c r="T48259" s="288"/>
      <c r="U48259" s="287"/>
      <c r="X48259" s="289"/>
    </row>
    <row r="48260" spans="20:24">
      <c r="T48260" s="288"/>
      <c r="U48260" s="287"/>
      <c r="X48260" s="289"/>
    </row>
    <row r="48261" spans="20:24">
      <c r="T48261" s="288"/>
      <c r="U48261" s="287"/>
      <c r="X48261" s="289"/>
    </row>
    <row r="48262" spans="20:24">
      <c r="T48262" s="288"/>
      <c r="U48262" s="287"/>
      <c r="X48262" s="289"/>
    </row>
    <row r="48263" spans="20:24">
      <c r="T48263" s="288"/>
      <c r="U48263" s="287"/>
      <c r="X48263" s="289"/>
    </row>
    <row r="48264" spans="20:24">
      <c r="T48264" s="288"/>
      <c r="U48264" s="287"/>
      <c r="X48264" s="289"/>
    </row>
    <row r="48265" spans="20:24">
      <c r="T48265" s="288"/>
      <c r="U48265" s="287"/>
      <c r="X48265" s="289"/>
    </row>
    <row r="48266" spans="20:24">
      <c r="T48266" s="288"/>
      <c r="U48266" s="287"/>
      <c r="X48266" s="289"/>
    </row>
    <row r="48267" spans="20:24">
      <c r="T48267" s="288"/>
      <c r="U48267" s="287"/>
      <c r="X48267" s="289"/>
    </row>
    <row r="48268" spans="20:24">
      <c r="T48268" s="288"/>
      <c r="U48268" s="287"/>
      <c r="X48268" s="289"/>
    </row>
    <row r="48269" spans="20:24">
      <c r="T48269" s="288"/>
      <c r="U48269" s="287"/>
      <c r="X48269" s="289"/>
    </row>
    <row r="48270" spans="20:24">
      <c r="T48270" s="288"/>
      <c r="U48270" s="287"/>
      <c r="X48270" s="289"/>
    </row>
    <row r="48271" spans="20:24">
      <c r="T48271" s="288"/>
      <c r="U48271" s="287"/>
      <c r="X48271" s="289"/>
    </row>
    <row r="48272" spans="20:24">
      <c r="T48272" s="288"/>
      <c r="U48272" s="287"/>
      <c r="X48272" s="289"/>
    </row>
    <row r="48273" spans="20:24">
      <c r="T48273" s="288"/>
      <c r="U48273" s="287"/>
      <c r="X48273" s="289"/>
    </row>
    <row r="48274" spans="20:24">
      <c r="T48274" s="288"/>
      <c r="U48274" s="287"/>
      <c r="X48274" s="289"/>
    </row>
    <row r="48275" spans="20:24">
      <c r="T48275" s="288"/>
      <c r="U48275" s="287"/>
      <c r="X48275" s="289"/>
    </row>
    <row r="48276" spans="20:24">
      <c r="T48276" s="288"/>
      <c r="U48276" s="287"/>
      <c r="X48276" s="289"/>
    </row>
    <row r="48277" spans="20:24">
      <c r="T48277" s="288"/>
      <c r="U48277" s="287"/>
      <c r="X48277" s="289"/>
    </row>
    <row r="48278" spans="20:24">
      <c r="T48278" s="288"/>
      <c r="U48278" s="287"/>
      <c r="X48278" s="289"/>
    </row>
    <row r="48279" spans="20:24">
      <c r="T48279" s="288"/>
      <c r="U48279" s="287"/>
      <c r="X48279" s="289"/>
    </row>
    <row r="48280" spans="20:24">
      <c r="T48280" s="288"/>
      <c r="U48280" s="287"/>
      <c r="X48280" s="289"/>
    </row>
    <row r="48281" spans="20:24">
      <c r="T48281" s="288"/>
      <c r="U48281" s="287"/>
      <c r="X48281" s="289"/>
    </row>
    <row r="48282" spans="20:24">
      <c r="T48282" s="288"/>
      <c r="U48282" s="287"/>
      <c r="X48282" s="289"/>
    </row>
    <row r="48283" spans="20:24">
      <c r="T48283" s="288"/>
      <c r="U48283" s="287"/>
      <c r="X48283" s="289"/>
    </row>
    <row r="48284" spans="20:24">
      <c r="T48284" s="288"/>
      <c r="U48284" s="287"/>
      <c r="X48284" s="289"/>
    </row>
    <row r="48285" spans="20:24">
      <c r="T48285" s="288"/>
      <c r="U48285" s="287"/>
      <c r="X48285" s="289"/>
    </row>
    <row r="48286" spans="20:24">
      <c r="T48286" s="288"/>
      <c r="U48286" s="287"/>
      <c r="X48286" s="289"/>
    </row>
    <row r="48287" spans="20:24">
      <c r="T48287" s="288"/>
      <c r="U48287" s="287"/>
      <c r="X48287" s="289"/>
    </row>
    <row r="48288" spans="20:24">
      <c r="T48288" s="288"/>
      <c r="U48288" s="287"/>
      <c r="X48288" s="289"/>
    </row>
    <row r="48289" spans="20:24">
      <c r="T48289" s="288"/>
      <c r="U48289" s="287"/>
      <c r="X48289" s="289"/>
    </row>
    <row r="48290" spans="20:24">
      <c r="T48290" s="288"/>
      <c r="U48290" s="287"/>
      <c r="X48290" s="289"/>
    </row>
    <row r="48291" spans="20:24">
      <c r="T48291" s="288"/>
      <c r="U48291" s="287"/>
      <c r="X48291" s="289"/>
    </row>
    <row r="48292" spans="20:24">
      <c r="T48292" s="288"/>
      <c r="U48292" s="287"/>
      <c r="X48292" s="289"/>
    </row>
    <row r="48293" spans="20:24">
      <c r="T48293" s="288"/>
      <c r="U48293" s="287"/>
      <c r="X48293" s="289"/>
    </row>
    <row r="48294" spans="20:24">
      <c r="T48294" s="288"/>
      <c r="U48294" s="287"/>
      <c r="X48294" s="289"/>
    </row>
    <row r="48295" spans="20:24">
      <c r="T48295" s="288"/>
      <c r="U48295" s="287"/>
      <c r="X48295" s="289"/>
    </row>
    <row r="48296" spans="20:24">
      <c r="T48296" s="288"/>
      <c r="U48296" s="287"/>
      <c r="X48296" s="289"/>
    </row>
    <row r="48297" spans="20:24">
      <c r="T48297" s="288"/>
      <c r="U48297" s="287"/>
      <c r="X48297" s="289"/>
    </row>
    <row r="48298" spans="20:24">
      <c r="T48298" s="288"/>
      <c r="U48298" s="287"/>
      <c r="X48298" s="289"/>
    </row>
    <row r="48299" spans="20:24">
      <c r="T48299" s="288"/>
      <c r="U48299" s="287"/>
      <c r="X48299" s="289"/>
    </row>
    <row r="48300" spans="20:24">
      <c r="T48300" s="288"/>
      <c r="U48300" s="287"/>
      <c r="X48300" s="289"/>
    </row>
    <row r="48301" spans="20:24">
      <c r="T48301" s="288"/>
      <c r="U48301" s="287"/>
      <c r="X48301" s="289"/>
    </row>
    <row r="48302" spans="20:24">
      <c r="T48302" s="288"/>
      <c r="U48302" s="287"/>
      <c r="X48302" s="289"/>
    </row>
    <row r="48303" spans="20:24">
      <c r="T48303" s="288"/>
      <c r="U48303" s="287"/>
      <c r="X48303" s="289"/>
    </row>
    <row r="48304" spans="20:24">
      <c r="T48304" s="288"/>
      <c r="U48304" s="287"/>
      <c r="X48304" s="289"/>
    </row>
    <row r="48305" spans="20:24">
      <c r="T48305" s="288"/>
      <c r="U48305" s="287"/>
      <c r="X48305" s="289"/>
    </row>
    <row r="48306" spans="20:24">
      <c r="T48306" s="288"/>
      <c r="U48306" s="287"/>
      <c r="X48306" s="289"/>
    </row>
    <row r="48307" spans="20:24">
      <c r="T48307" s="288"/>
      <c r="U48307" s="287"/>
      <c r="X48307" s="289"/>
    </row>
    <row r="48308" spans="20:24">
      <c r="T48308" s="288"/>
      <c r="U48308" s="287"/>
      <c r="X48308" s="289"/>
    </row>
    <row r="48309" spans="20:24">
      <c r="T48309" s="288"/>
      <c r="U48309" s="287"/>
      <c r="X48309" s="289"/>
    </row>
    <row r="48310" spans="20:24">
      <c r="T48310" s="288"/>
      <c r="U48310" s="287"/>
      <c r="X48310" s="289"/>
    </row>
    <row r="48311" spans="20:24">
      <c r="T48311" s="288"/>
      <c r="U48311" s="287"/>
      <c r="X48311" s="289"/>
    </row>
    <row r="48312" spans="20:24">
      <c r="T48312" s="288"/>
      <c r="U48312" s="287"/>
      <c r="X48312" s="289"/>
    </row>
    <row r="48313" spans="20:24">
      <c r="T48313" s="288"/>
      <c r="U48313" s="287"/>
      <c r="X48313" s="289"/>
    </row>
    <row r="48314" spans="20:24">
      <c r="T48314" s="288"/>
      <c r="U48314" s="287"/>
      <c r="X48314" s="289"/>
    </row>
    <row r="48315" spans="20:24">
      <c r="T48315" s="288"/>
      <c r="U48315" s="287"/>
      <c r="X48315" s="289"/>
    </row>
    <row r="48316" spans="20:24">
      <c r="T48316" s="288"/>
      <c r="U48316" s="287"/>
      <c r="X48316" s="289"/>
    </row>
    <row r="48317" spans="20:24">
      <c r="T48317" s="288"/>
      <c r="U48317" s="287"/>
      <c r="X48317" s="289"/>
    </row>
    <row r="48318" spans="20:24">
      <c r="T48318" s="288"/>
      <c r="U48318" s="287"/>
      <c r="X48318" s="289"/>
    </row>
    <row r="48319" spans="20:24">
      <c r="T48319" s="288"/>
      <c r="U48319" s="287"/>
      <c r="X48319" s="289"/>
    </row>
    <row r="48320" spans="20:24">
      <c r="T48320" s="288"/>
      <c r="U48320" s="287"/>
      <c r="X48320" s="289"/>
    </row>
    <row r="48321" spans="20:24">
      <c r="T48321" s="288"/>
      <c r="U48321" s="287"/>
      <c r="X48321" s="289"/>
    </row>
    <row r="48322" spans="20:24">
      <c r="T48322" s="288"/>
      <c r="U48322" s="287"/>
      <c r="X48322" s="289"/>
    </row>
    <row r="48323" spans="20:24">
      <c r="T48323" s="288"/>
      <c r="U48323" s="287"/>
      <c r="X48323" s="289"/>
    </row>
    <row r="48324" spans="20:24">
      <c r="T48324" s="288"/>
      <c r="U48324" s="287"/>
      <c r="X48324" s="289"/>
    </row>
    <row r="48325" spans="20:24">
      <c r="T48325" s="288"/>
      <c r="U48325" s="287"/>
      <c r="X48325" s="289"/>
    </row>
    <row r="48326" spans="20:24">
      <c r="T48326" s="288"/>
      <c r="U48326" s="287"/>
      <c r="X48326" s="289"/>
    </row>
    <row r="48327" spans="20:24">
      <c r="T48327" s="288"/>
      <c r="U48327" s="287"/>
      <c r="X48327" s="289"/>
    </row>
    <row r="48328" spans="20:24">
      <c r="T48328" s="288"/>
      <c r="U48328" s="287"/>
      <c r="X48328" s="289"/>
    </row>
    <row r="48329" spans="20:24">
      <c r="T48329" s="288"/>
      <c r="U48329" s="287"/>
      <c r="X48329" s="289"/>
    </row>
    <row r="48330" spans="20:24">
      <c r="T48330" s="288"/>
      <c r="U48330" s="287"/>
      <c r="X48330" s="289"/>
    </row>
    <row r="48331" spans="20:24">
      <c r="T48331" s="288"/>
      <c r="U48331" s="287"/>
      <c r="X48331" s="289"/>
    </row>
    <row r="48332" spans="20:24">
      <c r="T48332" s="288"/>
      <c r="U48332" s="287"/>
      <c r="X48332" s="289"/>
    </row>
    <row r="48333" spans="20:24">
      <c r="T48333" s="288"/>
      <c r="U48333" s="287"/>
      <c r="X48333" s="289"/>
    </row>
    <row r="48334" spans="20:24">
      <c r="T48334" s="288"/>
      <c r="U48334" s="287"/>
      <c r="X48334" s="289"/>
    </row>
    <row r="48335" spans="20:24">
      <c r="T48335" s="288"/>
      <c r="U48335" s="287"/>
      <c r="X48335" s="289"/>
    </row>
    <row r="48336" spans="20:24">
      <c r="T48336" s="288"/>
      <c r="U48336" s="287"/>
      <c r="X48336" s="289"/>
    </row>
    <row r="48337" spans="20:24">
      <c r="T48337" s="288"/>
      <c r="U48337" s="287"/>
      <c r="X48337" s="289"/>
    </row>
    <row r="48338" spans="20:24">
      <c r="T48338" s="288"/>
      <c r="U48338" s="287"/>
      <c r="X48338" s="289"/>
    </row>
    <row r="48339" spans="20:24">
      <c r="T48339" s="288"/>
      <c r="U48339" s="287"/>
      <c r="X48339" s="289"/>
    </row>
    <row r="48340" spans="20:24">
      <c r="T48340" s="288"/>
      <c r="U48340" s="287"/>
      <c r="X48340" s="289"/>
    </row>
    <row r="48341" spans="20:24">
      <c r="T48341" s="288"/>
      <c r="U48341" s="287"/>
      <c r="X48341" s="289"/>
    </row>
    <row r="48342" spans="20:24">
      <c r="T48342" s="288"/>
      <c r="U48342" s="287"/>
      <c r="X48342" s="289"/>
    </row>
    <row r="48343" spans="20:24">
      <c r="T48343" s="288"/>
      <c r="U48343" s="287"/>
      <c r="X48343" s="289"/>
    </row>
    <row r="48344" spans="20:24">
      <c r="T48344" s="288"/>
      <c r="U48344" s="287"/>
      <c r="X48344" s="289"/>
    </row>
    <row r="48345" spans="20:24">
      <c r="T48345" s="288"/>
      <c r="U48345" s="287"/>
      <c r="X48345" s="289"/>
    </row>
    <row r="48346" spans="20:24">
      <c r="T48346" s="288"/>
      <c r="U48346" s="287"/>
      <c r="X48346" s="289"/>
    </row>
    <row r="48347" spans="20:24">
      <c r="T48347" s="288"/>
      <c r="U48347" s="287"/>
      <c r="X48347" s="289"/>
    </row>
    <row r="48348" spans="20:24">
      <c r="T48348" s="288"/>
      <c r="U48348" s="287"/>
      <c r="X48348" s="289"/>
    </row>
    <row r="48349" spans="20:24">
      <c r="T48349" s="288"/>
      <c r="U48349" s="287"/>
      <c r="X48349" s="289"/>
    </row>
    <row r="48350" spans="20:24">
      <c r="T48350" s="288"/>
      <c r="U48350" s="287"/>
      <c r="X48350" s="289"/>
    </row>
    <row r="48351" spans="20:24">
      <c r="T48351" s="288"/>
      <c r="U48351" s="287"/>
      <c r="X48351" s="289"/>
    </row>
    <row r="48352" spans="20:24">
      <c r="T48352" s="288"/>
      <c r="U48352" s="287"/>
      <c r="X48352" s="289"/>
    </row>
    <row r="48353" spans="20:24">
      <c r="T48353" s="288"/>
      <c r="U48353" s="287"/>
      <c r="X48353" s="289"/>
    </row>
    <row r="48354" spans="20:24">
      <c r="T48354" s="288"/>
      <c r="U48354" s="287"/>
      <c r="X48354" s="289"/>
    </row>
    <row r="48355" spans="20:24">
      <c r="T48355" s="288"/>
      <c r="U48355" s="287"/>
      <c r="X48355" s="289"/>
    </row>
    <row r="48356" spans="20:24">
      <c r="T48356" s="288"/>
      <c r="U48356" s="287"/>
      <c r="X48356" s="289"/>
    </row>
    <row r="48357" spans="20:24">
      <c r="T48357" s="288"/>
      <c r="U48357" s="287"/>
      <c r="X48357" s="289"/>
    </row>
    <row r="48358" spans="20:24">
      <c r="T48358" s="288"/>
      <c r="U48358" s="287"/>
      <c r="X48358" s="289"/>
    </row>
    <row r="48359" spans="20:24">
      <c r="T48359" s="288"/>
      <c r="U48359" s="287"/>
      <c r="X48359" s="289"/>
    </row>
    <row r="48360" spans="20:24">
      <c r="T48360" s="288"/>
      <c r="U48360" s="287"/>
      <c r="X48360" s="289"/>
    </row>
    <row r="48361" spans="20:24">
      <c r="T48361" s="288"/>
      <c r="U48361" s="287"/>
      <c r="X48361" s="289"/>
    </row>
    <row r="48362" spans="20:24">
      <c r="T48362" s="288"/>
      <c r="U48362" s="287"/>
      <c r="X48362" s="289"/>
    </row>
    <row r="48363" spans="20:24">
      <c r="T48363" s="288"/>
      <c r="U48363" s="287"/>
      <c r="X48363" s="289"/>
    </row>
    <row r="48364" spans="20:24">
      <c r="T48364" s="288"/>
      <c r="U48364" s="287"/>
      <c r="X48364" s="289"/>
    </row>
    <row r="48365" spans="20:24">
      <c r="T48365" s="288"/>
      <c r="U48365" s="287"/>
      <c r="X48365" s="289"/>
    </row>
    <row r="48366" spans="20:24">
      <c r="T48366" s="288"/>
      <c r="U48366" s="287"/>
      <c r="X48366" s="289"/>
    </row>
    <row r="48367" spans="20:24">
      <c r="T48367" s="288"/>
      <c r="U48367" s="287"/>
      <c r="X48367" s="289"/>
    </row>
    <row r="48368" spans="20:24">
      <c r="T48368" s="288"/>
      <c r="U48368" s="287"/>
      <c r="X48368" s="289"/>
    </row>
    <row r="48369" spans="20:24">
      <c r="T48369" s="288"/>
      <c r="U48369" s="287"/>
      <c r="X48369" s="289"/>
    </row>
    <row r="48370" spans="20:24">
      <c r="T48370" s="288"/>
      <c r="U48370" s="287"/>
      <c r="X48370" s="289"/>
    </row>
    <row r="48371" spans="20:24">
      <c r="T48371" s="288"/>
      <c r="U48371" s="287"/>
      <c r="X48371" s="289"/>
    </row>
    <row r="48372" spans="20:24">
      <c r="T48372" s="288"/>
      <c r="U48372" s="287"/>
      <c r="X48372" s="289"/>
    </row>
    <row r="48373" spans="20:24">
      <c r="T48373" s="288"/>
      <c r="U48373" s="287"/>
      <c r="X48373" s="289"/>
    </row>
    <row r="48374" spans="20:24">
      <c r="T48374" s="288"/>
      <c r="U48374" s="287"/>
      <c r="X48374" s="289"/>
    </row>
    <row r="48375" spans="20:24">
      <c r="T48375" s="288"/>
      <c r="U48375" s="287"/>
      <c r="X48375" s="289"/>
    </row>
    <row r="48376" spans="20:24">
      <c r="T48376" s="288"/>
      <c r="U48376" s="287"/>
      <c r="X48376" s="289"/>
    </row>
    <row r="48377" spans="20:24">
      <c r="T48377" s="288"/>
      <c r="U48377" s="287"/>
      <c r="X48377" s="289"/>
    </row>
    <row r="48378" spans="20:24">
      <c r="T48378" s="288"/>
      <c r="U48378" s="287"/>
      <c r="X48378" s="289"/>
    </row>
    <row r="48379" spans="20:24">
      <c r="T48379" s="288"/>
      <c r="U48379" s="287"/>
      <c r="X48379" s="289"/>
    </row>
    <row r="48380" spans="20:24">
      <c r="T48380" s="288"/>
      <c r="U48380" s="287"/>
      <c r="X48380" s="289"/>
    </row>
    <row r="48381" spans="20:24">
      <c r="T48381" s="288"/>
      <c r="U48381" s="287"/>
      <c r="X48381" s="289"/>
    </row>
    <row r="48382" spans="20:24">
      <c r="T48382" s="288"/>
      <c r="U48382" s="287"/>
      <c r="X48382" s="289"/>
    </row>
    <row r="48383" spans="20:24">
      <c r="T48383" s="288"/>
      <c r="U48383" s="287"/>
      <c r="X48383" s="289"/>
    </row>
    <row r="48384" spans="20:24">
      <c r="T48384" s="288"/>
      <c r="U48384" s="287"/>
      <c r="X48384" s="289"/>
    </row>
    <row r="48385" spans="20:24">
      <c r="T48385" s="288"/>
      <c r="U48385" s="287"/>
      <c r="X48385" s="289"/>
    </row>
    <row r="48386" spans="20:24">
      <c r="T48386" s="288"/>
      <c r="U48386" s="287"/>
      <c r="X48386" s="289"/>
    </row>
    <row r="48387" spans="20:24">
      <c r="T48387" s="288"/>
      <c r="U48387" s="287"/>
      <c r="X48387" s="289"/>
    </row>
    <row r="48388" spans="20:24">
      <c r="T48388" s="288"/>
      <c r="U48388" s="287"/>
      <c r="X48388" s="289"/>
    </row>
    <row r="48389" spans="20:24">
      <c r="T48389" s="288"/>
      <c r="U48389" s="287"/>
      <c r="X48389" s="289"/>
    </row>
    <row r="48390" spans="20:24">
      <c r="T48390" s="288"/>
      <c r="U48390" s="287"/>
      <c r="X48390" s="289"/>
    </row>
    <row r="48391" spans="20:24">
      <c r="T48391" s="288"/>
      <c r="U48391" s="287"/>
      <c r="X48391" s="289"/>
    </row>
    <row r="48392" spans="20:24">
      <c r="T48392" s="288"/>
      <c r="U48392" s="287"/>
      <c r="X48392" s="289"/>
    </row>
    <row r="48393" spans="20:24">
      <c r="T48393" s="288"/>
      <c r="U48393" s="287"/>
      <c r="X48393" s="289"/>
    </row>
    <row r="48394" spans="20:24">
      <c r="T48394" s="288"/>
      <c r="U48394" s="287"/>
      <c r="X48394" s="289"/>
    </row>
    <row r="48395" spans="20:24">
      <c r="T48395" s="288"/>
      <c r="U48395" s="287"/>
      <c r="X48395" s="289"/>
    </row>
    <row r="48396" spans="20:24">
      <c r="T48396" s="288"/>
      <c r="U48396" s="287"/>
      <c r="X48396" s="289"/>
    </row>
    <row r="48397" spans="20:24">
      <c r="T48397" s="288"/>
      <c r="U48397" s="287"/>
      <c r="X48397" s="289"/>
    </row>
    <row r="48398" spans="20:24">
      <c r="T48398" s="288"/>
      <c r="U48398" s="287"/>
      <c r="X48398" s="289"/>
    </row>
    <row r="48399" spans="20:24">
      <c r="T48399" s="288"/>
      <c r="U48399" s="287"/>
      <c r="X48399" s="289"/>
    </row>
    <row r="48400" spans="20:24">
      <c r="T48400" s="288"/>
      <c r="U48400" s="287"/>
      <c r="X48400" s="289"/>
    </row>
    <row r="48401" spans="20:24">
      <c r="T48401" s="288"/>
      <c r="U48401" s="287"/>
      <c r="X48401" s="289"/>
    </row>
    <row r="48402" spans="20:24">
      <c r="T48402" s="288"/>
      <c r="U48402" s="287"/>
      <c r="X48402" s="289"/>
    </row>
    <row r="48403" spans="20:24">
      <c r="T48403" s="288"/>
      <c r="U48403" s="287"/>
      <c r="X48403" s="289"/>
    </row>
    <row r="48404" spans="20:24">
      <c r="T48404" s="288"/>
      <c r="U48404" s="287"/>
      <c r="X48404" s="289"/>
    </row>
    <row r="48405" spans="20:24">
      <c r="T48405" s="288"/>
      <c r="U48405" s="287"/>
      <c r="X48405" s="289"/>
    </row>
    <row r="48406" spans="20:24">
      <c r="T48406" s="288"/>
      <c r="U48406" s="287"/>
      <c r="X48406" s="289"/>
    </row>
    <row r="48407" spans="20:24">
      <c r="T48407" s="288"/>
      <c r="U48407" s="287"/>
      <c r="X48407" s="289"/>
    </row>
    <row r="48408" spans="20:24">
      <c r="T48408" s="288"/>
      <c r="U48408" s="287"/>
      <c r="X48408" s="289"/>
    </row>
    <row r="48409" spans="20:24">
      <c r="T48409" s="288"/>
      <c r="U48409" s="287"/>
      <c r="X48409" s="289"/>
    </row>
    <row r="48410" spans="20:24">
      <c r="T48410" s="288"/>
      <c r="U48410" s="287"/>
      <c r="X48410" s="289"/>
    </row>
    <row r="48411" spans="20:24">
      <c r="T48411" s="288"/>
      <c r="U48411" s="287"/>
      <c r="X48411" s="289"/>
    </row>
    <row r="48412" spans="20:24">
      <c r="T48412" s="288"/>
      <c r="U48412" s="287"/>
      <c r="X48412" s="289"/>
    </row>
    <row r="48413" spans="20:24">
      <c r="T48413" s="288"/>
      <c r="U48413" s="287"/>
      <c r="X48413" s="289"/>
    </row>
    <row r="48414" spans="20:24">
      <c r="T48414" s="288"/>
      <c r="U48414" s="287"/>
      <c r="X48414" s="289"/>
    </row>
    <row r="48415" spans="20:24">
      <c r="T48415" s="288"/>
      <c r="U48415" s="287"/>
      <c r="X48415" s="289"/>
    </row>
    <row r="48416" spans="20:24">
      <c r="T48416" s="288"/>
      <c r="U48416" s="287"/>
      <c r="X48416" s="289"/>
    </row>
    <row r="48417" spans="20:24">
      <c r="T48417" s="288"/>
      <c r="U48417" s="287"/>
      <c r="X48417" s="289"/>
    </row>
    <row r="48418" spans="20:24">
      <c r="T48418" s="288"/>
      <c r="U48418" s="287"/>
      <c r="X48418" s="289"/>
    </row>
    <row r="48419" spans="20:24">
      <c r="T48419" s="288"/>
      <c r="U48419" s="287"/>
      <c r="X48419" s="289"/>
    </row>
    <row r="48420" spans="20:24">
      <c r="T48420" s="288"/>
      <c r="U48420" s="287"/>
      <c r="X48420" s="289"/>
    </row>
    <row r="48421" spans="20:24">
      <c r="T48421" s="288"/>
      <c r="U48421" s="287"/>
      <c r="X48421" s="289"/>
    </row>
    <row r="48422" spans="20:24">
      <c r="T48422" s="288"/>
      <c r="U48422" s="287"/>
      <c r="X48422" s="289"/>
    </row>
    <row r="48423" spans="20:24">
      <c r="T48423" s="288"/>
      <c r="U48423" s="287"/>
      <c r="X48423" s="289"/>
    </row>
    <row r="48424" spans="20:24">
      <c r="T48424" s="288"/>
      <c r="U48424" s="287"/>
      <c r="X48424" s="289"/>
    </row>
    <row r="48425" spans="20:24">
      <c r="T48425" s="288"/>
      <c r="U48425" s="287"/>
      <c r="X48425" s="289"/>
    </row>
    <row r="48426" spans="20:24">
      <c r="T48426" s="288"/>
      <c r="U48426" s="287"/>
      <c r="X48426" s="289"/>
    </row>
    <row r="48427" spans="20:24">
      <c r="T48427" s="288"/>
      <c r="U48427" s="287"/>
      <c r="X48427" s="289"/>
    </row>
    <row r="48428" spans="20:24">
      <c r="T48428" s="288"/>
      <c r="U48428" s="287"/>
      <c r="X48428" s="289"/>
    </row>
    <row r="48429" spans="20:24">
      <c r="T48429" s="288"/>
      <c r="U48429" s="287"/>
      <c r="X48429" s="289"/>
    </row>
    <row r="48430" spans="20:24">
      <c r="T48430" s="288"/>
      <c r="U48430" s="287"/>
      <c r="X48430" s="289"/>
    </row>
    <row r="48431" spans="20:24">
      <c r="T48431" s="288"/>
      <c r="U48431" s="287"/>
      <c r="X48431" s="289"/>
    </row>
    <row r="48432" spans="20:24">
      <c r="T48432" s="288"/>
      <c r="U48432" s="287"/>
      <c r="X48432" s="289"/>
    </row>
    <row r="48433" spans="20:24">
      <c r="T48433" s="288"/>
      <c r="U48433" s="287"/>
      <c r="X48433" s="289"/>
    </row>
    <row r="48434" spans="20:24">
      <c r="T48434" s="288"/>
      <c r="U48434" s="287"/>
      <c r="X48434" s="289"/>
    </row>
    <row r="48435" spans="20:24">
      <c r="T48435" s="288"/>
      <c r="U48435" s="287"/>
      <c r="X48435" s="289"/>
    </row>
    <row r="48436" spans="20:24">
      <c r="T48436" s="288"/>
      <c r="U48436" s="287"/>
      <c r="X48436" s="289"/>
    </row>
    <row r="48437" spans="20:24">
      <c r="T48437" s="288"/>
      <c r="U48437" s="287"/>
      <c r="X48437" s="289"/>
    </row>
    <row r="48438" spans="20:24">
      <c r="T48438" s="288"/>
      <c r="U48438" s="287"/>
      <c r="X48438" s="289"/>
    </row>
    <row r="48439" spans="20:24">
      <c r="T48439" s="288"/>
      <c r="U48439" s="287"/>
      <c r="X48439" s="289"/>
    </row>
    <row r="48440" spans="20:24">
      <c r="T48440" s="288"/>
      <c r="U48440" s="287"/>
      <c r="X48440" s="289"/>
    </row>
    <row r="48441" spans="20:24">
      <c r="T48441" s="288"/>
      <c r="U48441" s="287"/>
      <c r="X48441" s="289"/>
    </row>
    <row r="48442" spans="20:24">
      <c r="T48442" s="288"/>
      <c r="U48442" s="287"/>
      <c r="X48442" s="289"/>
    </row>
    <row r="48443" spans="20:24">
      <c r="T48443" s="288"/>
      <c r="U48443" s="287"/>
      <c r="X48443" s="289"/>
    </row>
    <row r="48444" spans="20:24">
      <c r="T48444" s="288"/>
      <c r="U48444" s="287"/>
      <c r="X48444" s="289"/>
    </row>
    <row r="48445" spans="20:24">
      <c r="T48445" s="288"/>
      <c r="U48445" s="287"/>
      <c r="X48445" s="289"/>
    </row>
    <row r="48446" spans="20:24">
      <c r="T48446" s="288"/>
      <c r="U48446" s="287"/>
      <c r="X48446" s="289"/>
    </row>
    <row r="48447" spans="20:24">
      <c r="T48447" s="288"/>
      <c r="U48447" s="287"/>
      <c r="X48447" s="289"/>
    </row>
    <row r="48448" spans="20:24">
      <c r="T48448" s="288"/>
      <c r="U48448" s="287"/>
      <c r="X48448" s="289"/>
    </row>
    <row r="48449" spans="20:24">
      <c r="T48449" s="288"/>
      <c r="U48449" s="287"/>
      <c r="X48449" s="289"/>
    </row>
    <row r="48450" spans="20:24">
      <c r="T48450" s="288"/>
      <c r="U48450" s="287"/>
      <c r="X48450" s="289"/>
    </row>
    <row r="48451" spans="20:24">
      <c r="T48451" s="288"/>
      <c r="U48451" s="287"/>
      <c r="X48451" s="289"/>
    </row>
    <row r="48452" spans="20:24">
      <c r="T48452" s="288"/>
      <c r="U48452" s="287"/>
      <c r="X48452" s="289"/>
    </row>
    <row r="48453" spans="20:24">
      <c r="T48453" s="288"/>
      <c r="U48453" s="287"/>
      <c r="X48453" s="289"/>
    </row>
    <row r="48454" spans="20:24">
      <c r="T48454" s="288"/>
      <c r="U48454" s="287"/>
      <c r="X48454" s="289"/>
    </row>
    <row r="48455" spans="20:24">
      <c r="T48455" s="288"/>
      <c r="U48455" s="287"/>
      <c r="X48455" s="289"/>
    </row>
    <row r="48456" spans="20:24">
      <c r="T48456" s="288"/>
      <c r="U48456" s="287"/>
      <c r="X48456" s="289"/>
    </row>
    <row r="48457" spans="20:24">
      <c r="T48457" s="288"/>
      <c r="U48457" s="287"/>
      <c r="X48457" s="289"/>
    </row>
    <row r="48458" spans="20:24">
      <c r="T48458" s="288"/>
      <c r="U48458" s="287"/>
      <c r="X48458" s="289"/>
    </row>
    <row r="48459" spans="20:24">
      <c r="T48459" s="288"/>
      <c r="U48459" s="287"/>
      <c r="X48459" s="289"/>
    </row>
    <row r="48460" spans="20:24">
      <c r="T48460" s="288"/>
      <c r="U48460" s="287"/>
      <c r="X48460" s="289"/>
    </row>
    <row r="48461" spans="20:24">
      <c r="T48461" s="288"/>
      <c r="U48461" s="287"/>
      <c r="X48461" s="289"/>
    </row>
    <row r="48462" spans="20:24">
      <c r="T48462" s="288"/>
      <c r="U48462" s="287"/>
      <c r="X48462" s="289"/>
    </row>
    <row r="48463" spans="20:24">
      <c r="T48463" s="288"/>
      <c r="U48463" s="287"/>
      <c r="X48463" s="289"/>
    </row>
    <row r="48464" spans="20:24">
      <c r="T48464" s="288"/>
      <c r="U48464" s="287"/>
      <c r="X48464" s="289"/>
    </row>
    <row r="48465" spans="20:24">
      <c r="T48465" s="288"/>
      <c r="U48465" s="287"/>
      <c r="X48465" s="289"/>
    </row>
    <row r="48466" spans="20:24">
      <c r="T48466" s="288"/>
      <c r="U48466" s="287"/>
      <c r="X48466" s="289"/>
    </row>
    <row r="48467" spans="20:24">
      <c r="T48467" s="288"/>
      <c r="U48467" s="287"/>
      <c r="X48467" s="289"/>
    </row>
    <row r="48468" spans="20:24">
      <c r="T48468" s="288"/>
      <c r="U48468" s="287"/>
      <c r="X48468" s="289"/>
    </row>
    <row r="48469" spans="20:24">
      <c r="T48469" s="288"/>
      <c r="U48469" s="287"/>
      <c r="X48469" s="289"/>
    </row>
    <row r="48470" spans="20:24">
      <c r="T48470" s="288"/>
      <c r="U48470" s="287"/>
      <c r="X48470" s="289"/>
    </row>
    <row r="48471" spans="20:24">
      <c r="T48471" s="288"/>
      <c r="U48471" s="287"/>
      <c r="X48471" s="289"/>
    </row>
    <row r="48472" spans="20:24">
      <c r="T48472" s="288"/>
      <c r="U48472" s="287"/>
      <c r="X48472" s="289"/>
    </row>
    <row r="48473" spans="20:24">
      <c r="T48473" s="288"/>
      <c r="U48473" s="287"/>
      <c r="X48473" s="289"/>
    </row>
    <row r="48474" spans="20:24">
      <c r="T48474" s="288"/>
      <c r="U48474" s="287"/>
      <c r="X48474" s="289"/>
    </row>
    <row r="48475" spans="20:24">
      <c r="T48475" s="288"/>
      <c r="U48475" s="287"/>
      <c r="X48475" s="289"/>
    </row>
    <row r="48476" spans="20:24">
      <c r="T48476" s="288"/>
      <c r="U48476" s="287"/>
      <c r="X48476" s="289"/>
    </row>
    <row r="48477" spans="20:24">
      <c r="T48477" s="288"/>
      <c r="U48477" s="287"/>
      <c r="X48477" s="289"/>
    </row>
    <row r="48478" spans="20:24">
      <c r="T48478" s="288"/>
      <c r="U48478" s="287"/>
      <c r="X48478" s="289"/>
    </row>
    <row r="48479" spans="20:24">
      <c r="T48479" s="288"/>
      <c r="U48479" s="287"/>
      <c r="X48479" s="289"/>
    </row>
    <row r="48480" spans="20:24">
      <c r="T48480" s="288"/>
      <c r="U48480" s="287"/>
      <c r="X48480" s="289"/>
    </row>
    <row r="48481" spans="20:24">
      <c r="T48481" s="288"/>
      <c r="U48481" s="287"/>
      <c r="X48481" s="289"/>
    </row>
    <row r="48482" spans="20:24">
      <c r="T48482" s="288"/>
      <c r="U48482" s="287"/>
      <c r="X48482" s="289"/>
    </row>
    <row r="48483" spans="20:24">
      <c r="T48483" s="288"/>
      <c r="U48483" s="287"/>
      <c r="X48483" s="289"/>
    </row>
    <row r="48484" spans="20:24">
      <c r="T48484" s="288"/>
      <c r="U48484" s="287"/>
      <c r="X48484" s="289"/>
    </row>
    <row r="48485" spans="20:24">
      <c r="T48485" s="288"/>
      <c r="U48485" s="287"/>
      <c r="X48485" s="289"/>
    </row>
    <row r="48486" spans="20:24">
      <c r="T48486" s="288"/>
      <c r="U48486" s="287"/>
      <c r="X48486" s="289"/>
    </row>
    <row r="48487" spans="20:24">
      <c r="T48487" s="288"/>
      <c r="U48487" s="287"/>
      <c r="X48487" s="289"/>
    </row>
    <row r="48488" spans="20:24">
      <c r="T48488" s="288"/>
      <c r="U48488" s="287"/>
      <c r="X48488" s="289"/>
    </row>
    <row r="48489" spans="20:24">
      <c r="T48489" s="288"/>
      <c r="U48489" s="287"/>
      <c r="X48489" s="289"/>
    </row>
    <row r="48490" spans="20:24">
      <c r="T48490" s="288"/>
      <c r="U48490" s="287"/>
      <c r="X48490" s="289"/>
    </row>
    <row r="48491" spans="20:24">
      <c r="T48491" s="288"/>
      <c r="U48491" s="287"/>
      <c r="X48491" s="289"/>
    </row>
    <row r="48492" spans="20:24">
      <c r="T48492" s="288"/>
      <c r="U48492" s="287"/>
      <c r="X48492" s="289"/>
    </row>
    <row r="48493" spans="20:24">
      <c r="T48493" s="288"/>
      <c r="U48493" s="287"/>
      <c r="X48493" s="289"/>
    </row>
    <row r="48494" spans="20:24">
      <c r="T48494" s="288"/>
      <c r="U48494" s="287"/>
      <c r="X48494" s="289"/>
    </row>
    <row r="48495" spans="20:24">
      <c r="T48495" s="288"/>
      <c r="U48495" s="287"/>
      <c r="X48495" s="289"/>
    </row>
    <row r="48496" spans="20:24">
      <c r="T48496" s="288"/>
      <c r="U48496" s="287"/>
      <c r="X48496" s="289"/>
    </row>
    <row r="48497" spans="20:24">
      <c r="T48497" s="288"/>
      <c r="U48497" s="287"/>
      <c r="X48497" s="289"/>
    </row>
    <row r="48498" spans="20:24">
      <c r="T48498" s="288"/>
      <c r="U48498" s="287"/>
      <c r="X48498" s="289"/>
    </row>
    <row r="48499" spans="20:24">
      <c r="T48499" s="288"/>
      <c r="U48499" s="287"/>
      <c r="X48499" s="289"/>
    </row>
    <row r="48500" spans="20:24">
      <c r="T48500" s="288"/>
      <c r="U48500" s="287"/>
      <c r="X48500" s="289"/>
    </row>
    <row r="48501" spans="20:24">
      <c r="T48501" s="288"/>
      <c r="U48501" s="287"/>
      <c r="X48501" s="289"/>
    </row>
    <row r="48502" spans="20:24">
      <c r="T48502" s="288"/>
      <c r="U48502" s="287"/>
      <c r="X48502" s="289"/>
    </row>
    <row r="48503" spans="20:24">
      <c r="T48503" s="288"/>
      <c r="U48503" s="287"/>
      <c r="X48503" s="289"/>
    </row>
    <row r="48504" spans="20:24">
      <c r="T48504" s="288"/>
      <c r="U48504" s="287"/>
      <c r="X48504" s="289"/>
    </row>
    <row r="48505" spans="20:24">
      <c r="T48505" s="288"/>
      <c r="U48505" s="287"/>
      <c r="X48505" s="289"/>
    </row>
    <row r="48506" spans="20:24">
      <c r="T48506" s="288"/>
      <c r="U48506" s="287"/>
      <c r="X48506" s="289"/>
    </row>
    <row r="48507" spans="20:24">
      <c r="T48507" s="288"/>
      <c r="U48507" s="287"/>
      <c r="X48507" s="289"/>
    </row>
    <row r="48508" spans="20:24">
      <c r="T48508" s="288"/>
      <c r="U48508" s="287"/>
      <c r="X48508" s="289"/>
    </row>
    <row r="48509" spans="20:24">
      <c r="T48509" s="288"/>
      <c r="U48509" s="287"/>
      <c r="X48509" s="289"/>
    </row>
    <row r="48510" spans="20:24">
      <c r="T48510" s="288"/>
      <c r="U48510" s="287"/>
      <c r="X48510" s="289"/>
    </row>
    <row r="48511" spans="20:24">
      <c r="T48511" s="288"/>
      <c r="U48511" s="287"/>
      <c r="X48511" s="289"/>
    </row>
    <row r="48512" spans="20:24">
      <c r="T48512" s="288"/>
      <c r="U48512" s="287"/>
      <c r="X48512" s="289"/>
    </row>
    <row r="48513" spans="20:24">
      <c r="T48513" s="288"/>
      <c r="U48513" s="287"/>
      <c r="X48513" s="289"/>
    </row>
    <row r="48514" spans="20:24">
      <c r="T48514" s="288"/>
      <c r="U48514" s="287"/>
      <c r="X48514" s="289"/>
    </row>
    <row r="48515" spans="20:24">
      <c r="T48515" s="288"/>
      <c r="U48515" s="287"/>
      <c r="X48515" s="289"/>
    </row>
    <row r="48516" spans="20:24">
      <c r="T48516" s="288"/>
      <c r="U48516" s="287"/>
      <c r="X48516" s="289"/>
    </row>
    <row r="48517" spans="20:24">
      <c r="T48517" s="288"/>
      <c r="U48517" s="287"/>
      <c r="X48517" s="289"/>
    </row>
    <row r="48518" spans="20:24">
      <c r="T48518" s="288"/>
      <c r="U48518" s="287"/>
      <c r="X48518" s="289"/>
    </row>
    <row r="48519" spans="20:24">
      <c r="T48519" s="288"/>
      <c r="U48519" s="287"/>
      <c r="X48519" s="289"/>
    </row>
    <row r="48520" spans="20:24">
      <c r="T48520" s="288"/>
      <c r="U48520" s="287"/>
      <c r="X48520" s="289"/>
    </row>
    <row r="48521" spans="20:24">
      <c r="T48521" s="288"/>
      <c r="U48521" s="287"/>
      <c r="X48521" s="289"/>
    </row>
    <row r="48522" spans="20:24">
      <c r="T48522" s="288"/>
      <c r="U48522" s="287"/>
      <c r="X48522" s="289"/>
    </row>
    <row r="48523" spans="20:24">
      <c r="T48523" s="288"/>
      <c r="U48523" s="287"/>
      <c r="X48523" s="289"/>
    </row>
    <row r="48524" spans="20:24">
      <c r="T48524" s="288"/>
      <c r="U48524" s="287"/>
      <c r="X48524" s="289"/>
    </row>
    <row r="48525" spans="20:24">
      <c r="T48525" s="288"/>
      <c r="U48525" s="287"/>
      <c r="X48525" s="289"/>
    </row>
    <row r="48526" spans="20:24">
      <c r="T48526" s="288"/>
      <c r="U48526" s="287"/>
      <c r="X48526" s="289"/>
    </row>
    <row r="48527" spans="20:24">
      <c r="T48527" s="288"/>
      <c r="U48527" s="287"/>
      <c r="X48527" s="289"/>
    </row>
    <row r="48528" spans="20:24">
      <c r="T48528" s="288"/>
      <c r="U48528" s="287"/>
      <c r="X48528" s="289"/>
    </row>
    <row r="48529" spans="20:24">
      <c r="T48529" s="288"/>
      <c r="U48529" s="287"/>
      <c r="X48529" s="289"/>
    </row>
    <row r="48530" spans="20:24">
      <c r="T48530" s="288"/>
      <c r="U48530" s="287"/>
      <c r="X48530" s="289"/>
    </row>
    <row r="48531" spans="20:24">
      <c r="T48531" s="288"/>
      <c r="U48531" s="287"/>
      <c r="X48531" s="289"/>
    </row>
    <row r="48532" spans="20:24">
      <c r="T48532" s="288"/>
      <c r="U48532" s="287"/>
      <c r="X48532" s="289"/>
    </row>
    <row r="48533" spans="20:24">
      <c r="T48533" s="288"/>
      <c r="U48533" s="287"/>
      <c r="X48533" s="289"/>
    </row>
    <row r="48534" spans="20:24">
      <c r="T48534" s="288"/>
      <c r="U48534" s="287"/>
      <c r="X48534" s="289"/>
    </row>
    <row r="48535" spans="20:24">
      <c r="T48535" s="288"/>
      <c r="U48535" s="287"/>
      <c r="X48535" s="289"/>
    </row>
    <row r="48536" spans="20:24">
      <c r="T48536" s="288"/>
      <c r="U48536" s="287"/>
      <c r="X48536" s="289"/>
    </row>
    <row r="48537" spans="20:24">
      <c r="T48537" s="288"/>
      <c r="U48537" s="287"/>
      <c r="X48537" s="289"/>
    </row>
    <row r="48538" spans="20:24">
      <c r="T48538" s="288"/>
      <c r="U48538" s="287"/>
      <c r="X48538" s="289"/>
    </row>
    <row r="48539" spans="20:24">
      <c r="T48539" s="288"/>
      <c r="U48539" s="287"/>
      <c r="X48539" s="289"/>
    </row>
    <row r="48540" spans="20:24">
      <c r="T48540" s="288"/>
      <c r="U48540" s="287"/>
      <c r="X48540" s="289"/>
    </row>
    <row r="48541" spans="20:24">
      <c r="T48541" s="288"/>
      <c r="U48541" s="287"/>
      <c r="X48541" s="289"/>
    </row>
    <row r="48542" spans="20:24">
      <c r="T48542" s="288"/>
      <c r="U48542" s="287"/>
      <c r="X48542" s="289"/>
    </row>
    <row r="48543" spans="20:24">
      <c r="T48543" s="288"/>
      <c r="U48543" s="287"/>
      <c r="X48543" s="289"/>
    </row>
    <row r="48544" spans="20:24">
      <c r="T48544" s="288"/>
      <c r="U48544" s="287"/>
      <c r="X48544" s="289"/>
    </row>
    <row r="48545" spans="20:24">
      <c r="T48545" s="288"/>
      <c r="U48545" s="287"/>
      <c r="X48545" s="289"/>
    </row>
    <row r="48546" spans="20:24">
      <c r="T48546" s="288"/>
      <c r="U48546" s="287"/>
      <c r="X48546" s="289"/>
    </row>
    <row r="48547" spans="20:24">
      <c r="T48547" s="288"/>
      <c r="U48547" s="287"/>
      <c r="X48547" s="289"/>
    </row>
    <row r="48548" spans="20:24">
      <c r="T48548" s="288"/>
      <c r="U48548" s="287"/>
      <c r="X48548" s="289"/>
    </row>
    <row r="48549" spans="20:24">
      <c r="T48549" s="288"/>
      <c r="U48549" s="287"/>
      <c r="X48549" s="289"/>
    </row>
    <row r="48550" spans="20:24">
      <c r="T48550" s="288"/>
      <c r="U48550" s="287"/>
      <c r="X48550" s="289"/>
    </row>
    <row r="48551" spans="20:24">
      <c r="T48551" s="288"/>
      <c r="U48551" s="287"/>
      <c r="X48551" s="289"/>
    </row>
    <row r="48552" spans="20:24">
      <c r="T48552" s="288"/>
      <c r="U48552" s="287"/>
      <c r="X48552" s="289"/>
    </row>
    <row r="48553" spans="20:24">
      <c r="T48553" s="288"/>
      <c r="U48553" s="287"/>
      <c r="X48553" s="289"/>
    </row>
    <row r="48554" spans="20:24">
      <c r="T48554" s="288"/>
      <c r="U48554" s="287"/>
      <c r="X48554" s="289"/>
    </row>
    <row r="48555" spans="20:24">
      <c r="T48555" s="288"/>
      <c r="U48555" s="287"/>
      <c r="X48555" s="289"/>
    </row>
    <row r="48556" spans="20:24">
      <c r="T48556" s="288"/>
      <c r="U48556" s="287"/>
      <c r="X48556" s="289"/>
    </row>
    <row r="48557" spans="20:24">
      <c r="T48557" s="288"/>
      <c r="U48557" s="287"/>
      <c r="X48557" s="289"/>
    </row>
    <row r="48558" spans="20:24">
      <c r="T48558" s="288"/>
      <c r="U48558" s="287"/>
      <c r="X48558" s="289"/>
    </row>
    <row r="48559" spans="20:24">
      <c r="T48559" s="288"/>
      <c r="U48559" s="287"/>
      <c r="X48559" s="289"/>
    </row>
    <row r="48560" spans="20:24">
      <c r="T48560" s="288"/>
      <c r="U48560" s="287"/>
      <c r="X48560" s="289"/>
    </row>
    <row r="48561" spans="20:24">
      <c r="T48561" s="288"/>
      <c r="U48561" s="287"/>
      <c r="X48561" s="289"/>
    </row>
    <row r="48562" spans="20:24">
      <c r="T48562" s="288"/>
      <c r="U48562" s="287"/>
      <c r="X48562" s="289"/>
    </row>
    <row r="48563" spans="20:24">
      <c r="T48563" s="288"/>
      <c r="U48563" s="287"/>
      <c r="X48563" s="289"/>
    </row>
    <row r="48564" spans="20:24">
      <c r="T48564" s="288"/>
      <c r="U48564" s="287"/>
      <c r="X48564" s="289"/>
    </row>
    <row r="48565" spans="20:24">
      <c r="T48565" s="288"/>
      <c r="U48565" s="287"/>
      <c r="X48565" s="289"/>
    </row>
    <row r="48566" spans="20:24">
      <c r="T48566" s="288"/>
      <c r="U48566" s="287"/>
      <c r="X48566" s="289"/>
    </row>
    <row r="48567" spans="20:24">
      <c r="T48567" s="288"/>
      <c r="U48567" s="287"/>
      <c r="X48567" s="289"/>
    </row>
    <row r="48568" spans="20:24">
      <c r="T48568" s="288"/>
      <c r="U48568" s="287"/>
      <c r="X48568" s="289"/>
    </row>
    <row r="48569" spans="20:24">
      <c r="T48569" s="288"/>
      <c r="U48569" s="287"/>
      <c r="X48569" s="289"/>
    </row>
    <row r="48570" spans="20:24">
      <c r="T48570" s="288"/>
      <c r="U48570" s="287"/>
      <c r="X48570" s="289"/>
    </row>
    <row r="48571" spans="20:24">
      <c r="T48571" s="288"/>
      <c r="U48571" s="287"/>
      <c r="X48571" s="289"/>
    </row>
    <row r="48572" spans="20:24">
      <c r="T48572" s="288"/>
      <c r="U48572" s="287"/>
      <c r="X48572" s="289"/>
    </row>
    <row r="48573" spans="20:24">
      <c r="T48573" s="288"/>
      <c r="U48573" s="287"/>
      <c r="X48573" s="289"/>
    </row>
    <row r="48574" spans="20:24">
      <c r="T48574" s="288"/>
      <c r="U48574" s="287"/>
      <c r="X48574" s="289"/>
    </row>
    <row r="48575" spans="20:24">
      <c r="T48575" s="288"/>
      <c r="U48575" s="287"/>
      <c r="X48575" s="289"/>
    </row>
    <row r="48576" spans="20:24">
      <c r="T48576" s="288"/>
      <c r="U48576" s="287"/>
      <c r="X48576" s="289"/>
    </row>
    <row r="48577" spans="20:24">
      <c r="T48577" s="288"/>
      <c r="U48577" s="287"/>
      <c r="X48577" s="289"/>
    </row>
    <row r="48578" spans="20:24">
      <c r="T48578" s="288"/>
      <c r="U48578" s="287"/>
      <c r="X48578" s="289"/>
    </row>
    <row r="48579" spans="20:24">
      <c r="T48579" s="288"/>
      <c r="U48579" s="287"/>
      <c r="X48579" s="289"/>
    </row>
    <row r="48580" spans="20:24">
      <c r="T48580" s="288"/>
      <c r="U48580" s="287"/>
      <c r="X48580" s="289"/>
    </row>
    <row r="48581" spans="20:24">
      <c r="T48581" s="288"/>
      <c r="U48581" s="287"/>
      <c r="X48581" s="289"/>
    </row>
    <row r="48582" spans="20:24">
      <c r="T48582" s="288"/>
      <c r="U48582" s="287"/>
      <c r="X48582" s="289"/>
    </row>
    <row r="48583" spans="20:24">
      <c r="T48583" s="288"/>
      <c r="U48583" s="287"/>
      <c r="X48583" s="289"/>
    </row>
    <row r="48584" spans="20:24">
      <c r="T48584" s="288"/>
      <c r="U48584" s="287"/>
      <c r="X48584" s="289"/>
    </row>
    <row r="48585" spans="20:24">
      <c r="T48585" s="288"/>
      <c r="U48585" s="287"/>
      <c r="X48585" s="289"/>
    </row>
    <row r="48586" spans="20:24">
      <c r="T48586" s="288"/>
      <c r="U48586" s="287"/>
      <c r="X48586" s="289"/>
    </row>
    <row r="48587" spans="20:24">
      <c r="T48587" s="288"/>
      <c r="U48587" s="287"/>
      <c r="X48587" s="289"/>
    </row>
    <row r="48588" spans="20:24">
      <c r="T48588" s="288"/>
      <c r="U48588" s="287"/>
      <c r="X48588" s="289"/>
    </row>
    <row r="48589" spans="20:24">
      <c r="T48589" s="288"/>
      <c r="U48589" s="287"/>
      <c r="X48589" s="289"/>
    </row>
    <row r="48590" spans="20:24">
      <c r="T48590" s="288"/>
      <c r="U48590" s="287"/>
      <c r="X48590" s="289"/>
    </row>
    <row r="48591" spans="20:24">
      <c r="T48591" s="288"/>
      <c r="U48591" s="287"/>
      <c r="X48591" s="289"/>
    </row>
    <row r="48592" spans="20:24">
      <c r="T48592" s="288"/>
      <c r="U48592" s="287"/>
      <c r="X48592" s="289"/>
    </row>
    <row r="48593" spans="20:24">
      <c r="T48593" s="288"/>
      <c r="U48593" s="287"/>
      <c r="X48593" s="289"/>
    </row>
    <row r="48594" spans="20:24">
      <c r="T48594" s="288"/>
      <c r="U48594" s="287"/>
      <c r="X48594" s="289"/>
    </row>
    <row r="48595" spans="20:24">
      <c r="T48595" s="288"/>
      <c r="U48595" s="287"/>
      <c r="X48595" s="289"/>
    </row>
    <row r="48596" spans="20:24">
      <c r="T48596" s="288"/>
      <c r="U48596" s="287"/>
      <c r="X48596" s="289"/>
    </row>
    <row r="48597" spans="20:24">
      <c r="T48597" s="288"/>
      <c r="U48597" s="287"/>
      <c r="X48597" s="289"/>
    </row>
    <row r="48598" spans="20:24">
      <c r="T48598" s="288"/>
      <c r="U48598" s="287"/>
      <c r="X48598" s="289"/>
    </row>
    <row r="48599" spans="20:24">
      <c r="T48599" s="288"/>
      <c r="U48599" s="287"/>
      <c r="X48599" s="289"/>
    </row>
    <row r="48600" spans="20:24">
      <c r="T48600" s="288"/>
      <c r="U48600" s="287"/>
      <c r="X48600" s="289"/>
    </row>
    <row r="48601" spans="20:24">
      <c r="T48601" s="288"/>
      <c r="U48601" s="287"/>
      <c r="X48601" s="289"/>
    </row>
    <row r="48602" spans="20:24">
      <c r="T48602" s="288"/>
      <c r="U48602" s="287"/>
      <c r="X48602" s="289"/>
    </row>
    <row r="48603" spans="20:24">
      <c r="T48603" s="288"/>
      <c r="U48603" s="287"/>
      <c r="X48603" s="289"/>
    </row>
    <row r="48604" spans="20:24">
      <c r="T48604" s="288"/>
      <c r="U48604" s="287"/>
      <c r="X48604" s="289"/>
    </row>
    <row r="48605" spans="20:24">
      <c r="T48605" s="288"/>
      <c r="U48605" s="287"/>
      <c r="X48605" s="289"/>
    </row>
    <row r="48606" spans="20:24">
      <c r="T48606" s="288"/>
      <c r="U48606" s="287"/>
      <c r="X48606" s="289"/>
    </row>
    <row r="48607" spans="20:24">
      <c r="T48607" s="288"/>
      <c r="U48607" s="287"/>
      <c r="X48607" s="289"/>
    </row>
    <row r="48608" spans="20:24">
      <c r="T48608" s="288"/>
      <c r="U48608" s="287"/>
      <c r="X48608" s="289"/>
    </row>
    <row r="48609" spans="20:24">
      <c r="T48609" s="288"/>
      <c r="U48609" s="287"/>
      <c r="X48609" s="289"/>
    </row>
    <row r="48610" spans="20:24">
      <c r="T48610" s="288"/>
      <c r="U48610" s="287"/>
      <c r="X48610" s="289"/>
    </row>
    <row r="48611" spans="20:24">
      <c r="T48611" s="288"/>
      <c r="U48611" s="287"/>
      <c r="X48611" s="289"/>
    </row>
    <row r="48612" spans="20:24">
      <c r="T48612" s="288"/>
      <c r="U48612" s="287"/>
      <c r="X48612" s="289"/>
    </row>
    <row r="48613" spans="20:24">
      <c r="T48613" s="288"/>
      <c r="U48613" s="287"/>
      <c r="X48613" s="289"/>
    </row>
    <row r="48614" spans="20:24">
      <c r="T48614" s="288"/>
      <c r="U48614" s="287"/>
      <c r="X48614" s="289"/>
    </row>
    <row r="48615" spans="20:24">
      <c r="T48615" s="288"/>
      <c r="U48615" s="287"/>
      <c r="X48615" s="289"/>
    </row>
    <row r="48616" spans="20:24">
      <c r="T48616" s="288"/>
      <c r="U48616" s="287"/>
      <c r="X48616" s="289"/>
    </row>
    <row r="48617" spans="20:24">
      <c r="T48617" s="288"/>
      <c r="U48617" s="287"/>
      <c r="X48617" s="289"/>
    </row>
    <row r="48618" spans="20:24">
      <c r="T48618" s="288"/>
      <c r="U48618" s="287"/>
      <c r="X48618" s="289"/>
    </row>
    <row r="48619" spans="20:24">
      <c r="T48619" s="288"/>
      <c r="U48619" s="287"/>
      <c r="X48619" s="289"/>
    </row>
    <row r="48620" spans="20:24">
      <c r="T48620" s="288"/>
      <c r="U48620" s="287"/>
      <c r="X48620" s="289"/>
    </row>
    <row r="48621" spans="20:24">
      <c r="T48621" s="288"/>
      <c r="U48621" s="287"/>
      <c r="X48621" s="289"/>
    </row>
    <row r="48622" spans="20:24">
      <c r="T48622" s="288"/>
      <c r="U48622" s="287"/>
      <c r="X48622" s="289"/>
    </row>
    <row r="48623" spans="20:24">
      <c r="T48623" s="288"/>
      <c r="U48623" s="287"/>
      <c r="X48623" s="289"/>
    </row>
    <row r="48624" spans="20:24">
      <c r="T48624" s="288"/>
      <c r="U48624" s="287"/>
      <c r="X48624" s="289"/>
    </row>
    <row r="48625" spans="20:24">
      <c r="T48625" s="288"/>
      <c r="U48625" s="287"/>
      <c r="X48625" s="289"/>
    </row>
    <row r="48626" spans="20:24">
      <c r="T48626" s="288"/>
      <c r="U48626" s="287"/>
      <c r="X48626" s="289"/>
    </row>
    <row r="48627" spans="20:24">
      <c r="T48627" s="288"/>
      <c r="U48627" s="287"/>
      <c r="X48627" s="289"/>
    </row>
    <row r="48628" spans="20:24">
      <c r="T48628" s="288"/>
      <c r="U48628" s="287"/>
      <c r="X48628" s="289"/>
    </row>
    <row r="48629" spans="20:24">
      <c r="T48629" s="288"/>
      <c r="U48629" s="287"/>
      <c r="X48629" s="289"/>
    </row>
    <row r="48630" spans="20:24">
      <c r="T48630" s="288"/>
      <c r="U48630" s="287"/>
      <c r="X48630" s="289"/>
    </row>
    <row r="48631" spans="20:24">
      <c r="T48631" s="288"/>
      <c r="U48631" s="287"/>
      <c r="X48631" s="289"/>
    </row>
    <row r="48632" spans="20:24">
      <c r="T48632" s="288"/>
      <c r="U48632" s="287"/>
      <c r="X48632" s="289"/>
    </row>
    <row r="48633" spans="20:24">
      <c r="T48633" s="288"/>
      <c r="U48633" s="287"/>
      <c r="X48633" s="289"/>
    </row>
    <row r="48634" spans="20:24">
      <c r="T48634" s="288"/>
      <c r="U48634" s="287"/>
      <c r="X48634" s="289"/>
    </row>
    <row r="48635" spans="20:24">
      <c r="T48635" s="288"/>
      <c r="U48635" s="287"/>
      <c r="X48635" s="289"/>
    </row>
    <row r="48636" spans="20:24">
      <c r="T48636" s="288"/>
      <c r="U48636" s="287"/>
      <c r="X48636" s="289"/>
    </row>
    <row r="48637" spans="20:24">
      <c r="T48637" s="288"/>
      <c r="U48637" s="287"/>
      <c r="X48637" s="289"/>
    </row>
    <row r="48638" spans="20:24">
      <c r="T48638" s="288"/>
      <c r="U48638" s="287"/>
      <c r="X48638" s="289"/>
    </row>
    <row r="48639" spans="20:24">
      <c r="T48639" s="288"/>
      <c r="U48639" s="287"/>
      <c r="X48639" s="289"/>
    </row>
    <row r="48640" spans="20:24">
      <c r="T48640" s="288"/>
      <c r="U48640" s="287"/>
      <c r="X48640" s="289"/>
    </row>
    <row r="48641" spans="20:24">
      <c r="T48641" s="288"/>
      <c r="U48641" s="287"/>
      <c r="X48641" s="289"/>
    </row>
    <row r="48642" spans="20:24">
      <c r="T48642" s="288"/>
      <c r="U48642" s="287"/>
      <c r="X48642" s="289"/>
    </row>
    <row r="48643" spans="20:24">
      <c r="T48643" s="288"/>
      <c r="U48643" s="287"/>
      <c r="X48643" s="289"/>
    </row>
    <row r="48644" spans="20:24">
      <c r="T48644" s="288"/>
      <c r="U48644" s="287"/>
      <c r="X48644" s="289"/>
    </row>
    <row r="48645" spans="20:24">
      <c r="T48645" s="288"/>
      <c r="U48645" s="287"/>
      <c r="X48645" s="289"/>
    </row>
    <row r="48646" spans="20:24">
      <c r="T48646" s="288"/>
      <c r="U48646" s="287"/>
      <c r="X48646" s="289"/>
    </row>
    <row r="48647" spans="20:24">
      <c r="T48647" s="288"/>
      <c r="U48647" s="287"/>
      <c r="X48647" s="289"/>
    </row>
    <row r="48648" spans="20:24">
      <c r="T48648" s="288"/>
      <c r="U48648" s="287"/>
      <c r="X48648" s="289"/>
    </row>
    <row r="48649" spans="20:24">
      <c r="T48649" s="288"/>
      <c r="U48649" s="287"/>
      <c r="X48649" s="289"/>
    </row>
    <row r="48650" spans="20:24">
      <c r="T48650" s="288"/>
      <c r="U48650" s="287"/>
      <c r="X48650" s="289"/>
    </row>
    <row r="48651" spans="20:24">
      <c r="T48651" s="288"/>
      <c r="U48651" s="287"/>
      <c r="X48651" s="289"/>
    </row>
    <row r="48652" spans="20:24">
      <c r="T48652" s="288"/>
      <c r="U48652" s="287"/>
      <c r="X48652" s="289"/>
    </row>
    <row r="48653" spans="20:24">
      <c r="T48653" s="288"/>
      <c r="U48653" s="287"/>
      <c r="X48653" s="289"/>
    </row>
    <row r="48654" spans="20:24">
      <c r="T48654" s="288"/>
      <c r="U48654" s="287"/>
      <c r="X48654" s="289"/>
    </row>
    <row r="48655" spans="20:24">
      <c r="T48655" s="288"/>
      <c r="U48655" s="287"/>
      <c r="X48655" s="289"/>
    </row>
    <row r="48656" spans="20:24">
      <c r="T48656" s="288"/>
      <c r="U48656" s="287"/>
      <c r="X48656" s="289"/>
    </row>
    <row r="48657" spans="20:24">
      <c r="T48657" s="288"/>
      <c r="U48657" s="287"/>
      <c r="X48657" s="289"/>
    </row>
    <row r="48658" spans="20:24">
      <c r="T48658" s="288"/>
      <c r="U48658" s="287"/>
      <c r="X48658" s="289"/>
    </row>
    <row r="48659" spans="20:24">
      <c r="T48659" s="288"/>
      <c r="U48659" s="287"/>
      <c r="X48659" s="289"/>
    </row>
    <row r="48660" spans="20:24">
      <c r="T48660" s="288"/>
      <c r="U48660" s="287"/>
      <c r="X48660" s="289"/>
    </row>
    <row r="48661" spans="20:24">
      <c r="T48661" s="288"/>
      <c r="U48661" s="287"/>
      <c r="X48661" s="289"/>
    </row>
    <row r="48662" spans="20:24">
      <c r="T48662" s="288"/>
      <c r="U48662" s="287"/>
      <c r="X48662" s="289"/>
    </row>
    <row r="48663" spans="20:24">
      <c r="T48663" s="288"/>
      <c r="U48663" s="287"/>
      <c r="X48663" s="289"/>
    </row>
    <row r="48664" spans="20:24">
      <c r="T48664" s="288"/>
      <c r="U48664" s="287"/>
      <c r="X48664" s="289"/>
    </row>
    <row r="48665" spans="20:24">
      <c r="T48665" s="288"/>
      <c r="U48665" s="287"/>
      <c r="X48665" s="289"/>
    </row>
    <row r="48666" spans="20:24">
      <c r="T48666" s="288"/>
      <c r="U48666" s="287"/>
      <c r="X48666" s="289"/>
    </row>
    <row r="48667" spans="20:24">
      <c r="T48667" s="288"/>
      <c r="U48667" s="287"/>
      <c r="X48667" s="289"/>
    </row>
    <row r="48668" spans="20:24">
      <c r="T48668" s="288"/>
      <c r="U48668" s="287"/>
      <c r="X48668" s="289"/>
    </row>
    <row r="48669" spans="20:24">
      <c r="T48669" s="288"/>
      <c r="U48669" s="287"/>
      <c r="X48669" s="289"/>
    </row>
    <row r="48670" spans="20:24">
      <c r="T48670" s="288"/>
      <c r="U48670" s="287"/>
      <c r="X48670" s="289"/>
    </row>
    <row r="48671" spans="20:24">
      <c r="T48671" s="288"/>
      <c r="U48671" s="287"/>
      <c r="X48671" s="289"/>
    </row>
    <row r="48672" spans="20:24">
      <c r="T48672" s="288"/>
      <c r="U48672" s="287"/>
      <c r="X48672" s="289"/>
    </row>
    <row r="48673" spans="20:24">
      <c r="T48673" s="288"/>
      <c r="U48673" s="287"/>
      <c r="X48673" s="289"/>
    </row>
    <row r="48674" spans="20:24">
      <c r="T48674" s="288"/>
      <c r="U48674" s="287"/>
      <c r="X48674" s="289"/>
    </row>
    <row r="48675" spans="20:24">
      <c r="T48675" s="288"/>
      <c r="U48675" s="287"/>
      <c r="X48675" s="289"/>
    </row>
    <row r="48676" spans="20:24">
      <c r="T48676" s="288"/>
      <c r="U48676" s="287"/>
      <c r="X48676" s="289"/>
    </row>
    <row r="48677" spans="20:24">
      <c r="T48677" s="288"/>
      <c r="U48677" s="287"/>
      <c r="X48677" s="289"/>
    </row>
    <row r="48678" spans="20:24">
      <c r="T48678" s="288"/>
      <c r="U48678" s="287"/>
      <c r="X48678" s="289"/>
    </row>
    <row r="48679" spans="20:24">
      <c r="T48679" s="288"/>
      <c r="U48679" s="287"/>
      <c r="X48679" s="289"/>
    </row>
    <row r="48680" spans="20:24">
      <c r="T48680" s="288"/>
      <c r="U48680" s="287"/>
      <c r="X48680" s="289"/>
    </row>
    <row r="48681" spans="20:24">
      <c r="T48681" s="288"/>
      <c r="U48681" s="287"/>
      <c r="X48681" s="289"/>
    </row>
    <row r="48682" spans="20:24">
      <c r="T48682" s="288"/>
      <c r="U48682" s="287"/>
      <c r="X48682" s="289"/>
    </row>
    <row r="48683" spans="20:24">
      <c r="T48683" s="288"/>
      <c r="U48683" s="287"/>
      <c r="X48683" s="289"/>
    </row>
    <row r="48684" spans="20:24">
      <c r="T48684" s="288"/>
      <c r="U48684" s="287"/>
      <c r="X48684" s="289"/>
    </row>
    <row r="48685" spans="20:24">
      <c r="T48685" s="288"/>
      <c r="U48685" s="287"/>
      <c r="X48685" s="289"/>
    </row>
    <row r="48686" spans="20:24">
      <c r="T48686" s="288"/>
      <c r="U48686" s="287"/>
      <c r="X48686" s="289"/>
    </row>
    <row r="48687" spans="20:24">
      <c r="T48687" s="288"/>
      <c r="U48687" s="287"/>
      <c r="X48687" s="289"/>
    </row>
    <row r="48688" spans="20:24">
      <c r="T48688" s="288"/>
      <c r="U48688" s="287"/>
      <c r="X48688" s="289"/>
    </row>
    <row r="48689" spans="20:24">
      <c r="T48689" s="288"/>
      <c r="U48689" s="287"/>
      <c r="X48689" s="289"/>
    </row>
    <row r="48690" spans="20:24">
      <c r="T48690" s="288"/>
      <c r="U48690" s="287"/>
      <c r="X48690" s="289"/>
    </row>
    <row r="48691" spans="20:24">
      <c r="T48691" s="288"/>
      <c r="U48691" s="287"/>
      <c r="X48691" s="289"/>
    </row>
    <row r="48692" spans="20:24">
      <c r="T48692" s="288"/>
      <c r="U48692" s="287"/>
      <c r="X48692" s="289"/>
    </row>
    <row r="48693" spans="20:24">
      <c r="T48693" s="288"/>
      <c r="U48693" s="287"/>
      <c r="X48693" s="289"/>
    </row>
    <row r="48694" spans="20:24">
      <c r="T48694" s="288"/>
      <c r="U48694" s="287"/>
      <c r="X48694" s="289"/>
    </row>
    <row r="48695" spans="20:24">
      <c r="T48695" s="288"/>
      <c r="U48695" s="287"/>
      <c r="X48695" s="289"/>
    </row>
    <row r="48696" spans="20:24">
      <c r="T48696" s="288"/>
      <c r="U48696" s="287"/>
      <c r="X48696" s="289"/>
    </row>
    <row r="48697" spans="20:24">
      <c r="T48697" s="288"/>
      <c r="U48697" s="287"/>
      <c r="X48697" s="289"/>
    </row>
    <row r="48698" spans="20:24">
      <c r="T48698" s="288"/>
      <c r="U48698" s="287"/>
      <c r="X48698" s="289"/>
    </row>
    <row r="48699" spans="20:24">
      <c r="T48699" s="288"/>
      <c r="U48699" s="287"/>
      <c r="X48699" s="289"/>
    </row>
    <row r="48700" spans="20:24">
      <c r="T48700" s="288"/>
      <c r="U48700" s="287"/>
      <c r="X48700" s="289"/>
    </row>
    <row r="48701" spans="20:24">
      <c r="T48701" s="288"/>
      <c r="U48701" s="287"/>
      <c r="X48701" s="289"/>
    </row>
    <row r="48702" spans="20:24">
      <c r="T48702" s="288"/>
      <c r="U48702" s="287"/>
      <c r="X48702" s="289"/>
    </row>
    <row r="48703" spans="20:24">
      <c r="T48703" s="288"/>
      <c r="U48703" s="287"/>
      <c r="X48703" s="289"/>
    </row>
    <row r="48704" spans="20:24">
      <c r="T48704" s="288"/>
      <c r="U48704" s="287"/>
      <c r="X48704" s="289"/>
    </row>
    <row r="48705" spans="20:24">
      <c r="T48705" s="288"/>
      <c r="U48705" s="287"/>
      <c r="X48705" s="289"/>
    </row>
    <row r="48706" spans="20:24">
      <c r="T48706" s="288"/>
      <c r="U48706" s="287"/>
      <c r="X48706" s="289"/>
    </row>
    <row r="48707" spans="20:24">
      <c r="T48707" s="288"/>
      <c r="U48707" s="287"/>
      <c r="X48707" s="289"/>
    </row>
    <row r="48708" spans="20:24">
      <c r="T48708" s="288"/>
      <c r="U48708" s="287"/>
      <c r="X48708" s="289"/>
    </row>
    <row r="48709" spans="20:24">
      <c r="T48709" s="288"/>
      <c r="U48709" s="287"/>
      <c r="X48709" s="289"/>
    </row>
    <row r="48710" spans="20:24">
      <c r="T48710" s="288"/>
      <c r="U48710" s="287"/>
      <c r="X48710" s="289"/>
    </row>
    <row r="48711" spans="20:24">
      <c r="T48711" s="288"/>
      <c r="U48711" s="287"/>
      <c r="X48711" s="289"/>
    </row>
    <row r="48712" spans="20:24">
      <c r="T48712" s="288"/>
      <c r="U48712" s="287"/>
      <c r="X48712" s="289"/>
    </row>
    <row r="48713" spans="20:24">
      <c r="T48713" s="288"/>
      <c r="U48713" s="287"/>
      <c r="X48713" s="289"/>
    </row>
    <row r="48714" spans="20:24">
      <c r="T48714" s="288"/>
      <c r="U48714" s="287"/>
      <c r="X48714" s="289"/>
    </row>
    <row r="48715" spans="20:24">
      <c r="T48715" s="288"/>
      <c r="U48715" s="287"/>
      <c r="X48715" s="289"/>
    </row>
    <row r="48716" spans="20:24">
      <c r="T48716" s="288"/>
      <c r="U48716" s="287"/>
      <c r="X48716" s="289"/>
    </row>
    <row r="48717" spans="20:24">
      <c r="T48717" s="288"/>
      <c r="U48717" s="287"/>
      <c r="X48717" s="289"/>
    </row>
    <row r="48718" spans="20:24">
      <c r="T48718" s="288"/>
      <c r="U48718" s="287"/>
      <c r="X48718" s="289"/>
    </row>
    <row r="48719" spans="20:24">
      <c r="T48719" s="288"/>
      <c r="U48719" s="287"/>
      <c r="X48719" s="289"/>
    </row>
    <row r="48720" spans="20:24">
      <c r="T48720" s="288"/>
      <c r="U48720" s="287"/>
      <c r="X48720" s="289"/>
    </row>
    <row r="48721" spans="20:24">
      <c r="T48721" s="288"/>
      <c r="U48721" s="287"/>
      <c r="X48721" s="289"/>
    </row>
    <row r="48722" spans="20:24">
      <c r="T48722" s="288"/>
      <c r="U48722" s="287"/>
      <c r="X48722" s="289"/>
    </row>
    <row r="48723" spans="20:24">
      <c r="T48723" s="288"/>
      <c r="U48723" s="287"/>
      <c r="X48723" s="289"/>
    </row>
    <row r="48724" spans="20:24">
      <c r="T48724" s="288"/>
      <c r="U48724" s="287"/>
      <c r="X48724" s="289"/>
    </row>
    <row r="48725" spans="20:24">
      <c r="T48725" s="288"/>
      <c r="U48725" s="287"/>
      <c r="X48725" s="289"/>
    </row>
    <row r="48726" spans="20:24">
      <c r="T48726" s="288"/>
      <c r="U48726" s="287"/>
      <c r="X48726" s="289"/>
    </row>
    <row r="48727" spans="20:24">
      <c r="T48727" s="288"/>
      <c r="U48727" s="287"/>
      <c r="X48727" s="289"/>
    </row>
    <row r="48728" spans="20:24">
      <c r="T48728" s="288"/>
      <c r="U48728" s="287"/>
      <c r="X48728" s="289"/>
    </row>
    <row r="48729" spans="20:24">
      <c r="T48729" s="288"/>
      <c r="U48729" s="287"/>
      <c r="X48729" s="289"/>
    </row>
    <row r="48730" spans="20:24">
      <c r="T48730" s="288"/>
      <c r="U48730" s="287"/>
      <c r="X48730" s="289"/>
    </row>
    <row r="48731" spans="20:24">
      <c r="T48731" s="288"/>
      <c r="U48731" s="287"/>
      <c r="X48731" s="289"/>
    </row>
    <row r="48732" spans="20:24">
      <c r="T48732" s="288"/>
      <c r="U48732" s="287"/>
      <c r="X48732" s="289"/>
    </row>
    <row r="48733" spans="20:24">
      <c r="T48733" s="288"/>
      <c r="U48733" s="287"/>
      <c r="X48733" s="289"/>
    </row>
    <row r="48734" spans="20:24">
      <c r="T48734" s="288"/>
      <c r="U48734" s="287"/>
      <c r="X48734" s="289"/>
    </row>
    <row r="48735" spans="20:24">
      <c r="T48735" s="288"/>
      <c r="U48735" s="287"/>
      <c r="X48735" s="289"/>
    </row>
    <row r="48736" spans="20:24">
      <c r="T48736" s="288"/>
      <c r="U48736" s="287"/>
      <c r="X48736" s="289"/>
    </row>
    <row r="48737" spans="20:24">
      <c r="T48737" s="288"/>
      <c r="U48737" s="287"/>
      <c r="X48737" s="289"/>
    </row>
    <row r="48738" spans="20:24">
      <c r="T48738" s="288"/>
      <c r="U48738" s="287"/>
      <c r="X48738" s="289"/>
    </row>
    <row r="48739" spans="20:24">
      <c r="T48739" s="288"/>
      <c r="U48739" s="287"/>
      <c r="X48739" s="289"/>
    </row>
    <row r="48740" spans="20:24">
      <c r="T48740" s="288"/>
      <c r="U48740" s="287"/>
      <c r="X48740" s="289"/>
    </row>
    <row r="48741" spans="20:24">
      <c r="T48741" s="288"/>
      <c r="U48741" s="287"/>
      <c r="X48741" s="289"/>
    </row>
    <row r="48742" spans="20:24">
      <c r="T48742" s="288"/>
      <c r="U48742" s="287"/>
      <c r="X48742" s="289"/>
    </row>
    <row r="48743" spans="20:24">
      <c r="T48743" s="288"/>
      <c r="U48743" s="287"/>
      <c r="X48743" s="289"/>
    </row>
    <row r="48744" spans="20:24">
      <c r="T48744" s="288"/>
      <c r="U48744" s="287"/>
      <c r="X48744" s="289"/>
    </row>
    <row r="48745" spans="20:24">
      <c r="T48745" s="288"/>
      <c r="U48745" s="287"/>
      <c r="X48745" s="289"/>
    </row>
    <row r="48746" spans="20:24">
      <c r="T48746" s="288"/>
      <c r="U48746" s="287"/>
      <c r="X48746" s="289"/>
    </row>
    <row r="48747" spans="20:24">
      <c r="T48747" s="288"/>
      <c r="U48747" s="287"/>
      <c r="X48747" s="289"/>
    </row>
    <row r="48748" spans="20:24">
      <c r="T48748" s="288"/>
      <c r="U48748" s="287"/>
      <c r="X48748" s="289"/>
    </row>
    <row r="48749" spans="20:24">
      <c r="T48749" s="288"/>
      <c r="U48749" s="287"/>
      <c r="X48749" s="289"/>
    </row>
    <row r="48750" spans="20:24">
      <c r="T48750" s="288"/>
      <c r="U48750" s="287"/>
      <c r="X48750" s="289"/>
    </row>
    <row r="48751" spans="20:24">
      <c r="T48751" s="288"/>
      <c r="U48751" s="287"/>
      <c r="X48751" s="289"/>
    </row>
    <row r="48752" spans="20:24">
      <c r="T48752" s="288"/>
      <c r="U48752" s="287"/>
      <c r="X48752" s="289"/>
    </row>
    <row r="48753" spans="20:24">
      <c r="T48753" s="288"/>
      <c r="U48753" s="287"/>
      <c r="X48753" s="289"/>
    </row>
    <row r="48754" spans="20:24">
      <c r="T48754" s="288"/>
      <c r="U48754" s="287"/>
      <c r="X48754" s="289"/>
    </row>
    <row r="48755" spans="20:24">
      <c r="T48755" s="288"/>
      <c r="U48755" s="287"/>
      <c r="X48755" s="289"/>
    </row>
    <row r="48756" spans="20:24">
      <c r="T48756" s="288"/>
      <c r="U48756" s="287"/>
      <c r="X48756" s="289"/>
    </row>
    <row r="48757" spans="20:24">
      <c r="T48757" s="288"/>
      <c r="U48757" s="287"/>
      <c r="X48757" s="289"/>
    </row>
    <row r="48758" spans="20:24">
      <c r="T48758" s="288"/>
      <c r="U48758" s="287"/>
      <c r="X48758" s="289"/>
    </row>
    <row r="48759" spans="20:24">
      <c r="T48759" s="288"/>
      <c r="U48759" s="287"/>
      <c r="X48759" s="289"/>
    </row>
    <row r="48760" spans="20:24">
      <c r="T48760" s="288"/>
      <c r="U48760" s="287"/>
      <c r="X48760" s="289"/>
    </row>
    <row r="48761" spans="20:24">
      <c r="T48761" s="288"/>
      <c r="U48761" s="287"/>
      <c r="X48761" s="289"/>
    </row>
    <row r="48762" spans="20:24">
      <c r="T48762" s="288"/>
      <c r="U48762" s="287"/>
      <c r="X48762" s="289"/>
    </row>
    <row r="48763" spans="20:24">
      <c r="T48763" s="288"/>
      <c r="U48763" s="287"/>
      <c r="X48763" s="289"/>
    </row>
    <row r="48764" spans="20:24">
      <c r="T48764" s="288"/>
      <c r="U48764" s="287"/>
      <c r="X48764" s="289"/>
    </row>
    <row r="48765" spans="20:24">
      <c r="T48765" s="288"/>
      <c r="U48765" s="287"/>
      <c r="X48765" s="289"/>
    </row>
    <row r="48766" spans="20:24">
      <c r="T48766" s="288"/>
      <c r="U48766" s="287"/>
      <c r="X48766" s="289"/>
    </row>
    <row r="48767" spans="20:24">
      <c r="T48767" s="288"/>
      <c r="U48767" s="287"/>
      <c r="X48767" s="289"/>
    </row>
    <row r="48768" spans="20:24">
      <c r="T48768" s="288"/>
      <c r="U48768" s="287"/>
      <c r="X48768" s="289"/>
    </row>
    <row r="48769" spans="20:24">
      <c r="T48769" s="288"/>
      <c r="U48769" s="287"/>
      <c r="X48769" s="289"/>
    </row>
    <row r="48770" spans="20:24">
      <c r="T48770" s="288"/>
      <c r="U48770" s="287"/>
      <c r="X48770" s="289"/>
    </row>
    <row r="48771" spans="20:24">
      <c r="T48771" s="288"/>
      <c r="U48771" s="287"/>
      <c r="X48771" s="289"/>
    </row>
    <row r="48772" spans="20:24">
      <c r="T48772" s="288"/>
      <c r="U48772" s="287"/>
      <c r="X48772" s="289"/>
    </row>
    <row r="48773" spans="20:24">
      <c r="T48773" s="288"/>
      <c r="U48773" s="287"/>
      <c r="X48773" s="289"/>
    </row>
    <row r="48774" spans="20:24">
      <c r="T48774" s="288"/>
      <c r="U48774" s="287"/>
      <c r="X48774" s="289"/>
    </row>
    <row r="48775" spans="20:24">
      <c r="T48775" s="288"/>
      <c r="U48775" s="287"/>
      <c r="X48775" s="289"/>
    </row>
    <row r="48776" spans="20:24">
      <c r="T48776" s="288"/>
      <c r="U48776" s="287"/>
      <c r="X48776" s="289"/>
    </row>
    <row r="48777" spans="20:24">
      <c r="T48777" s="288"/>
      <c r="U48777" s="287"/>
      <c r="X48777" s="289"/>
    </row>
    <row r="48778" spans="20:24">
      <c r="T48778" s="288"/>
      <c r="U48778" s="287"/>
      <c r="X48778" s="289"/>
    </row>
    <row r="48779" spans="20:24">
      <c r="T48779" s="288"/>
      <c r="U48779" s="287"/>
      <c r="X48779" s="289"/>
    </row>
    <row r="48780" spans="20:24">
      <c r="T48780" s="288"/>
      <c r="U48780" s="287"/>
      <c r="X48780" s="289"/>
    </row>
    <row r="48781" spans="20:24">
      <c r="T48781" s="288"/>
      <c r="U48781" s="287"/>
      <c r="X48781" s="289"/>
    </row>
    <row r="48782" spans="20:24">
      <c r="T48782" s="288"/>
      <c r="U48782" s="287"/>
      <c r="X48782" s="289"/>
    </row>
    <row r="48783" spans="20:24">
      <c r="T48783" s="288"/>
      <c r="U48783" s="287"/>
      <c r="X48783" s="289"/>
    </row>
    <row r="48784" spans="20:24">
      <c r="T48784" s="288"/>
      <c r="U48784" s="287"/>
      <c r="X48784" s="289"/>
    </row>
    <row r="48785" spans="20:24">
      <c r="T48785" s="288"/>
      <c r="U48785" s="287"/>
      <c r="X48785" s="289"/>
    </row>
    <row r="48786" spans="20:24">
      <c r="T48786" s="288"/>
      <c r="U48786" s="287"/>
      <c r="X48786" s="289"/>
    </row>
    <row r="48787" spans="20:24">
      <c r="T48787" s="288"/>
      <c r="U48787" s="287"/>
      <c r="X48787" s="289"/>
    </row>
    <row r="48788" spans="20:24">
      <c r="T48788" s="288"/>
      <c r="U48788" s="287"/>
      <c r="X48788" s="289"/>
    </row>
    <row r="48789" spans="20:24">
      <c r="T48789" s="288"/>
      <c r="U48789" s="287"/>
      <c r="X48789" s="289"/>
    </row>
    <row r="48790" spans="20:24">
      <c r="T48790" s="288"/>
      <c r="U48790" s="287"/>
      <c r="X48790" s="289"/>
    </row>
    <row r="48791" spans="20:24">
      <c r="T48791" s="288"/>
      <c r="U48791" s="287"/>
      <c r="X48791" s="289"/>
    </row>
    <row r="48792" spans="20:24">
      <c r="T48792" s="288"/>
      <c r="U48792" s="287"/>
      <c r="X48792" s="289"/>
    </row>
    <row r="48793" spans="20:24">
      <c r="T48793" s="288"/>
      <c r="U48793" s="287"/>
      <c r="X48793" s="289"/>
    </row>
    <row r="48794" spans="20:24">
      <c r="T48794" s="288"/>
      <c r="U48794" s="287"/>
      <c r="X48794" s="289"/>
    </row>
    <row r="48795" spans="20:24">
      <c r="T48795" s="288"/>
      <c r="U48795" s="287"/>
      <c r="X48795" s="289"/>
    </row>
    <row r="48796" spans="20:24">
      <c r="T48796" s="288"/>
      <c r="U48796" s="287"/>
      <c r="X48796" s="289"/>
    </row>
    <row r="48797" spans="20:24">
      <c r="T48797" s="288"/>
      <c r="U48797" s="287"/>
      <c r="X48797" s="289"/>
    </row>
    <row r="48798" spans="20:24">
      <c r="T48798" s="288"/>
      <c r="U48798" s="287"/>
      <c r="X48798" s="289"/>
    </row>
    <row r="48799" spans="20:24">
      <c r="T48799" s="288"/>
      <c r="U48799" s="287"/>
      <c r="X48799" s="289"/>
    </row>
    <row r="48800" spans="20:24">
      <c r="T48800" s="288"/>
      <c r="U48800" s="287"/>
      <c r="X48800" s="289"/>
    </row>
    <row r="48801" spans="20:24">
      <c r="T48801" s="288"/>
      <c r="U48801" s="287"/>
      <c r="X48801" s="289"/>
    </row>
    <row r="48802" spans="20:24">
      <c r="T48802" s="288"/>
      <c r="U48802" s="287"/>
      <c r="X48802" s="289"/>
    </row>
    <row r="48803" spans="20:24">
      <c r="T48803" s="288"/>
      <c r="U48803" s="287"/>
      <c r="X48803" s="289"/>
    </row>
    <row r="48804" spans="20:24">
      <c r="T48804" s="288"/>
      <c r="U48804" s="287"/>
      <c r="X48804" s="289"/>
    </row>
    <row r="48805" spans="20:24">
      <c r="T48805" s="288"/>
      <c r="U48805" s="287"/>
      <c r="X48805" s="289"/>
    </row>
    <row r="48806" spans="20:24">
      <c r="T48806" s="288"/>
      <c r="U48806" s="287"/>
      <c r="X48806" s="289"/>
    </row>
    <row r="48807" spans="20:24">
      <c r="T48807" s="288"/>
      <c r="U48807" s="287"/>
      <c r="X48807" s="289"/>
    </row>
    <row r="48808" spans="20:24">
      <c r="T48808" s="288"/>
      <c r="U48808" s="287"/>
      <c r="X48808" s="289"/>
    </row>
    <row r="48809" spans="20:24">
      <c r="T48809" s="288"/>
      <c r="U48809" s="287"/>
      <c r="X48809" s="289"/>
    </row>
    <row r="48810" spans="20:24">
      <c r="T48810" s="288"/>
      <c r="U48810" s="287"/>
      <c r="X48810" s="289"/>
    </row>
    <row r="48811" spans="20:24">
      <c r="T48811" s="288"/>
      <c r="U48811" s="287"/>
      <c r="X48811" s="289"/>
    </row>
    <row r="48812" spans="20:24">
      <c r="T48812" s="288"/>
      <c r="U48812" s="287"/>
      <c r="X48812" s="289"/>
    </row>
    <row r="48813" spans="20:24">
      <c r="T48813" s="288"/>
      <c r="U48813" s="287"/>
      <c r="X48813" s="289"/>
    </row>
    <row r="48814" spans="20:24">
      <c r="T48814" s="288"/>
      <c r="U48814" s="287"/>
      <c r="X48814" s="289"/>
    </row>
    <row r="48815" spans="20:24">
      <c r="T48815" s="288"/>
      <c r="U48815" s="287"/>
      <c r="X48815" s="289"/>
    </row>
    <row r="48816" spans="20:24">
      <c r="T48816" s="288"/>
      <c r="U48816" s="287"/>
      <c r="X48816" s="289"/>
    </row>
    <row r="48817" spans="20:24">
      <c r="T48817" s="288"/>
      <c r="U48817" s="287"/>
      <c r="X48817" s="289"/>
    </row>
    <row r="48818" spans="20:24">
      <c r="T48818" s="288"/>
      <c r="U48818" s="287"/>
      <c r="X48818" s="289"/>
    </row>
    <row r="48819" spans="20:24">
      <c r="T48819" s="288"/>
      <c r="U48819" s="287"/>
      <c r="X48819" s="289"/>
    </row>
    <row r="48820" spans="20:24">
      <c r="T48820" s="288"/>
      <c r="U48820" s="287"/>
      <c r="X48820" s="289"/>
    </row>
    <row r="48821" spans="20:24">
      <c r="T48821" s="288"/>
      <c r="U48821" s="287"/>
      <c r="X48821" s="289"/>
    </row>
    <row r="48822" spans="20:24">
      <c r="T48822" s="288"/>
      <c r="U48822" s="287"/>
      <c r="X48822" s="289"/>
    </row>
    <row r="48823" spans="20:24">
      <c r="T48823" s="288"/>
      <c r="U48823" s="287"/>
      <c r="X48823" s="289"/>
    </row>
    <row r="48824" spans="20:24">
      <c r="T48824" s="288"/>
      <c r="U48824" s="287"/>
      <c r="X48824" s="289"/>
    </row>
    <row r="48825" spans="20:24">
      <c r="T48825" s="288"/>
      <c r="U48825" s="287"/>
      <c r="X48825" s="289"/>
    </row>
    <row r="48826" spans="20:24">
      <c r="T48826" s="288"/>
      <c r="U48826" s="287"/>
      <c r="X48826" s="289"/>
    </row>
    <row r="48827" spans="20:24">
      <c r="T48827" s="288"/>
      <c r="U48827" s="287"/>
      <c r="X48827" s="289"/>
    </row>
    <row r="48828" spans="20:24">
      <c r="T48828" s="288"/>
      <c r="U48828" s="287"/>
      <c r="X48828" s="289"/>
    </row>
    <row r="48829" spans="20:24">
      <c r="T48829" s="288"/>
      <c r="U48829" s="287"/>
      <c r="X48829" s="289"/>
    </row>
    <row r="48830" spans="20:24">
      <c r="T48830" s="288"/>
      <c r="U48830" s="287"/>
      <c r="X48830" s="289"/>
    </row>
    <row r="48831" spans="20:24">
      <c r="T48831" s="288"/>
      <c r="U48831" s="287"/>
      <c r="X48831" s="289"/>
    </row>
    <row r="48832" spans="20:24">
      <c r="T48832" s="288"/>
      <c r="U48832" s="287"/>
      <c r="X48832" s="289"/>
    </row>
    <row r="48833" spans="20:24">
      <c r="T48833" s="288"/>
      <c r="U48833" s="287"/>
      <c r="X48833" s="289"/>
    </row>
    <row r="48834" spans="20:24">
      <c r="T48834" s="288"/>
      <c r="U48834" s="287"/>
      <c r="X48834" s="289"/>
    </row>
    <row r="48835" spans="20:24">
      <c r="T48835" s="288"/>
      <c r="U48835" s="287"/>
      <c r="X48835" s="289"/>
    </row>
    <row r="48836" spans="20:24">
      <c r="T48836" s="288"/>
      <c r="U48836" s="287"/>
      <c r="X48836" s="289"/>
    </row>
    <row r="48837" spans="20:24">
      <c r="T48837" s="288"/>
      <c r="U48837" s="287"/>
      <c r="X48837" s="289"/>
    </row>
    <row r="48838" spans="20:24">
      <c r="T48838" s="288"/>
      <c r="U48838" s="287"/>
      <c r="X48838" s="289"/>
    </row>
    <row r="48839" spans="20:24">
      <c r="T48839" s="288"/>
      <c r="U48839" s="287"/>
      <c r="X48839" s="289"/>
    </row>
    <row r="48840" spans="20:24">
      <c r="T48840" s="288"/>
      <c r="U48840" s="287"/>
      <c r="X48840" s="289"/>
    </row>
    <row r="48841" spans="20:24">
      <c r="T48841" s="288"/>
      <c r="U48841" s="287"/>
      <c r="X48841" s="289"/>
    </row>
    <row r="48842" spans="20:24">
      <c r="T48842" s="288"/>
      <c r="U48842" s="287"/>
      <c r="X48842" s="289"/>
    </row>
    <row r="48843" spans="20:24">
      <c r="T48843" s="288"/>
      <c r="U48843" s="287"/>
      <c r="X48843" s="289"/>
    </row>
    <row r="48844" spans="20:24">
      <c r="T48844" s="288"/>
      <c r="U48844" s="287"/>
      <c r="X48844" s="289"/>
    </row>
    <row r="48845" spans="20:24">
      <c r="T48845" s="288"/>
      <c r="U48845" s="287"/>
      <c r="X48845" s="289"/>
    </row>
    <row r="48846" spans="20:24">
      <c r="T48846" s="288"/>
      <c r="U48846" s="287"/>
      <c r="X48846" s="289"/>
    </row>
    <row r="48847" spans="20:24">
      <c r="T48847" s="288"/>
      <c r="U48847" s="287"/>
      <c r="X48847" s="289"/>
    </row>
    <row r="48848" spans="20:24">
      <c r="T48848" s="288"/>
      <c r="U48848" s="287"/>
      <c r="X48848" s="289"/>
    </row>
    <row r="48849" spans="20:24">
      <c r="T48849" s="288"/>
      <c r="U48849" s="287"/>
      <c r="X48849" s="289"/>
    </row>
    <row r="48850" spans="20:24">
      <c r="T48850" s="288"/>
      <c r="U48850" s="287"/>
      <c r="X48850" s="289"/>
    </row>
    <row r="48851" spans="20:24">
      <c r="T48851" s="288"/>
      <c r="U48851" s="287"/>
      <c r="X48851" s="289"/>
    </row>
    <row r="48852" spans="20:24">
      <c r="T48852" s="288"/>
      <c r="U48852" s="287"/>
      <c r="X48852" s="289"/>
    </row>
    <row r="48853" spans="20:24">
      <c r="T48853" s="288"/>
      <c r="U48853" s="287"/>
      <c r="X48853" s="289"/>
    </row>
    <row r="48854" spans="20:24">
      <c r="T48854" s="288"/>
      <c r="U48854" s="287"/>
      <c r="X48854" s="289"/>
    </row>
    <row r="48855" spans="20:24">
      <c r="T48855" s="288"/>
      <c r="U48855" s="287"/>
      <c r="X48855" s="289"/>
    </row>
    <row r="48856" spans="20:24">
      <c r="T48856" s="288"/>
      <c r="U48856" s="287"/>
      <c r="X48856" s="289"/>
    </row>
    <row r="48857" spans="20:24">
      <c r="T48857" s="288"/>
      <c r="U48857" s="287"/>
      <c r="X48857" s="289"/>
    </row>
    <row r="48858" spans="20:24">
      <c r="T48858" s="288"/>
      <c r="U48858" s="287"/>
      <c r="X48858" s="289"/>
    </row>
    <row r="48859" spans="20:24">
      <c r="T48859" s="288"/>
      <c r="U48859" s="287"/>
      <c r="X48859" s="289"/>
    </row>
    <row r="48860" spans="20:24">
      <c r="T48860" s="288"/>
      <c r="U48860" s="287"/>
      <c r="X48860" s="289"/>
    </row>
    <row r="48861" spans="20:24">
      <c r="T48861" s="288"/>
      <c r="U48861" s="287"/>
      <c r="X48861" s="289"/>
    </row>
    <row r="48862" spans="20:24">
      <c r="T48862" s="288"/>
      <c r="U48862" s="287"/>
      <c r="X48862" s="289"/>
    </row>
    <row r="48863" spans="20:24">
      <c r="T48863" s="288"/>
      <c r="U48863" s="287"/>
      <c r="X48863" s="289"/>
    </row>
    <row r="48864" spans="20:24">
      <c r="T48864" s="288"/>
      <c r="U48864" s="287"/>
      <c r="X48864" s="289"/>
    </row>
    <row r="48865" spans="20:24">
      <c r="T48865" s="288"/>
      <c r="U48865" s="287"/>
      <c r="X48865" s="289"/>
    </row>
    <row r="48866" spans="20:24">
      <c r="T48866" s="288"/>
      <c r="U48866" s="287"/>
      <c r="X48866" s="289"/>
    </row>
    <row r="48867" spans="20:24">
      <c r="T48867" s="288"/>
      <c r="U48867" s="287"/>
      <c r="X48867" s="289"/>
    </row>
    <row r="48868" spans="20:24">
      <c r="T48868" s="288"/>
      <c r="U48868" s="287"/>
      <c r="X48868" s="289"/>
    </row>
    <row r="48869" spans="20:24">
      <c r="T48869" s="288"/>
      <c r="U48869" s="287"/>
      <c r="X48869" s="289"/>
    </row>
    <row r="48870" spans="20:24">
      <c r="T48870" s="288"/>
      <c r="U48870" s="287"/>
      <c r="X48870" s="289"/>
    </row>
    <row r="48871" spans="20:24">
      <c r="T48871" s="288"/>
      <c r="U48871" s="287"/>
      <c r="X48871" s="289"/>
    </row>
    <row r="48872" spans="20:24">
      <c r="T48872" s="288"/>
      <c r="U48872" s="287"/>
      <c r="X48872" s="289"/>
    </row>
    <row r="48873" spans="20:24">
      <c r="T48873" s="288"/>
      <c r="U48873" s="287"/>
      <c r="X48873" s="289"/>
    </row>
    <row r="48874" spans="20:24">
      <c r="T48874" s="288"/>
      <c r="U48874" s="287"/>
      <c r="X48874" s="289"/>
    </row>
    <row r="48875" spans="20:24">
      <c r="T48875" s="288"/>
      <c r="U48875" s="287"/>
      <c r="X48875" s="289"/>
    </row>
    <row r="48876" spans="20:24">
      <c r="T48876" s="288"/>
      <c r="U48876" s="287"/>
      <c r="X48876" s="289"/>
    </row>
    <row r="48877" spans="20:24">
      <c r="T48877" s="288"/>
      <c r="U48877" s="287"/>
      <c r="X48877" s="289"/>
    </row>
    <row r="48878" spans="20:24">
      <c r="T48878" s="288"/>
      <c r="U48878" s="287"/>
      <c r="X48878" s="289"/>
    </row>
    <row r="48879" spans="20:24">
      <c r="T48879" s="288"/>
      <c r="U48879" s="287"/>
      <c r="X48879" s="289"/>
    </row>
    <row r="48880" spans="20:24">
      <c r="T48880" s="288"/>
      <c r="U48880" s="287"/>
      <c r="X48880" s="289"/>
    </row>
    <row r="48881" spans="20:24">
      <c r="T48881" s="288"/>
      <c r="U48881" s="287"/>
      <c r="X48881" s="289"/>
    </row>
    <row r="48882" spans="20:24">
      <c r="T48882" s="288"/>
      <c r="U48882" s="287"/>
      <c r="X48882" s="289"/>
    </row>
    <row r="48883" spans="20:24">
      <c r="T48883" s="288"/>
      <c r="U48883" s="287"/>
      <c r="X48883" s="289"/>
    </row>
    <row r="48884" spans="20:24">
      <c r="T48884" s="288"/>
      <c r="U48884" s="287"/>
      <c r="X48884" s="289"/>
    </row>
    <row r="48885" spans="20:24">
      <c r="T48885" s="288"/>
      <c r="U48885" s="287"/>
      <c r="X48885" s="289"/>
    </row>
    <row r="48886" spans="20:24">
      <c r="T48886" s="288"/>
      <c r="U48886" s="287"/>
      <c r="X48886" s="289"/>
    </row>
    <row r="48887" spans="20:24">
      <c r="T48887" s="288"/>
      <c r="U48887" s="287"/>
      <c r="X48887" s="289"/>
    </row>
    <row r="48888" spans="20:24">
      <c r="T48888" s="288"/>
      <c r="U48888" s="287"/>
      <c r="X48888" s="289"/>
    </row>
    <row r="48889" spans="20:24">
      <c r="T48889" s="288"/>
      <c r="U48889" s="287"/>
      <c r="X48889" s="289"/>
    </row>
    <row r="48890" spans="20:24">
      <c r="T48890" s="288"/>
      <c r="U48890" s="287"/>
      <c r="X48890" s="289"/>
    </row>
    <row r="48891" spans="20:24">
      <c r="T48891" s="288"/>
      <c r="U48891" s="287"/>
      <c r="X48891" s="289"/>
    </row>
    <row r="48892" spans="20:24">
      <c r="T48892" s="288"/>
      <c r="U48892" s="287"/>
      <c r="X48892" s="289"/>
    </row>
    <row r="48893" spans="20:24">
      <c r="T48893" s="288"/>
      <c r="U48893" s="287"/>
      <c r="X48893" s="289"/>
    </row>
    <row r="48894" spans="20:24">
      <c r="T48894" s="288"/>
      <c r="U48894" s="287"/>
      <c r="X48894" s="289"/>
    </row>
    <row r="48895" spans="20:24">
      <c r="T48895" s="288"/>
      <c r="U48895" s="287"/>
      <c r="X48895" s="289"/>
    </row>
    <row r="48896" spans="20:24">
      <c r="T48896" s="288"/>
      <c r="U48896" s="287"/>
      <c r="X48896" s="289"/>
    </row>
    <row r="48897" spans="20:24">
      <c r="T48897" s="288"/>
      <c r="U48897" s="287"/>
      <c r="X48897" s="289"/>
    </row>
    <row r="48898" spans="20:24">
      <c r="T48898" s="288"/>
      <c r="U48898" s="287"/>
      <c r="X48898" s="289"/>
    </row>
    <row r="48899" spans="20:24">
      <c r="T48899" s="288"/>
      <c r="U48899" s="287"/>
      <c r="X48899" s="289"/>
    </row>
    <row r="48900" spans="20:24">
      <c r="T48900" s="288"/>
      <c r="U48900" s="287"/>
      <c r="X48900" s="289"/>
    </row>
    <row r="48901" spans="20:24">
      <c r="T48901" s="288"/>
      <c r="U48901" s="287"/>
      <c r="X48901" s="289"/>
    </row>
    <row r="48902" spans="20:24">
      <c r="T48902" s="288"/>
      <c r="U48902" s="287"/>
      <c r="X48902" s="289"/>
    </row>
    <row r="48903" spans="20:24">
      <c r="T48903" s="288"/>
      <c r="U48903" s="287"/>
      <c r="X48903" s="289"/>
    </row>
    <row r="48904" spans="20:24">
      <c r="T48904" s="288"/>
      <c r="U48904" s="287"/>
      <c r="X48904" s="289"/>
    </row>
    <row r="48905" spans="20:24">
      <c r="T48905" s="288"/>
      <c r="U48905" s="287"/>
      <c r="X48905" s="289"/>
    </row>
    <row r="48906" spans="20:24">
      <c r="T48906" s="288"/>
      <c r="U48906" s="287"/>
      <c r="X48906" s="289"/>
    </row>
    <row r="48907" spans="20:24">
      <c r="T48907" s="288"/>
      <c r="U48907" s="287"/>
      <c r="X48907" s="289"/>
    </row>
    <row r="48908" spans="20:24">
      <c r="T48908" s="288"/>
      <c r="U48908" s="287"/>
      <c r="X48908" s="289"/>
    </row>
    <row r="48909" spans="20:24">
      <c r="T48909" s="288"/>
      <c r="U48909" s="287"/>
      <c r="X48909" s="289"/>
    </row>
    <row r="48910" spans="20:24">
      <c r="T48910" s="288"/>
      <c r="U48910" s="287"/>
      <c r="X48910" s="289"/>
    </row>
    <row r="48911" spans="20:24">
      <c r="T48911" s="288"/>
      <c r="U48911" s="287"/>
      <c r="X48911" s="289"/>
    </row>
    <row r="48912" spans="20:24">
      <c r="T48912" s="288"/>
      <c r="U48912" s="287"/>
      <c r="X48912" s="289"/>
    </row>
    <row r="48913" spans="20:24">
      <c r="T48913" s="288"/>
      <c r="U48913" s="287"/>
      <c r="X48913" s="289"/>
    </row>
    <row r="48914" spans="20:24">
      <c r="T48914" s="288"/>
      <c r="U48914" s="287"/>
      <c r="X48914" s="289"/>
    </row>
    <row r="48915" spans="20:24">
      <c r="T48915" s="288"/>
      <c r="U48915" s="287"/>
      <c r="X48915" s="289"/>
    </row>
    <row r="48916" spans="20:24">
      <c r="T48916" s="288"/>
      <c r="U48916" s="287"/>
      <c r="X48916" s="289"/>
    </row>
    <row r="48917" spans="20:24">
      <c r="T48917" s="288"/>
      <c r="U48917" s="287"/>
      <c r="X48917" s="289"/>
    </row>
    <row r="48918" spans="20:24">
      <c r="T48918" s="288"/>
      <c r="U48918" s="287"/>
      <c r="X48918" s="289"/>
    </row>
    <row r="48919" spans="20:24">
      <c r="T48919" s="288"/>
      <c r="U48919" s="287"/>
      <c r="X48919" s="289"/>
    </row>
    <row r="48920" spans="20:24">
      <c r="T48920" s="288"/>
      <c r="U48920" s="287"/>
      <c r="X48920" s="289"/>
    </row>
    <row r="48921" spans="20:24">
      <c r="T48921" s="288"/>
      <c r="U48921" s="287"/>
      <c r="X48921" s="289"/>
    </row>
    <row r="48922" spans="20:24">
      <c r="T48922" s="288"/>
      <c r="U48922" s="287"/>
      <c r="X48922" s="289"/>
    </row>
    <row r="48923" spans="20:24">
      <c r="T48923" s="288"/>
      <c r="U48923" s="287"/>
      <c r="X48923" s="289"/>
    </row>
    <row r="48924" spans="20:24">
      <c r="T48924" s="288"/>
      <c r="U48924" s="287"/>
      <c r="X48924" s="289"/>
    </row>
    <row r="48925" spans="20:24">
      <c r="T48925" s="288"/>
      <c r="U48925" s="287"/>
      <c r="X48925" s="289"/>
    </row>
    <row r="48926" spans="20:24">
      <c r="T48926" s="288"/>
      <c r="U48926" s="287"/>
      <c r="X48926" s="289"/>
    </row>
    <row r="48927" spans="20:24">
      <c r="T48927" s="288"/>
      <c r="U48927" s="287"/>
      <c r="X48927" s="289"/>
    </row>
    <row r="48928" spans="20:24">
      <c r="T48928" s="288"/>
      <c r="U48928" s="287"/>
      <c r="X48928" s="289"/>
    </row>
    <row r="48929" spans="20:24">
      <c r="T48929" s="288"/>
      <c r="U48929" s="287"/>
      <c r="X48929" s="289"/>
    </row>
    <row r="48930" spans="20:24">
      <c r="T48930" s="288"/>
      <c r="U48930" s="287"/>
      <c r="X48930" s="289"/>
    </row>
    <row r="48931" spans="20:24">
      <c r="T48931" s="288"/>
      <c r="U48931" s="287"/>
      <c r="X48931" s="289"/>
    </row>
    <row r="48932" spans="20:24">
      <c r="T48932" s="288"/>
      <c r="U48932" s="287"/>
      <c r="X48932" s="289"/>
    </row>
    <row r="48933" spans="20:24">
      <c r="T48933" s="288"/>
      <c r="U48933" s="287"/>
      <c r="X48933" s="289"/>
    </row>
    <row r="48934" spans="20:24">
      <c r="T48934" s="288"/>
      <c r="U48934" s="287"/>
      <c r="X48934" s="289"/>
    </row>
    <row r="48935" spans="20:24">
      <c r="T48935" s="288"/>
      <c r="U48935" s="287"/>
      <c r="X48935" s="289"/>
    </row>
    <row r="48936" spans="20:24">
      <c r="T48936" s="288"/>
      <c r="U48936" s="287"/>
      <c r="X48936" s="289"/>
    </row>
    <row r="48937" spans="20:24">
      <c r="T48937" s="288"/>
      <c r="U48937" s="287"/>
      <c r="X48937" s="289"/>
    </row>
    <row r="48938" spans="20:24">
      <c r="T48938" s="288"/>
      <c r="U48938" s="287"/>
      <c r="X48938" s="289"/>
    </row>
    <row r="48939" spans="20:24">
      <c r="T48939" s="288"/>
      <c r="U48939" s="287"/>
      <c r="X48939" s="289"/>
    </row>
    <row r="48940" spans="20:24">
      <c r="T48940" s="288"/>
      <c r="U48940" s="287"/>
      <c r="X48940" s="289"/>
    </row>
    <row r="48941" spans="20:24">
      <c r="T48941" s="288"/>
      <c r="U48941" s="287"/>
      <c r="X48941" s="289"/>
    </row>
    <row r="48942" spans="20:24">
      <c r="T48942" s="288"/>
      <c r="U48942" s="287"/>
      <c r="X48942" s="289"/>
    </row>
    <row r="48943" spans="20:24">
      <c r="T48943" s="288"/>
      <c r="U48943" s="287"/>
      <c r="X48943" s="289"/>
    </row>
    <row r="48944" spans="20:24">
      <c r="T48944" s="288"/>
      <c r="U48944" s="287"/>
      <c r="X48944" s="289"/>
    </row>
    <row r="48945" spans="20:24">
      <c r="T48945" s="288"/>
      <c r="U48945" s="287"/>
      <c r="X48945" s="289"/>
    </row>
    <row r="48946" spans="20:24">
      <c r="T48946" s="288"/>
      <c r="U48946" s="287"/>
      <c r="X48946" s="289"/>
    </row>
    <row r="48947" spans="20:24">
      <c r="T48947" s="288"/>
      <c r="U48947" s="287"/>
      <c r="X48947" s="289"/>
    </row>
    <row r="48948" spans="20:24">
      <c r="T48948" s="288"/>
      <c r="U48948" s="287"/>
      <c r="X48948" s="289"/>
    </row>
    <row r="48949" spans="20:24">
      <c r="T48949" s="288"/>
      <c r="U48949" s="287"/>
      <c r="X48949" s="289"/>
    </row>
    <row r="48950" spans="20:24">
      <c r="T48950" s="288"/>
      <c r="U48950" s="287"/>
      <c r="X48950" s="289"/>
    </row>
    <row r="48951" spans="20:24">
      <c r="T48951" s="288"/>
      <c r="U48951" s="287"/>
      <c r="X48951" s="289"/>
    </row>
    <row r="48952" spans="20:24">
      <c r="T48952" s="288"/>
      <c r="U48952" s="287"/>
      <c r="X48952" s="289"/>
    </row>
    <row r="48953" spans="20:24">
      <c r="T48953" s="288"/>
      <c r="U48953" s="287"/>
      <c r="X48953" s="289"/>
    </row>
    <row r="48954" spans="20:24">
      <c r="T48954" s="288"/>
      <c r="U48954" s="287"/>
      <c r="X48954" s="289"/>
    </row>
    <row r="48955" spans="20:24">
      <c r="T48955" s="288"/>
      <c r="U48955" s="287"/>
      <c r="X48955" s="289"/>
    </row>
    <row r="48956" spans="20:24">
      <c r="T48956" s="288"/>
      <c r="U48956" s="287"/>
      <c r="X48956" s="289"/>
    </row>
    <row r="48957" spans="20:24">
      <c r="T48957" s="288"/>
      <c r="U48957" s="287"/>
      <c r="X48957" s="289"/>
    </row>
    <row r="48958" spans="20:24">
      <c r="T48958" s="288"/>
      <c r="U48958" s="287"/>
      <c r="X48958" s="289"/>
    </row>
    <row r="48959" spans="20:24">
      <c r="T48959" s="288"/>
      <c r="U48959" s="287"/>
      <c r="X48959" s="289"/>
    </row>
    <row r="48960" spans="20:24">
      <c r="T48960" s="288"/>
      <c r="U48960" s="287"/>
      <c r="X48960" s="289"/>
    </row>
    <row r="48961" spans="20:24">
      <c r="T48961" s="288"/>
      <c r="U48961" s="287"/>
      <c r="X48961" s="289"/>
    </row>
    <row r="48962" spans="20:24">
      <c r="T48962" s="288"/>
      <c r="U48962" s="287"/>
      <c r="X48962" s="289"/>
    </row>
    <row r="48963" spans="20:24">
      <c r="T48963" s="288"/>
      <c r="U48963" s="287"/>
      <c r="X48963" s="289"/>
    </row>
    <row r="48964" spans="20:24">
      <c r="T48964" s="288"/>
      <c r="U48964" s="287"/>
      <c r="X48964" s="289"/>
    </row>
    <row r="48965" spans="20:24">
      <c r="T48965" s="288"/>
      <c r="U48965" s="287"/>
      <c r="X48965" s="289"/>
    </row>
    <row r="48966" spans="20:24">
      <c r="T48966" s="288"/>
      <c r="U48966" s="287"/>
      <c r="X48966" s="289"/>
    </row>
    <row r="48967" spans="20:24">
      <c r="T48967" s="288"/>
      <c r="U48967" s="287"/>
      <c r="X48967" s="289"/>
    </row>
    <row r="48968" spans="20:24">
      <c r="T48968" s="288"/>
      <c r="U48968" s="287"/>
      <c r="X48968" s="289"/>
    </row>
    <row r="48969" spans="20:24">
      <c r="T48969" s="288"/>
      <c r="U48969" s="287"/>
      <c r="X48969" s="289"/>
    </row>
    <row r="48970" spans="20:24">
      <c r="T48970" s="288"/>
      <c r="U48970" s="287"/>
      <c r="X48970" s="289"/>
    </row>
    <row r="48971" spans="20:24">
      <c r="T48971" s="288"/>
      <c r="U48971" s="287"/>
      <c r="X48971" s="289"/>
    </row>
    <row r="48972" spans="20:24">
      <c r="T48972" s="288"/>
      <c r="U48972" s="287"/>
      <c r="X48972" s="289"/>
    </row>
    <row r="48973" spans="20:24">
      <c r="T48973" s="288"/>
      <c r="U48973" s="287"/>
      <c r="X48973" s="289"/>
    </row>
    <row r="48974" spans="20:24">
      <c r="T48974" s="288"/>
      <c r="U48974" s="287"/>
      <c r="X48974" s="289"/>
    </row>
    <row r="48975" spans="20:24">
      <c r="T48975" s="288"/>
      <c r="U48975" s="287"/>
      <c r="X48975" s="289"/>
    </row>
    <row r="48976" spans="20:24">
      <c r="T48976" s="288"/>
      <c r="U48976" s="287"/>
      <c r="X48976" s="289"/>
    </row>
    <row r="48977" spans="20:24">
      <c r="T48977" s="288"/>
      <c r="U48977" s="287"/>
      <c r="X48977" s="289"/>
    </row>
    <row r="48978" spans="20:24">
      <c r="T48978" s="288"/>
      <c r="U48978" s="287"/>
      <c r="X48978" s="289"/>
    </row>
    <row r="48979" spans="20:24">
      <c r="T48979" s="288"/>
      <c r="U48979" s="287"/>
      <c r="X48979" s="289"/>
    </row>
    <row r="48980" spans="20:24">
      <c r="T48980" s="288"/>
      <c r="U48980" s="287"/>
      <c r="X48980" s="289"/>
    </row>
    <row r="48981" spans="20:24">
      <c r="T48981" s="288"/>
      <c r="U48981" s="287"/>
      <c r="X48981" s="289"/>
    </row>
    <row r="48982" spans="20:24">
      <c r="T48982" s="288"/>
      <c r="U48982" s="287"/>
      <c r="X48982" s="289"/>
    </row>
    <row r="48983" spans="20:24">
      <c r="T48983" s="288"/>
      <c r="U48983" s="287"/>
      <c r="X48983" s="289"/>
    </row>
    <row r="48984" spans="20:24">
      <c r="T48984" s="288"/>
      <c r="U48984" s="287"/>
      <c r="X48984" s="289"/>
    </row>
    <row r="48985" spans="20:24">
      <c r="T48985" s="288"/>
      <c r="U48985" s="287"/>
      <c r="X48985" s="289"/>
    </row>
    <row r="48986" spans="20:24">
      <c r="T48986" s="288"/>
      <c r="U48986" s="287"/>
      <c r="X48986" s="289"/>
    </row>
    <row r="48987" spans="20:24">
      <c r="T48987" s="288"/>
      <c r="U48987" s="287"/>
      <c r="X48987" s="289"/>
    </row>
    <row r="48988" spans="20:24">
      <c r="T48988" s="288"/>
      <c r="U48988" s="287"/>
      <c r="X48988" s="289"/>
    </row>
    <row r="48989" spans="20:24">
      <c r="T48989" s="288"/>
      <c r="U48989" s="287"/>
      <c r="X48989" s="289"/>
    </row>
    <row r="48990" spans="20:24">
      <c r="T48990" s="288"/>
      <c r="U48990" s="287"/>
      <c r="X48990" s="289"/>
    </row>
    <row r="48991" spans="20:24">
      <c r="T48991" s="288"/>
      <c r="U48991" s="287"/>
      <c r="X48991" s="289"/>
    </row>
    <row r="48992" spans="20:24">
      <c r="T48992" s="288"/>
      <c r="U48992" s="287"/>
      <c r="X48992" s="289"/>
    </row>
    <row r="48993" spans="20:24">
      <c r="T48993" s="288"/>
      <c r="U48993" s="287"/>
      <c r="X48993" s="289"/>
    </row>
    <row r="48994" spans="20:24">
      <c r="T48994" s="288"/>
      <c r="U48994" s="287"/>
      <c r="X48994" s="289"/>
    </row>
    <row r="48995" spans="20:24">
      <c r="T48995" s="288"/>
      <c r="U48995" s="287"/>
      <c r="X48995" s="289"/>
    </row>
    <row r="48996" spans="20:24">
      <c r="T48996" s="288"/>
      <c r="U48996" s="287"/>
      <c r="X48996" s="289"/>
    </row>
    <row r="48997" spans="20:24">
      <c r="T48997" s="288"/>
      <c r="U48997" s="287"/>
      <c r="X48997" s="289"/>
    </row>
    <row r="48998" spans="20:24">
      <c r="T48998" s="288"/>
      <c r="U48998" s="287"/>
      <c r="X48998" s="289"/>
    </row>
    <row r="48999" spans="20:24">
      <c r="T48999" s="288"/>
      <c r="U48999" s="287"/>
      <c r="X48999" s="289"/>
    </row>
    <row r="49000" spans="20:24">
      <c r="T49000" s="288"/>
      <c r="U49000" s="287"/>
      <c r="X49000" s="289"/>
    </row>
    <row r="49001" spans="20:24">
      <c r="T49001" s="288"/>
      <c r="U49001" s="287"/>
      <c r="X49001" s="289"/>
    </row>
    <row r="49002" spans="20:24">
      <c r="T49002" s="288"/>
      <c r="U49002" s="287"/>
      <c r="X49002" s="289"/>
    </row>
    <row r="49003" spans="20:24">
      <c r="T49003" s="288"/>
      <c r="U49003" s="287"/>
      <c r="X49003" s="289"/>
    </row>
    <row r="49004" spans="20:24">
      <c r="T49004" s="288"/>
      <c r="U49004" s="287"/>
      <c r="X49004" s="289"/>
    </row>
    <row r="49005" spans="20:24">
      <c r="T49005" s="288"/>
      <c r="U49005" s="287"/>
      <c r="X49005" s="289"/>
    </row>
    <row r="49006" spans="20:24">
      <c r="T49006" s="288"/>
      <c r="U49006" s="287"/>
      <c r="X49006" s="289"/>
    </row>
    <row r="49007" spans="20:24">
      <c r="T49007" s="288"/>
      <c r="U49007" s="287"/>
      <c r="X49007" s="289"/>
    </row>
    <row r="49008" spans="20:24">
      <c r="T49008" s="288"/>
      <c r="U49008" s="287"/>
      <c r="X49008" s="289"/>
    </row>
    <row r="49009" spans="20:24">
      <c r="T49009" s="288"/>
      <c r="U49009" s="287"/>
      <c r="X49009" s="289"/>
    </row>
    <row r="49010" spans="20:24">
      <c r="T49010" s="288"/>
      <c r="U49010" s="287"/>
      <c r="X49010" s="289"/>
    </row>
    <row r="49011" spans="20:24">
      <c r="T49011" s="288"/>
      <c r="U49011" s="287"/>
      <c r="X49011" s="289"/>
    </row>
    <row r="49012" spans="20:24">
      <c r="T49012" s="288"/>
      <c r="U49012" s="287"/>
      <c r="X49012" s="289"/>
    </row>
    <row r="49013" spans="20:24">
      <c r="T49013" s="288"/>
      <c r="U49013" s="287"/>
      <c r="X49013" s="289"/>
    </row>
    <row r="49014" spans="20:24">
      <c r="T49014" s="288"/>
      <c r="U49014" s="287"/>
      <c r="X49014" s="289"/>
    </row>
    <row r="49015" spans="20:24">
      <c r="T49015" s="288"/>
      <c r="U49015" s="287"/>
      <c r="X49015" s="289"/>
    </row>
    <row r="49016" spans="20:24">
      <c r="T49016" s="288"/>
      <c r="U49016" s="287"/>
      <c r="X49016" s="289"/>
    </row>
    <row r="49017" spans="20:24">
      <c r="T49017" s="288"/>
      <c r="U49017" s="287"/>
      <c r="X49017" s="289"/>
    </row>
    <row r="49018" spans="20:24">
      <c r="T49018" s="288"/>
      <c r="U49018" s="287"/>
      <c r="X49018" s="289"/>
    </row>
    <row r="49019" spans="20:24">
      <c r="T49019" s="288"/>
      <c r="U49019" s="287"/>
      <c r="X49019" s="289"/>
    </row>
    <row r="49020" spans="20:24">
      <c r="T49020" s="288"/>
      <c r="U49020" s="287"/>
      <c r="X49020" s="289"/>
    </row>
    <row r="49021" spans="20:24">
      <c r="T49021" s="288"/>
      <c r="U49021" s="287"/>
      <c r="X49021" s="289"/>
    </row>
    <row r="49022" spans="20:24">
      <c r="T49022" s="288"/>
      <c r="U49022" s="287"/>
      <c r="X49022" s="289"/>
    </row>
    <row r="49023" spans="20:24">
      <c r="T49023" s="288"/>
      <c r="U49023" s="287"/>
      <c r="X49023" s="289"/>
    </row>
    <row r="49024" spans="20:24">
      <c r="T49024" s="288"/>
      <c r="U49024" s="287"/>
      <c r="X49024" s="289"/>
    </row>
    <row r="49025" spans="20:24">
      <c r="T49025" s="288"/>
      <c r="U49025" s="287"/>
      <c r="X49025" s="289"/>
    </row>
    <row r="49026" spans="20:24">
      <c r="T49026" s="288"/>
      <c r="U49026" s="287"/>
      <c r="X49026" s="289"/>
    </row>
    <row r="49027" spans="20:24">
      <c r="T49027" s="288"/>
      <c r="U49027" s="287"/>
      <c r="X49027" s="289"/>
    </row>
    <row r="49028" spans="20:24">
      <c r="T49028" s="288"/>
      <c r="U49028" s="287"/>
      <c r="X49028" s="289"/>
    </row>
    <row r="49029" spans="20:24">
      <c r="T49029" s="288"/>
      <c r="U49029" s="287"/>
      <c r="X49029" s="289"/>
    </row>
    <row r="49030" spans="20:24">
      <c r="T49030" s="288"/>
      <c r="U49030" s="287"/>
      <c r="X49030" s="289"/>
    </row>
    <row r="49031" spans="20:24">
      <c r="T49031" s="288"/>
      <c r="U49031" s="287"/>
      <c r="X49031" s="289"/>
    </row>
    <row r="49032" spans="20:24">
      <c r="T49032" s="288"/>
      <c r="U49032" s="287"/>
      <c r="X49032" s="289"/>
    </row>
    <row r="49033" spans="20:24">
      <c r="T49033" s="288"/>
      <c r="U49033" s="287"/>
      <c r="X49033" s="289"/>
    </row>
    <row r="49034" spans="20:24">
      <c r="T49034" s="288"/>
      <c r="U49034" s="287"/>
      <c r="X49034" s="289"/>
    </row>
    <row r="49035" spans="20:24">
      <c r="T49035" s="288"/>
      <c r="U49035" s="287"/>
      <c r="X49035" s="289"/>
    </row>
    <row r="49036" spans="20:24">
      <c r="T49036" s="288"/>
      <c r="U49036" s="287"/>
      <c r="X49036" s="289"/>
    </row>
    <row r="49037" spans="20:24">
      <c r="T49037" s="288"/>
      <c r="U49037" s="287"/>
      <c r="X49037" s="289"/>
    </row>
    <row r="49038" spans="20:24">
      <c r="T49038" s="288"/>
      <c r="U49038" s="287"/>
      <c r="X49038" s="289"/>
    </row>
    <row r="49039" spans="20:24">
      <c r="T49039" s="288"/>
      <c r="U49039" s="287"/>
      <c r="X49039" s="289"/>
    </row>
    <row r="49040" spans="20:24">
      <c r="T49040" s="288"/>
      <c r="U49040" s="287"/>
      <c r="X49040" s="289"/>
    </row>
    <row r="49041" spans="20:24">
      <c r="T49041" s="288"/>
      <c r="U49041" s="287"/>
      <c r="X49041" s="289"/>
    </row>
    <row r="49042" spans="20:24">
      <c r="T49042" s="288"/>
      <c r="U49042" s="287"/>
      <c r="X49042" s="289"/>
    </row>
    <row r="49043" spans="20:24">
      <c r="T49043" s="288"/>
      <c r="U49043" s="287"/>
      <c r="X49043" s="289"/>
    </row>
    <row r="49044" spans="20:24">
      <c r="T49044" s="288"/>
      <c r="U49044" s="287"/>
      <c r="X49044" s="289"/>
    </row>
    <row r="49045" spans="20:24">
      <c r="T49045" s="288"/>
      <c r="U49045" s="287"/>
      <c r="X49045" s="289"/>
    </row>
    <row r="49046" spans="20:24">
      <c r="T49046" s="288"/>
      <c r="U49046" s="287"/>
      <c r="X49046" s="289"/>
    </row>
    <row r="49047" spans="20:24">
      <c r="T49047" s="288"/>
      <c r="U49047" s="287"/>
      <c r="X49047" s="289"/>
    </row>
    <row r="49048" spans="20:24">
      <c r="T49048" s="288"/>
      <c r="U49048" s="287"/>
      <c r="X49048" s="289"/>
    </row>
    <row r="49049" spans="20:24">
      <c r="T49049" s="288"/>
      <c r="U49049" s="287"/>
      <c r="X49049" s="289"/>
    </row>
    <row r="49050" spans="20:24">
      <c r="T49050" s="288"/>
      <c r="U49050" s="287"/>
      <c r="X49050" s="289"/>
    </row>
    <row r="49051" spans="20:24">
      <c r="T49051" s="288"/>
      <c r="U49051" s="287"/>
      <c r="X49051" s="289"/>
    </row>
    <row r="49052" spans="20:24">
      <c r="T49052" s="288"/>
      <c r="U49052" s="287"/>
      <c r="X49052" s="289"/>
    </row>
    <row r="49053" spans="20:24">
      <c r="T49053" s="288"/>
      <c r="U49053" s="287"/>
      <c r="X49053" s="289"/>
    </row>
    <row r="49054" spans="20:24">
      <c r="T49054" s="288"/>
      <c r="U49054" s="287"/>
      <c r="X49054" s="289"/>
    </row>
    <row r="49055" spans="20:24">
      <c r="T49055" s="288"/>
      <c r="U49055" s="287"/>
      <c r="X49055" s="289"/>
    </row>
    <row r="49056" spans="20:24">
      <c r="T49056" s="288"/>
      <c r="U49056" s="287"/>
      <c r="X49056" s="289"/>
    </row>
    <row r="49057" spans="20:24">
      <c r="T49057" s="288"/>
      <c r="U49057" s="287"/>
      <c r="X49057" s="289"/>
    </row>
    <row r="49058" spans="20:24">
      <c r="T49058" s="288"/>
      <c r="U49058" s="287"/>
      <c r="X49058" s="289"/>
    </row>
    <row r="49059" spans="20:24">
      <c r="T49059" s="288"/>
      <c r="U49059" s="287"/>
      <c r="X49059" s="289"/>
    </row>
    <row r="49060" spans="20:24">
      <c r="T49060" s="288"/>
      <c r="U49060" s="287"/>
      <c r="X49060" s="289"/>
    </row>
    <row r="49061" spans="20:24">
      <c r="T49061" s="288"/>
      <c r="U49061" s="287"/>
      <c r="X49061" s="289"/>
    </row>
    <row r="49062" spans="20:24">
      <c r="T49062" s="288"/>
      <c r="U49062" s="287"/>
      <c r="X49062" s="289"/>
    </row>
    <row r="49063" spans="20:24">
      <c r="T49063" s="288"/>
      <c r="U49063" s="287"/>
      <c r="X49063" s="289"/>
    </row>
    <row r="49064" spans="20:24">
      <c r="T49064" s="288"/>
      <c r="U49064" s="287"/>
      <c r="X49064" s="289"/>
    </row>
    <row r="49065" spans="20:24">
      <c r="T49065" s="288"/>
      <c r="U49065" s="287"/>
      <c r="X49065" s="289"/>
    </row>
    <row r="49066" spans="20:24">
      <c r="T49066" s="288"/>
      <c r="U49066" s="287"/>
      <c r="X49066" s="289"/>
    </row>
    <row r="49067" spans="20:24">
      <c r="T49067" s="288"/>
      <c r="U49067" s="287"/>
      <c r="X49067" s="289"/>
    </row>
    <row r="49068" spans="20:24">
      <c r="T49068" s="288"/>
      <c r="U49068" s="287"/>
      <c r="X49068" s="289"/>
    </row>
    <row r="49069" spans="20:24">
      <c r="T49069" s="288"/>
      <c r="U49069" s="287"/>
      <c r="X49069" s="289"/>
    </row>
    <row r="49070" spans="20:24">
      <c r="T49070" s="288"/>
      <c r="U49070" s="287"/>
      <c r="X49070" s="289"/>
    </row>
    <row r="49071" spans="20:24">
      <c r="T49071" s="288"/>
      <c r="U49071" s="287"/>
      <c r="X49071" s="289"/>
    </row>
    <row r="49072" spans="20:24">
      <c r="T49072" s="288"/>
      <c r="U49072" s="287"/>
      <c r="X49072" s="289"/>
    </row>
    <row r="49073" spans="20:24">
      <c r="T49073" s="288"/>
      <c r="U49073" s="287"/>
      <c r="X49073" s="289"/>
    </row>
    <row r="49074" spans="20:24">
      <c r="T49074" s="288"/>
      <c r="U49074" s="287"/>
      <c r="X49074" s="289"/>
    </row>
    <row r="49075" spans="20:24">
      <c r="T49075" s="288"/>
      <c r="U49075" s="287"/>
      <c r="X49075" s="289"/>
    </row>
    <row r="49076" spans="20:24">
      <c r="T49076" s="288"/>
      <c r="U49076" s="287"/>
      <c r="X49076" s="289"/>
    </row>
    <row r="49077" spans="20:24">
      <c r="T49077" s="288"/>
      <c r="U49077" s="287"/>
      <c r="X49077" s="289"/>
    </row>
    <row r="49078" spans="20:24">
      <c r="T49078" s="288"/>
      <c r="U49078" s="287"/>
      <c r="X49078" s="289"/>
    </row>
    <row r="49079" spans="20:24">
      <c r="T49079" s="288"/>
      <c r="U49079" s="287"/>
      <c r="X49079" s="289"/>
    </row>
    <row r="49080" spans="20:24">
      <c r="T49080" s="288"/>
      <c r="U49080" s="287"/>
      <c r="X49080" s="289"/>
    </row>
    <row r="49081" spans="20:24">
      <c r="T49081" s="288"/>
      <c r="U49081" s="287"/>
      <c r="X49081" s="289"/>
    </row>
    <row r="49082" spans="20:24">
      <c r="T49082" s="288"/>
      <c r="U49082" s="287"/>
      <c r="X49082" s="289"/>
    </row>
    <row r="49083" spans="20:24">
      <c r="T49083" s="288"/>
      <c r="U49083" s="287"/>
      <c r="X49083" s="289"/>
    </row>
    <row r="49084" spans="20:24">
      <c r="T49084" s="288"/>
      <c r="U49084" s="287"/>
      <c r="X49084" s="289"/>
    </row>
    <row r="49085" spans="20:24">
      <c r="T49085" s="288"/>
      <c r="U49085" s="287"/>
      <c r="X49085" s="289"/>
    </row>
    <row r="49086" spans="20:24">
      <c r="T49086" s="288"/>
      <c r="U49086" s="287"/>
      <c r="X49086" s="289"/>
    </row>
    <row r="49087" spans="20:24">
      <c r="T49087" s="288"/>
      <c r="U49087" s="287"/>
      <c r="X49087" s="289"/>
    </row>
    <row r="49088" spans="20:24">
      <c r="T49088" s="288"/>
      <c r="U49088" s="287"/>
      <c r="X49088" s="289"/>
    </row>
    <row r="49089" spans="20:24">
      <c r="T49089" s="288"/>
      <c r="U49089" s="287"/>
      <c r="X49089" s="289"/>
    </row>
    <row r="49090" spans="20:24">
      <c r="T49090" s="288"/>
      <c r="U49090" s="287"/>
      <c r="X49090" s="289"/>
    </row>
    <row r="49091" spans="20:24">
      <c r="T49091" s="288"/>
      <c r="U49091" s="287"/>
      <c r="X49091" s="289"/>
    </row>
    <row r="49092" spans="20:24">
      <c r="T49092" s="288"/>
      <c r="U49092" s="287"/>
      <c r="X49092" s="289"/>
    </row>
    <row r="49093" spans="20:24">
      <c r="T49093" s="288"/>
      <c r="U49093" s="287"/>
      <c r="X49093" s="289"/>
    </row>
    <row r="49094" spans="20:24">
      <c r="T49094" s="288"/>
      <c r="U49094" s="287"/>
      <c r="X49094" s="289"/>
    </row>
    <row r="49095" spans="20:24">
      <c r="T49095" s="288"/>
      <c r="U49095" s="287"/>
      <c r="X49095" s="289"/>
    </row>
    <row r="49096" spans="20:24">
      <c r="T49096" s="288"/>
      <c r="U49096" s="287"/>
      <c r="X49096" s="289"/>
    </row>
    <row r="49097" spans="20:24">
      <c r="T49097" s="288"/>
      <c r="U49097" s="287"/>
      <c r="X49097" s="289"/>
    </row>
    <row r="49098" spans="20:24">
      <c r="T49098" s="288"/>
      <c r="U49098" s="287"/>
      <c r="X49098" s="289"/>
    </row>
    <row r="49099" spans="20:24">
      <c r="T49099" s="288"/>
      <c r="U49099" s="287"/>
      <c r="X49099" s="289"/>
    </row>
    <row r="49100" spans="20:24">
      <c r="T49100" s="288"/>
      <c r="U49100" s="287"/>
      <c r="X49100" s="289"/>
    </row>
    <row r="49101" spans="20:24">
      <c r="T49101" s="288"/>
      <c r="U49101" s="287"/>
      <c r="X49101" s="289"/>
    </row>
    <row r="49102" spans="20:24">
      <c r="T49102" s="288"/>
      <c r="U49102" s="287"/>
      <c r="X49102" s="289"/>
    </row>
    <row r="49103" spans="20:24">
      <c r="T49103" s="288"/>
      <c r="U49103" s="287"/>
      <c r="X49103" s="289"/>
    </row>
    <row r="49104" spans="20:24">
      <c r="T49104" s="288"/>
      <c r="U49104" s="287"/>
      <c r="X49104" s="289"/>
    </row>
    <row r="49105" spans="20:24">
      <c r="T49105" s="288"/>
      <c r="U49105" s="287"/>
      <c r="X49105" s="289"/>
    </row>
    <row r="49106" spans="20:24">
      <c r="T49106" s="288"/>
      <c r="U49106" s="287"/>
      <c r="X49106" s="289"/>
    </row>
    <row r="49107" spans="20:24">
      <c r="T49107" s="288"/>
      <c r="U49107" s="287"/>
      <c r="X49107" s="289"/>
    </row>
    <row r="49108" spans="20:24">
      <c r="T49108" s="288"/>
      <c r="U49108" s="287"/>
      <c r="X49108" s="289"/>
    </row>
    <row r="49109" spans="20:24">
      <c r="T49109" s="288"/>
      <c r="U49109" s="287"/>
      <c r="X49109" s="289"/>
    </row>
    <row r="49110" spans="20:24">
      <c r="T49110" s="288"/>
      <c r="U49110" s="287"/>
      <c r="X49110" s="289"/>
    </row>
    <row r="49111" spans="20:24">
      <c r="T49111" s="288"/>
      <c r="U49111" s="287"/>
      <c r="X49111" s="289"/>
    </row>
    <row r="49112" spans="20:24">
      <c r="T49112" s="288"/>
      <c r="U49112" s="287"/>
      <c r="X49112" s="289"/>
    </row>
    <row r="49113" spans="20:24">
      <c r="T49113" s="288"/>
      <c r="U49113" s="287"/>
      <c r="X49113" s="289"/>
    </row>
    <row r="49114" spans="20:24">
      <c r="T49114" s="288"/>
      <c r="U49114" s="287"/>
      <c r="X49114" s="289"/>
    </row>
    <row r="49115" spans="20:24">
      <c r="T49115" s="288"/>
      <c r="U49115" s="287"/>
      <c r="X49115" s="289"/>
    </row>
    <row r="49116" spans="20:24">
      <c r="T49116" s="288"/>
      <c r="U49116" s="287"/>
      <c r="X49116" s="289"/>
    </row>
    <row r="49117" spans="20:24">
      <c r="T49117" s="288"/>
      <c r="U49117" s="287"/>
      <c r="X49117" s="289"/>
    </row>
    <row r="49118" spans="20:24">
      <c r="T49118" s="288"/>
      <c r="U49118" s="287"/>
      <c r="X49118" s="289"/>
    </row>
    <row r="49119" spans="20:24">
      <c r="T49119" s="288"/>
      <c r="U49119" s="287"/>
      <c r="X49119" s="289"/>
    </row>
    <row r="49120" spans="20:24">
      <c r="T49120" s="288"/>
      <c r="U49120" s="287"/>
      <c r="X49120" s="289"/>
    </row>
    <row r="49121" spans="20:24">
      <c r="T49121" s="288"/>
      <c r="U49121" s="287"/>
      <c r="X49121" s="289"/>
    </row>
    <row r="49122" spans="20:24">
      <c r="T49122" s="288"/>
      <c r="U49122" s="287"/>
      <c r="X49122" s="289"/>
    </row>
    <row r="49123" spans="20:24">
      <c r="T49123" s="288"/>
      <c r="U49123" s="287"/>
      <c r="X49123" s="289"/>
    </row>
    <row r="49124" spans="20:24">
      <c r="T49124" s="288"/>
      <c r="U49124" s="287"/>
      <c r="X49124" s="289"/>
    </row>
    <row r="49125" spans="20:24">
      <c r="T49125" s="288"/>
      <c r="U49125" s="287"/>
      <c r="X49125" s="289"/>
    </row>
    <row r="49126" spans="20:24">
      <c r="T49126" s="288"/>
      <c r="U49126" s="287"/>
      <c r="X49126" s="289"/>
    </row>
    <row r="49127" spans="20:24">
      <c r="T49127" s="288"/>
      <c r="U49127" s="287"/>
      <c r="X49127" s="289"/>
    </row>
    <row r="49128" spans="20:24">
      <c r="T49128" s="288"/>
      <c r="U49128" s="287"/>
      <c r="X49128" s="289"/>
    </row>
    <row r="49129" spans="20:24">
      <c r="T49129" s="288"/>
      <c r="U49129" s="287"/>
      <c r="X49129" s="289"/>
    </row>
    <row r="49130" spans="20:24">
      <c r="T49130" s="288"/>
      <c r="U49130" s="287"/>
      <c r="X49130" s="289"/>
    </row>
    <row r="49131" spans="20:24">
      <c r="T49131" s="288"/>
      <c r="U49131" s="287"/>
      <c r="X49131" s="289"/>
    </row>
    <row r="49132" spans="20:24">
      <c r="T49132" s="288"/>
      <c r="U49132" s="287"/>
      <c r="X49132" s="289"/>
    </row>
    <row r="49133" spans="20:24">
      <c r="T49133" s="288"/>
      <c r="U49133" s="287"/>
      <c r="X49133" s="289"/>
    </row>
    <row r="49134" spans="20:24">
      <c r="T49134" s="288"/>
      <c r="U49134" s="287"/>
      <c r="X49134" s="289"/>
    </row>
    <row r="49135" spans="20:24">
      <c r="T49135" s="288"/>
      <c r="U49135" s="287"/>
      <c r="X49135" s="289"/>
    </row>
    <row r="49136" spans="20:24">
      <c r="T49136" s="288"/>
      <c r="U49136" s="287"/>
      <c r="X49136" s="289"/>
    </row>
    <row r="49137" spans="20:24">
      <c r="T49137" s="288"/>
      <c r="U49137" s="287"/>
      <c r="X49137" s="289"/>
    </row>
    <row r="49138" spans="20:24">
      <c r="T49138" s="288"/>
      <c r="U49138" s="287"/>
      <c r="X49138" s="289"/>
    </row>
    <row r="49139" spans="20:24">
      <c r="T49139" s="288"/>
      <c r="U49139" s="287"/>
      <c r="X49139" s="289"/>
    </row>
    <row r="49140" spans="20:24">
      <c r="T49140" s="288"/>
      <c r="U49140" s="287"/>
      <c r="X49140" s="289"/>
    </row>
    <row r="49141" spans="20:24">
      <c r="T49141" s="288"/>
      <c r="U49141" s="287"/>
      <c r="X49141" s="289"/>
    </row>
    <row r="49142" spans="20:24">
      <c r="T49142" s="288"/>
      <c r="U49142" s="287"/>
      <c r="X49142" s="289"/>
    </row>
    <row r="49143" spans="20:24">
      <c r="T49143" s="288"/>
      <c r="U49143" s="287"/>
      <c r="X49143" s="289"/>
    </row>
    <row r="49144" spans="20:24">
      <c r="T49144" s="288"/>
      <c r="U49144" s="287"/>
      <c r="X49144" s="289"/>
    </row>
    <row r="49145" spans="20:24">
      <c r="T49145" s="288"/>
      <c r="U49145" s="287"/>
      <c r="X49145" s="289"/>
    </row>
    <row r="49146" spans="20:24">
      <c r="T49146" s="288"/>
      <c r="U49146" s="287"/>
      <c r="X49146" s="289"/>
    </row>
    <row r="49147" spans="20:24">
      <c r="T49147" s="288"/>
      <c r="U49147" s="287"/>
      <c r="X49147" s="289"/>
    </row>
    <row r="49148" spans="20:24">
      <c r="T49148" s="288"/>
      <c r="U49148" s="287"/>
      <c r="X49148" s="289"/>
    </row>
    <row r="49149" spans="20:24">
      <c r="T49149" s="288"/>
      <c r="U49149" s="287"/>
      <c r="X49149" s="289"/>
    </row>
    <row r="49150" spans="20:24">
      <c r="T49150" s="288"/>
      <c r="U49150" s="287"/>
      <c r="X49150" s="289"/>
    </row>
    <row r="49151" spans="20:24">
      <c r="T49151" s="288"/>
      <c r="U49151" s="287"/>
      <c r="X49151" s="289"/>
    </row>
    <row r="49152" spans="20:24">
      <c r="T49152" s="288"/>
      <c r="U49152" s="287"/>
      <c r="X49152" s="289"/>
    </row>
    <row r="49153" spans="20:24">
      <c r="T49153" s="288"/>
      <c r="U49153" s="287"/>
      <c r="X49153" s="289"/>
    </row>
    <row r="49154" spans="20:24">
      <c r="T49154" s="288"/>
      <c r="U49154" s="287"/>
      <c r="X49154" s="289"/>
    </row>
    <row r="49155" spans="20:24">
      <c r="T49155" s="288"/>
      <c r="U49155" s="287"/>
      <c r="X49155" s="289"/>
    </row>
    <row r="49156" spans="20:24">
      <c r="T49156" s="288"/>
      <c r="U49156" s="287"/>
      <c r="X49156" s="289"/>
    </row>
    <row r="49157" spans="20:24">
      <c r="T49157" s="288"/>
      <c r="U49157" s="287"/>
      <c r="X49157" s="289"/>
    </row>
    <row r="49158" spans="20:24">
      <c r="T49158" s="288"/>
      <c r="U49158" s="287"/>
      <c r="X49158" s="289"/>
    </row>
    <row r="49159" spans="20:24">
      <c r="T49159" s="288"/>
      <c r="U49159" s="287"/>
      <c r="X49159" s="289"/>
    </row>
    <row r="49160" spans="20:24">
      <c r="T49160" s="288"/>
      <c r="U49160" s="287"/>
      <c r="X49160" s="289"/>
    </row>
    <row r="49161" spans="20:24">
      <c r="T49161" s="288"/>
      <c r="U49161" s="287"/>
      <c r="X49161" s="289"/>
    </row>
    <row r="49162" spans="20:24">
      <c r="T49162" s="288"/>
      <c r="U49162" s="287"/>
      <c r="X49162" s="289"/>
    </row>
    <row r="49163" spans="20:24">
      <c r="T49163" s="288"/>
      <c r="U49163" s="287"/>
      <c r="X49163" s="289"/>
    </row>
    <row r="49164" spans="20:24">
      <c r="T49164" s="288"/>
      <c r="U49164" s="287"/>
      <c r="X49164" s="289"/>
    </row>
    <row r="49165" spans="20:24">
      <c r="T49165" s="288"/>
      <c r="U49165" s="287"/>
      <c r="X49165" s="289"/>
    </row>
    <row r="49166" spans="20:24">
      <c r="T49166" s="288"/>
      <c r="U49166" s="287"/>
      <c r="X49166" s="289"/>
    </row>
    <row r="49167" spans="20:24">
      <c r="T49167" s="288"/>
      <c r="U49167" s="287"/>
      <c r="X49167" s="289"/>
    </row>
    <row r="49168" spans="20:24">
      <c r="T49168" s="288"/>
      <c r="U49168" s="287"/>
      <c r="X49168" s="289"/>
    </row>
    <row r="49169" spans="20:24">
      <c r="T49169" s="288"/>
      <c r="U49169" s="287"/>
      <c r="X49169" s="289"/>
    </row>
    <row r="49170" spans="20:24">
      <c r="T49170" s="288"/>
      <c r="U49170" s="287"/>
      <c r="X49170" s="289"/>
    </row>
    <row r="49171" spans="20:24">
      <c r="T49171" s="288"/>
      <c r="U49171" s="287"/>
      <c r="X49171" s="289"/>
    </row>
    <row r="49172" spans="20:24">
      <c r="T49172" s="288"/>
      <c r="U49172" s="287"/>
      <c r="X49172" s="289"/>
    </row>
    <row r="49173" spans="20:24">
      <c r="T49173" s="288"/>
      <c r="U49173" s="287"/>
      <c r="X49173" s="289"/>
    </row>
    <row r="49174" spans="20:24">
      <c r="T49174" s="288"/>
      <c r="U49174" s="287"/>
      <c r="X49174" s="289"/>
    </row>
    <row r="49175" spans="20:24">
      <c r="T49175" s="288"/>
      <c r="U49175" s="287"/>
      <c r="X49175" s="289"/>
    </row>
    <row r="49176" spans="20:24">
      <c r="T49176" s="288"/>
      <c r="U49176" s="287"/>
      <c r="X49176" s="289"/>
    </row>
    <row r="49177" spans="20:24">
      <c r="T49177" s="288"/>
      <c r="U49177" s="287"/>
      <c r="X49177" s="289"/>
    </row>
    <row r="49178" spans="20:24">
      <c r="T49178" s="288"/>
      <c r="U49178" s="287"/>
      <c r="X49178" s="289"/>
    </row>
    <row r="49179" spans="20:24">
      <c r="T49179" s="288"/>
      <c r="U49179" s="287"/>
      <c r="X49179" s="289"/>
    </row>
    <row r="49180" spans="20:24">
      <c r="T49180" s="288"/>
      <c r="U49180" s="287"/>
      <c r="X49180" s="289"/>
    </row>
    <row r="49181" spans="20:24">
      <c r="T49181" s="288"/>
      <c r="U49181" s="287"/>
      <c r="X49181" s="289"/>
    </row>
    <row r="49182" spans="20:24">
      <c r="T49182" s="288"/>
      <c r="U49182" s="287"/>
      <c r="X49182" s="289"/>
    </row>
    <row r="49183" spans="20:24">
      <c r="T49183" s="288"/>
      <c r="U49183" s="287"/>
      <c r="X49183" s="289"/>
    </row>
    <row r="49184" spans="20:24">
      <c r="T49184" s="288"/>
      <c r="U49184" s="287"/>
      <c r="X49184" s="289"/>
    </row>
    <row r="49185" spans="20:24">
      <c r="T49185" s="288"/>
      <c r="U49185" s="287"/>
      <c r="X49185" s="289"/>
    </row>
    <row r="49186" spans="20:24">
      <c r="T49186" s="288"/>
      <c r="U49186" s="287"/>
      <c r="X49186" s="289"/>
    </row>
    <row r="49187" spans="20:24">
      <c r="T49187" s="288"/>
      <c r="U49187" s="287"/>
      <c r="X49187" s="289"/>
    </row>
    <row r="49188" spans="20:24">
      <c r="T49188" s="288"/>
      <c r="U49188" s="287"/>
      <c r="X49188" s="289"/>
    </row>
    <row r="49189" spans="20:24">
      <c r="T49189" s="288"/>
      <c r="U49189" s="287"/>
      <c r="X49189" s="289"/>
    </row>
    <row r="49190" spans="20:24">
      <c r="T49190" s="288"/>
      <c r="U49190" s="287"/>
      <c r="X49190" s="289"/>
    </row>
    <row r="49191" spans="20:24">
      <c r="T49191" s="288"/>
      <c r="U49191" s="287"/>
      <c r="X49191" s="289"/>
    </row>
    <row r="49192" spans="20:24">
      <c r="T49192" s="288"/>
      <c r="U49192" s="287"/>
      <c r="X49192" s="289"/>
    </row>
    <row r="49193" spans="20:24">
      <c r="T49193" s="288"/>
      <c r="U49193" s="287"/>
      <c r="X49193" s="289"/>
    </row>
    <row r="49194" spans="20:24">
      <c r="T49194" s="288"/>
      <c r="U49194" s="287"/>
      <c r="X49194" s="289"/>
    </row>
    <row r="49195" spans="20:24">
      <c r="T49195" s="288"/>
      <c r="U49195" s="287"/>
      <c r="X49195" s="289"/>
    </row>
    <row r="49196" spans="20:24">
      <c r="T49196" s="288"/>
      <c r="U49196" s="287"/>
      <c r="X49196" s="289"/>
    </row>
    <row r="49197" spans="20:24">
      <c r="T49197" s="288"/>
      <c r="U49197" s="287"/>
      <c r="X49197" s="289"/>
    </row>
    <row r="49198" spans="20:24">
      <c r="T49198" s="288"/>
      <c r="U49198" s="287"/>
      <c r="X49198" s="289"/>
    </row>
    <row r="49199" spans="20:24">
      <c r="T49199" s="288"/>
      <c r="U49199" s="287"/>
      <c r="X49199" s="289"/>
    </row>
    <row r="49200" spans="20:24">
      <c r="T49200" s="288"/>
      <c r="U49200" s="287"/>
      <c r="X49200" s="289"/>
    </row>
    <row r="49201" spans="20:24">
      <c r="T49201" s="288"/>
      <c r="U49201" s="287"/>
      <c r="X49201" s="289"/>
    </row>
    <row r="49202" spans="20:24">
      <c r="T49202" s="288"/>
      <c r="U49202" s="287"/>
      <c r="X49202" s="289"/>
    </row>
    <row r="49203" spans="20:24">
      <c r="T49203" s="288"/>
      <c r="U49203" s="287"/>
      <c r="X49203" s="289"/>
    </row>
    <row r="49204" spans="20:24">
      <c r="T49204" s="288"/>
      <c r="U49204" s="287"/>
      <c r="X49204" s="289"/>
    </row>
    <row r="49205" spans="20:24">
      <c r="T49205" s="288"/>
      <c r="U49205" s="287"/>
      <c r="X49205" s="289"/>
    </row>
    <row r="49206" spans="20:24">
      <c r="T49206" s="288"/>
      <c r="U49206" s="287"/>
      <c r="X49206" s="289"/>
    </row>
    <row r="49207" spans="20:24">
      <c r="T49207" s="288"/>
      <c r="U49207" s="287"/>
      <c r="X49207" s="289"/>
    </row>
    <row r="49208" spans="20:24">
      <c r="T49208" s="288"/>
      <c r="U49208" s="287"/>
      <c r="X49208" s="289"/>
    </row>
    <row r="49209" spans="20:24">
      <c r="T49209" s="288"/>
      <c r="U49209" s="287"/>
      <c r="X49209" s="289"/>
    </row>
    <row r="49210" spans="20:24">
      <c r="T49210" s="288"/>
      <c r="U49210" s="287"/>
      <c r="X49210" s="289"/>
    </row>
    <row r="49211" spans="20:24">
      <c r="T49211" s="288"/>
      <c r="U49211" s="287"/>
      <c r="X49211" s="289"/>
    </row>
    <row r="49212" spans="20:24">
      <c r="T49212" s="288"/>
      <c r="U49212" s="287"/>
      <c r="X49212" s="289"/>
    </row>
    <row r="49213" spans="20:24">
      <c r="T49213" s="288"/>
      <c r="U49213" s="287"/>
      <c r="X49213" s="289"/>
    </row>
    <row r="49214" spans="20:24">
      <c r="T49214" s="288"/>
      <c r="U49214" s="287"/>
      <c r="X49214" s="289"/>
    </row>
    <row r="49215" spans="20:24">
      <c r="T49215" s="288"/>
      <c r="U49215" s="287"/>
      <c r="X49215" s="289"/>
    </row>
    <row r="49216" spans="20:24">
      <c r="T49216" s="288"/>
      <c r="U49216" s="287"/>
      <c r="X49216" s="289"/>
    </row>
    <row r="49217" spans="20:24">
      <c r="T49217" s="288"/>
      <c r="U49217" s="287"/>
      <c r="X49217" s="289"/>
    </row>
    <row r="49218" spans="20:24">
      <c r="T49218" s="288"/>
      <c r="U49218" s="287"/>
      <c r="X49218" s="289"/>
    </row>
    <row r="49219" spans="20:24">
      <c r="T49219" s="288"/>
      <c r="U49219" s="287"/>
      <c r="X49219" s="289"/>
    </row>
    <row r="49220" spans="20:24">
      <c r="T49220" s="288"/>
      <c r="U49220" s="287"/>
      <c r="X49220" s="289"/>
    </row>
    <row r="49221" spans="20:24">
      <c r="T49221" s="288"/>
      <c r="U49221" s="287"/>
      <c r="X49221" s="289"/>
    </row>
    <row r="49222" spans="20:24">
      <c r="T49222" s="288"/>
      <c r="U49222" s="287"/>
      <c r="X49222" s="289"/>
    </row>
    <row r="49223" spans="20:24">
      <c r="T49223" s="288"/>
      <c r="U49223" s="287"/>
      <c r="X49223" s="289"/>
    </row>
    <row r="49224" spans="20:24">
      <c r="T49224" s="288"/>
      <c r="U49224" s="287"/>
      <c r="X49224" s="289"/>
    </row>
    <row r="49225" spans="20:24">
      <c r="T49225" s="288"/>
      <c r="U49225" s="287"/>
      <c r="X49225" s="289"/>
    </row>
    <row r="49226" spans="20:24">
      <c r="T49226" s="288"/>
      <c r="U49226" s="287"/>
      <c r="X49226" s="289"/>
    </row>
    <row r="49227" spans="20:24">
      <c r="T49227" s="288"/>
      <c r="U49227" s="287"/>
      <c r="X49227" s="289"/>
    </row>
    <row r="49228" spans="20:24">
      <c r="T49228" s="288"/>
      <c r="U49228" s="287"/>
      <c r="X49228" s="289"/>
    </row>
    <row r="49229" spans="20:24">
      <c r="T49229" s="288"/>
      <c r="U49229" s="287"/>
      <c r="X49229" s="289"/>
    </row>
    <row r="49230" spans="20:24">
      <c r="T49230" s="288"/>
      <c r="U49230" s="287"/>
      <c r="X49230" s="289"/>
    </row>
    <row r="49231" spans="20:24">
      <c r="T49231" s="288"/>
      <c r="U49231" s="287"/>
      <c r="X49231" s="289"/>
    </row>
    <row r="49232" spans="20:24">
      <c r="T49232" s="288"/>
      <c r="U49232" s="287"/>
      <c r="X49232" s="289"/>
    </row>
    <row r="49233" spans="20:24">
      <c r="T49233" s="288"/>
      <c r="U49233" s="287"/>
      <c r="X49233" s="289"/>
    </row>
    <row r="49234" spans="20:24">
      <c r="T49234" s="288"/>
      <c r="U49234" s="287"/>
      <c r="X49234" s="289"/>
    </row>
    <row r="49235" spans="20:24">
      <c r="T49235" s="288"/>
      <c r="U49235" s="287"/>
      <c r="X49235" s="289"/>
    </row>
    <row r="49236" spans="20:24">
      <c r="T49236" s="288"/>
      <c r="U49236" s="287"/>
      <c r="X49236" s="289"/>
    </row>
    <row r="49237" spans="20:24">
      <c r="T49237" s="288"/>
      <c r="U49237" s="287"/>
      <c r="X49237" s="289"/>
    </row>
    <row r="49238" spans="20:24">
      <c r="T49238" s="288"/>
      <c r="U49238" s="287"/>
      <c r="X49238" s="289"/>
    </row>
    <row r="49239" spans="20:24">
      <c r="T49239" s="288"/>
      <c r="U49239" s="287"/>
      <c r="X49239" s="289"/>
    </row>
    <row r="49240" spans="20:24">
      <c r="T49240" s="288"/>
      <c r="U49240" s="287"/>
      <c r="X49240" s="289"/>
    </row>
    <row r="49241" spans="20:24">
      <c r="T49241" s="288"/>
      <c r="U49241" s="287"/>
      <c r="X49241" s="289"/>
    </row>
    <row r="49242" spans="20:24">
      <c r="T49242" s="288"/>
      <c r="U49242" s="287"/>
      <c r="X49242" s="289"/>
    </row>
    <row r="49243" spans="20:24">
      <c r="T49243" s="288"/>
      <c r="U49243" s="287"/>
      <c r="X49243" s="289"/>
    </row>
    <row r="49244" spans="20:24">
      <c r="T49244" s="288"/>
      <c r="U49244" s="287"/>
      <c r="X49244" s="289"/>
    </row>
    <row r="49245" spans="20:24">
      <c r="T49245" s="288"/>
      <c r="U49245" s="287"/>
      <c r="X49245" s="289"/>
    </row>
    <row r="49246" spans="20:24">
      <c r="T49246" s="288"/>
      <c r="U49246" s="287"/>
      <c r="X49246" s="289"/>
    </row>
    <row r="49247" spans="20:24">
      <c r="T49247" s="288"/>
      <c r="U49247" s="287"/>
      <c r="X49247" s="289"/>
    </row>
    <row r="49248" spans="20:24">
      <c r="T49248" s="288"/>
      <c r="U49248" s="287"/>
      <c r="X49248" s="289"/>
    </row>
    <row r="49249" spans="20:24">
      <c r="T49249" s="288"/>
      <c r="U49249" s="287"/>
      <c r="X49249" s="289"/>
    </row>
    <row r="49250" spans="20:24">
      <c r="T49250" s="288"/>
      <c r="U49250" s="287"/>
      <c r="X49250" s="289"/>
    </row>
    <row r="49251" spans="20:24">
      <c r="T49251" s="288"/>
      <c r="U49251" s="287"/>
      <c r="X49251" s="289"/>
    </row>
    <row r="49252" spans="20:24">
      <c r="T49252" s="288"/>
      <c r="U49252" s="287"/>
      <c r="X49252" s="289"/>
    </row>
    <row r="49253" spans="20:24">
      <c r="T49253" s="288"/>
      <c r="U49253" s="287"/>
      <c r="X49253" s="289"/>
    </row>
    <row r="49254" spans="20:24">
      <c r="T49254" s="288"/>
      <c r="U49254" s="287"/>
      <c r="X49254" s="289"/>
    </row>
    <row r="49255" spans="20:24">
      <c r="T49255" s="288"/>
      <c r="U49255" s="287"/>
      <c r="X49255" s="289"/>
    </row>
    <row r="49256" spans="20:24">
      <c r="T49256" s="288"/>
      <c r="U49256" s="287"/>
      <c r="X49256" s="289"/>
    </row>
    <row r="49257" spans="20:24">
      <c r="T49257" s="288"/>
      <c r="U49257" s="287"/>
      <c r="X49257" s="289"/>
    </row>
    <row r="49258" spans="20:24">
      <c r="T49258" s="288"/>
      <c r="U49258" s="287"/>
      <c r="X49258" s="289"/>
    </row>
    <row r="49259" spans="20:24">
      <c r="T49259" s="288"/>
      <c r="U49259" s="287"/>
      <c r="X49259" s="289"/>
    </row>
    <row r="49260" spans="20:24">
      <c r="T49260" s="288"/>
      <c r="U49260" s="287"/>
      <c r="X49260" s="289"/>
    </row>
    <row r="49261" spans="20:24">
      <c r="T49261" s="288"/>
      <c r="U49261" s="287"/>
      <c r="X49261" s="289"/>
    </row>
    <row r="49262" spans="20:24">
      <c r="T49262" s="288"/>
      <c r="U49262" s="287"/>
      <c r="X49262" s="289"/>
    </row>
    <row r="49263" spans="20:24">
      <c r="T49263" s="288"/>
      <c r="U49263" s="287"/>
      <c r="X49263" s="289"/>
    </row>
    <row r="49264" spans="20:24">
      <c r="T49264" s="288"/>
      <c r="U49264" s="287"/>
      <c r="X49264" s="289"/>
    </row>
    <row r="49265" spans="20:24">
      <c r="T49265" s="288"/>
      <c r="U49265" s="287"/>
      <c r="X49265" s="289"/>
    </row>
    <row r="49266" spans="20:24">
      <c r="T49266" s="288"/>
      <c r="U49266" s="287"/>
      <c r="X49266" s="289"/>
    </row>
    <row r="49267" spans="20:24">
      <c r="T49267" s="288"/>
      <c r="U49267" s="287"/>
      <c r="X49267" s="289"/>
    </row>
    <row r="49268" spans="20:24">
      <c r="T49268" s="288"/>
      <c r="U49268" s="287"/>
      <c r="X49268" s="289"/>
    </row>
    <row r="49269" spans="20:24">
      <c r="T49269" s="288"/>
      <c r="U49269" s="287"/>
      <c r="X49269" s="289"/>
    </row>
    <row r="49270" spans="20:24">
      <c r="T49270" s="288"/>
      <c r="U49270" s="287"/>
      <c r="X49270" s="289"/>
    </row>
    <row r="49271" spans="20:24">
      <c r="T49271" s="288"/>
      <c r="U49271" s="287"/>
      <c r="X49271" s="289"/>
    </row>
    <row r="49272" spans="20:24">
      <c r="T49272" s="288"/>
      <c r="U49272" s="287"/>
      <c r="X49272" s="289"/>
    </row>
    <row r="49273" spans="20:24">
      <c r="T49273" s="288"/>
      <c r="U49273" s="287"/>
      <c r="X49273" s="289"/>
    </row>
    <row r="49274" spans="20:24">
      <c r="T49274" s="288"/>
      <c r="U49274" s="287"/>
      <c r="X49274" s="289"/>
    </row>
    <row r="49275" spans="20:24">
      <c r="T49275" s="288"/>
      <c r="U49275" s="287"/>
      <c r="X49275" s="289"/>
    </row>
    <row r="49276" spans="20:24">
      <c r="T49276" s="288"/>
      <c r="U49276" s="287"/>
      <c r="X49276" s="289"/>
    </row>
    <row r="49277" spans="20:24">
      <c r="T49277" s="288"/>
      <c r="U49277" s="287"/>
      <c r="X49277" s="289"/>
    </row>
    <row r="49278" spans="20:24">
      <c r="T49278" s="288"/>
      <c r="U49278" s="287"/>
      <c r="X49278" s="289"/>
    </row>
    <row r="49279" spans="20:24">
      <c r="T49279" s="288"/>
      <c r="U49279" s="287"/>
      <c r="X49279" s="289"/>
    </row>
    <row r="49280" spans="20:24">
      <c r="T49280" s="288"/>
      <c r="U49280" s="287"/>
      <c r="X49280" s="289"/>
    </row>
    <row r="49281" spans="20:24">
      <c r="T49281" s="288"/>
      <c r="U49281" s="287"/>
      <c r="X49281" s="289"/>
    </row>
    <row r="49282" spans="20:24">
      <c r="T49282" s="288"/>
      <c r="U49282" s="287"/>
      <c r="X49282" s="289"/>
    </row>
    <row r="49283" spans="20:24">
      <c r="T49283" s="288"/>
      <c r="U49283" s="287"/>
      <c r="X49283" s="289"/>
    </row>
    <row r="49284" spans="20:24">
      <c r="T49284" s="288"/>
      <c r="U49284" s="287"/>
      <c r="X49284" s="289"/>
    </row>
    <row r="49285" spans="20:24">
      <c r="T49285" s="288"/>
      <c r="U49285" s="287"/>
      <c r="X49285" s="289"/>
    </row>
    <row r="49286" spans="20:24">
      <c r="T49286" s="288"/>
      <c r="U49286" s="287"/>
      <c r="X49286" s="289"/>
    </row>
    <row r="49287" spans="20:24">
      <c r="T49287" s="288"/>
      <c r="U49287" s="287"/>
      <c r="X49287" s="289"/>
    </row>
    <row r="49288" spans="20:24">
      <c r="T49288" s="288"/>
      <c r="U49288" s="287"/>
      <c r="X49288" s="289"/>
    </row>
    <row r="49289" spans="20:24">
      <c r="T49289" s="288"/>
      <c r="U49289" s="287"/>
      <c r="X49289" s="289"/>
    </row>
    <row r="49290" spans="20:24">
      <c r="T49290" s="288"/>
      <c r="U49290" s="287"/>
      <c r="X49290" s="289"/>
    </row>
    <row r="49291" spans="20:24">
      <c r="T49291" s="288"/>
      <c r="U49291" s="287"/>
      <c r="X49291" s="289"/>
    </row>
    <row r="49292" spans="20:24">
      <c r="T49292" s="288"/>
      <c r="U49292" s="287"/>
      <c r="X49292" s="289"/>
    </row>
    <row r="49293" spans="20:24">
      <c r="T49293" s="288"/>
      <c r="U49293" s="287"/>
      <c r="X49293" s="289"/>
    </row>
    <row r="49294" spans="20:24">
      <c r="T49294" s="288"/>
      <c r="U49294" s="287"/>
      <c r="X49294" s="289"/>
    </row>
    <row r="49295" spans="20:24">
      <c r="T49295" s="288"/>
      <c r="U49295" s="287"/>
      <c r="X49295" s="289"/>
    </row>
    <row r="49296" spans="20:24">
      <c r="T49296" s="288"/>
      <c r="U49296" s="287"/>
      <c r="X49296" s="289"/>
    </row>
    <row r="49297" spans="20:24">
      <c r="T49297" s="288"/>
      <c r="U49297" s="287"/>
      <c r="X49297" s="289"/>
    </row>
    <row r="49298" spans="20:24">
      <c r="T49298" s="288"/>
      <c r="U49298" s="287"/>
      <c r="X49298" s="289"/>
    </row>
    <row r="49299" spans="20:24">
      <c r="T49299" s="288"/>
      <c r="U49299" s="287"/>
      <c r="X49299" s="289"/>
    </row>
    <row r="49300" spans="20:24">
      <c r="T49300" s="288"/>
      <c r="U49300" s="287"/>
      <c r="X49300" s="289"/>
    </row>
    <row r="49301" spans="20:24">
      <c r="T49301" s="288"/>
      <c r="U49301" s="287"/>
      <c r="X49301" s="289"/>
    </row>
    <row r="49302" spans="20:24">
      <c r="T49302" s="288"/>
      <c r="U49302" s="287"/>
      <c r="X49302" s="289"/>
    </row>
    <row r="49303" spans="20:24">
      <c r="T49303" s="288"/>
      <c r="U49303" s="287"/>
      <c r="X49303" s="289"/>
    </row>
    <row r="49304" spans="20:24">
      <c r="T49304" s="288"/>
      <c r="U49304" s="287"/>
      <c r="X49304" s="289"/>
    </row>
    <row r="49305" spans="20:24">
      <c r="T49305" s="288"/>
      <c r="U49305" s="287"/>
      <c r="X49305" s="289"/>
    </row>
    <row r="49306" spans="20:24">
      <c r="T49306" s="288"/>
      <c r="U49306" s="287"/>
      <c r="X49306" s="289"/>
    </row>
    <row r="49307" spans="20:24">
      <c r="T49307" s="288"/>
      <c r="U49307" s="287"/>
      <c r="X49307" s="289"/>
    </row>
    <row r="49308" spans="20:24">
      <c r="T49308" s="288"/>
      <c r="U49308" s="287"/>
      <c r="X49308" s="289"/>
    </row>
    <row r="49309" spans="20:24">
      <c r="T49309" s="288"/>
      <c r="U49309" s="287"/>
      <c r="X49309" s="289"/>
    </row>
    <row r="49310" spans="20:24">
      <c r="T49310" s="288"/>
      <c r="U49310" s="287"/>
      <c r="X49310" s="289"/>
    </row>
    <row r="49311" spans="20:24">
      <c r="T49311" s="288"/>
      <c r="U49311" s="287"/>
      <c r="X49311" s="289"/>
    </row>
    <row r="49312" spans="20:24">
      <c r="T49312" s="288"/>
      <c r="U49312" s="287"/>
      <c r="X49312" s="289"/>
    </row>
    <row r="49313" spans="20:24">
      <c r="T49313" s="288"/>
      <c r="U49313" s="287"/>
      <c r="X49313" s="289"/>
    </row>
    <row r="49314" spans="20:24">
      <c r="T49314" s="288"/>
      <c r="U49314" s="287"/>
      <c r="X49314" s="289"/>
    </row>
    <row r="49315" spans="20:24">
      <c r="T49315" s="288"/>
      <c r="U49315" s="287"/>
      <c r="X49315" s="289"/>
    </row>
    <row r="49316" spans="20:24">
      <c r="T49316" s="288"/>
      <c r="U49316" s="287"/>
      <c r="X49316" s="289"/>
    </row>
    <row r="49317" spans="20:24">
      <c r="T49317" s="288"/>
      <c r="U49317" s="287"/>
      <c r="X49317" s="289"/>
    </row>
    <row r="49318" spans="20:24">
      <c r="T49318" s="288"/>
      <c r="U49318" s="287"/>
      <c r="X49318" s="289"/>
    </row>
    <row r="49319" spans="20:24">
      <c r="T49319" s="288"/>
      <c r="U49319" s="287"/>
      <c r="X49319" s="289"/>
    </row>
    <row r="49320" spans="20:24">
      <c r="T49320" s="288"/>
      <c r="U49320" s="287"/>
      <c r="X49320" s="289"/>
    </row>
    <row r="49321" spans="20:24">
      <c r="T49321" s="288"/>
      <c r="U49321" s="287"/>
      <c r="X49321" s="289"/>
    </row>
    <row r="49322" spans="20:24">
      <c r="T49322" s="288"/>
      <c r="U49322" s="287"/>
      <c r="X49322" s="289"/>
    </row>
    <row r="49323" spans="20:24">
      <c r="T49323" s="288"/>
      <c r="U49323" s="287"/>
      <c r="X49323" s="289"/>
    </row>
    <row r="49324" spans="20:24">
      <c r="T49324" s="288"/>
      <c r="U49324" s="287"/>
      <c r="X49324" s="289"/>
    </row>
    <row r="49325" spans="20:24">
      <c r="T49325" s="288"/>
      <c r="U49325" s="287"/>
      <c r="X49325" s="289"/>
    </row>
    <row r="49326" spans="20:24">
      <c r="T49326" s="288"/>
      <c r="U49326" s="287"/>
      <c r="X49326" s="289"/>
    </row>
    <row r="49327" spans="20:24">
      <c r="T49327" s="288"/>
      <c r="U49327" s="287"/>
      <c r="X49327" s="289"/>
    </row>
    <row r="49328" spans="20:24">
      <c r="T49328" s="288"/>
      <c r="U49328" s="287"/>
      <c r="X49328" s="289"/>
    </row>
    <row r="49329" spans="20:24">
      <c r="T49329" s="288"/>
      <c r="U49329" s="287"/>
      <c r="X49329" s="289"/>
    </row>
    <row r="49330" spans="20:24">
      <c r="T49330" s="288"/>
      <c r="U49330" s="287"/>
      <c r="X49330" s="289"/>
    </row>
    <row r="49331" spans="20:24">
      <c r="T49331" s="288"/>
      <c r="U49331" s="287"/>
      <c r="X49331" s="289"/>
    </row>
    <row r="49332" spans="20:24">
      <c r="T49332" s="288"/>
      <c r="U49332" s="287"/>
      <c r="X49332" s="289"/>
    </row>
    <row r="49333" spans="20:24">
      <c r="T49333" s="288"/>
      <c r="U49333" s="287"/>
      <c r="X49333" s="289"/>
    </row>
    <row r="49334" spans="20:24">
      <c r="T49334" s="288"/>
      <c r="U49334" s="287"/>
      <c r="X49334" s="289"/>
    </row>
    <row r="49335" spans="20:24">
      <c r="T49335" s="288"/>
      <c r="U49335" s="287"/>
      <c r="X49335" s="289"/>
    </row>
    <row r="49336" spans="20:24">
      <c r="T49336" s="288"/>
      <c r="U49336" s="287"/>
      <c r="X49336" s="289"/>
    </row>
    <row r="49337" spans="20:24">
      <c r="T49337" s="288"/>
      <c r="U49337" s="287"/>
      <c r="X49337" s="289"/>
    </row>
    <row r="49338" spans="20:24">
      <c r="T49338" s="288"/>
      <c r="U49338" s="287"/>
      <c r="X49338" s="289"/>
    </row>
    <row r="49339" spans="20:24">
      <c r="T49339" s="288"/>
      <c r="U49339" s="287"/>
      <c r="X49339" s="289"/>
    </row>
    <row r="49340" spans="20:24">
      <c r="T49340" s="288"/>
      <c r="U49340" s="287"/>
      <c r="X49340" s="289"/>
    </row>
    <row r="49341" spans="20:24">
      <c r="T49341" s="288"/>
      <c r="U49341" s="287"/>
      <c r="X49341" s="289"/>
    </row>
    <row r="49342" spans="20:24">
      <c r="T49342" s="288"/>
      <c r="U49342" s="287"/>
      <c r="X49342" s="289"/>
    </row>
    <row r="49343" spans="20:24">
      <c r="T49343" s="288"/>
      <c r="U49343" s="287"/>
      <c r="X49343" s="289"/>
    </row>
    <row r="49344" spans="20:24">
      <c r="T49344" s="288"/>
      <c r="U49344" s="287"/>
      <c r="X49344" s="289"/>
    </row>
    <row r="49345" spans="20:24">
      <c r="T49345" s="288"/>
      <c r="U49345" s="287"/>
      <c r="X49345" s="289"/>
    </row>
    <row r="49346" spans="20:24">
      <c r="T49346" s="288"/>
      <c r="U49346" s="287"/>
      <c r="X49346" s="289"/>
    </row>
    <row r="49347" spans="20:24">
      <c r="T49347" s="288"/>
      <c r="U49347" s="287"/>
      <c r="X49347" s="289"/>
    </row>
    <row r="49348" spans="20:24">
      <c r="T49348" s="288"/>
      <c r="U49348" s="287"/>
      <c r="X49348" s="289"/>
    </row>
    <row r="49349" spans="20:24">
      <c r="T49349" s="288"/>
      <c r="U49349" s="287"/>
      <c r="X49349" s="289"/>
    </row>
    <row r="49350" spans="20:24">
      <c r="T49350" s="288"/>
      <c r="U49350" s="287"/>
      <c r="X49350" s="289"/>
    </row>
    <row r="49351" spans="20:24">
      <c r="T49351" s="288"/>
      <c r="U49351" s="287"/>
      <c r="X49351" s="289"/>
    </row>
    <row r="49352" spans="20:24">
      <c r="T49352" s="288"/>
      <c r="U49352" s="287"/>
      <c r="X49352" s="289"/>
    </row>
    <row r="49353" spans="20:24">
      <c r="T49353" s="288"/>
      <c r="U49353" s="287"/>
      <c r="X49353" s="289"/>
    </row>
    <row r="49354" spans="20:24">
      <c r="T49354" s="288"/>
      <c r="U49354" s="287"/>
      <c r="X49354" s="289"/>
    </row>
    <row r="49355" spans="20:24">
      <c r="T49355" s="288"/>
      <c r="U49355" s="287"/>
      <c r="X49355" s="289"/>
    </row>
    <row r="49356" spans="20:24">
      <c r="T49356" s="288"/>
      <c r="U49356" s="287"/>
      <c r="X49356" s="289"/>
    </row>
    <row r="49357" spans="20:24">
      <c r="T49357" s="288"/>
      <c r="U49357" s="287"/>
      <c r="X49357" s="289"/>
    </row>
    <row r="49358" spans="20:24">
      <c r="T49358" s="288"/>
      <c r="U49358" s="287"/>
      <c r="X49358" s="289"/>
    </row>
    <row r="49359" spans="20:24">
      <c r="T49359" s="288"/>
      <c r="U49359" s="287"/>
      <c r="X49359" s="289"/>
    </row>
    <row r="49360" spans="20:24">
      <c r="T49360" s="288"/>
      <c r="U49360" s="287"/>
      <c r="X49360" s="289"/>
    </row>
    <row r="49361" spans="20:24">
      <c r="T49361" s="288"/>
      <c r="U49361" s="287"/>
      <c r="X49361" s="289"/>
    </row>
    <row r="49362" spans="20:24">
      <c r="T49362" s="288"/>
      <c r="U49362" s="287"/>
      <c r="X49362" s="289"/>
    </row>
    <row r="49363" spans="20:24">
      <c r="T49363" s="288"/>
      <c r="U49363" s="287"/>
      <c r="X49363" s="289"/>
    </row>
    <row r="49364" spans="20:24">
      <c r="T49364" s="288"/>
      <c r="U49364" s="287"/>
      <c r="X49364" s="289"/>
    </row>
    <row r="49365" spans="20:24">
      <c r="T49365" s="288"/>
      <c r="U49365" s="287"/>
      <c r="X49365" s="289"/>
    </row>
    <row r="49366" spans="20:24">
      <c r="T49366" s="288"/>
      <c r="U49366" s="287"/>
      <c r="X49366" s="289"/>
    </row>
    <row r="49367" spans="20:24">
      <c r="T49367" s="288"/>
      <c r="U49367" s="287"/>
      <c r="X49367" s="289"/>
    </row>
    <row r="49368" spans="20:24">
      <c r="T49368" s="288"/>
      <c r="U49368" s="287"/>
      <c r="X49368" s="289"/>
    </row>
    <row r="49369" spans="20:24">
      <c r="T49369" s="288"/>
      <c r="U49369" s="287"/>
      <c r="X49369" s="289"/>
    </row>
    <row r="49370" spans="20:24">
      <c r="T49370" s="288"/>
      <c r="U49370" s="287"/>
      <c r="X49370" s="289"/>
    </row>
    <row r="49371" spans="20:24">
      <c r="T49371" s="288"/>
      <c r="U49371" s="287"/>
      <c r="X49371" s="289"/>
    </row>
    <row r="49372" spans="20:24">
      <c r="T49372" s="288"/>
      <c r="U49372" s="287"/>
      <c r="X49372" s="289"/>
    </row>
    <row r="49373" spans="20:24">
      <c r="T49373" s="288"/>
      <c r="U49373" s="287"/>
      <c r="X49373" s="289"/>
    </row>
    <row r="49374" spans="20:24">
      <c r="T49374" s="288"/>
      <c r="U49374" s="287"/>
      <c r="X49374" s="289"/>
    </row>
    <row r="49375" spans="20:24">
      <c r="T49375" s="288"/>
      <c r="U49375" s="287"/>
      <c r="X49375" s="289"/>
    </row>
    <row r="49376" spans="20:24">
      <c r="T49376" s="288"/>
      <c r="U49376" s="287"/>
      <c r="X49376" s="289"/>
    </row>
    <row r="49377" spans="20:24">
      <c r="T49377" s="288"/>
      <c r="U49377" s="287"/>
      <c r="X49377" s="289"/>
    </row>
    <row r="49378" spans="20:24">
      <c r="T49378" s="288"/>
      <c r="U49378" s="287"/>
      <c r="X49378" s="289"/>
    </row>
    <row r="49379" spans="20:24">
      <c r="T49379" s="288"/>
      <c r="U49379" s="287"/>
      <c r="X49379" s="289"/>
    </row>
    <row r="49380" spans="20:24">
      <c r="T49380" s="288"/>
      <c r="U49380" s="287"/>
      <c r="X49380" s="289"/>
    </row>
    <row r="49381" spans="20:24">
      <c r="T49381" s="288"/>
      <c r="U49381" s="287"/>
      <c r="X49381" s="289"/>
    </row>
    <row r="49382" spans="20:24">
      <c r="T49382" s="288"/>
      <c r="U49382" s="287"/>
      <c r="X49382" s="289"/>
    </row>
    <row r="49383" spans="20:24">
      <c r="T49383" s="288"/>
      <c r="U49383" s="287"/>
      <c r="X49383" s="289"/>
    </row>
    <row r="49384" spans="20:24">
      <c r="T49384" s="288"/>
      <c r="U49384" s="287"/>
      <c r="X49384" s="289"/>
    </row>
    <row r="49385" spans="20:24">
      <c r="T49385" s="288"/>
      <c r="U49385" s="287"/>
      <c r="X49385" s="289"/>
    </row>
    <row r="49386" spans="20:24">
      <c r="T49386" s="288"/>
      <c r="U49386" s="287"/>
      <c r="X49386" s="289"/>
    </row>
    <row r="49387" spans="20:24">
      <c r="T49387" s="288"/>
      <c r="U49387" s="287"/>
      <c r="X49387" s="289"/>
    </row>
    <row r="49388" spans="20:24">
      <c r="T49388" s="288"/>
      <c r="U49388" s="287"/>
      <c r="X49388" s="289"/>
    </row>
    <row r="49389" spans="20:24">
      <c r="T49389" s="288"/>
      <c r="U49389" s="287"/>
      <c r="X49389" s="289"/>
    </row>
    <row r="49390" spans="20:24">
      <c r="T49390" s="288"/>
      <c r="U49390" s="287"/>
      <c r="X49390" s="289"/>
    </row>
    <row r="49391" spans="20:24">
      <c r="T49391" s="288"/>
      <c r="U49391" s="287"/>
      <c r="X49391" s="289"/>
    </row>
    <row r="49392" spans="20:24">
      <c r="T49392" s="288"/>
      <c r="U49392" s="287"/>
      <c r="X49392" s="289"/>
    </row>
    <row r="49393" spans="20:24">
      <c r="T49393" s="288"/>
      <c r="U49393" s="287"/>
      <c r="X49393" s="289"/>
    </row>
    <row r="49394" spans="20:24">
      <c r="T49394" s="288"/>
      <c r="U49394" s="287"/>
      <c r="X49394" s="289"/>
    </row>
    <row r="49395" spans="20:24">
      <c r="T49395" s="288"/>
      <c r="U49395" s="287"/>
      <c r="X49395" s="289"/>
    </row>
    <row r="49396" spans="20:24">
      <c r="T49396" s="288"/>
      <c r="U49396" s="287"/>
      <c r="X49396" s="289"/>
    </row>
    <row r="49397" spans="20:24">
      <c r="T49397" s="288"/>
      <c r="U49397" s="287"/>
      <c r="X49397" s="289"/>
    </row>
    <row r="49398" spans="20:24">
      <c r="T49398" s="288"/>
      <c r="U49398" s="287"/>
      <c r="X49398" s="289"/>
    </row>
    <row r="49399" spans="20:24">
      <c r="T49399" s="288"/>
      <c r="U49399" s="287"/>
      <c r="X49399" s="289"/>
    </row>
    <row r="49400" spans="20:24">
      <c r="T49400" s="288"/>
      <c r="U49400" s="287"/>
      <c r="X49400" s="289"/>
    </row>
    <row r="49401" spans="20:24">
      <c r="T49401" s="288"/>
      <c r="U49401" s="287"/>
      <c r="X49401" s="289"/>
    </row>
    <row r="49402" spans="20:24">
      <c r="T49402" s="288"/>
      <c r="U49402" s="287"/>
      <c r="X49402" s="289"/>
    </row>
    <row r="49403" spans="20:24">
      <c r="T49403" s="288"/>
      <c r="U49403" s="287"/>
      <c r="X49403" s="289"/>
    </row>
    <row r="49404" spans="20:24">
      <c r="T49404" s="288"/>
      <c r="U49404" s="287"/>
      <c r="X49404" s="289"/>
    </row>
    <row r="49405" spans="20:24">
      <c r="T49405" s="288"/>
      <c r="U49405" s="287"/>
      <c r="X49405" s="289"/>
    </row>
    <row r="49406" spans="20:24">
      <c r="T49406" s="288"/>
      <c r="U49406" s="287"/>
      <c r="X49406" s="289"/>
    </row>
    <row r="49407" spans="20:24">
      <c r="T49407" s="288"/>
      <c r="U49407" s="287"/>
      <c r="X49407" s="289"/>
    </row>
    <row r="49408" spans="20:24">
      <c r="T49408" s="288"/>
      <c r="U49408" s="287"/>
      <c r="X49408" s="289"/>
    </row>
    <row r="49409" spans="20:24">
      <c r="T49409" s="288"/>
      <c r="U49409" s="287"/>
      <c r="X49409" s="289"/>
    </row>
    <row r="49410" spans="20:24">
      <c r="T49410" s="288"/>
      <c r="U49410" s="287"/>
      <c r="X49410" s="289"/>
    </row>
    <row r="49411" spans="20:24">
      <c r="T49411" s="288"/>
      <c r="U49411" s="287"/>
      <c r="X49411" s="289"/>
    </row>
    <row r="49412" spans="20:24">
      <c r="T49412" s="288"/>
      <c r="U49412" s="287"/>
      <c r="X49412" s="289"/>
    </row>
    <row r="49413" spans="20:24">
      <c r="T49413" s="288"/>
      <c r="U49413" s="287"/>
      <c r="X49413" s="289"/>
    </row>
    <row r="49414" spans="20:24">
      <c r="T49414" s="288"/>
      <c r="U49414" s="287"/>
      <c r="X49414" s="289"/>
    </row>
    <row r="49415" spans="20:24">
      <c r="T49415" s="288"/>
      <c r="U49415" s="287"/>
      <c r="X49415" s="289"/>
    </row>
    <row r="49416" spans="20:24">
      <c r="T49416" s="288"/>
      <c r="U49416" s="287"/>
      <c r="X49416" s="289"/>
    </row>
    <row r="49417" spans="20:24">
      <c r="T49417" s="288"/>
      <c r="U49417" s="287"/>
      <c r="X49417" s="289"/>
    </row>
    <row r="49418" spans="20:24">
      <c r="T49418" s="288"/>
      <c r="U49418" s="287"/>
      <c r="X49418" s="289"/>
    </row>
    <row r="49419" spans="20:24">
      <c r="T49419" s="288"/>
      <c r="U49419" s="287"/>
      <c r="X49419" s="289"/>
    </row>
    <row r="49420" spans="20:24">
      <c r="T49420" s="288"/>
      <c r="U49420" s="287"/>
      <c r="X49420" s="289"/>
    </row>
    <row r="49421" spans="20:24">
      <c r="T49421" s="288"/>
      <c r="U49421" s="287"/>
      <c r="X49421" s="289"/>
    </row>
    <row r="49422" spans="20:24">
      <c r="T49422" s="288"/>
      <c r="U49422" s="287"/>
      <c r="X49422" s="289"/>
    </row>
    <row r="49423" spans="20:24">
      <c r="T49423" s="288"/>
      <c r="U49423" s="287"/>
      <c r="X49423" s="289"/>
    </row>
    <row r="49424" spans="20:24">
      <c r="T49424" s="288"/>
      <c r="U49424" s="287"/>
      <c r="X49424" s="289"/>
    </row>
    <row r="49425" spans="20:24">
      <c r="T49425" s="288"/>
      <c r="U49425" s="287"/>
      <c r="X49425" s="289"/>
    </row>
    <row r="49426" spans="20:24">
      <c r="T49426" s="288"/>
      <c r="U49426" s="287"/>
      <c r="X49426" s="289"/>
    </row>
    <row r="49427" spans="20:24">
      <c r="T49427" s="288"/>
      <c r="U49427" s="287"/>
      <c r="X49427" s="289"/>
    </row>
    <row r="49428" spans="20:24">
      <c r="T49428" s="288"/>
      <c r="U49428" s="287"/>
      <c r="X49428" s="289"/>
    </row>
    <row r="49429" spans="20:24">
      <c r="T49429" s="288"/>
      <c r="U49429" s="287"/>
      <c r="X49429" s="289"/>
    </row>
    <row r="49430" spans="20:24">
      <c r="T49430" s="288"/>
      <c r="U49430" s="287"/>
      <c r="X49430" s="289"/>
    </row>
    <row r="49431" spans="20:24">
      <c r="T49431" s="288"/>
      <c r="U49431" s="287"/>
      <c r="X49431" s="289"/>
    </row>
    <row r="49432" spans="20:24">
      <c r="T49432" s="288"/>
      <c r="U49432" s="287"/>
      <c r="X49432" s="289"/>
    </row>
    <row r="49433" spans="20:24">
      <c r="T49433" s="288"/>
      <c r="U49433" s="287"/>
      <c r="X49433" s="289"/>
    </row>
    <row r="49434" spans="20:24">
      <c r="T49434" s="288"/>
      <c r="U49434" s="287"/>
      <c r="X49434" s="289"/>
    </row>
    <row r="49435" spans="20:24">
      <c r="T49435" s="288"/>
      <c r="U49435" s="287"/>
      <c r="X49435" s="289"/>
    </row>
    <row r="49436" spans="20:24">
      <c r="T49436" s="288"/>
      <c r="U49436" s="287"/>
      <c r="X49436" s="289"/>
    </row>
    <row r="49437" spans="20:24">
      <c r="T49437" s="288"/>
      <c r="U49437" s="287"/>
      <c r="X49437" s="289"/>
    </row>
    <row r="49438" spans="20:24">
      <c r="T49438" s="288"/>
      <c r="U49438" s="287"/>
      <c r="X49438" s="289"/>
    </row>
    <row r="49439" spans="20:24">
      <c r="T49439" s="288"/>
      <c r="U49439" s="287"/>
      <c r="X49439" s="289"/>
    </row>
    <row r="49440" spans="20:24">
      <c r="T49440" s="288"/>
      <c r="U49440" s="287"/>
      <c r="X49440" s="289"/>
    </row>
    <row r="49441" spans="20:24">
      <c r="T49441" s="288"/>
      <c r="U49441" s="287"/>
      <c r="X49441" s="289"/>
    </row>
    <row r="49442" spans="20:24">
      <c r="T49442" s="288"/>
      <c r="U49442" s="287"/>
      <c r="X49442" s="289"/>
    </row>
    <row r="49443" spans="20:24">
      <c r="T49443" s="288"/>
      <c r="U49443" s="287"/>
      <c r="X49443" s="289"/>
    </row>
    <row r="49444" spans="20:24">
      <c r="T49444" s="288"/>
      <c r="U49444" s="287"/>
      <c r="X49444" s="289"/>
    </row>
    <row r="49445" spans="20:24">
      <c r="T49445" s="288"/>
      <c r="U49445" s="287"/>
      <c r="X49445" s="289"/>
    </row>
    <row r="49446" spans="20:24">
      <c r="T49446" s="288"/>
      <c r="U49446" s="287"/>
      <c r="X49446" s="289"/>
    </row>
    <row r="49447" spans="20:24">
      <c r="T49447" s="288"/>
      <c r="U49447" s="287"/>
      <c r="X49447" s="289"/>
    </row>
    <row r="49448" spans="20:24">
      <c r="T49448" s="288"/>
      <c r="U49448" s="287"/>
      <c r="X49448" s="289"/>
    </row>
    <row r="49449" spans="20:24">
      <c r="T49449" s="288"/>
      <c r="U49449" s="287"/>
      <c r="X49449" s="289"/>
    </row>
    <row r="49450" spans="20:24">
      <c r="T49450" s="288"/>
      <c r="U49450" s="287"/>
      <c r="X49450" s="289"/>
    </row>
    <row r="49451" spans="20:24">
      <c r="T49451" s="288"/>
      <c r="U49451" s="287"/>
      <c r="X49451" s="289"/>
    </row>
    <row r="49452" spans="20:24">
      <c r="T49452" s="288"/>
      <c r="U49452" s="287"/>
      <c r="X49452" s="289"/>
    </row>
    <row r="49453" spans="20:24">
      <c r="T49453" s="288"/>
      <c r="U49453" s="287"/>
      <c r="X49453" s="289"/>
    </row>
    <row r="49454" spans="20:24">
      <c r="T49454" s="288"/>
      <c r="U49454" s="287"/>
      <c r="X49454" s="289"/>
    </row>
    <row r="49455" spans="20:24">
      <c r="T49455" s="288"/>
      <c r="U49455" s="287"/>
      <c r="X49455" s="289"/>
    </row>
    <row r="49456" spans="20:24">
      <c r="T49456" s="288"/>
      <c r="U49456" s="287"/>
      <c r="X49456" s="289"/>
    </row>
    <row r="49457" spans="20:24">
      <c r="T49457" s="288"/>
      <c r="U49457" s="287"/>
      <c r="X49457" s="289"/>
    </row>
    <row r="49458" spans="20:24">
      <c r="T49458" s="288"/>
      <c r="U49458" s="287"/>
      <c r="X49458" s="289"/>
    </row>
    <row r="49459" spans="20:24">
      <c r="T49459" s="288"/>
      <c r="U49459" s="287"/>
      <c r="X49459" s="289"/>
    </row>
    <row r="49460" spans="20:24">
      <c r="T49460" s="288"/>
      <c r="U49460" s="287"/>
      <c r="X49460" s="289"/>
    </row>
    <row r="49461" spans="20:24">
      <c r="T49461" s="288"/>
      <c r="U49461" s="287"/>
      <c r="X49461" s="289"/>
    </row>
    <row r="49462" spans="20:24">
      <c r="T49462" s="288"/>
      <c r="U49462" s="287"/>
      <c r="X49462" s="289"/>
    </row>
    <row r="49463" spans="20:24">
      <c r="T49463" s="288"/>
      <c r="U49463" s="287"/>
      <c r="X49463" s="289"/>
    </row>
    <row r="49464" spans="20:24">
      <c r="T49464" s="288"/>
      <c r="U49464" s="287"/>
      <c r="X49464" s="289"/>
    </row>
    <row r="49465" spans="20:24">
      <c r="T49465" s="288"/>
      <c r="U49465" s="287"/>
      <c r="X49465" s="289"/>
    </row>
    <row r="49466" spans="20:24">
      <c r="T49466" s="288"/>
      <c r="U49466" s="287"/>
      <c r="X49466" s="289"/>
    </row>
    <row r="49467" spans="20:24">
      <c r="T49467" s="288"/>
      <c r="U49467" s="287"/>
      <c r="X49467" s="289"/>
    </row>
    <row r="49468" spans="20:24">
      <c r="T49468" s="288"/>
      <c r="U49468" s="287"/>
      <c r="X49468" s="289"/>
    </row>
    <row r="49469" spans="20:24">
      <c r="T49469" s="288"/>
      <c r="U49469" s="287"/>
      <c r="X49469" s="289"/>
    </row>
    <row r="49470" spans="20:24">
      <c r="T49470" s="288"/>
      <c r="U49470" s="287"/>
      <c r="X49470" s="289"/>
    </row>
    <row r="49471" spans="20:24">
      <c r="T49471" s="288"/>
      <c r="U49471" s="287"/>
      <c r="X49471" s="289"/>
    </row>
    <row r="49472" spans="20:24">
      <c r="T49472" s="288"/>
      <c r="U49472" s="287"/>
      <c r="X49472" s="289"/>
    </row>
    <row r="49473" spans="20:24">
      <c r="T49473" s="288"/>
      <c r="U49473" s="287"/>
      <c r="X49473" s="289"/>
    </row>
    <row r="49474" spans="20:24">
      <c r="T49474" s="288"/>
      <c r="U49474" s="287"/>
      <c r="X49474" s="289"/>
    </row>
    <row r="49475" spans="20:24">
      <c r="T49475" s="288"/>
      <c r="U49475" s="287"/>
      <c r="X49475" s="289"/>
    </row>
    <row r="49476" spans="20:24">
      <c r="T49476" s="288"/>
      <c r="U49476" s="287"/>
      <c r="X49476" s="289"/>
    </row>
    <row r="49477" spans="20:24">
      <c r="T49477" s="288"/>
      <c r="U49477" s="287"/>
      <c r="X49477" s="289"/>
    </row>
    <row r="49478" spans="20:24">
      <c r="T49478" s="288"/>
      <c r="U49478" s="287"/>
      <c r="X49478" s="289"/>
    </row>
    <row r="49479" spans="20:24">
      <c r="T49479" s="288"/>
      <c r="U49479" s="287"/>
      <c r="X49479" s="289"/>
    </row>
    <row r="49480" spans="20:24">
      <c r="T49480" s="288"/>
      <c r="U49480" s="287"/>
      <c r="X49480" s="289"/>
    </row>
    <row r="49481" spans="20:24">
      <c r="T49481" s="288"/>
      <c r="U49481" s="287"/>
      <c r="X49481" s="289"/>
    </row>
    <row r="49482" spans="20:24">
      <c r="T49482" s="288"/>
      <c r="U49482" s="287"/>
      <c r="X49482" s="289"/>
    </row>
    <row r="49483" spans="20:24">
      <c r="T49483" s="288"/>
      <c r="U49483" s="287"/>
      <c r="X49483" s="289"/>
    </row>
    <row r="49484" spans="20:24">
      <c r="T49484" s="288"/>
      <c r="U49484" s="287"/>
      <c r="X49484" s="289"/>
    </row>
    <row r="49485" spans="20:24">
      <c r="T49485" s="288"/>
      <c r="U49485" s="287"/>
      <c r="X49485" s="289"/>
    </row>
    <row r="49486" spans="20:24">
      <c r="T49486" s="288"/>
      <c r="U49486" s="287"/>
      <c r="X49486" s="289"/>
    </row>
    <row r="49487" spans="20:24">
      <c r="T49487" s="288"/>
      <c r="U49487" s="287"/>
      <c r="X49487" s="289"/>
    </row>
    <row r="49488" spans="20:24">
      <c r="T49488" s="288"/>
      <c r="U49488" s="287"/>
      <c r="X49488" s="289"/>
    </row>
    <row r="49489" spans="20:24">
      <c r="T49489" s="288"/>
      <c r="U49489" s="287"/>
      <c r="X49489" s="289"/>
    </row>
    <row r="49490" spans="20:24">
      <c r="T49490" s="288"/>
      <c r="U49490" s="287"/>
      <c r="X49490" s="289"/>
    </row>
    <row r="49491" spans="20:24">
      <c r="T49491" s="288"/>
      <c r="U49491" s="287"/>
      <c r="X49491" s="289"/>
    </row>
    <row r="49492" spans="20:24">
      <c r="T49492" s="288"/>
      <c r="U49492" s="287"/>
      <c r="X49492" s="289"/>
    </row>
    <row r="49493" spans="20:24">
      <c r="T49493" s="288"/>
      <c r="U49493" s="287"/>
      <c r="X49493" s="289"/>
    </row>
    <row r="49494" spans="20:24">
      <c r="T49494" s="288"/>
      <c r="U49494" s="287"/>
      <c r="X49494" s="289"/>
    </row>
    <row r="49495" spans="20:24">
      <c r="T49495" s="288"/>
      <c r="U49495" s="287"/>
      <c r="X49495" s="289"/>
    </row>
    <row r="49496" spans="20:24">
      <c r="T49496" s="288"/>
      <c r="U49496" s="287"/>
      <c r="X49496" s="289"/>
    </row>
    <row r="49497" spans="20:24">
      <c r="T49497" s="288"/>
      <c r="U49497" s="287"/>
      <c r="X49497" s="289"/>
    </row>
    <row r="49498" spans="20:24">
      <c r="T49498" s="288"/>
      <c r="U49498" s="287"/>
      <c r="X49498" s="289"/>
    </row>
    <row r="49499" spans="20:24">
      <c r="T49499" s="288"/>
      <c r="U49499" s="287"/>
      <c r="X49499" s="289"/>
    </row>
    <row r="49500" spans="20:24">
      <c r="T49500" s="288"/>
      <c r="U49500" s="287"/>
      <c r="X49500" s="289"/>
    </row>
    <row r="49501" spans="20:24">
      <c r="T49501" s="288"/>
      <c r="U49501" s="287"/>
      <c r="X49501" s="289"/>
    </row>
    <row r="49502" spans="20:24">
      <c r="T49502" s="288"/>
      <c r="U49502" s="287"/>
      <c r="X49502" s="289"/>
    </row>
    <row r="49503" spans="20:24">
      <c r="T49503" s="288"/>
      <c r="U49503" s="287"/>
      <c r="X49503" s="289"/>
    </row>
    <row r="49504" spans="20:24">
      <c r="T49504" s="288"/>
      <c r="U49504" s="287"/>
      <c r="X49504" s="289"/>
    </row>
    <row r="49505" spans="20:24">
      <c r="T49505" s="288"/>
      <c r="U49505" s="287"/>
      <c r="X49505" s="289"/>
    </row>
    <row r="49506" spans="20:24">
      <c r="T49506" s="288"/>
      <c r="U49506" s="287"/>
      <c r="X49506" s="289"/>
    </row>
    <row r="49507" spans="20:24">
      <c r="T49507" s="288"/>
      <c r="U49507" s="287"/>
      <c r="X49507" s="289"/>
    </row>
    <row r="49508" spans="20:24">
      <c r="T49508" s="288"/>
      <c r="U49508" s="287"/>
      <c r="X49508" s="289"/>
    </row>
    <row r="49509" spans="20:24">
      <c r="T49509" s="288"/>
      <c r="U49509" s="287"/>
      <c r="X49509" s="289"/>
    </row>
    <row r="49510" spans="20:24">
      <c r="T49510" s="288"/>
      <c r="U49510" s="287"/>
      <c r="X49510" s="289"/>
    </row>
    <row r="49511" spans="20:24">
      <c r="T49511" s="288"/>
      <c r="U49511" s="287"/>
      <c r="X49511" s="289"/>
    </row>
    <row r="49512" spans="20:24">
      <c r="T49512" s="288"/>
      <c r="U49512" s="287"/>
      <c r="X49512" s="289"/>
    </row>
    <row r="49513" spans="20:24">
      <c r="T49513" s="288"/>
      <c r="U49513" s="287"/>
      <c r="X49513" s="289"/>
    </row>
    <row r="49514" spans="20:24">
      <c r="T49514" s="288"/>
      <c r="U49514" s="287"/>
      <c r="X49514" s="289"/>
    </row>
    <row r="49515" spans="20:24">
      <c r="T49515" s="288"/>
      <c r="U49515" s="287"/>
      <c r="X49515" s="289"/>
    </row>
    <row r="49516" spans="20:24">
      <c r="T49516" s="288"/>
      <c r="U49516" s="287"/>
      <c r="X49516" s="289"/>
    </row>
    <row r="49517" spans="20:24">
      <c r="T49517" s="288"/>
      <c r="U49517" s="287"/>
      <c r="X49517" s="289"/>
    </row>
    <row r="49518" spans="20:24">
      <c r="T49518" s="288"/>
      <c r="U49518" s="287"/>
      <c r="X49518" s="289"/>
    </row>
    <row r="49519" spans="20:24">
      <c r="T49519" s="288"/>
      <c r="U49519" s="287"/>
      <c r="X49519" s="289"/>
    </row>
    <row r="49520" spans="20:24">
      <c r="T49520" s="288"/>
      <c r="U49520" s="287"/>
      <c r="X49520" s="289"/>
    </row>
    <row r="49521" spans="20:24">
      <c r="T49521" s="288"/>
      <c r="U49521" s="287"/>
      <c r="X49521" s="289"/>
    </row>
    <row r="49522" spans="20:24">
      <c r="T49522" s="288"/>
      <c r="U49522" s="287"/>
      <c r="X49522" s="289"/>
    </row>
    <row r="49523" spans="20:24">
      <c r="T49523" s="288"/>
      <c r="U49523" s="287"/>
      <c r="X49523" s="289"/>
    </row>
    <row r="49524" spans="20:24">
      <c r="T49524" s="288"/>
      <c r="U49524" s="287"/>
      <c r="X49524" s="289"/>
    </row>
    <row r="49525" spans="20:24">
      <c r="T49525" s="288"/>
      <c r="U49525" s="287"/>
      <c r="X49525" s="289"/>
    </row>
    <row r="49526" spans="20:24">
      <c r="T49526" s="288"/>
      <c r="U49526" s="287"/>
      <c r="X49526" s="289"/>
    </row>
    <row r="49527" spans="20:24">
      <c r="T49527" s="288"/>
      <c r="U49527" s="287"/>
      <c r="X49527" s="289"/>
    </row>
    <row r="49528" spans="20:24">
      <c r="T49528" s="288"/>
      <c r="U49528" s="287"/>
      <c r="X49528" s="289"/>
    </row>
    <row r="49529" spans="20:24">
      <c r="T49529" s="288"/>
      <c r="U49529" s="287"/>
      <c r="X49529" s="289"/>
    </row>
    <row r="49530" spans="20:24">
      <c r="T49530" s="288"/>
      <c r="U49530" s="287"/>
      <c r="X49530" s="289"/>
    </row>
    <row r="49531" spans="20:24">
      <c r="T49531" s="288"/>
      <c r="U49531" s="287"/>
      <c r="X49531" s="289"/>
    </row>
    <row r="49532" spans="20:24">
      <c r="T49532" s="288"/>
      <c r="U49532" s="287"/>
      <c r="X49532" s="289"/>
    </row>
    <row r="49533" spans="20:24">
      <c r="T49533" s="288"/>
      <c r="U49533" s="287"/>
      <c r="X49533" s="289"/>
    </row>
    <row r="49534" spans="20:24">
      <c r="T49534" s="288"/>
      <c r="U49534" s="287"/>
      <c r="X49534" s="289"/>
    </row>
    <row r="49535" spans="20:24">
      <c r="T49535" s="288"/>
      <c r="U49535" s="287"/>
      <c r="X49535" s="289"/>
    </row>
    <row r="49536" spans="20:24">
      <c r="T49536" s="288"/>
      <c r="U49536" s="287"/>
      <c r="X49536" s="289"/>
    </row>
    <row r="49537" spans="20:24">
      <c r="T49537" s="288"/>
      <c r="U49537" s="287"/>
      <c r="X49537" s="289"/>
    </row>
    <row r="49538" spans="20:24">
      <c r="T49538" s="288"/>
      <c r="U49538" s="287"/>
      <c r="X49538" s="289"/>
    </row>
    <row r="49539" spans="20:24">
      <c r="T49539" s="288"/>
      <c r="U49539" s="287"/>
      <c r="X49539" s="289"/>
    </row>
    <row r="49540" spans="20:24">
      <c r="T49540" s="288"/>
      <c r="U49540" s="287"/>
      <c r="X49540" s="289"/>
    </row>
    <row r="49541" spans="20:24">
      <c r="T49541" s="288"/>
      <c r="U49541" s="287"/>
      <c r="X49541" s="289"/>
    </row>
    <row r="49542" spans="20:24">
      <c r="T49542" s="288"/>
      <c r="U49542" s="287"/>
      <c r="X49542" s="289"/>
    </row>
    <row r="49543" spans="20:24">
      <c r="T49543" s="288"/>
      <c r="U49543" s="287"/>
      <c r="X49543" s="289"/>
    </row>
    <row r="49544" spans="20:24">
      <c r="T49544" s="288"/>
      <c r="U49544" s="287"/>
      <c r="X49544" s="289"/>
    </row>
    <row r="49545" spans="20:24">
      <c r="T49545" s="288"/>
      <c r="U49545" s="287"/>
      <c r="X49545" s="289"/>
    </row>
    <row r="49546" spans="20:24">
      <c r="T49546" s="288"/>
      <c r="U49546" s="287"/>
      <c r="X49546" s="289"/>
    </row>
    <row r="49547" spans="20:24">
      <c r="T49547" s="288"/>
      <c r="U49547" s="287"/>
      <c r="X49547" s="289"/>
    </row>
    <row r="49548" spans="20:24">
      <c r="T49548" s="288"/>
      <c r="U49548" s="287"/>
      <c r="X49548" s="289"/>
    </row>
    <row r="49549" spans="20:24">
      <c r="T49549" s="288"/>
      <c r="U49549" s="287"/>
      <c r="X49549" s="289"/>
    </row>
    <row r="49550" spans="20:24">
      <c r="T49550" s="288"/>
      <c r="U49550" s="287"/>
      <c r="X49550" s="289"/>
    </row>
    <row r="49551" spans="20:24">
      <c r="T49551" s="288"/>
      <c r="U49551" s="287"/>
      <c r="X49551" s="289"/>
    </row>
    <row r="49552" spans="20:24">
      <c r="T49552" s="288"/>
      <c r="U49552" s="287"/>
      <c r="X49552" s="289"/>
    </row>
    <row r="49553" spans="20:24">
      <c r="T49553" s="288"/>
      <c r="U49553" s="287"/>
      <c r="X49553" s="289"/>
    </row>
    <row r="49554" spans="20:24">
      <c r="T49554" s="288"/>
      <c r="U49554" s="287"/>
      <c r="X49554" s="289"/>
    </row>
    <row r="49555" spans="20:24">
      <c r="T49555" s="288"/>
      <c r="U49555" s="287"/>
      <c r="X49555" s="289"/>
    </row>
    <row r="49556" spans="20:24">
      <c r="T49556" s="288"/>
      <c r="U49556" s="287"/>
      <c r="X49556" s="289"/>
    </row>
    <row r="49557" spans="20:24">
      <c r="T49557" s="288"/>
      <c r="U49557" s="287"/>
      <c r="X49557" s="289"/>
    </row>
    <row r="49558" spans="20:24">
      <c r="T49558" s="288"/>
      <c r="U49558" s="287"/>
      <c r="X49558" s="289"/>
    </row>
    <row r="49559" spans="20:24">
      <c r="T49559" s="288"/>
      <c r="U49559" s="287"/>
      <c r="X49559" s="289"/>
    </row>
    <row r="49560" spans="20:24">
      <c r="T49560" s="288"/>
      <c r="U49560" s="287"/>
      <c r="X49560" s="289"/>
    </row>
    <row r="49561" spans="20:24">
      <c r="T49561" s="288"/>
      <c r="U49561" s="287"/>
      <c r="X49561" s="289"/>
    </row>
    <row r="49562" spans="20:24">
      <c r="T49562" s="288"/>
      <c r="U49562" s="287"/>
      <c r="X49562" s="289"/>
    </row>
    <row r="49563" spans="20:24">
      <c r="T49563" s="288"/>
      <c r="U49563" s="287"/>
      <c r="X49563" s="289"/>
    </row>
    <row r="49564" spans="20:24">
      <c r="T49564" s="288"/>
      <c r="U49564" s="287"/>
      <c r="X49564" s="289"/>
    </row>
    <row r="49565" spans="20:24">
      <c r="T49565" s="288"/>
      <c r="U49565" s="287"/>
      <c r="X49565" s="289"/>
    </row>
    <row r="49566" spans="20:24">
      <c r="T49566" s="288"/>
      <c r="U49566" s="287"/>
      <c r="X49566" s="289"/>
    </row>
    <row r="49567" spans="20:24">
      <c r="T49567" s="288"/>
      <c r="U49567" s="287"/>
      <c r="X49567" s="289"/>
    </row>
    <row r="49568" spans="20:24">
      <c r="T49568" s="288"/>
      <c r="U49568" s="287"/>
      <c r="X49568" s="289"/>
    </row>
    <row r="49569" spans="20:24">
      <c r="T49569" s="288"/>
      <c r="U49569" s="287"/>
      <c r="X49569" s="289"/>
    </row>
    <row r="49570" spans="20:24">
      <c r="T49570" s="288"/>
      <c r="U49570" s="287"/>
      <c r="X49570" s="289"/>
    </row>
    <row r="49571" spans="20:24">
      <c r="T49571" s="288"/>
      <c r="U49571" s="287"/>
      <c r="X49571" s="289"/>
    </row>
    <row r="49572" spans="20:24">
      <c r="T49572" s="288"/>
      <c r="U49572" s="287"/>
      <c r="X49572" s="289"/>
    </row>
    <row r="49573" spans="20:24">
      <c r="T49573" s="288"/>
      <c r="U49573" s="287"/>
      <c r="X49573" s="289"/>
    </row>
    <row r="49574" spans="20:24">
      <c r="T49574" s="288"/>
      <c r="U49574" s="287"/>
      <c r="X49574" s="289"/>
    </row>
    <row r="49575" spans="20:24">
      <c r="T49575" s="288"/>
      <c r="U49575" s="287"/>
      <c r="X49575" s="289"/>
    </row>
    <row r="49576" spans="20:24">
      <c r="T49576" s="288"/>
      <c r="U49576" s="287"/>
      <c r="X49576" s="289"/>
    </row>
    <row r="49577" spans="20:24">
      <c r="T49577" s="288"/>
      <c r="U49577" s="287"/>
      <c r="X49577" s="289"/>
    </row>
    <row r="49578" spans="20:24">
      <c r="T49578" s="288"/>
      <c r="U49578" s="287"/>
      <c r="X49578" s="289"/>
    </row>
    <row r="49579" spans="20:24">
      <c r="T49579" s="288"/>
      <c r="U49579" s="287"/>
      <c r="X49579" s="289"/>
    </row>
    <row r="49580" spans="20:24">
      <c r="T49580" s="288"/>
      <c r="U49580" s="287"/>
      <c r="X49580" s="289"/>
    </row>
    <row r="49581" spans="20:24">
      <c r="T49581" s="288"/>
      <c r="U49581" s="287"/>
      <c r="X49581" s="289"/>
    </row>
    <row r="49582" spans="20:24">
      <c r="T49582" s="288"/>
      <c r="U49582" s="287"/>
      <c r="X49582" s="289"/>
    </row>
    <row r="49583" spans="20:24">
      <c r="T49583" s="288"/>
      <c r="U49583" s="287"/>
      <c r="X49583" s="289"/>
    </row>
    <row r="49584" spans="20:24">
      <c r="T49584" s="288"/>
      <c r="U49584" s="287"/>
      <c r="X49584" s="289"/>
    </row>
    <row r="49585" spans="20:24">
      <c r="T49585" s="288"/>
      <c r="U49585" s="287"/>
      <c r="X49585" s="289"/>
    </row>
    <row r="49586" spans="20:24">
      <c r="T49586" s="288"/>
      <c r="U49586" s="287"/>
      <c r="X49586" s="289"/>
    </row>
    <row r="49587" spans="20:24">
      <c r="T49587" s="288"/>
      <c r="U49587" s="287"/>
      <c r="X49587" s="289"/>
    </row>
    <row r="49588" spans="20:24">
      <c r="T49588" s="288"/>
      <c r="U49588" s="287"/>
      <c r="X49588" s="289"/>
    </row>
    <row r="49589" spans="20:24">
      <c r="T49589" s="288"/>
      <c r="U49589" s="287"/>
      <c r="X49589" s="289"/>
    </row>
    <row r="49590" spans="20:24">
      <c r="T49590" s="288"/>
      <c r="U49590" s="287"/>
      <c r="X49590" s="289"/>
    </row>
    <row r="49591" spans="20:24">
      <c r="T49591" s="288"/>
      <c r="U49591" s="287"/>
      <c r="X49591" s="289"/>
    </row>
    <row r="49592" spans="20:24">
      <c r="T49592" s="288"/>
      <c r="U49592" s="287"/>
      <c r="X49592" s="289"/>
    </row>
    <row r="49593" spans="20:24">
      <c r="T49593" s="288"/>
      <c r="U49593" s="287"/>
      <c r="X49593" s="289"/>
    </row>
    <row r="49594" spans="20:24">
      <c r="T49594" s="288"/>
      <c r="U49594" s="287"/>
      <c r="X49594" s="289"/>
    </row>
    <row r="49595" spans="20:24">
      <c r="T49595" s="288"/>
      <c r="U49595" s="287"/>
      <c r="X49595" s="289"/>
    </row>
    <row r="49596" spans="20:24">
      <c r="T49596" s="288"/>
      <c r="U49596" s="287"/>
      <c r="X49596" s="289"/>
    </row>
    <row r="49597" spans="20:24">
      <c r="T49597" s="288"/>
      <c r="U49597" s="287"/>
      <c r="X49597" s="289"/>
    </row>
    <row r="49598" spans="20:24">
      <c r="T49598" s="288"/>
      <c r="U49598" s="287"/>
      <c r="X49598" s="289"/>
    </row>
    <row r="49599" spans="20:24">
      <c r="T49599" s="288"/>
      <c r="U49599" s="287"/>
      <c r="X49599" s="289"/>
    </row>
    <row r="49600" spans="20:24">
      <c r="T49600" s="288"/>
      <c r="U49600" s="287"/>
      <c r="X49600" s="289"/>
    </row>
    <row r="49601" spans="20:24">
      <c r="T49601" s="288"/>
      <c r="U49601" s="287"/>
      <c r="X49601" s="289"/>
    </row>
    <row r="49602" spans="20:24">
      <c r="T49602" s="288"/>
      <c r="U49602" s="287"/>
      <c r="X49602" s="289"/>
    </row>
    <row r="49603" spans="20:24">
      <c r="T49603" s="288"/>
      <c r="U49603" s="287"/>
      <c r="X49603" s="289"/>
    </row>
    <row r="49604" spans="20:24">
      <c r="T49604" s="288"/>
      <c r="U49604" s="287"/>
      <c r="X49604" s="289"/>
    </row>
    <row r="49605" spans="20:24">
      <c r="T49605" s="288"/>
      <c r="U49605" s="287"/>
      <c r="X49605" s="289"/>
    </row>
    <row r="49606" spans="20:24">
      <c r="T49606" s="288"/>
      <c r="U49606" s="287"/>
      <c r="X49606" s="289"/>
    </row>
    <row r="49607" spans="20:24">
      <c r="T49607" s="288"/>
      <c r="U49607" s="287"/>
      <c r="X49607" s="289"/>
    </row>
    <row r="49608" spans="20:24">
      <c r="T49608" s="288"/>
      <c r="U49608" s="287"/>
      <c r="X49608" s="289"/>
    </row>
    <row r="49609" spans="20:24">
      <c r="T49609" s="288"/>
      <c r="U49609" s="287"/>
      <c r="X49609" s="289"/>
    </row>
    <row r="49610" spans="20:24">
      <c r="T49610" s="288"/>
      <c r="U49610" s="287"/>
      <c r="X49610" s="289"/>
    </row>
    <row r="49611" spans="20:24">
      <c r="T49611" s="288"/>
      <c r="U49611" s="287"/>
      <c r="X49611" s="289"/>
    </row>
    <row r="49612" spans="20:24">
      <c r="T49612" s="288"/>
      <c r="U49612" s="287"/>
      <c r="X49612" s="289"/>
    </row>
    <row r="49613" spans="20:24">
      <c r="T49613" s="288"/>
      <c r="U49613" s="287"/>
      <c r="X49613" s="289"/>
    </row>
    <row r="49614" spans="20:24">
      <c r="T49614" s="288"/>
      <c r="U49614" s="287"/>
      <c r="X49614" s="289"/>
    </row>
    <row r="49615" spans="20:24">
      <c r="T49615" s="288"/>
      <c r="U49615" s="287"/>
      <c r="X49615" s="289"/>
    </row>
    <row r="49616" spans="20:24">
      <c r="T49616" s="288"/>
      <c r="U49616" s="287"/>
      <c r="X49616" s="289"/>
    </row>
    <row r="49617" spans="20:24">
      <c r="T49617" s="288"/>
      <c r="U49617" s="287"/>
      <c r="X49617" s="289"/>
    </row>
    <row r="49618" spans="20:24">
      <c r="T49618" s="288"/>
      <c r="U49618" s="287"/>
      <c r="X49618" s="289"/>
    </row>
    <row r="49619" spans="20:24">
      <c r="T49619" s="288"/>
      <c r="U49619" s="287"/>
      <c r="X49619" s="289"/>
    </row>
    <row r="49620" spans="20:24">
      <c r="T49620" s="288"/>
      <c r="U49620" s="287"/>
      <c r="X49620" s="289"/>
    </row>
    <row r="49621" spans="20:24">
      <c r="T49621" s="288"/>
      <c r="U49621" s="287"/>
      <c r="X49621" s="289"/>
    </row>
    <row r="49622" spans="20:24">
      <c r="T49622" s="288"/>
      <c r="U49622" s="287"/>
      <c r="X49622" s="289"/>
    </row>
    <row r="49623" spans="20:24">
      <c r="T49623" s="288"/>
      <c r="U49623" s="287"/>
      <c r="X49623" s="289"/>
    </row>
    <row r="49624" spans="20:24">
      <c r="T49624" s="288"/>
      <c r="U49624" s="287"/>
      <c r="X49624" s="289"/>
    </row>
    <row r="49625" spans="20:24">
      <c r="T49625" s="288"/>
      <c r="U49625" s="287"/>
      <c r="X49625" s="289"/>
    </row>
    <row r="49626" spans="20:24">
      <c r="T49626" s="288"/>
      <c r="U49626" s="287"/>
      <c r="X49626" s="289"/>
    </row>
    <row r="49627" spans="20:24">
      <c r="T49627" s="288"/>
      <c r="U49627" s="287"/>
      <c r="X49627" s="289"/>
    </row>
    <row r="49628" spans="20:24">
      <c r="T49628" s="288"/>
      <c r="U49628" s="287"/>
      <c r="X49628" s="289"/>
    </row>
    <row r="49629" spans="20:24">
      <c r="T49629" s="288"/>
      <c r="U49629" s="287"/>
      <c r="X49629" s="289"/>
    </row>
    <row r="49630" spans="20:24">
      <c r="T49630" s="288"/>
      <c r="U49630" s="287"/>
      <c r="X49630" s="289"/>
    </row>
    <row r="49631" spans="20:24">
      <c r="T49631" s="288"/>
      <c r="U49631" s="287"/>
      <c r="X49631" s="289"/>
    </row>
    <row r="49632" spans="20:24">
      <c r="T49632" s="288"/>
      <c r="U49632" s="287"/>
      <c r="X49632" s="289"/>
    </row>
    <row r="49633" spans="20:24">
      <c r="T49633" s="288"/>
      <c r="U49633" s="287"/>
      <c r="X49633" s="289"/>
    </row>
    <row r="49634" spans="20:24">
      <c r="T49634" s="288"/>
      <c r="U49634" s="287"/>
      <c r="X49634" s="289"/>
    </row>
    <row r="49635" spans="20:24">
      <c r="T49635" s="288"/>
      <c r="U49635" s="287"/>
      <c r="X49635" s="289"/>
    </row>
    <row r="49636" spans="20:24">
      <c r="T49636" s="288"/>
      <c r="U49636" s="287"/>
      <c r="X49636" s="289"/>
    </row>
    <row r="49637" spans="20:24">
      <c r="T49637" s="288"/>
      <c r="U49637" s="287"/>
      <c r="X49637" s="289"/>
    </row>
    <row r="49638" spans="20:24">
      <c r="T49638" s="288"/>
      <c r="U49638" s="287"/>
      <c r="X49638" s="289"/>
    </row>
    <row r="49639" spans="20:24">
      <c r="T49639" s="288"/>
      <c r="U49639" s="287"/>
      <c r="X49639" s="289"/>
    </row>
    <row r="49640" spans="20:24">
      <c r="T49640" s="288"/>
      <c r="U49640" s="287"/>
      <c r="X49640" s="289"/>
    </row>
    <row r="49641" spans="20:24">
      <c r="T49641" s="288"/>
      <c r="U49641" s="287"/>
      <c r="X49641" s="289"/>
    </row>
    <row r="49642" spans="20:24">
      <c r="T49642" s="288"/>
      <c r="U49642" s="287"/>
      <c r="X49642" s="289"/>
    </row>
    <row r="49643" spans="20:24">
      <c r="T49643" s="288"/>
      <c r="U49643" s="287"/>
      <c r="X49643" s="289"/>
    </row>
    <row r="49644" spans="20:24">
      <c r="T49644" s="288"/>
      <c r="U49644" s="287"/>
      <c r="X49644" s="289"/>
    </row>
    <row r="49645" spans="20:24">
      <c r="T49645" s="288"/>
      <c r="U49645" s="287"/>
      <c r="X49645" s="289"/>
    </row>
    <row r="49646" spans="20:24">
      <c r="T49646" s="288"/>
      <c r="U49646" s="287"/>
      <c r="X49646" s="289"/>
    </row>
    <row r="49647" spans="20:24">
      <c r="T49647" s="288"/>
      <c r="U49647" s="287"/>
      <c r="X49647" s="289"/>
    </row>
    <row r="49648" spans="20:24">
      <c r="T49648" s="288"/>
      <c r="U49648" s="287"/>
      <c r="X49648" s="289"/>
    </row>
    <row r="49649" spans="20:24">
      <c r="T49649" s="288"/>
      <c r="U49649" s="287"/>
      <c r="X49649" s="289"/>
    </row>
    <row r="49650" spans="20:24">
      <c r="T49650" s="288"/>
      <c r="U49650" s="287"/>
      <c r="X49650" s="289"/>
    </row>
    <row r="49651" spans="20:24">
      <c r="T49651" s="288"/>
      <c r="U49651" s="287"/>
      <c r="X49651" s="289"/>
    </row>
    <row r="49652" spans="20:24">
      <c r="T49652" s="288"/>
      <c r="U49652" s="287"/>
      <c r="X49652" s="289"/>
    </row>
    <row r="49653" spans="20:24">
      <c r="T49653" s="288"/>
      <c r="U49653" s="287"/>
      <c r="X49653" s="289"/>
    </row>
    <row r="49654" spans="20:24">
      <c r="T49654" s="288"/>
      <c r="U49654" s="287"/>
      <c r="X49654" s="289"/>
    </row>
    <row r="49655" spans="20:24">
      <c r="T49655" s="288"/>
      <c r="U49655" s="287"/>
      <c r="X49655" s="289"/>
    </row>
    <row r="49656" spans="20:24">
      <c r="T49656" s="288"/>
      <c r="U49656" s="287"/>
      <c r="X49656" s="289"/>
    </row>
    <row r="49657" spans="20:24">
      <c r="T49657" s="288"/>
      <c r="U49657" s="287"/>
      <c r="X49657" s="289"/>
    </row>
    <row r="49658" spans="20:24">
      <c r="T49658" s="288"/>
      <c r="U49658" s="287"/>
      <c r="X49658" s="289"/>
    </row>
    <row r="49659" spans="20:24">
      <c r="T49659" s="288"/>
      <c r="U49659" s="287"/>
      <c r="X49659" s="289"/>
    </row>
    <row r="49660" spans="20:24">
      <c r="T49660" s="288"/>
      <c r="U49660" s="287"/>
      <c r="X49660" s="289"/>
    </row>
    <row r="49661" spans="20:24">
      <c r="T49661" s="288"/>
      <c r="U49661" s="287"/>
      <c r="X49661" s="289"/>
    </row>
    <row r="49662" spans="20:24">
      <c r="T49662" s="288"/>
      <c r="U49662" s="287"/>
      <c r="X49662" s="289"/>
    </row>
    <row r="49663" spans="20:24">
      <c r="T49663" s="288"/>
      <c r="U49663" s="287"/>
      <c r="X49663" s="289"/>
    </row>
    <row r="49664" spans="20:24">
      <c r="T49664" s="288"/>
      <c r="U49664" s="287"/>
      <c r="X49664" s="289"/>
    </row>
    <row r="49665" spans="20:24">
      <c r="T49665" s="288"/>
      <c r="U49665" s="287"/>
      <c r="X49665" s="289"/>
    </row>
    <row r="49666" spans="20:24">
      <c r="T49666" s="288"/>
      <c r="U49666" s="287"/>
      <c r="X49666" s="289"/>
    </row>
    <row r="49667" spans="20:24">
      <c r="T49667" s="288"/>
      <c r="U49667" s="287"/>
      <c r="X49667" s="289"/>
    </row>
    <row r="49668" spans="20:24">
      <c r="T49668" s="288"/>
      <c r="U49668" s="287"/>
      <c r="X49668" s="289"/>
    </row>
    <row r="49669" spans="20:24">
      <c r="T49669" s="288"/>
      <c r="U49669" s="287"/>
      <c r="X49669" s="289"/>
    </row>
    <row r="49670" spans="20:24">
      <c r="T49670" s="288"/>
      <c r="U49670" s="287"/>
      <c r="X49670" s="289"/>
    </row>
    <row r="49671" spans="20:24">
      <c r="T49671" s="288"/>
      <c r="U49671" s="287"/>
      <c r="X49671" s="289"/>
    </row>
    <row r="49672" spans="20:24">
      <c r="T49672" s="288"/>
      <c r="U49672" s="287"/>
      <c r="X49672" s="289"/>
    </row>
    <row r="49673" spans="20:24">
      <c r="T49673" s="288"/>
      <c r="U49673" s="287"/>
      <c r="X49673" s="289"/>
    </row>
    <row r="49674" spans="20:24">
      <c r="T49674" s="288"/>
      <c r="U49674" s="287"/>
      <c r="X49674" s="289"/>
    </row>
    <row r="49675" spans="20:24">
      <c r="T49675" s="288"/>
      <c r="U49675" s="287"/>
      <c r="X49675" s="289"/>
    </row>
    <row r="49676" spans="20:24">
      <c r="T49676" s="288"/>
      <c r="U49676" s="287"/>
      <c r="X49676" s="289"/>
    </row>
    <row r="49677" spans="20:24">
      <c r="T49677" s="288"/>
      <c r="U49677" s="287"/>
      <c r="X49677" s="289"/>
    </row>
    <row r="49678" spans="20:24">
      <c r="T49678" s="288"/>
      <c r="U49678" s="287"/>
      <c r="X49678" s="289"/>
    </row>
    <row r="49679" spans="20:24">
      <c r="T49679" s="288"/>
      <c r="U49679" s="287"/>
      <c r="X49679" s="289"/>
    </row>
    <row r="49680" spans="20:24">
      <c r="T49680" s="288"/>
      <c r="U49680" s="287"/>
      <c r="X49680" s="289"/>
    </row>
    <row r="49681" spans="20:24">
      <c r="T49681" s="288"/>
      <c r="U49681" s="287"/>
      <c r="X49681" s="289"/>
    </row>
    <row r="49682" spans="20:24">
      <c r="T49682" s="288"/>
      <c r="U49682" s="287"/>
      <c r="X49682" s="289"/>
    </row>
    <row r="49683" spans="20:24">
      <c r="T49683" s="288"/>
      <c r="U49683" s="287"/>
      <c r="X49683" s="289"/>
    </row>
    <row r="49684" spans="20:24">
      <c r="T49684" s="288"/>
      <c r="U49684" s="287"/>
      <c r="X49684" s="289"/>
    </row>
    <row r="49685" spans="20:24">
      <c r="T49685" s="288"/>
      <c r="U49685" s="287"/>
      <c r="X49685" s="289"/>
    </row>
    <row r="49686" spans="20:24">
      <c r="T49686" s="288"/>
      <c r="U49686" s="287"/>
      <c r="X49686" s="289"/>
    </row>
    <row r="49687" spans="20:24">
      <c r="T49687" s="288"/>
      <c r="U49687" s="287"/>
      <c r="X49687" s="289"/>
    </row>
    <row r="49688" spans="20:24">
      <c r="T49688" s="288"/>
      <c r="U49688" s="287"/>
      <c r="X49688" s="289"/>
    </row>
    <row r="49689" spans="20:24">
      <c r="T49689" s="288"/>
      <c r="U49689" s="287"/>
      <c r="X49689" s="289"/>
    </row>
    <row r="49690" spans="20:24">
      <c r="T49690" s="288"/>
      <c r="U49690" s="287"/>
      <c r="X49690" s="289"/>
    </row>
    <row r="49691" spans="20:24">
      <c r="T49691" s="288"/>
      <c r="U49691" s="287"/>
      <c r="X49691" s="289"/>
    </row>
    <row r="49692" spans="20:24">
      <c r="T49692" s="288"/>
      <c r="U49692" s="287"/>
      <c r="X49692" s="289"/>
    </row>
    <row r="49693" spans="20:24">
      <c r="T49693" s="288"/>
      <c r="U49693" s="287"/>
      <c r="X49693" s="289"/>
    </row>
    <row r="49694" spans="20:24">
      <c r="T49694" s="288"/>
      <c r="U49694" s="287"/>
      <c r="X49694" s="289"/>
    </row>
    <row r="49695" spans="20:24">
      <c r="T49695" s="288"/>
      <c r="U49695" s="287"/>
      <c r="X49695" s="289"/>
    </row>
    <row r="49696" spans="20:24">
      <c r="T49696" s="288"/>
      <c r="U49696" s="287"/>
      <c r="X49696" s="289"/>
    </row>
    <row r="49697" spans="20:24">
      <c r="T49697" s="288"/>
      <c r="U49697" s="287"/>
      <c r="X49697" s="289"/>
    </row>
    <row r="49698" spans="20:24">
      <c r="T49698" s="288"/>
      <c r="U49698" s="287"/>
      <c r="X49698" s="289"/>
    </row>
    <row r="49699" spans="20:24">
      <c r="T49699" s="288"/>
      <c r="U49699" s="287"/>
      <c r="X49699" s="289"/>
    </row>
    <row r="49700" spans="20:24">
      <c r="T49700" s="288"/>
      <c r="U49700" s="287"/>
      <c r="X49700" s="289"/>
    </row>
    <row r="49701" spans="20:24">
      <c r="T49701" s="288"/>
      <c r="U49701" s="287"/>
      <c r="X49701" s="289"/>
    </row>
    <row r="49702" spans="20:24">
      <c r="T49702" s="288"/>
      <c r="U49702" s="287"/>
      <c r="X49702" s="289"/>
    </row>
    <row r="49703" spans="20:24">
      <c r="T49703" s="288"/>
      <c r="U49703" s="287"/>
      <c r="X49703" s="289"/>
    </row>
    <row r="49704" spans="20:24">
      <c r="T49704" s="288"/>
      <c r="U49704" s="287"/>
      <c r="X49704" s="289"/>
    </row>
    <row r="49705" spans="20:24">
      <c r="T49705" s="288"/>
      <c r="U49705" s="287"/>
      <c r="X49705" s="289"/>
    </row>
    <row r="49706" spans="20:24">
      <c r="T49706" s="288"/>
      <c r="U49706" s="287"/>
      <c r="X49706" s="289"/>
    </row>
    <row r="49707" spans="20:24">
      <c r="T49707" s="288"/>
      <c r="U49707" s="287"/>
      <c r="X49707" s="289"/>
    </row>
    <row r="49708" spans="20:24">
      <c r="T49708" s="288"/>
      <c r="U49708" s="287"/>
      <c r="X49708" s="289"/>
    </row>
    <row r="49709" spans="20:24">
      <c r="T49709" s="288"/>
      <c r="U49709" s="287"/>
      <c r="X49709" s="289"/>
    </row>
    <row r="49710" spans="20:24">
      <c r="T49710" s="288"/>
      <c r="U49710" s="287"/>
      <c r="X49710" s="289"/>
    </row>
    <row r="49711" spans="20:24">
      <c r="T49711" s="288"/>
      <c r="U49711" s="287"/>
      <c r="X49711" s="289"/>
    </row>
    <row r="49712" spans="20:24">
      <c r="T49712" s="288"/>
      <c r="U49712" s="287"/>
      <c r="X49712" s="289"/>
    </row>
    <row r="49713" spans="20:24">
      <c r="T49713" s="288"/>
      <c r="U49713" s="287"/>
      <c r="X49713" s="289"/>
    </row>
    <row r="49714" spans="20:24">
      <c r="T49714" s="288"/>
      <c r="U49714" s="287"/>
      <c r="X49714" s="289"/>
    </row>
    <row r="49715" spans="20:24">
      <c r="T49715" s="288"/>
      <c r="U49715" s="287"/>
      <c r="X49715" s="289"/>
    </row>
    <row r="49716" spans="20:24">
      <c r="T49716" s="288"/>
      <c r="U49716" s="287"/>
      <c r="X49716" s="289"/>
    </row>
    <row r="49717" spans="20:24">
      <c r="T49717" s="288"/>
      <c r="U49717" s="287"/>
      <c r="X49717" s="289"/>
    </row>
    <row r="49718" spans="20:24">
      <c r="T49718" s="288"/>
      <c r="U49718" s="287"/>
      <c r="X49718" s="289"/>
    </row>
    <row r="49719" spans="20:24">
      <c r="T49719" s="288"/>
      <c r="U49719" s="287"/>
      <c r="X49719" s="289"/>
    </row>
    <row r="49720" spans="20:24">
      <c r="T49720" s="288"/>
      <c r="U49720" s="287"/>
      <c r="X49720" s="289"/>
    </row>
    <row r="49721" spans="20:24">
      <c r="T49721" s="288"/>
      <c r="U49721" s="287"/>
      <c r="X49721" s="289"/>
    </row>
    <row r="49722" spans="20:24">
      <c r="T49722" s="288"/>
      <c r="U49722" s="287"/>
      <c r="X49722" s="289"/>
    </row>
    <row r="49723" spans="20:24">
      <c r="T49723" s="288"/>
      <c r="U49723" s="287"/>
      <c r="X49723" s="289"/>
    </row>
    <row r="49724" spans="20:24">
      <c r="T49724" s="288"/>
      <c r="U49724" s="287"/>
      <c r="X49724" s="289"/>
    </row>
    <row r="49725" spans="20:24">
      <c r="T49725" s="288"/>
      <c r="U49725" s="287"/>
      <c r="X49725" s="289"/>
    </row>
    <row r="49726" spans="20:24">
      <c r="T49726" s="288"/>
      <c r="U49726" s="287"/>
      <c r="X49726" s="289"/>
    </row>
    <row r="49727" spans="20:24">
      <c r="T49727" s="288"/>
      <c r="U49727" s="287"/>
      <c r="X49727" s="289"/>
    </row>
    <row r="49728" spans="20:24">
      <c r="T49728" s="288"/>
      <c r="U49728" s="287"/>
      <c r="X49728" s="289"/>
    </row>
    <row r="49729" spans="20:24">
      <c r="T49729" s="288"/>
      <c r="U49729" s="287"/>
      <c r="X49729" s="289"/>
    </row>
    <row r="49730" spans="20:24">
      <c r="T49730" s="288"/>
      <c r="U49730" s="287"/>
      <c r="X49730" s="289"/>
    </row>
    <row r="49731" spans="20:24">
      <c r="T49731" s="288"/>
      <c r="U49731" s="287"/>
      <c r="X49731" s="289"/>
    </row>
    <row r="49732" spans="20:24">
      <c r="T49732" s="288"/>
      <c r="U49732" s="287"/>
      <c r="X49732" s="289"/>
    </row>
    <row r="49733" spans="20:24">
      <c r="T49733" s="288"/>
      <c r="U49733" s="287"/>
      <c r="X49733" s="289"/>
    </row>
    <row r="49734" spans="20:24">
      <c r="T49734" s="288"/>
      <c r="U49734" s="287"/>
      <c r="X49734" s="289"/>
    </row>
    <row r="49735" spans="20:24">
      <c r="T49735" s="288"/>
      <c r="U49735" s="287"/>
      <c r="X49735" s="289"/>
    </row>
    <row r="49736" spans="20:24">
      <c r="T49736" s="288"/>
      <c r="U49736" s="287"/>
      <c r="X49736" s="289"/>
    </row>
    <row r="49737" spans="20:24">
      <c r="T49737" s="288"/>
      <c r="U49737" s="287"/>
      <c r="X49737" s="289"/>
    </row>
    <row r="49738" spans="20:24">
      <c r="T49738" s="288"/>
      <c r="U49738" s="287"/>
      <c r="X49738" s="289"/>
    </row>
    <row r="49739" spans="20:24">
      <c r="T49739" s="288"/>
      <c r="U49739" s="287"/>
      <c r="X49739" s="289"/>
    </row>
    <row r="49740" spans="20:24">
      <c r="T49740" s="288"/>
      <c r="U49740" s="287"/>
      <c r="X49740" s="289"/>
    </row>
    <row r="49741" spans="20:24">
      <c r="T49741" s="288"/>
      <c r="U49741" s="287"/>
      <c r="X49741" s="289"/>
    </row>
    <row r="49742" spans="20:24">
      <c r="T49742" s="288"/>
      <c r="U49742" s="287"/>
      <c r="X49742" s="289"/>
    </row>
    <row r="49743" spans="20:24">
      <c r="T49743" s="288"/>
      <c r="U49743" s="287"/>
      <c r="X49743" s="289"/>
    </row>
    <row r="49744" spans="20:24">
      <c r="T49744" s="288"/>
      <c r="U49744" s="287"/>
      <c r="X49744" s="289"/>
    </row>
    <row r="49745" spans="20:24">
      <c r="T49745" s="288"/>
      <c r="U49745" s="287"/>
      <c r="X49745" s="289"/>
    </row>
    <row r="49746" spans="20:24">
      <c r="T49746" s="288"/>
      <c r="U49746" s="287"/>
      <c r="X49746" s="289"/>
    </row>
    <row r="49747" spans="20:24">
      <c r="T49747" s="288"/>
      <c r="U49747" s="287"/>
      <c r="X49747" s="289"/>
    </row>
    <row r="49748" spans="20:24">
      <c r="T49748" s="288"/>
      <c r="U49748" s="287"/>
      <c r="X49748" s="289"/>
    </row>
    <row r="49749" spans="20:24">
      <c r="T49749" s="288"/>
      <c r="U49749" s="287"/>
      <c r="X49749" s="289"/>
    </row>
    <row r="49750" spans="20:24">
      <c r="T49750" s="288"/>
      <c r="U49750" s="287"/>
      <c r="X49750" s="289"/>
    </row>
    <row r="49751" spans="20:24">
      <c r="T49751" s="288"/>
      <c r="U49751" s="287"/>
      <c r="X49751" s="289"/>
    </row>
    <row r="49752" spans="20:24">
      <c r="T49752" s="288"/>
      <c r="U49752" s="287"/>
      <c r="X49752" s="289"/>
    </row>
    <row r="49753" spans="20:24">
      <c r="T49753" s="288"/>
      <c r="U49753" s="287"/>
      <c r="X49753" s="289"/>
    </row>
    <row r="49754" spans="20:24">
      <c r="T49754" s="288"/>
      <c r="U49754" s="287"/>
      <c r="X49754" s="289"/>
    </row>
    <row r="49755" spans="20:24">
      <c r="T49755" s="288"/>
      <c r="U49755" s="287"/>
      <c r="X49755" s="289"/>
    </row>
    <row r="49756" spans="20:24">
      <c r="T49756" s="288"/>
      <c r="U49756" s="287"/>
      <c r="X49756" s="289"/>
    </row>
    <row r="49757" spans="20:24">
      <c r="T49757" s="288"/>
      <c r="U49757" s="287"/>
      <c r="X49757" s="289"/>
    </row>
    <row r="49758" spans="20:24">
      <c r="T49758" s="288"/>
      <c r="U49758" s="287"/>
      <c r="X49758" s="289"/>
    </row>
    <row r="49759" spans="20:24">
      <c r="T49759" s="288"/>
      <c r="U49759" s="287"/>
      <c r="X49759" s="289"/>
    </row>
    <row r="49760" spans="20:24">
      <c r="T49760" s="288"/>
      <c r="U49760" s="287"/>
      <c r="X49760" s="289"/>
    </row>
    <row r="49761" spans="20:24">
      <c r="T49761" s="288"/>
      <c r="U49761" s="287"/>
      <c r="X49761" s="289"/>
    </row>
    <row r="49762" spans="20:24">
      <c r="T49762" s="288"/>
      <c r="U49762" s="287"/>
      <c r="X49762" s="289"/>
    </row>
    <row r="49763" spans="20:24">
      <c r="T49763" s="288"/>
      <c r="U49763" s="287"/>
      <c r="X49763" s="289"/>
    </row>
    <row r="49764" spans="20:24">
      <c r="T49764" s="288"/>
      <c r="U49764" s="287"/>
      <c r="X49764" s="289"/>
    </row>
    <row r="49765" spans="20:24">
      <c r="T49765" s="288"/>
      <c r="U49765" s="287"/>
      <c r="X49765" s="289"/>
    </row>
    <row r="49766" spans="20:24">
      <c r="T49766" s="288"/>
      <c r="U49766" s="287"/>
      <c r="X49766" s="289"/>
    </row>
    <row r="49767" spans="20:24">
      <c r="T49767" s="288"/>
      <c r="U49767" s="287"/>
      <c r="X49767" s="289"/>
    </row>
    <row r="49768" spans="20:24">
      <c r="T49768" s="288"/>
      <c r="U49768" s="287"/>
      <c r="X49768" s="289"/>
    </row>
    <row r="49769" spans="20:24">
      <c r="T49769" s="288"/>
      <c r="U49769" s="287"/>
      <c r="X49769" s="289"/>
    </row>
    <row r="49770" spans="20:24">
      <c r="T49770" s="288"/>
      <c r="U49770" s="287"/>
      <c r="X49770" s="289"/>
    </row>
    <row r="49771" spans="20:24">
      <c r="T49771" s="288"/>
      <c r="U49771" s="287"/>
      <c r="X49771" s="289"/>
    </row>
    <row r="49772" spans="20:24">
      <c r="T49772" s="288"/>
      <c r="U49772" s="287"/>
      <c r="X49772" s="289"/>
    </row>
    <row r="49773" spans="20:24">
      <c r="T49773" s="288"/>
      <c r="U49773" s="287"/>
      <c r="X49773" s="289"/>
    </row>
    <row r="49774" spans="20:24">
      <c r="T49774" s="288"/>
      <c r="U49774" s="287"/>
      <c r="X49774" s="289"/>
    </row>
    <row r="49775" spans="20:24">
      <c r="T49775" s="288"/>
      <c r="U49775" s="287"/>
      <c r="X49775" s="289"/>
    </row>
    <row r="49776" spans="20:24">
      <c r="T49776" s="288"/>
      <c r="U49776" s="287"/>
      <c r="X49776" s="289"/>
    </row>
    <row r="49777" spans="20:24">
      <c r="T49777" s="288"/>
      <c r="U49777" s="287"/>
      <c r="X49777" s="289"/>
    </row>
    <row r="49778" spans="20:24">
      <c r="T49778" s="288"/>
      <c r="U49778" s="287"/>
      <c r="X49778" s="289"/>
    </row>
    <row r="49779" spans="20:24">
      <c r="T49779" s="288"/>
      <c r="U49779" s="287"/>
      <c r="X49779" s="289"/>
    </row>
    <row r="49780" spans="20:24">
      <c r="T49780" s="288"/>
      <c r="U49780" s="287"/>
      <c r="X49780" s="289"/>
    </row>
    <row r="49781" spans="20:24">
      <c r="T49781" s="288"/>
      <c r="U49781" s="287"/>
      <c r="X49781" s="289"/>
    </row>
    <row r="49782" spans="20:24">
      <c r="T49782" s="288"/>
      <c r="U49782" s="287"/>
      <c r="X49782" s="289"/>
    </row>
    <row r="49783" spans="20:24">
      <c r="T49783" s="288"/>
      <c r="U49783" s="287"/>
      <c r="X49783" s="289"/>
    </row>
    <row r="49784" spans="20:24">
      <c r="T49784" s="288"/>
      <c r="U49784" s="287"/>
      <c r="X49784" s="289"/>
    </row>
    <row r="49785" spans="20:24">
      <c r="T49785" s="288"/>
      <c r="U49785" s="287"/>
      <c r="X49785" s="289"/>
    </row>
    <row r="49786" spans="20:24">
      <c r="T49786" s="288"/>
      <c r="U49786" s="287"/>
      <c r="X49786" s="289"/>
    </row>
    <row r="49787" spans="20:24">
      <c r="T49787" s="288"/>
      <c r="U49787" s="287"/>
      <c r="X49787" s="289"/>
    </row>
    <row r="49788" spans="20:24">
      <c r="T49788" s="288"/>
      <c r="U49788" s="287"/>
      <c r="X49788" s="289"/>
    </row>
    <row r="49789" spans="20:24">
      <c r="T49789" s="288"/>
      <c r="U49789" s="287"/>
      <c r="X49789" s="289"/>
    </row>
    <row r="49790" spans="20:24">
      <c r="T49790" s="288"/>
      <c r="U49790" s="287"/>
      <c r="X49790" s="289"/>
    </row>
    <row r="49791" spans="20:24">
      <c r="T49791" s="288"/>
      <c r="U49791" s="287"/>
      <c r="X49791" s="289"/>
    </row>
    <row r="49792" spans="20:24">
      <c r="T49792" s="288"/>
      <c r="U49792" s="287"/>
      <c r="X49792" s="289"/>
    </row>
    <row r="49793" spans="20:24">
      <c r="T49793" s="288"/>
      <c r="U49793" s="287"/>
      <c r="X49793" s="289"/>
    </row>
    <row r="49794" spans="20:24">
      <c r="T49794" s="288"/>
      <c r="U49794" s="287"/>
      <c r="X49794" s="289"/>
    </row>
    <row r="49795" spans="20:24">
      <c r="T49795" s="288"/>
      <c r="U49795" s="287"/>
      <c r="X49795" s="289"/>
    </row>
    <row r="49796" spans="20:24">
      <c r="T49796" s="288"/>
      <c r="U49796" s="287"/>
      <c r="X49796" s="289"/>
    </row>
    <row r="49797" spans="20:24">
      <c r="T49797" s="288"/>
      <c r="U49797" s="287"/>
      <c r="X49797" s="289"/>
    </row>
    <row r="49798" spans="20:24">
      <c r="T49798" s="288"/>
      <c r="U49798" s="287"/>
      <c r="X49798" s="289"/>
    </row>
    <row r="49799" spans="20:24">
      <c r="T49799" s="288"/>
      <c r="U49799" s="287"/>
      <c r="X49799" s="289"/>
    </row>
    <row r="49800" spans="20:24">
      <c r="T49800" s="288"/>
      <c r="U49800" s="287"/>
      <c r="X49800" s="289"/>
    </row>
    <row r="49801" spans="20:24">
      <c r="T49801" s="288"/>
      <c r="U49801" s="287"/>
      <c r="X49801" s="289"/>
    </row>
    <row r="49802" spans="20:24">
      <c r="T49802" s="288"/>
      <c r="U49802" s="287"/>
      <c r="X49802" s="289"/>
    </row>
    <row r="49803" spans="20:24">
      <c r="T49803" s="288"/>
      <c r="U49803" s="287"/>
      <c r="X49803" s="289"/>
    </row>
    <row r="49804" spans="20:24">
      <c r="T49804" s="288"/>
      <c r="U49804" s="287"/>
      <c r="X49804" s="289"/>
    </row>
    <row r="49805" spans="20:24">
      <c r="T49805" s="288"/>
      <c r="U49805" s="287"/>
      <c r="X49805" s="289"/>
    </row>
    <row r="49806" spans="20:24">
      <c r="T49806" s="288"/>
      <c r="U49806" s="287"/>
      <c r="X49806" s="289"/>
    </row>
    <row r="49807" spans="20:24">
      <c r="T49807" s="288"/>
      <c r="U49807" s="287"/>
      <c r="X49807" s="289"/>
    </row>
    <row r="49808" spans="20:24">
      <c r="T49808" s="288"/>
      <c r="U49808" s="287"/>
      <c r="X49808" s="289"/>
    </row>
    <row r="49809" spans="20:24">
      <c r="T49809" s="288"/>
      <c r="U49809" s="287"/>
      <c r="X49809" s="289"/>
    </row>
    <row r="49810" spans="20:24">
      <c r="T49810" s="288"/>
      <c r="U49810" s="287"/>
      <c r="X49810" s="289"/>
    </row>
    <row r="49811" spans="20:24">
      <c r="T49811" s="288"/>
      <c r="U49811" s="287"/>
      <c r="X49811" s="289"/>
    </row>
    <row r="49812" spans="20:24">
      <c r="T49812" s="288"/>
      <c r="U49812" s="287"/>
      <c r="X49812" s="289"/>
    </row>
    <row r="49813" spans="20:24">
      <c r="T49813" s="288"/>
      <c r="U49813" s="287"/>
      <c r="X49813" s="289"/>
    </row>
    <row r="49814" spans="20:24">
      <c r="T49814" s="288"/>
      <c r="U49814" s="287"/>
      <c r="X49814" s="289"/>
    </row>
    <row r="49815" spans="20:24">
      <c r="T49815" s="288"/>
      <c r="U49815" s="287"/>
      <c r="X49815" s="289"/>
    </row>
    <row r="49816" spans="20:24">
      <c r="T49816" s="288"/>
      <c r="U49816" s="287"/>
      <c r="X49816" s="289"/>
    </row>
    <row r="49817" spans="20:24">
      <c r="T49817" s="288"/>
      <c r="U49817" s="287"/>
      <c r="X49817" s="289"/>
    </row>
    <row r="49818" spans="20:24">
      <c r="T49818" s="288"/>
      <c r="U49818" s="287"/>
      <c r="X49818" s="289"/>
    </row>
    <row r="49819" spans="20:24">
      <c r="T49819" s="288"/>
      <c r="U49819" s="287"/>
      <c r="X49819" s="289"/>
    </row>
    <row r="49820" spans="20:24">
      <c r="T49820" s="288"/>
      <c r="U49820" s="287"/>
      <c r="X49820" s="289"/>
    </row>
    <row r="49821" spans="20:24">
      <c r="T49821" s="288"/>
      <c r="U49821" s="287"/>
      <c r="X49821" s="289"/>
    </row>
    <row r="49822" spans="20:24">
      <c r="T49822" s="288"/>
      <c r="U49822" s="287"/>
      <c r="X49822" s="289"/>
    </row>
    <row r="49823" spans="20:24">
      <c r="T49823" s="288"/>
      <c r="U49823" s="287"/>
      <c r="X49823" s="289"/>
    </row>
    <row r="49824" spans="20:24">
      <c r="T49824" s="288"/>
      <c r="U49824" s="287"/>
      <c r="X49824" s="289"/>
    </row>
    <row r="49825" spans="20:24">
      <c r="T49825" s="288"/>
      <c r="U49825" s="287"/>
      <c r="X49825" s="289"/>
    </row>
    <row r="49826" spans="20:24">
      <c r="T49826" s="288"/>
      <c r="U49826" s="287"/>
      <c r="X49826" s="289"/>
    </row>
    <row r="49827" spans="20:24">
      <c r="T49827" s="288"/>
      <c r="U49827" s="287"/>
      <c r="X49827" s="289"/>
    </row>
    <row r="49828" spans="20:24">
      <c r="T49828" s="288"/>
      <c r="U49828" s="287"/>
      <c r="X49828" s="289"/>
    </row>
    <row r="49829" spans="20:24">
      <c r="T49829" s="288"/>
      <c r="U49829" s="287"/>
      <c r="X49829" s="289"/>
    </row>
    <row r="49830" spans="20:24">
      <c r="T49830" s="288"/>
      <c r="U49830" s="287"/>
      <c r="X49830" s="289"/>
    </row>
    <row r="49831" spans="20:24">
      <c r="T49831" s="288"/>
      <c r="U49831" s="287"/>
      <c r="X49831" s="289"/>
    </row>
    <row r="49832" spans="20:24">
      <c r="T49832" s="288"/>
      <c r="U49832" s="287"/>
      <c r="X49832" s="289"/>
    </row>
    <row r="49833" spans="20:24">
      <c r="T49833" s="288"/>
      <c r="U49833" s="287"/>
      <c r="X49833" s="289"/>
    </row>
    <row r="49834" spans="20:24">
      <c r="T49834" s="288"/>
      <c r="U49834" s="287"/>
      <c r="X49834" s="289"/>
    </row>
    <row r="49835" spans="20:24">
      <c r="T49835" s="288"/>
      <c r="U49835" s="287"/>
      <c r="X49835" s="289"/>
    </row>
    <row r="49836" spans="20:24">
      <c r="T49836" s="288"/>
      <c r="U49836" s="287"/>
      <c r="X49836" s="289"/>
    </row>
    <row r="49837" spans="20:24">
      <c r="T49837" s="288"/>
      <c r="U49837" s="287"/>
      <c r="X49837" s="289"/>
    </row>
    <row r="49838" spans="20:24">
      <c r="T49838" s="288"/>
      <c r="U49838" s="287"/>
      <c r="X49838" s="289"/>
    </row>
    <row r="49839" spans="20:24">
      <c r="T49839" s="288"/>
      <c r="U49839" s="287"/>
      <c r="X49839" s="289"/>
    </row>
    <row r="49840" spans="20:24">
      <c r="T49840" s="288"/>
      <c r="U49840" s="287"/>
      <c r="X49840" s="289"/>
    </row>
    <row r="49841" spans="20:24">
      <c r="T49841" s="288"/>
      <c r="U49841" s="287"/>
      <c r="X49841" s="289"/>
    </row>
    <row r="49842" spans="20:24">
      <c r="T49842" s="288"/>
      <c r="U49842" s="287"/>
      <c r="X49842" s="289"/>
    </row>
    <row r="49843" spans="20:24">
      <c r="T49843" s="288"/>
      <c r="U49843" s="287"/>
      <c r="X49843" s="289"/>
    </row>
    <row r="49844" spans="20:24">
      <c r="T49844" s="288"/>
      <c r="U49844" s="287"/>
      <c r="X49844" s="289"/>
    </row>
    <row r="49845" spans="20:24">
      <c r="T49845" s="288"/>
      <c r="U49845" s="287"/>
      <c r="X49845" s="289"/>
    </row>
    <row r="49846" spans="20:24">
      <c r="T49846" s="288"/>
      <c r="U49846" s="287"/>
      <c r="X49846" s="289"/>
    </row>
    <row r="49847" spans="20:24">
      <c r="T49847" s="288"/>
      <c r="U49847" s="287"/>
      <c r="X49847" s="289"/>
    </row>
    <row r="49848" spans="20:24">
      <c r="T49848" s="288"/>
      <c r="U49848" s="287"/>
      <c r="X49848" s="289"/>
    </row>
    <row r="49849" spans="20:24">
      <c r="T49849" s="288"/>
      <c r="U49849" s="287"/>
      <c r="X49849" s="289"/>
    </row>
    <row r="49850" spans="20:24">
      <c r="T49850" s="288"/>
      <c r="U49850" s="287"/>
      <c r="X49850" s="289"/>
    </row>
    <row r="49851" spans="20:24">
      <c r="T49851" s="288"/>
      <c r="U49851" s="287"/>
      <c r="X49851" s="289"/>
    </row>
    <row r="49852" spans="20:24">
      <c r="T49852" s="288"/>
      <c r="U49852" s="287"/>
      <c r="X49852" s="289"/>
    </row>
    <row r="49853" spans="20:24">
      <c r="T49853" s="288"/>
      <c r="U49853" s="287"/>
      <c r="X49853" s="289"/>
    </row>
    <row r="49854" spans="20:24">
      <c r="T49854" s="288"/>
      <c r="U49854" s="287"/>
      <c r="X49854" s="289"/>
    </row>
    <row r="49855" spans="20:24">
      <c r="T49855" s="288"/>
      <c r="U49855" s="287"/>
      <c r="X49855" s="289"/>
    </row>
    <row r="49856" spans="20:24">
      <c r="T49856" s="288"/>
      <c r="U49856" s="287"/>
      <c r="X49856" s="289"/>
    </row>
    <row r="49857" spans="20:24">
      <c r="T49857" s="288"/>
      <c r="U49857" s="287"/>
      <c r="X49857" s="289"/>
    </row>
    <row r="49858" spans="20:24">
      <c r="T49858" s="288"/>
      <c r="U49858" s="287"/>
      <c r="X49858" s="289"/>
    </row>
    <row r="49859" spans="20:24">
      <c r="T49859" s="288"/>
      <c r="U49859" s="287"/>
      <c r="X49859" s="289"/>
    </row>
    <row r="49860" spans="20:24">
      <c r="T49860" s="288"/>
      <c r="U49860" s="287"/>
      <c r="X49860" s="289"/>
    </row>
    <row r="49861" spans="20:24">
      <c r="T49861" s="288"/>
      <c r="U49861" s="287"/>
      <c r="X49861" s="289"/>
    </row>
    <row r="49862" spans="20:24">
      <c r="T49862" s="288"/>
      <c r="U49862" s="287"/>
      <c r="X49862" s="289"/>
    </row>
    <row r="49863" spans="20:24">
      <c r="T49863" s="288"/>
      <c r="U49863" s="287"/>
      <c r="X49863" s="289"/>
    </row>
    <row r="49864" spans="20:24">
      <c r="T49864" s="288"/>
      <c r="U49864" s="287"/>
      <c r="X49864" s="289"/>
    </row>
    <row r="49865" spans="20:24">
      <c r="T49865" s="288"/>
      <c r="U49865" s="287"/>
      <c r="X49865" s="289"/>
    </row>
    <row r="49866" spans="20:24">
      <c r="T49866" s="288"/>
      <c r="U49866" s="287"/>
      <c r="X49866" s="289"/>
    </row>
    <row r="49867" spans="20:24">
      <c r="T49867" s="288"/>
      <c r="U49867" s="287"/>
      <c r="X49867" s="289"/>
    </row>
    <row r="49868" spans="20:24">
      <c r="T49868" s="288"/>
      <c r="U49868" s="287"/>
      <c r="X49868" s="289"/>
    </row>
    <row r="49869" spans="20:24">
      <c r="T49869" s="288"/>
      <c r="U49869" s="287"/>
      <c r="X49869" s="289"/>
    </row>
    <row r="49870" spans="20:24">
      <c r="T49870" s="288"/>
      <c r="U49870" s="287"/>
      <c r="X49870" s="289"/>
    </row>
    <row r="49871" spans="20:24">
      <c r="T49871" s="288"/>
      <c r="U49871" s="287"/>
      <c r="X49871" s="289"/>
    </row>
    <row r="49872" spans="20:24">
      <c r="T49872" s="288"/>
      <c r="U49872" s="287"/>
      <c r="X49872" s="289"/>
    </row>
    <row r="49873" spans="20:24">
      <c r="T49873" s="288"/>
      <c r="U49873" s="287"/>
      <c r="X49873" s="289"/>
    </row>
    <row r="49874" spans="20:24">
      <c r="T49874" s="288"/>
      <c r="U49874" s="287"/>
      <c r="X49874" s="289"/>
    </row>
    <row r="49875" spans="20:24">
      <c r="T49875" s="288"/>
      <c r="U49875" s="287"/>
      <c r="X49875" s="289"/>
    </row>
    <row r="49876" spans="20:24">
      <c r="T49876" s="288"/>
      <c r="U49876" s="287"/>
      <c r="X49876" s="289"/>
    </row>
    <row r="49877" spans="20:24">
      <c r="T49877" s="288"/>
      <c r="U49877" s="287"/>
      <c r="X49877" s="289"/>
    </row>
    <row r="49878" spans="20:24">
      <c r="T49878" s="288"/>
      <c r="U49878" s="287"/>
      <c r="X49878" s="289"/>
    </row>
    <row r="49879" spans="20:24">
      <c r="T49879" s="288"/>
      <c r="U49879" s="287"/>
      <c r="X49879" s="289"/>
    </row>
    <row r="49880" spans="20:24">
      <c r="T49880" s="288"/>
      <c r="U49880" s="287"/>
      <c r="X49880" s="289"/>
    </row>
    <row r="49881" spans="20:24">
      <c r="T49881" s="288"/>
      <c r="U49881" s="287"/>
      <c r="X49881" s="289"/>
    </row>
    <row r="49882" spans="20:24">
      <c r="T49882" s="288"/>
      <c r="U49882" s="287"/>
      <c r="X49882" s="289"/>
    </row>
    <row r="49883" spans="20:24">
      <c r="T49883" s="288"/>
      <c r="U49883" s="287"/>
      <c r="X49883" s="289"/>
    </row>
    <row r="49884" spans="20:24">
      <c r="T49884" s="288"/>
      <c r="U49884" s="287"/>
      <c r="X49884" s="289"/>
    </row>
    <row r="49885" spans="20:24">
      <c r="T49885" s="288"/>
      <c r="U49885" s="287"/>
      <c r="X49885" s="289"/>
    </row>
    <row r="49886" spans="20:24">
      <c r="T49886" s="288"/>
      <c r="U49886" s="287"/>
      <c r="X49886" s="289"/>
    </row>
    <row r="49887" spans="20:24">
      <c r="T49887" s="288"/>
      <c r="U49887" s="287"/>
      <c r="X49887" s="289"/>
    </row>
    <row r="49888" spans="20:24">
      <c r="T49888" s="288"/>
      <c r="U49888" s="287"/>
      <c r="X49888" s="289"/>
    </row>
    <row r="49889" spans="20:24">
      <c r="T49889" s="288"/>
      <c r="U49889" s="287"/>
      <c r="X49889" s="289"/>
    </row>
    <row r="49890" spans="20:24">
      <c r="T49890" s="288"/>
      <c r="U49890" s="287"/>
      <c r="X49890" s="289"/>
    </row>
    <row r="49891" spans="20:24">
      <c r="T49891" s="288"/>
      <c r="U49891" s="287"/>
      <c r="X49891" s="289"/>
    </row>
    <row r="49892" spans="20:24">
      <c r="T49892" s="288"/>
      <c r="U49892" s="287"/>
      <c r="X49892" s="289"/>
    </row>
    <row r="49893" spans="20:24">
      <c r="T49893" s="288"/>
      <c r="U49893" s="287"/>
      <c r="X49893" s="289"/>
    </row>
    <row r="49894" spans="20:24">
      <c r="T49894" s="288"/>
      <c r="U49894" s="287"/>
      <c r="X49894" s="289"/>
    </row>
    <row r="49895" spans="20:24">
      <c r="T49895" s="288"/>
      <c r="U49895" s="287"/>
      <c r="X49895" s="289"/>
    </row>
    <row r="49896" spans="20:24">
      <c r="T49896" s="288"/>
      <c r="U49896" s="287"/>
      <c r="X49896" s="289"/>
    </row>
    <row r="49897" spans="20:24">
      <c r="T49897" s="288"/>
      <c r="U49897" s="287"/>
      <c r="X49897" s="289"/>
    </row>
    <row r="49898" spans="20:24">
      <c r="T49898" s="288"/>
      <c r="U49898" s="287"/>
      <c r="X49898" s="289"/>
    </row>
    <row r="49899" spans="20:24">
      <c r="T49899" s="288"/>
      <c r="U49899" s="287"/>
      <c r="X49899" s="289"/>
    </row>
    <row r="49900" spans="20:24">
      <c r="T49900" s="288"/>
      <c r="U49900" s="287"/>
      <c r="X49900" s="289"/>
    </row>
    <row r="49901" spans="20:24">
      <c r="T49901" s="288"/>
      <c r="U49901" s="287"/>
      <c r="X49901" s="289"/>
    </row>
    <row r="49902" spans="20:24">
      <c r="T49902" s="288"/>
      <c r="U49902" s="287"/>
      <c r="X49902" s="289"/>
    </row>
    <row r="49903" spans="20:24">
      <c r="T49903" s="288"/>
      <c r="U49903" s="287"/>
      <c r="X49903" s="289"/>
    </row>
    <row r="49904" spans="20:24">
      <c r="T49904" s="288"/>
      <c r="U49904" s="287"/>
      <c r="X49904" s="289"/>
    </row>
    <row r="49905" spans="20:24">
      <c r="T49905" s="288"/>
      <c r="U49905" s="287"/>
      <c r="X49905" s="289"/>
    </row>
    <row r="49906" spans="20:24">
      <c r="T49906" s="288"/>
      <c r="U49906" s="287"/>
      <c r="X49906" s="289"/>
    </row>
    <row r="49907" spans="20:24">
      <c r="T49907" s="288"/>
      <c r="U49907" s="287"/>
      <c r="X49907" s="289"/>
    </row>
    <row r="49908" spans="20:24">
      <c r="T49908" s="288"/>
      <c r="U49908" s="287"/>
      <c r="X49908" s="289"/>
    </row>
    <row r="49909" spans="20:24">
      <c r="T49909" s="288"/>
      <c r="U49909" s="287"/>
      <c r="X49909" s="289"/>
    </row>
    <row r="49910" spans="20:24">
      <c r="T49910" s="288"/>
      <c r="U49910" s="287"/>
      <c r="X49910" s="289"/>
    </row>
    <row r="49911" spans="20:24">
      <c r="T49911" s="288"/>
      <c r="U49911" s="287"/>
      <c r="X49911" s="289"/>
    </row>
    <row r="49912" spans="20:24">
      <c r="T49912" s="288"/>
      <c r="U49912" s="287"/>
      <c r="X49912" s="289"/>
    </row>
    <row r="49913" spans="20:24">
      <c r="T49913" s="288"/>
      <c r="U49913" s="287"/>
      <c r="X49913" s="289"/>
    </row>
    <row r="49914" spans="20:24">
      <c r="T49914" s="288"/>
      <c r="U49914" s="287"/>
      <c r="X49914" s="289"/>
    </row>
    <row r="49915" spans="20:24">
      <c r="T49915" s="288"/>
      <c r="U49915" s="287"/>
      <c r="X49915" s="289"/>
    </row>
    <row r="49916" spans="20:24">
      <c r="T49916" s="288"/>
      <c r="U49916" s="287"/>
      <c r="X49916" s="289"/>
    </row>
    <row r="49917" spans="20:24">
      <c r="T49917" s="288"/>
      <c r="U49917" s="287"/>
      <c r="X49917" s="289"/>
    </row>
    <row r="49918" spans="20:24">
      <c r="T49918" s="288"/>
      <c r="U49918" s="287"/>
      <c r="X49918" s="289"/>
    </row>
    <row r="49919" spans="20:24">
      <c r="T49919" s="288"/>
      <c r="U49919" s="287"/>
      <c r="X49919" s="289"/>
    </row>
    <row r="49920" spans="20:24">
      <c r="T49920" s="288"/>
      <c r="U49920" s="287"/>
      <c r="X49920" s="289"/>
    </row>
    <row r="49921" spans="20:24">
      <c r="T49921" s="288"/>
      <c r="U49921" s="287"/>
      <c r="X49921" s="289"/>
    </row>
    <row r="49922" spans="20:24">
      <c r="T49922" s="288"/>
      <c r="U49922" s="287"/>
      <c r="X49922" s="289"/>
    </row>
    <row r="49923" spans="20:24">
      <c r="T49923" s="288"/>
      <c r="U49923" s="287"/>
      <c r="X49923" s="289"/>
    </row>
    <row r="49924" spans="20:24">
      <c r="T49924" s="288"/>
      <c r="U49924" s="287"/>
      <c r="X49924" s="289"/>
    </row>
    <row r="49925" spans="20:24">
      <c r="T49925" s="288"/>
      <c r="U49925" s="287"/>
      <c r="X49925" s="289"/>
    </row>
    <row r="49926" spans="20:24">
      <c r="T49926" s="288"/>
      <c r="U49926" s="287"/>
      <c r="X49926" s="289"/>
    </row>
    <row r="49927" spans="20:24">
      <c r="T49927" s="288"/>
      <c r="U49927" s="287"/>
      <c r="X49927" s="289"/>
    </row>
    <row r="49928" spans="20:24">
      <c r="T49928" s="288"/>
      <c r="U49928" s="287"/>
      <c r="X49928" s="289"/>
    </row>
    <row r="49929" spans="20:24">
      <c r="T49929" s="288"/>
      <c r="U49929" s="287"/>
      <c r="X49929" s="289"/>
    </row>
    <row r="49930" spans="20:24">
      <c r="T49930" s="288"/>
      <c r="U49930" s="287"/>
      <c r="X49930" s="289"/>
    </row>
    <row r="49931" spans="20:24">
      <c r="T49931" s="288"/>
      <c r="U49931" s="287"/>
      <c r="X49931" s="289"/>
    </row>
    <row r="49932" spans="20:24">
      <c r="T49932" s="288"/>
      <c r="U49932" s="287"/>
      <c r="X49932" s="289"/>
    </row>
    <row r="49933" spans="20:24">
      <c r="T49933" s="288"/>
      <c r="U49933" s="287"/>
      <c r="X49933" s="289"/>
    </row>
    <row r="49934" spans="20:24">
      <c r="T49934" s="288"/>
      <c r="U49934" s="287"/>
      <c r="X49934" s="289"/>
    </row>
    <row r="49935" spans="20:24">
      <c r="T49935" s="288"/>
      <c r="U49935" s="287"/>
      <c r="X49935" s="289"/>
    </row>
    <row r="49936" spans="20:24">
      <c r="T49936" s="288"/>
      <c r="U49936" s="287"/>
      <c r="X49936" s="289"/>
    </row>
    <row r="49937" spans="20:24">
      <c r="T49937" s="288"/>
      <c r="U49937" s="287"/>
      <c r="X49937" s="289"/>
    </row>
    <row r="49938" spans="20:24">
      <c r="T49938" s="288"/>
      <c r="U49938" s="287"/>
      <c r="X49938" s="289"/>
    </row>
    <row r="49939" spans="20:24">
      <c r="T49939" s="288"/>
      <c r="U49939" s="287"/>
      <c r="X49939" s="289"/>
    </row>
    <row r="49940" spans="20:24">
      <c r="T49940" s="288"/>
      <c r="U49940" s="287"/>
      <c r="X49940" s="289"/>
    </row>
    <row r="49941" spans="20:24">
      <c r="T49941" s="288"/>
      <c r="U49941" s="287"/>
      <c r="X49941" s="289"/>
    </row>
    <row r="49942" spans="20:24">
      <c r="T49942" s="288"/>
      <c r="U49942" s="287"/>
      <c r="X49942" s="289"/>
    </row>
    <row r="49943" spans="20:24">
      <c r="T49943" s="288"/>
      <c r="U49943" s="287"/>
      <c r="X49943" s="289"/>
    </row>
    <row r="49944" spans="20:24">
      <c r="T49944" s="288"/>
      <c r="U49944" s="287"/>
      <c r="X49944" s="289"/>
    </row>
    <row r="49945" spans="20:24">
      <c r="T49945" s="288"/>
      <c r="U49945" s="287"/>
      <c r="X49945" s="289"/>
    </row>
    <row r="49946" spans="20:24">
      <c r="T49946" s="288"/>
      <c r="U49946" s="287"/>
      <c r="X49946" s="289"/>
    </row>
    <row r="49947" spans="20:24">
      <c r="T49947" s="288"/>
      <c r="U49947" s="287"/>
      <c r="X49947" s="289"/>
    </row>
    <row r="49948" spans="20:24">
      <c r="T49948" s="288"/>
      <c r="U49948" s="287"/>
      <c r="X49948" s="289"/>
    </row>
    <row r="49949" spans="20:24">
      <c r="T49949" s="288"/>
      <c r="U49949" s="287"/>
      <c r="X49949" s="289"/>
    </row>
    <row r="49950" spans="20:24">
      <c r="T49950" s="288"/>
      <c r="U49950" s="287"/>
      <c r="X49950" s="289"/>
    </row>
    <row r="49951" spans="20:24">
      <c r="T49951" s="288"/>
      <c r="U49951" s="287"/>
      <c r="X49951" s="289"/>
    </row>
    <row r="49952" spans="20:24">
      <c r="T49952" s="288"/>
      <c r="U49952" s="287"/>
      <c r="X49952" s="289"/>
    </row>
    <row r="49953" spans="20:24">
      <c r="T49953" s="288"/>
      <c r="U49953" s="287"/>
      <c r="X49953" s="289"/>
    </row>
    <row r="49954" spans="20:24">
      <c r="T49954" s="288"/>
      <c r="U49954" s="287"/>
      <c r="X49954" s="289"/>
    </row>
    <row r="49955" spans="20:24">
      <c r="T49955" s="288"/>
      <c r="U49955" s="287"/>
      <c r="X49955" s="289"/>
    </row>
    <row r="49956" spans="20:24">
      <c r="T49956" s="288"/>
      <c r="U49956" s="287"/>
      <c r="X49956" s="289"/>
    </row>
    <row r="49957" spans="20:24">
      <c r="T49957" s="288"/>
      <c r="U49957" s="287"/>
      <c r="X49957" s="289"/>
    </row>
    <row r="49958" spans="20:24">
      <c r="T49958" s="288"/>
      <c r="U49958" s="287"/>
      <c r="X49958" s="289"/>
    </row>
    <row r="49959" spans="20:24">
      <c r="T49959" s="288"/>
      <c r="U49959" s="287"/>
      <c r="X49959" s="289"/>
    </row>
    <row r="49960" spans="20:24">
      <c r="T49960" s="288"/>
      <c r="U49960" s="287"/>
      <c r="X49960" s="289"/>
    </row>
    <row r="49961" spans="20:24">
      <c r="T49961" s="288"/>
      <c r="U49961" s="287"/>
      <c r="X49961" s="289"/>
    </row>
    <row r="49962" spans="20:24">
      <c r="T49962" s="288"/>
      <c r="U49962" s="287"/>
      <c r="X49962" s="289"/>
    </row>
    <row r="49963" spans="20:24">
      <c r="T49963" s="288"/>
      <c r="U49963" s="287"/>
      <c r="X49963" s="289"/>
    </row>
    <row r="49964" spans="20:24">
      <c r="T49964" s="288"/>
      <c r="U49964" s="287"/>
      <c r="X49964" s="289"/>
    </row>
    <row r="49965" spans="20:24">
      <c r="T49965" s="288"/>
      <c r="U49965" s="287"/>
      <c r="X49965" s="289"/>
    </row>
    <row r="49966" spans="20:24">
      <c r="T49966" s="288"/>
      <c r="U49966" s="287"/>
      <c r="X49966" s="289"/>
    </row>
    <row r="49967" spans="20:24">
      <c r="T49967" s="288"/>
      <c r="U49967" s="287"/>
      <c r="X49967" s="289"/>
    </row>
    <row r="49968" spans="20:24">
      <c r="T49968" s="288"/>
      <c r="U49968" s="287"/>
      <c r="X49968" s="289"/>
    </row>
    <row r="49969" spans="20:24">
      <c r="T49969" s="288"/>
      <c r="U49969" s="287"/>
      <c r="X49969" s="289"/>
    </row>
    <row r="49970" spans="20:24">
      <c r="T49970" s="288"/>
      <c r="U49970" s="287"/>
      <c r="X49970" s="289"/>
    </row>
    <row r="49971" spans="20:24">
      <c r="T49971" s="288"/>
      <c r="U49971" s="287"/>
      <c r="X49971" s="289"/>
    </row>
    <row r="49972" spans="20:24">
      <c r="T49972" s="288"/>
      <c r="U49972" s="287"/>
      <c r="X49972" s="289"/>
    </row>
    <row r="49973" spans="20:24">
      <c r="T49973" s="288"/>
      <c r="U49973" s="287"/>
      <c r="X49973" s="289"/>
    </row>
    <row r="49974" spans="20:24">
      <c r="T49974" s="288"/>
      <c r="U49974" s="287"/>
      <c r="X49974" s="289"/>
    </row>
    <row r="49975" spans="20:24">
      <c r="T49975" s="288"/>
      <c r="U49975" s="287"/>
      <c r="X49975" s="289"/>
    </row>
    <row r="49976" spans="20:24">
      <c r="T49976" s="288"/>
      <c r="U49976" s="287"/>
      <c r="X49976" s="289"/>
    </row>
    <row r="49977" spans="20:24">
      <c r="T49977" s="288"/>
      <c r="U49977" s="287"/>
      <c r="X49977" s="289"/>
    </row>
    <row r="49978" spans="20:24">
      <c r="T49978" s="288"/>
      <c r="U49978" s="287"/>
      <c r="X49978" s="289"/>
    </row>
    <row r="49979" spans="20:24">
      <c r="T49979" s="288"/>
      <c r="U49979" s="287"/>
      <c r="X49979" s="289"/>
    </row>
    <row r="49980" spans="20:24">
      <c r="T49980" s="288"/>
      <c r="U49980" s="287"/>
      <c r="X49980" s="289"/>
    </row>
    <row r="49981" spans="20:24">
      <c r="T49981" s="288"/>
      <c r="U49981" s="287"/>
      <c r="X49981" s="289"/>
    </row>
    <row r="49982" spans="20:24">
      <c r="T49982" s="288"/>
      <c r="U49982" s="287"/>
      <c r="X49982" s="289"/>
    </row>
    <row r="49983" spans="20:24">
      <c r="T49983" s="288"/>
      <c r="U49983" s="287"/>
      <c r="X49983" s="289"/>
    </row>
    <row r="49984" spans="20:24">
      <c r="T49984" s="288"/>
      <c r="U49984" s="287"/>
      <c r="X49984" s="289"/>
    </row>
    <row r="49985" spans="20:24">
      <c r="T49985" s="288"/>
      <c r="U49985" s="287"/>
      <c r="X49985" s="289"/>
    </row>
    <row r="49986" spans="20:24">
      <c r="T49986" s="288"/>
      <c r="U49986" s="287"/>
      <c r="X49986" s="289"/>
    </row>
    <row r="49987" spans="20:24">
      <c r="T49987" s="288"/>
      <c r="U49987" s="287"/>
      <c r="X49987" s="289"/>
    </row>
    <row r="49988" spans="20:24">
      <c r="T49988" s="288"/>
      <c r="U49988" s="287"/>
      <c r="X49988" s="289"/>
    </row>
    <row r="49989" spans="20:24">
      <c r="T49989" s="288"/>
      <c r="U49989" s="287"/>
      <c r="X49989" s="289"/>
    </row>
    <row r="49990" spans="20:24">
      <c r="T49990" s="288"/>
      <c r="U49990" s="287"/>
      <c r="X49990" s="289"/>
    </row>
    <row r="49991" spans="20:24">
      <c r="T49991" s="288"/>
      <c r="U49991" s="287"/>
      <c r="X49991" s="289"/>
    </row>
    <row r="49992" spans="20:24">
      <c r="T49992" s="288"/>
      <c r="U49992" s="287"/>
      <c r="X49992" s="289"/>
    </row>
    <row r="49993" spans="20:24">
      <c r="T49993" s="288"/>
      <c r="U49993" s="287"/>
      <c r="X49993" s="289"/>
    </row>
    <row r="49994" spans="20:24">
      <c r="T49994" s="288"/>
      <c r="U49994" s="287"/>
      <c r="X49994" s="289"/>
    </row>
    <row r="49995" spans="20:24">
      <c r="T49995" s="288"/>
      <c r="U49995" s="287"/>
      <c r="X49995" s="289"/>
    </row>
    <row r="49996" spans="20:24">
      <c r="T49996" s="288"/>
      <c r="U49996" s="287"/>
      <c r="X49996" s="289"/>
    </row>
    <row r="49997" spans="20:24">
      <c r="T49997" s="288"/>
      <c r="U49997" s="287"/>
      <c r="X49997" s="289"/>
    </row>
    <row r="49998" spans="20:24">
      <c r="T49998" s="288"/>
      <c r="U49998" s="287"/>
      <c r="X49998" s="289"/>
    </row>
    <row r="49999" spans="20:24">
      <c r="T49999" s="288"/>
      <c r="U49999" s="287"/>
      <c r="X49999" s="289"/>
    </row>
    <row r="50000" spans="20:24">
      <c r="T50000" s="288"/>
      <c r="U50000" s="287"/>
      <c r="X50000" s="289"/>
    </row>
    <row r="50001" spans="20:24">
      <c r="T50001" s="288"/>
      <c r="U50001" s="287"/>
      <c r="X50001" s="289"/>
    </row>
    <row r="50002" spans="20:24">
      <c r="T50002" s="288"/>
      <c r="U50002" s="287"/>
      <c r="X50002" s="289"/>
    </row>
    <row r="50003" spans="20:24">
      <c r="T50003" s="288"/>
      <c r="U50003" s="287"/>
      <c r="X50003" s="289"/>
    </row>
    <row r="50004" spans="20:24">
      <c r="T50004" s="288"/>
      <c r="U50004" s="287"/>
      <c r="X50004" s="289"/>
    </row>
    <row r="50005" spans="20:24">
      <c r="T50005" s="288"/>
      <c r="U50005" s="287"/>
      <c r="X50005" s="289"/>
    </row>
    <row r="50006" spans="20:24">
      <c r="T50006" s="288"/>
      <c r="U50006" s="287"/>
      <c r="X50006" s="289"/>
    </row>
    <row r="50007" spans="20:24">
      <c r="T50007" s="288"/>
      <c r="U50007" s="287"/>
      <c r="X50007" s="289"/>
    </row>
    <row r="50008" spans="20:24">
      <c r="T50008" s="288"/>
      <c r="U50008" s="287"/>
      <c r="X50008" s="289"/>
    </row>
    <row r="50009" spans="20:24">
      <c r="T50009" s="288"/>
      <c r="U50009" s="287"/>
      <c r="X50009" s="289"/>
    </row>
    <row r="50010" spans="20:24">
      <c r="T50010" s="288"/>
      <c r="U50010" s="287"/>
      <c r="X50010" s="289"/>
    </row>
    <row r="50011" spans="20:24">
      <c r="T50011" s="288"/>
      <c r="U50011" s="287"/>
      <c r="X50011" s="289"/>
    </row>
    <row r="50012" spans="20:24">
      <c r="T50012" s="288"/>
      <c r="U50012" s="287"/>
      <c r="X50012" s="289"/>
    </row>
    <row r="50013" spans="20:24">
      <c r="T50013" s="288"/>
      <c r="U50013" s="287"/>
      <c r="X50013" s="289"/>
    </row>
    <row r="50014" spans="20:24">
      <c r="T50014" s="288"/>
      <c r="U50014" s="287"/>
      <c r="X50014" s="289"/>
    </row>
    <row r="50015" spans="20:24">
      <c r="T50015" s="288"/>
      <c r="U50015" s="287"/>
      <c r="X50015" s="289"/>
    </row>
    <row r="50016" spans="20:24">
      <c r="T50016" s="288"/>
      <c r="U50016" s="287"/>
      <c r="X50016" s="289"/>
    </row>
    <row r="50017" spans="20:24">
      <c r="T50017" s="288"/>
      <c r="U50017" s="287"/>
      <c r="X50017" s="289"/>
    </row>
    <row r="50018" spans="20:24">
      <c r="T50018" s="288"/>
      <c r="U50018" s="287"/>
      <c r="X50018" s="289"/>
    </row>
    <row r="50019" spans="20:24">
      <c r="T50019" s="288"/>
      <c r="U50019" s="287"/>
      <c r="X50019" s="289"/>
    </row>
    <row r="50020" spans="20:24">
      <c r="T50020" s="288"/>
      <c r="U50020" s="287"/>
      <c r="X50020" s="289"/>
    </row>
    <row r="50021" spans="20:24">
      <c r="T50021" s="288"/>
      <c r="U50021" s="287"/>
      <c r="X50021" s="289"/>
    </row>
    <row r="50022" spans="20:24">
      <c r="T50022" s="288"/>
      <c r="U50022" s="287"/>
      <c r="X50022" s="289"/>
    </row>
    <row r="50023" spans="20:24">
      <c r="T50023" s="288"/>
      <c r="U50023" s="287"/>
      <c r="X50023" s="289"/>
    </row>
    <row r="50024" spans="20:24">
      <c r="T50024" s="288"/>
      <c r="U50024" s="287"/>
      <c r="X50024" s="289"/>
    </row>
    <row r="50025" spans="20:24">
      <c r="T50025" s="288"/>
      <c r="U50025" s="287"/>
      <c r="X50025" s="289"/>
    </row>
    <row r="50026" spans="20:24">
      <c r="T50026" s="288"/>
      <c r="U50026" s="287"/>
      <c r="X50026" s="289"/>
    </row>
    <row r="50027" spans="20:24">
      <c r="T50027" s="288"/>
      <c r="U50027" s="287"/>
      <c r="X50027" s="289"/>
    </row>
    <row r="50028" spans="20:24">
      <c r="T50028" s="288"/>
      <c r="U50028" s="287"/>
      <c r="X50028" s="289"/>
    </row>
    <row r="50029" spans="20:24">
      <c r="T50029" s="288"/>
      <c r="U50029" s="287"/>
      <c r="X50029" s="289"/>
    </row>
    <row r="50030" spans="20:24">
      <c r="T50030" s="288"/>
      <c r="U50030" s="287"/>
      <c r="X50030" s="289"/>
    </row>
    <row r="50031" spans="20:24">
      <c r="T50031" s="288"/>
      <c r="U50031" s="287"/>
      <c r="X50031" s="289"/>
    </row>
    <row r="50032" spans="20:24">
      <c r="T50032" s="288"/>
      <c r="U50032" s="287"/>
      <c r="X50032" s="289"/>
    </row>
    <row r="50033" spans="20:24">
      <c r="T50033" s="288"/>
      <c r="U50033" s="287"/>
      <c r="X50033" s="289"/>
    </row>
    <row r="50034" spans="20:24">
      <c r="T50034" s="288"/>
      <c r="U50034" s="287"/>
      <c r="X50034" s="289"/>
    </row>
    <row r="50035" spans="20:24">
      <c r="T50035" s="288"/>
      <c r="U50035" s="287"/>
      <c r="X50035" s="289"/>
    </row>
    <row r="50036" spans="20:24">
      <c r="T50036" s="288"/>
      <c r="U50036" s="287"/>
      <c r="X50036" s="289"/>
    </row>
    <row r="50037" spans="20:24">
      <c r="T50037" s="288"/>
      <c r="U50037" s="287"/>
      <c r="X50037" s="289"/>
    </row>
    <row r="50038" spans="20:24">
      <c r="T50038" s="288"/>
      <c r="U50038" s="287"/>
      <c r="X50038" s="289"/>
    </row>
    <row r="50039" spans="20:24">
      <c r="T50039" s="288"/>
      <c r="U50039" s="287"/>
      <c r="X50039" s="289"/>
    </row>
    <row r="50040" spans="20:24">
      <c r="T50040" s="288"/>
      <c r="U50040" s="287"/>
      <c r="X50040" s="289"/>
    </row>
    <row r="50041" spans="20:24">
      <c r="T50041" s="288"/>
      <c r="U50041" s="287"/>
      <c r="X50041" s="289"/>
    </row>
    <row r="50042" spans="20:24">
      <c r="T50042" s="288"/>
      <c r="U50042" s="287"/>
      <c r="X50042" s="289"/>
    </row>
    <row r="50043" spans="20:24">
      <c r="T50043" s="288"/>
      <c r="U50043" s="287"/>
      <c r="X50043" s="289"/>
    </row>
    <row r="50044" spans="20:24">
      <c r="T50044" s="288"/>
      <c r="U50044" s="287"/>
      <c r="X50044" s="289"/>
    </row>
    <row r="50045" spans="20:24">
      <c r="T50045" s="288"/>
      <c r="U50045" s="287"/>
      <c r="X50045" s="289"/>
    </row>
    <row r="50046" spans="20:24">
      <c r="T50046" s="288"/>
      <c r="U50046" s="287"/>
      <c r="X50046" s="289"/>
    </row>
    <row r="50047" spans="20:24">
      <c r="T50047" s="288"/>
      <c r="U50047" s="287"/>
      <c r="X50047" s="289"/>
    </row>
    <row r="50048" spans="20:24">
      <c r="T50048" s="288"/>
      <c r="U50048" s="287"/>
      <c r="X50048" s="289"/>
    </row>
    <row r="50049" spans="20:24">
      <c r="T50049" s="288"/>
      <c r="U50049" s="287"/>
      <c r="X50049" s="289"/>
    </row>
    <row r="50050" spans="20:24">
      <c r="T50050" s="288"/>
      <c r="U50050" s="287"/>
      <c r="X50050" s="289"/>
    </row>
    <row r="50051" spans="20:24">
      <c r="T50051" s="288"/>
      <c r="U50051" s="287"/>
      <c r="X50051" s="289"/>
    </row>
    <row r="50052" spans="20:24">
      <c r="T50052" s="288"/>
      <c r="U50052" s="287"/>
      <c r="X50052" s="289"/>
    </row>
    <row r="50053" spans="20:24">
      <c r="T50053" s="288"/>
      <c r="U50053" s="287"/>
      <c r="X50053" s="289"/>
    </row>
    <row r="50054" spans="20:24">
      <c r="T50054" s="288"/>
      <c r="U50054" s="287"/>
      <c r="X50054" s="289"/>
    </row>
    <row r="50055" spans="20:24">
      <c r="T50055" s="288"/>
      <c r="U50055" s="287"/>
      <c r="X50055" s="289"/>
    </row>
    <row r="50056" spans="20:24">
      <c r="T50056" s="288"/>
      <c r="U50056" s="287"/>
      <c r="X50056" s="289"/>
    </row>
    <row r="50057" spans="20:24">
      <c r="T50057" s="288"/>
      <c r="U50057" s="287"/>
      <c r="X50057" s="289"/>
    </row>
    <row r="50058" spans="20:24">
      <c r="T50058" s="288"/>
      <c r="U50058" s="287"/>
      <c r="X50058" s="289"/>
    </row>
    <row r="50059" spans="20:24">
      <c r="T50059" s="288"/>
      <c r="U50059" s="287"/>
      <c r="X50059" s="289"/>
    </row>
    <row r="50060" spans="20:24">
      <c r="T50060" s="288"/>
      <c r="U50060" s="287"/>
      <c r="X50060" s="289"/>
    </row>
    <row r="50061" spans="20:24">
      <c r="T50061" s="288"/>
      <c r="U50061" s="287"/>
      <c r="X50061" s="289"/>
    </row>
    <row r="50062" spans="20:24">
      <c r="T50062" s="288"/>
      <c r="U50062" s="287"/>
      <c r="X50062" s="289"/>
    </row>
    <row r="50063" spans="20:24">
      <c r="T50063" s="288"/>
      <c r="U50063" s="287"/>
      <c r="X50063" s="289"/>
    </row>
    <row r="50064" spans="20:24">
      <c r="T50064" s="288"/>
      <c r="U50064" s="287"/>
      <c r="X50064" s="289"/>
    </row>
    <row r="50065" spans="20:24">
      <c r="T50065" s="288"/>
      <c r="U50065" s="287"/>
      <c r="X50065" s="289"/>
    </row>
    <row r="50066" spans="20:24">
      <c r="T50066" s="288"/>
      <c r="U50066" s="287"/>
      <c r="X50066" s="289"/>
    </row>
    <row r="50067" spans="20:24">
      <c r="T50067" s="288"/>
      <c r="U50067" s="287"/>
      <c r="X50067" s="289"/>
    </row>
    <row r="50068" spans="20:24">
      <c r="T50068" s="288"/>
      <c r="U50068" s="287"/>
      <c r="X50068" s="289"/>
    </row>
    <row r="50069" spans="20:24">
      <c r="T50069" s="288"/>
      <c r="U50069" s="287"/>
      <c r="X50069" s="289"/>
    </row>
    <row r="50070" spans="20:24">
      <c r="T50070" s="288"/>
      <c r="U50070" s="287"/>
      <c r="X50070" s="289"/>
    </row>
    <row r="50071" spans="20:24">
      <c r="T50071" s="288"/>
      <c r="U50071" s="287"/>
      <c r="X50071" s="289"/>
    </row>
    <row r="50072" spans="20:24">
      <c r="T50072" s="288"/>
      <c r="U50072" s="287"/>
      <c r="X50072" s="289"/>
    </row>
    <row r="50073" spans="20:24">
      <c r="T50073" s="288"/>
      <c r="U50073" s="287"/>
      <c r="X50073" s="289"/>
    </row>
    <row r="50074" spans="20:24">
      <c r="T50074" s="288"/>
      <c r="U50074" s="287"/>
      <c r="X50074" s="289"/>
    </row>
    <row r="50075" spans="20:24">
      <c r="T50075" s="288"/>
      <c r="U50075" s="287"/>
      <c r="X50075" s="289"/>
    </row>
    <row r="50076" spans="20:24">
      <c r="T50076" s="288"/>
      <c r="U50076" s="287"/>
      <c r="X50076" s="289"/>
    </row>
    <row r="50077" spans="20:24">
      <c r="T50077" s="288"/>
      <c r="U50077" s="287"/>
      <c r="X50077" s="289"/>
    </row>
    <row r="50078" spans="20:24">
      <c r="T50078" s="288"/>
      <c r="U50078" s="287"/>
      <c r="X50078" s="289"/>
    </row>
    <row r="50079" spans="20:24">
      <c r="T50079" s="288"/>
      <c r="U50079" s="287"/>
      <c r="X50079" s="289"/>
    </row>
    <row r="50080" spans="20:24">
      <c r="T50080" s="288"/>
      <c r="U50080" s="287"/>
      <c r="X50080" s="289"/>
    </row>
    <row r="50081" spans="20:24">
      <c r="T50081" s="288"/>
      <c r="U50081" s="287"/>
      <c r="X50081" s="289"/>
    </row>
    <row r="50082" spans="20:24">
      <c r="T50082" s="288"/>
      <c r="U50082" s="287"/>
      <c r="X50082" s="289"/>
    </row>
    <row r="50083" spans="20:24">
      <c r="T50083" s="288"/>
      <c r="U50083" s="287"/>
      <c r="X50083" s="289"/>
    </row>
    <row r="50084" spans="20:24">
      <c r="T50084" s="288"/>
      <c r="U50084" s="287"/>
      <c r="X50084" s="289"/>
    </row>
    <row r="50085" spans="20:24">
      <c r="T50085" s="288"/>
      <c r="U50085" s="287"/>
      <c r="X50085" s="289"/>
    </row>
    <row r="50086" spans="20:24">
      <c r="T50086" s="288"/>
      <c r="U50086" s="287"/>
      <c r="X50086" s="289"/>
    </row>
    <row r="50087" spans="20:24">
      <c r="T50087" s="288"/>
      <c r="U50087" s="287"/>
      <c r="X50087" s="289"/>
    </row>
    <row r="50088" spans="20:24">
      <c r="T50088" s="288"/>
      <c r="U50088" s="287"/>
      <c r="X50088" s="289"/>
    </row>
    <row r="50089" spans="20:24">
      <c r="T50089" s="288"/>
      <c r="U50089" s="287"/>
      <c r="X50089" s="289"/>
    </row>
    <row r="50090" spans="20:24">
      <c r="T50090" s="288"/>
      <c r="U50090" s="287"/>
      <c r="X50090" s="289"/>
    </row>
    <row r="50091" spans="20:24">
      <c r="T50091" s="288"/>
      <c r="U50091" s="287"/>
      <c r="X50091" s="289"/>
    </row>
    <row r="50092" spans="20:24">
      <c r="T50092" s="288"/>
      <c r="U50092" s="287"/>
      <c r="X50092" s="289"/>
    </row>
    <row r="50093" spans="20:24">
      <c r="T50093" s="288"/>
      <c r="U50093" s="287"/>
      <c r="X50093" s="289"/>
    </row>
    <row r="50094" spans="20:24">
      <c r="T50094" s="288"/>
      <c r="U50094" s="287"/>
      <c r="X50094" s="289"/>
    </row>
    <row r="50095" spans="20:24">
      <c r="T50095" s="288"/>
      <c r="U50095" s="287"/>
      <c r="X50095" s="289"/>
    </row>
    <row r="50096" spans="20:24">
      <c r="T50096" s="288"/>
      <c r="U50096" s="287"/>
      <c r="X50096" s="289"/>
    </row>
    <row r="50097" spans="20:24">
      <c r="T50097" s="288"/>
      <c r="U50097" s="287"/>
      <c r="X50097" s="289"/>
    </row>
    <row r="50098" spans="20:24">
      <c r="T50098" s="288"/>
      <c r="U50098" s="287"/>
      <c r="X50098" s="289"/>
    </row>
    <row r="50099" spans="20:24">
      <c r="T50099" s="288"/>
      <c r="U50099" s="287"/>
      <c r="X50099" s="289"/>
    </row>
    <row r="50100" spans="20:24">
      <c r="T50100" s="288"/>
      <c r="U50100" s="287"/>
      <c r="X50100" s="289"/>
    </row>
    <row r="50101" spans="20:24">
      <c r="T50101" s="288"/>
      <c r="U50101" s="287"/>
      <c r="X50101" s="289"/>
    </row>
    <row r="50102" spans="20:24">
      <c r="T50102" s="288"/>
      <c r="U50102" s="287"/>
      <c r="X50102" s="289"/>
    </row>
    <row r="50103" spans="20:24">
      <c r="T50103" s="288"/>
      <c r="U50103" s="287"/>
      <c r="X50103" s="289"/>
    </row>
    <row r="50104" spans="20:24">
      <c r="T50104" s="288"/>
      <c r="U50104" s="287"/>
      <c r="X50104" s="289"/>
    </row>
    <row r="50105" spans="20:24">
      <c r="T50105" s="288"/>
      <c r="U50105" s="287"/>
      <c r="X50105" s="289"/>
    </row>
    <row r="50106" spans="20:24">
      <c r="T50106" s="288"/>
      <c r="U50106" s="287"/>
      <c r="X50106" s="289"/>
    </row>
    <row r="50107" spans="20:24">
      <c r="T50107" s="288"/>
      <c r="U50107" s="287"/>
      <c r="X50107" s="289"/>
    </row>
    <row r="50108" spans="20:24">
      <c r="T50108" s="288"/>
      <c r="U50108" s="287"/>
      <c r="X50108" s="289"/>
    </row>
    <row r="50109" spans="20:24">
      <c r="T50109" s="288"/>
      <c r="U50109" s="287"/>
      <c r="X50109" s="289"/>
    </row>
    <row r="50110" spans="20:24">
      <c r="T50110" s="288"/>
      <c r="U50110" s="287"/>
      <c r="X50110" s="289"/>
    </row>
    <row r="50111" spans="20:24">
      <c r="T50111" s="288"/>
      <c r="U50111" s="287"/>
      <c r="X50111" s="289"/>
    </row>
    <row r="50112" spans="20:24">
      <c r="T50112" s="288"/>
      <c r="U50112" s="287"/>
      <c r="X50112" s="289"/>
    </row>
    <row r="50113" spans="20:24">
      <c r="T50113" s="288"/>
      <c r="U50113" s="287"/>
      <c r="X50113" s="289"/>
    </row>
    <row r="50114" spans="20:24">
      <c r="T50114" s="288"/>
      <c r="U50114" s="287"/>
      <c r="X50114" s="289"/>
    </row>
    <row r="50115" spans="20:24">
      <c r="T50115" s="288"/>
      <c r="U50115" s="287"/>
      <c r="X50115" s="289"/>
    </row>
    <row r="50116" spans="20:24">
      <c r="T50116" s="288"/>
      <c r="U50116" s="287"/>
      <c r="X50116" s="289"/>
    </row>
    <row r="50117" spans="20:24">
      <c r="T50117" s="288"/>
      <c r="U50117" s="287"/>
      <c r="X50117" s="289"/>
    </row>
    <row r="50118" spans="20:24">
      <c r="T50118" s="288"/>
      <c r="U50118" s="287"/>
      <c r="X50118" s="289"/>
    </row>
    <row r="50119" spans="20:24">
      <c r="T50119" s="288"/>
      <c r="U50119" s="287"/>
      <c r="X50119" s="289"/>
    </row>
    <row r="50120" spans="20:24">
      <c r="T50120" s="288"/>
      <c r="U50120" s="287"/>
      <c r="X50120" s="289"/>
    </row>
    <row r="50121" spans="20:24">
      <c r="T50121" s="288"/>
      <c r="U50121" s="287"/>
      <c r="X50121" s="289"/>
    </row>
    <row r="50122" spans="20:24">
      <c r="T50122" s="288"/>
      <c r="U50122" s="287"/>
      <c r="X50122" s="289"/>
    </row>
    <row r="50123" spans="20:24">
      <c r="T50123" s="288"/>
      <c r="U50123" s="287"/>
      <c r="X50123" s="289"/>
    </row>
    <row r="50124" spans="20:24">
      <c r="T50124" s="288"/>
      <c r="U50124" s="287"/>
      <c r="X50124" s="289"/>
    </row>
    <row r="50125" spans="20:24">
      <c r="T50125" s="288"/>
      <c r="U50125" s="287"/>
      <c r="X50125" s="289"/>
    </row>
    <row r="50126" spans="20:24">
      <c r="T50126" s="288"/>
      <c r="U50126" s="287"/>
      <c r="X50126" s="289"/>
    </row>
    <row r="50127" spans="20:24">
      <c r="T50127" s="288"/>
      <c r="U50127" s="287"/>
      <c r="X50127" s="289"/>
    </row>
    <row r="50128" spans="20:24">
      <c r="T50128" s="288"/>
      <c r="U50128" s="287"/>
      <c r="X50128" s="289"/>
    </row>
    <row r="50129" spans="20:24">
      <c r="T50129" s="288"/>
      <c r="U50129" s="287"/>
      <c r="X50129" s="289"/>
    </row>
    <row r="50130" spans="20:24">
      <c r="T50130" s="288"/>
      <c r="U50130" s="287"/>
      <c r="X50130" s="289"/>
    </row>
    <row r="50131" spans="20:24">
      <c r="T50131" s="288"/>
      <c r="U50131" s="287"/>
      <c r="X50131" s="289"/>
    </row>
    <row r="50132" spans="20:24">
      <c r="T50132" s="288"/>
      <c r="U50132" s="287"/>
      <c r="X50132" s="289"/>
    </row>
    <row r="50133" spans="20:24">
      <c r="T50133" s="288"/>
      <c r="U50133" s="287"/>
      <c r="X50133" s="289"/>
    </row>
    <row r="50134" spans="20:24">
      <c r="T50134" s="288"/>
      <c r="U50134" s="287"/>
      <c r="X50134" s="289"/>
    </row>
    <row r="50135" spans="20:24">
      <c r="T50135" s="288"/>
      <c r="U50135" s="287"/>
      <c r="X50135" s="289"/>
    </row>
    <row r="50136" spans="20:24">
      <c r="T50136" s="288"/>
      <c r="U50136" s="287"/>
      <c r="X50136" s="289"/>
    </row>
    <row r="50137" spans="20:24">
      <c r="T50137" s="288"/>
      <c r="U50137" s="287"/>
      <c r="X50137" s="289"/>
    </row>
    <row r="50138" spans="20:24">
      <c r="T50138" s="288"/>
      <c r="U50138" s="287"/>
      <c r="X50138" s="289"/>
    </row>
    <row r="50139" spans="20:24">
      <c r="T50139" s="288"/>
      <c r="U50139" s="287"/>
      <c r="X50139" s="289"/>
    </row>
    <row r="50140" spans="20:24">
      <c r="T50140" s="288"/>
      <c r="U50140" s="287"/>
      <c r="X50140" s="289"/>
    </row>
    <row r="50141" spans="20:24">
      <c r="T50141" s="288"/>
      <c r="U50141" s="287"/>
      <c r="X50141" s="289"/>
    </row>
    <row r="50142" spans="20:24">
      <c r="T50142" s="288"/>
      <c r="U50142" s="287"/>
      <c r="X50142" s="289"/>
    </row>
    <row r="50143" spans="20:24">
      <c r="T50143" s="288"/>
      <c r="U50143" s="287"/>
      <c r="X50143" s="289"/>
    </row>
    <row r="50144" spans="20:24">
      <c r="T50144" s="288"/>
      <c r="U50144" s="287"/>
      <c r="X50144" s="289"/>
    </row>
    <row r="50145" spans="20:24">
      <c r="T50145" s="288"/>
      <c r="U50145" s="287"/>
      <c r="X50145" s="289"/>
    </row>
    <row r="50146" spans="20:24">
      <c r="T50146" s="288"/>
      <c r="U50146" s="287"/>
      <c r="X50146" s="289"/>
    </row>
    <row r="50147" spans="20:24">
      <c r="T50147" s="288"/>
      <c r="U50147" s="287"/>
      <c r="X50147" s="289"/>
    </row>
    <row r="50148" spans="20:24">
      <c r="T50148" s="288"/>
      <c r="U50148" s="287"/>
      <c r="X50148" s="289"/>
    </row>
    <row r="50149" spans="20:24">
      <c r="T50149" s="288"/>
      <c r="U50149" s="287"/>
      <c r="X50149" s="289"/>
    </row>
    <row r="50150" spans="20:24">
      <c r="T50150" s="288"/>
      <c r="U50150" s="287"/>
      <c r="X50150" s="289"/>
    </row>
    <row r="50151" spans="20:24">
      <c r="T50151" s="288"/>
      <c r="U50151" s="287"/>
      <c r="X50151" s="289"/>
    </row>
    <row r="50152" spans="20:24">
      <c r="T50152" s="288"/>
      <c r="U50152" s="287"/>
      <c r="X50152" s="289"/>
    </row>
    <row r="50153" spans="20:24">
      <c r="T50153" s="288"/>
      <c r="U50153" s="287"/>
      <c r="X50153" s="289"/>
    </row>
    <row r="50154" spans="20:24">
      <c r="T50154" s="288"/>
      <c r="U50154" s="287"/>
      <c r="X50154" s="289"/>
    </row>
    <row r="50155" spans="20:24">
      <c r="T50155" s="288"/>
      <c r="U50155" s="287"/>
      <c r="X50155" s="289"/>
    </row>
    <row r="50156" spans="20:24">
      <c r="T50156" s="288"/>
      <c r="U50156" s="287"/>
      <c r="X50156" s="289"/>
    </row>
    <row r="50157" spans="20:24">
      <c r="T50157" s="288"/>
      <c r="U50157" s="287"/>
      <c r="X50157" s="289"/>
    </row>
    <row r="50158" spans="20:24">
      <c r="T50158" s="288"/>
      <c r="U50158" s="287"/>
      <c r="X50158" s="289"/>
    </row>
    <row r="50159" spans="20:24">
      <c r="T50159" s="288"/>
      <c r="U50159" s="287"/>
      <c r="X50159" s="289"/>
    </row>
    <row r="50160" spans="20:24">
      <c r="T50160" s="288"/>
      <c r="U50160" s="287"/>
      <c r="X50160" s="289"/>
    </row>
    <row r="50161" spans="20:24">
      <c r="T50161" s="288"/>
      <c r="U50161" s="287"/>
      <c r="X50161" s="289"/>
    </row>
    <row r="50162" spans="20:24">
      <c r="T50162" s="288"/>
      <c r="U50162" s="287"/>
      <c r="X50162" s="289"/>
    </row>
    <row r="50163" spans="20:24">
      <c r="T50163" s="288"/>
      <c r="U50163" s="287"/>
      <c r="X50163" s="289"/>
    </row>
    <row r="50164" spans="20:24">
      <c r="T50164" s="288"/>
      <c r="U50164" s="287"/>
      <c r="X50164" s="289"/>
    </row>
    <row r="50165" spans="20:24">
      <c r="T50165" s="288"/>
      <c r="U50165" s="287"/>
      <c r="X50165" s="289"/>
    </row>
    <row r="50166" spans="20:24">
      <c r="T50166" s="288"/>
      <c r="U50166" s="287"/>
      <c r="X50166" s="289"/>
    </row>
    <row r="50167" spans="20:24">
      <c r="T50167" s="288"/>
      <c r="U50167" s="287"/>
      <c r="X50167" s="289"/>
    </row>
    <row r="50168" spans="20:24">
      <c r="T50168" s="288"/>
      <c r="U50168" s="287"/>
      <c r="X50168" s="289"/>
    </row>
    <row r="50169" spans="20:24">
      <c r="T50169" s="288"/>
      <c r="U50169" s="287"/>
      <c r="X50169" s="289"/>
    </row>
    <row r="50170" spans="20:24">
      <c r="T50170" s="288"/>
      <c r="U50170" s="287"/>
      <c r="X50170" s="289"/>
    </row>
    <row r="50171" spans="20:24">
      <c r="T50171" s="288"/>
      <c r="U50171" s="287"/>
      <c r="X50171" s="289"/>
    </row>
    <row r="50172" spans="20:24">
      <c r="T50172" s="288"/>
      <c r="U50172" s="287"/>
      <c r="X50172" s="289"/>
    </row>
    <row r="50173" spans="20:24">
      <c r="T50173" s="288"/>
      <c r="U50173" s="287"/>
      <c r="X50173" s="289"/>
    </row>
    <row r="50174" spans="20:24">
      <c r="T50174" s="288"/>
      <c r="U50174" s="287"/>
      <c r="X50174" s="289"/>
    </row>
    <row r="50175" spans="20:24">
      <c r="T50175" s="288"/>
      <c r="U50175" s="287"/>
      <c r="X50175" s="289"/>
    </row>
    <row r="50176" spans="20:24">
      <c r="T50176" s="288"/>
      <c r="U50176" s="287"/>
      <c r="X50176" s="289"/>
    </row>
    <row r="50177" spans="20:24">
      <c r="T50177" s="288"/>
      <c r="U50177" s="287"/>
      <c r="X50177" s="289"/>
    </row>
    <row r="50178" spans="20:24">
      <c r="T50178" s="288"/>
      <c r="U50178" s="287"/>
      <c r="X50178" s="289"/>
    </row>
    <row r="50179" spans="20:24">
      <c r="T50179" s="288"/>
      <c r="U50179" s="287"/>
      <c r="X50179" s="289"/>
    </row>
    <row r="50180" spans="20:24">
      <c r="T50180" s="288"/>
      <c r="U50180" s="287"/>
      <c r="X50180" s="289"/>
    </row>
    <row r="50181" spans="20:24">
      <c r="T50181" s="288"/>
      <c r="U50181" s="287"/>
      <c r="X50181" s="289"/>
    </row>
    <row r="50182" spans="20:24">
      <c r="T50182" s="288"/>
      <c r="U50182" s="287"/>
      <c r="X50182" s="289"/>
    </row>
    <row r="50183" spans="20:24">
      <c r="T50183" s="288"/>
      <c r="U50183" s="287"/>
      <c r="X50183" s="289"/>
    </row>
    <row r="50184" spans="20:24">
      <c r="T50184" s="288"/>
      <c r="U50184" s="287"/>
      <c r="X50184" s="289"/>
    </row>
    <row r="50185" spans="20:24">
      <c r="T50185" s="288"/>
      <c r="U50185" s="287"/>
      <c r="X50185" s="289"/>
    </row>
    <row r="50186" spans="20:24">
      <c r="T50186" s="288"/>
      <c r="U50186" s="287"/>
      <c r="X50186" s="289"/>
    </row>
    <row r="50187" spans="20:24">
      <c r="T50187" s="288"/>
      <c r="U50187" s="287"/>
      <c r="X50187" s="289"/>
    </row>
    <row r="50188" spans="20:24">
      <c r="T50188" s="288"/>
      <c r="U50188" s="287"/>
      <c r="X50188" s="289"/>
    </row>
    <row r="50189" spans="20:24">
      <c r="T50189" s="288"/>
      <c r="U50189" s="287"/>
      <c r="X50189" s="289"/>
    </row>
    <row r="50190" spans="20:24">
      <c r="T50190" s="288"/>
      <c r="U50190" s="287"/>
      <c r="X50190" s="289"/>
    </row>
    <row r="50191" spans="20:24">
      <c r="T50191" s="288"/>
      <c r="U50191" s="287"/>
      <c r="X50191" s="289"/>
    </row>
    <row r="50192" spans="20:24">
      <c r="T50192" s="288"/>
      <c r="U50192" s="287"/>
      <c r="X50192" s="289"/>
    </row>
    <row r="50193" spans="20:24">
      <c r="T50193" s="288"/>
      <c r="U50193" s="287"/>
      <c r="X50193" s="289"/>
    </row>
    <row r="50194" spans="20:24">
      <c r="T50194" s="288"/>
      <c r="U50194" s="287"/>
      <c r="X50194" s="289"/>
    </row>
    <row r="50195" spans="20:24">
      <c r="T50195" s="288"/>
      <c r="U50195" s="287"/>
      <c r="X50195" s="289"/>
    </row>
    <row r="50196" spans="20:24">
      <c r="T50196" s="288"/>
      <c r="U50196" s="287"/>
      <c r="X50196" s="289"/>
    </row>
    <row r="50197" spans="20:24">
      <c r="T50197" s="288"/>
      <c r="U50197" s="287"/>
      <c r="X50197" s="289"/>
    </row>
    <row r="50198" spans="20:24">
      <c r="T50198" s="288"/>
      <c r="U50198" s="287"/>
      <c r="X50198" s="289"/>
    </row>
    <row r="50199" spans="20:24">
      <c r="T50199" s="288"/>
      <c r="U50199" s="287"/>
      <c r="X50199" s="289"/>
    </row>
    <row r="50200" spans="20:24">
      <c r="T50200" s="288"/>
      <c r="U50200" s="287"/>
      <c r="X50200" s="289"/>
    </row>
    <row r="50201" spans="20:24">
      <c r="T50201" s="288"/>
      <c r="U50201" s="287"/>
      <c r="X50201" s="289"/>
    </row>
    <row r="50202" spans="20:24">
      <c r="T50202" s="288"/>
      <c r="U50202" s="287"/>
      <c r="X50202" s="289"/>
    </row>
    <row r="50203" spans="20:24">
      <c r="T50203" s="288"/>
      <c r="U50203" s="287"/>
      <c r="X50203" s="289"/>
    </row>
    <row r="50204" spans="20:24">
      <c r="T50204" s="288"/>
      <c r="U50204" s="287"/>
      <c r="X50204" s="289"/>
    </row>
    <row r="50205" spans="20:24">
      <c r="T50205" s="288"/>
      <c r="U50205" s="287"/>
      <c r="X50205" s="289"/>
    </row>
    <row r="50206" spans="20:24">
      <c r="T50206" s="288"/>
      <c r="U50206" s="287"/>
      <c r="X50206" s="289"/>
    </row>
    <row r="50207" spans="20:24">
      <c r="T50207" s="288"/>
      <c r="U50207" s="287"/>
      <c r="X50207" s="289"/>
    </row>
    <row r="50208" spans="20:24">
      <c r="T50208" s="288"/>
      <c r="U50208" s="287"/>
      <c r="X50208" s="289"/>
    </row>
    <row r="50209" spans="20:24">
      <c r="T50209" s="288"/>
      <c r="U50209" s="287"/>
      <c r="X50209" s="289"/>
    </row>
    <row r="50210" spans="20:24">
      <c r="T50210" s="288"/>
      <c r="U50210" s="287"/>
      <c r="X50210" s="289"/>
    </row>
    <row r="50211" spans="20:24">
      <c r="T50211" s="288"/>
      <c r="U50211" s="287"/>
      <c r="X50211" s="289"/>
    </row>
    <row r="50212" spans="20:24">
      <c r="T50212" s="288"/>
      <c r="U50212" s="287"/>
      <c r="X50212" s="289"/>
    </row>
    <row r="50213" spans="20:24">
      <c r="T50213" s="288"/>
      <c r="U50213" s="287"/>
      <c r="X50213" s="289"/>
    </row>
    <row r="50214" spans="20:24">
      <c r="T50214" s="288"/>
      <c r="U50214" s="287"/>
      <c r="X50214" s="289"/>
    </row>
    <row r="50215" spans="20:24">
      <c r="T50215" s="288"/>
      <c r="U50215" s="287"/>
      <c r="X50215" s="289"/>
    </row>
    <row r="50216" spans="20:24">
      <c r="T50216" s="288"/>
      <c r="U50216" s="287"/>
      <c r="X50216" s="289"/>
    </row>
    <row r="50217" spans="20:24">
      <c r="T50217" s="288"/>
      <c r="U50217" s="287"/>
      <c r="X50217" s="289"/>
    </row>
    <row r="50218" spans="20:24">
      <c r="T50218" s="288"/>
      <c r="U50218" s="287"/>
      <c r="X50218" s="289"/>
    </row>
    <row r="50219" spans="20:24">
      <c r="T50219" s="288"/>
      <c r="U50219" s="287"/>
      <c r="X50219" s="289"/>
    </row>
    <row r="50220" spans="20:24">
      <c r="T50220" s="288"/>
      <c r="U50220" s="287"/>
      <c r="X50220" s="289"/>
    </row>
    <row r="50221" spans="20:24">
      <c r="T50221" s="288"/>
      <c r="U50221" s="287"/>
      <c r="X50221" s="289"/>
    </row>
    <row r="50222" spans="20:24">
      <c r="T50222" s="288"/>
      <c r="U50222" s="287"/>
      <c r="X50222" s="289"/>
    </row>
    <row r="50223" spans="20:24">
      <c r="T50223" s="288"/>
      <c r="U50223" s="287"/>
      <c r="X50223" s="289"/>
    </row>
    <row r="50224" spans="20:24">
      <c r="T50224" s="288"/>
      <c r="U50224" s="287"/>
      <c r="X50224" s="289"/>
    </row>
    <row r="50225" spans="20:24">
      <c r="T50225" s="288"/>
      <c r="U50225" s="287"/>
      <c r="X50225" s="289"/>
    </row>
    <row r="50226" spans="20:24">
      <c r="T50226" s="288"/>
      <c r="U50226" s="287"/>
      <c r="X50226" s="289"/>
    </row>
    <row r="50227" spans="20:24">
      <c r="T50227" s="288"/>
      <c r="U50227" s="287"/>
      <c r="X50227" s="289"/>
    </row>
    <row r="50228" spans="20:24">
      <c r="T50228" s="288"/>
      <c r="U50228" s="287"/>
      <c r="X50228" s="289"/>
    </row>
    <row r="50229" spans="20:24">
      <c r="T50229" s="288"/>
      <c r="U50229" s="287"/>
      <c r="X50229" s="289"/>
    </row>
    <row r="50230" spans="20:24">
      <c r="T50230" s="288"/>
      <c r="U50230" s="287"/>
      <c r="X50230" s="289"/>
    </row>
    <row r="50231" spans="20:24">
      <c r="T50231" s="288"/>
      <c r="U50231" s="287"/>
      <c r="X50231" s="289"/>
    </row>
    <row r="50232" spans="20:24">
      <c r="T50232" s="288"/>
      <c r="U50232" s="287"/>
      <c r="X50232" s="289"/>
    </row>
    <row r="50233" spans="20:24">
      <c r="T50233" s="288"/>
      <c r="U50233" s="287"/>
      <c r="X50233" s="289"/>
    </row>
    <row r="50234" spans="20:24">
      <c r="T50234" s="288"/>
      <c r="U50234" s="287"/>
      <c r="X50234" s="289"/>
    </row>
    <row r="50235" spans="20:24">
      <c r="T50235" s="288"/>
      <c r="U50235" s="287"/>
      <c r="X50235" s="289"/>
    </row>
    <row r="50236" spans="20:24">
      <c r="T50236" s="288"/>
      <c r="U50236" s="287"/>
      <c r="X50236" s="289"/>
    </row>
    <row r="50237" spans="20:24">
      <c r="T50237" s="288"/>
      <c r="U50237" s="287"/>
      <c r="X50237" s="289"/>
    </row>
    <row r="50238" spans="20:24">
      <c r="T50238" s="288"/>
      <c r="U50238" s="287"/>
      <c r="X50238" s="289"/>
    </row>
    <row r="50239" spans="20:24">
      <c r="T50239" s="288"/>
      <c r="U50239" s="287"/>
      <c r="X50239" s="289"/>
    </row>
    <row r="50240" spans="20:24">
      <c r="T50240" s="288"/>
      <c r="U50240" s="287"/>
      <c r="X50240" s="289"/>
    </row>
    <row r="50241" spans="20:24">
      <c r="T50241" s="288"/>
      <c r="U50241" s="287"/>
      <c r="X50241" s="289"/>
    </row>
    <row r="50242" spans="20:24">
      <c r="T50242" s="288"/>
      <c r="U50242" s="287"/>
      <c r="X50242" s="289"/>
    </row>
    <row r="50243" spans="20:24">
      <c r="T50243" s="288"/>
      <c r="U50243" s="287"/>
      <c r="X50243" s="289"/>
    </row>
    <row r="50244" spans="20:24">
      <c r="T50244" s="288"/>
      <c r="U50244" s="287"/>
      <c r="X50244" s="289"/>
    </row>
    <row r="50245" spans="20:24">
      <c r="T50245" s="288"/>
      <c r="U50245" s="287"/>
      <c r="X50245" s="289"/>
    </row>
    <row r="50246" spans="20:24">
      <c r="T50246" s="288"/>
      <c r="U50246" s="287"/>
      <c r="X50246" s="289"/>
    </row>
    <row r="50247" spans="20:24">
      <c r="T50247" s="288"/>
      <c r="U50247" s="287"/>
      <c r="X50247" s="289"/>
    </row>
    <row r="50248" spans="20:24">
      <c r="T50248" s="288"/>
      <c r="U50248" s="287"/>
      <c r="X50248" s="289"/>
    </row>
    <row r="50249" spans="20:24">
      <c r="T50249" s="288"/>
      <c r="U50249" s="287"/>
      <c r="X50249" s="289"/>
    </row>
    <row r="50250" spans="20:24">
      <c r="T50250" s="288"/>
      <c r="U50250" s="287"/>
      <c r="X50250" s="289"/>
    </row>
    <row r="50251" spans="20:24">
      <c r="T50251" s="288"/>
      <c r="U50251" s="287"/>
      <c r="X50251" s="289"/>
    </row>
    <row r="50252" spans="20:24">
      <c r="T50252" s="288"/>
      <c r="U50252" s="287"/>
      <c r="X50252" s="289"/>
    </row>
    <row r="50253" spans="20:24">
      <c r="T50253" s="288"/>
      <c r="U50253" s="287"/>
      <c r="X50253" s="289"/>
    </row>
    <row r="50254" spans="20:24">
      <c r="T50254" s="288"/>
      <c r="U50254" s="287"/>
      <c r="X50254" s="289"/>
    </row>
    <row r="50255" spans="20:24">
      <c r="T50255" s="288"/>
      <c r="U50255" s="287"/>
      <c r="X50255" s="289"/>
    </row>
    <row r="50256" spans="20:24">
      <c r="T50256" s="288"/>
      <c r="U50256" s="287"/>
      <c r="X50256" s="289"/>
    </row>
    <row r="50257" spans="20:24">
      <c r="T50257" s="288"/>
      <c r="U50257" s="287"/>
      <c r="X50257" s="289"/>
    </row>
    <row r="50258" spans="20:24">
      <c r="T50258" s="288"/>
      <c r="U50258" s="287"/>
      <c r="X50258" s="289"/>
    </row>
    <row r="50259" spans="20:24">
      <c r="T50259" s="288"/>
      <c r="U50259" s="287"/>
      <c r="X50259" s="289"/>
    </row>
    <row r="50260" spans="20:24">
      <c r="T50260" s="288"/>
      <c r="U50260" s="287"/>
      <c r="X50260" s="289"/>
    </row>
    <row r="50261" spans="20:24">
      <c r="T50261" s="288"/>
      <c r="U50261" s="287"/>
      <c r="X50261" s="289"/>
    </row>
    <row r="50262" spans="20:24">
      <c r="T50262" s="288"/>
      <c r="U50262" s="287"/>
      <c r="X50262" s="289"/>
    </row>
    <row r="50263" spans="20:24">
      <c r="T50263" s="288"/>
      <c r="U50263" s="287"/>
      <c r="X50263" s="289"/>
    </row>
    <row r="50264" spans="20:24">
      <c r="T50264" s="288"/>
      <c r="U50264" s="287"/>
      <c r="X50264" s="289"/>
    </row>
    <row r="50265" spans="20:24">
      <c r="T50265" s="288"/>
      <c r="U50265" s="287"/>
      <c r="X50265" s="289"/>
    </row>
    <row r="50266" spans="20:24">
      <c r="T50266" s="288"/>
      <c r="U50266" s="287"/>
      <c r="X50266" s="289"/>
    </row>
    <row r="50267" spans="20:24">
      <c r="T50267" s="288"/>
      <c r="U50267" s="287"/>
      <c r="X50267" s="289"/>
    </row>
    <row r="50268" spans="20:24">
      <c r="T50268" s="288"/>
      <c r="U50268" s="287"/>
      <c r="X50268" s="289"/>
    </row>
    <row r="50269" spans="20:24">
      <c r="T50269" s="288"/>
      <c r="U50269" s="287"/>
      <c r="X50269" s="289"/>
    </row>
    <row r="50270" spans="20:24">
      <c r="T50270" s="288"/>
      <c r="U50270" s="287"/>
      <c r="X50270" s="289"/>
    </row>
    <row r="50271" spans="20:24">
      <c r="T50271" s="288"/>
      <c r="U50271" s="287"/>
      <c r="X50271" s="289"/>
    </row>
    <row r="50272" spans="20:24">
      <c r="T50272" s="288"/>
      <c r="U50272" s="287"/>
      <c r="X50272" s="289"/>
    </row>
    <row r="50273" spans="20:24">
      <c r="T50273" s="288"/>
      <c r="U50273" s="287"/>
      <c r="X50273" s="289"/>
    </row>
    <row r="50274" spans="20:24">
      <c r="T50274" s="288"/>
      <c r="U50274" s="287"/>
      <c r="X50274" s="289"/>
    </row>
    <row r="50275" spans="20:24">
      <c r="T50275" s="288"/>
      <c r="U50275" s="287"/>
      <c r="X50275" s="289"/>
    </row>
    <row r="50276" spans="20:24">
      <c r="T50276" s="288"/>
      <c r="U50276" s="287"/>
      <c r="X50276" s="289"/>
    </row>
    <row r="50277" spans="20:24">
      <c r="T50277" s="288"/>
      <c r="U50277" s="287"/>
      <c r="X50277" s="289"/>
    </row>
    <row r="50278" spans="20:24">
      <c r="T50278" s="288"/>
      <c r="U50278" s="287"/>
      <c r="X50278" s="289"/>
    </row>
    <row r="50279" spans="20:24">
      <c r="T50279" s="288"/>
      <c r="U50279" s="287"/>
      <c r="X50279" s="289"/>
    </row>
    <row r="50280" spans="20:24">
      <c r="T50280" s="288"/>
      <c r="U50280" s="287"/>
      <c r="X50280" s="289"/>
    </row>
    <row r="50281" spans="20:24">
      <c r="T50281" s="288"/>
      <c r="U50281" s="287"/>
      <c r="X50281" s="289"/>
    </row>
    <row r="50282" spans="20:24">
      <c r="T50282" s="288"/>
      <c r="U50282" s="287"/>
      <c r="X50282" s="289"/>
    </row>
    <row r="50283" spans="20:24">
      <c r="T50283" s="288"/>
      <c r="U50283" s="287"/>
      <c r="X50283" s="289"/>
    </row>
    <row r="50284" spans="20:24">
      <c r="T50284" s="288"/>
      <c r="U50284" s="287"/>
      <c r="X50284" s="289"/>
    </row>
    <row r="50285" spans="20:24">
      <c r="T50285" s="288"/>
      <c r="U50285" s="287"/>
      <c r="X50285" s="289"/>
    </row>
    <row r="50286" spans="20:24">
      <c r="T50286" s="288"/>
      <c r="U50286" s="287"/>
      <c r="X50286" s="289"/>
    </row>
    <row r="50287" spans="20:24">
      <c r="T50287" s="288"/>
      <c r="U50287" s="287"/>
      <c r="X50287" s="289"/>
    </row>
    <row r="50288" spans="20:24">
      <c r="T50288" s="288"/>
      <c r="U50288" s="287"/>
      <c r="X50288" s="289"/>
    </row>
    <row r="50289" spans="20:24">
      <c r="T50289" s="288"/>
      <c r="U50289" s="287"/>
      <c r="X50289" s="289"/>
    </row>
    <row r="50290" spans="20:24">
      <c r="T50290" s="288"/>
      <c r="U50290" s="287"/>
      <c r="X50290" s="289"/>
    </row>
    <row r="50291" spans="20:24">
      <c r="T50291" s="288"/>
      <c r="U50291" s="287"/>
      <c r="X50291" s="289"/>
    </row>
    <row r="50292" spans="20:24">
      <c r="T50292" s="288"/>
      <c r="U50292" s="287"/>
      <c r="X50292" s="289"/>
    </row>
    <row r="50293" spans="20:24">
      <c r="T50293" s="288"/>
      <c r="U50293" s="287"/>
      <c r="X50293" s="289"/>
    </row>
    <row r="50294" spans="20:24">
      <c r="T50294" s="288"/>
      <c r="U50294" s="287"/>
      <c r="X50294" s="289"/>
    </row>
    <row r="50295" spans="20:24">
      <c r="T50295" s="288"/>
      <c r="U50295" s="287"/>
      <c r="X50295" s="289"/>
    </row>
    <row r="50296" spans="20:24">
      <c r="T50296" s="288"/>
      <c r="U50296" s="287"/>
      <c r="X50296" s="289"/>
    </row>
    <row r="50297" spans="20:24">
      <c r="T50297" s="288"/>
      <c r="U50297" s="287"/>
      <c r="X50297" s="289"/>
    </row>
    <row r="50298" spans="20:24">
      <c r="T50298" s="288"/>
      <c r="U50298" s="287"/>
      <c r="X50298" s="289"/>
    </row>
    <row r="50299" spans="20:24">
      <c r="T50299" s="288"/>
      <c r="U50299" s="287"/>
      <c r="X50299" s="289"/>
    </row>
    <row r="50300" spans="20:24">
      <c r="T50300" s="288"/>
      <c r="U50300" s="287"/>
      <c r="X50300" s="289"/>
    </row>
    <row r="50301" spans="20:24">
      <c r="T50301" s="288"/>
      <c r="U50301" s="287"/>
      <c r="X50301" s="289"/>
    </row>
    <row r="50302" spans="20:24">
      <c r="T50302" s="288"/>
      <c r="U50302" s="287"/>
      <c r="X50302" s="289"/>
    </row>
    <row r="50303" spans="20:24">
      <c r="T50303" s="288"/>
      <c r="U50303" s="287"/>
      <c r="X50303" s="289"/>
    </row>
    <row r="50304" spans="20:24">
      <c r="T50304" s="288"/>
      <c r="U50304" s="287"/>
      <c r="X50304" s="289"/>
    </row>
    <row r="50305" spans="20:24">
      <c r="T50305" s="288"/>
      <c r="U50305" s="287"/>
      <c r="X50305" s="289"/>
    </row>
    <row r="50306" spans="20:24">
      <c r="T50306" s="288"/>
      <c r="U50306" s="287"/>
      <c r="X50306" s="289"/>
    </row>
    <row r="50307" spans="20:24">
      <c r="T50307" s="288"/>
      <c r="U50307" s="287"/>
      <c r="X50307" s="289"/>
    </row>
    <row r="50308" spans="20:24">
      <c r="T50308" s="288"/>
      <c r="U50308" s="287"/>
      <c r="X50308" s="289"/>
    </row>
    <row r="50309" spans="20:24">
      <c r="T50309" s="288"/>
      <c r="U50309" s="287"/>
      <c r="X50309" s="289"/>
    </row>
    <row r="50310" spans="20:24">
      <c r="T50310" s="288"/>
      <c r="U50310" s="287"/>
      <c r="X50310" s="289"/>
    </row>
    <row r="50311" spans="20:24">
      <c r="T50311" s="288"/>
      <c r="U50311" s="287"/>
      <c r="X50311" s="289"/>
    </row>
    <row r="50312" spans="20:24">
      <c r="T50312" s="288"/>
      <c r="U50312" s="287"/>
      <c r="X50312" s="289"/>
    </row>
    <row r="50313" spans="20:24">
      <c r="T50313" s="288"/>
      <c r="U50313" s="287"/>
      <c r="X50313" s="289"/>
    </row>
    <row r="50314" spans="20:24">
      <c r="T50314" s="288"/>
      <c r="U50314" s="287"/>
      <c r="X50314" s="289"/>
    </row>
    <row r="50315" spans="20:24">
      <c r="T50315" s="288"/>
      <c r="U50315" s="287"/>
      <c r="X50315" s="289"/>
    </row>
    <row r="50316" spans="20:24">
      <c r="T50316" s="288"/>
      <c r="U50316" s="287"/>
      <c r="X50316" s="289"/>
    </row>
    <row r="50317" spans="20:24">
      <c r="T50317" s="288"/>
      <c r="U50317" s="287"/>
      <c r="X50317" s="289"/>
    </row>
    <row r="50318" spans="20:24">
      <c r="T50318" s="288"/>
      <c r="U50318" s="287"/>
      <c r="X50318" s="289"/>
    </row>
    <row r="50319" spans="20:24">
      <c r="T50319" s="288"/>
      <c r="U50319" s="287"/>
      <c r="X50319" s="289"/>
    </row>
    <row r="50320" spans="20:24">
      <c r="T50320" s="288"/>
      <c r="U50320" s="287"/>
      <c r="X50320" s="289"/>
    </row>
    <row r="50321" spans="20:24">
      <c r="T50321" s="288"/>
      <c r="U50321" s="287"/>
      <c r="X50321" s="289"/>
    </row>
    <row r="50322" spans="20:24">
      <c r="T50322" s="288"/>
      <c r="U50322" s="287"/>
      <c r="X50322" s="289"/>
    </row>
    <row r="50323" spans="20:24">
      <c r="T50323" s="288"/>
      <c r="U50323" s="287"/>
      <c r="X50323" s="289"/>
    </row>
    <row r="50324" spans="20:24">
      <c r="T50324" s="288"/>
      <c r="U50324" s="287"/>
      <c r="X50324" s="289"/>
    </row>
    <row r="50325" spans="20:24">
      <c r="T50325" s="288"/>
      <c r="U50325" s="287"/>
      <c r="X50325" s="289"/>
    </row>
    <row r="50326" spans="20:24">
      <c r="T50326" s="288"/>
      <c r="U50326" s="287"/>
      <c r="X50326" s="289"/>
    </row>
    <row r="50327" spans="20:24">
      <c r="T50327" s="288"/>
      <c r="U50327" s="287"/>
      <c r="X50327" s="289"/>
    </row>
    <row r="50328" spans="20:24">
      <c r="T50328" s="288"/>
      <c r="U50328" s="287"/>
      <c r="X50328" s="289"/>
    </row>
    <row r="50329" spans="20:24">
      <c r="T50329" s="288"/>
      <c r="U50329" s="287"/>
      <c r="X50329" s="289"/>
    </row>
    <row r="50330" spans="20:24">
      <c r="T50330" s="288"/>
      <c r="U50330" s="287"/>
      <c r="X50330" s="289"/>
    </row>
    <row r="50331" spans="20:24">
      <c r="T50331" s="288"/>
      <c r="U50331" s="287"/>
      <c r="X50331" s="289"/>
    </row>
    <row r="50332" spans="20:24">
      <c r="T50332" s="288"/>
      <c r="U50332" s="287"/>
      <c r="X50332" s="289"/>
    </row>
    <row r="50333" spans="20:24">
      <c r="T50333" s="288"/>
      <c r="U50333" s="287"/>
      <c r="X50333" s="289"/>
    </row>
    <row r="50334" spans="20:24">
      <c r="T50334" s="288"/>
      <c r="U50334" s="287"/>
      <c r="X50334" s="289"/>
    </row>
    <row r="50335" spans="20:24">
      <c r="T50335" s="288"/>
      <c r="U50335" s="287"/>
      <c r="X50335" s="289"/>
    </row>
    <row r="50336" spans="20:24">
      <c r="T50336" s="288"/>
      <c r="U50336" s="287"/>
      <c r="X50336" s="289"/>
    </row>
    <row r="50337" spans="20:24">
      <c r="T50337" s="288"/>
      <c r="U50337" s="287"/>
      <c r="X50337" s="289"/>
    </row>
    <row r="50338" spans="20:24">
      <c r="T50338" s="288"/>
      <c r="U50338" s="287"/>
      <c r="X50338" s="289"/>
    </row>
    <row r="50339" spans="20:24">
      <c r="T50339" s="288"/>
      <c r="U50339" s="287"/>
      <c r="X50339" s="289"/>
    </row>
    <row r="50340" spans="20:24">
      <c r="T50340" s="288"/>
      <c r="U50340" s="287"/>
      <c r="X50340" s="289"/>
    </row>
    <row r="50341" spans="20:24">
      <c r="T50341" s="288"/>
      <c r="U50341" s="287"/>
      <c r="X50341" s="289"/>
    </row>
    <row r="50342" spans="20:24">
      <c r="T50342" s="288"/>
      <c r="U50342" s="287"/>
      <c r="X50342" s="289"/>
    </row>
    <row r="50343" spans="20:24">
      <c r="T50343" s="288"/>
      <c r="U50343" s="287"/>
      <c r="X50343" s="289"/>
    </row>
    <row r="50344" spans="20:24">
      <c r="T50344" s="288"/>
      <c r="U50344" s="287"/>
      <c r="X50344" s="289"/>
    </row>
    <row r="50345" spans="20:24">
      <c r="T50345" s="288"/>
      <c r="U50345" s="287"/>
      <c r="X50345" s="289"/>
    </row>
    <row r="50346" spans="20:24">
      <c r="T50346" s="288"/>
      <c r="U50346" s="287"/>
      <c r="X50346" s="289"/>
    </row>
    <row r="50347" spans="20:24">
      <c r="T50347" s="288"/>
      <c r="U50347" s="287"/>
      <c r="X50347" s="289"/>
    </row>
    <row r="50348" spans="20:24">
      <c r="T50348" s="288"/>
      <c r="U50348" s="287"/>
      <c r="X50348" s="289"/>
    </row>
    <row r="50349" spans="20:24">
      <c r="T50349" s="288"/>
      <c r="U50349" s="287"/>
      <c r="X50349" s="289"/>
    </row>
    <row r="50350" spans="20:24">
      <c r="T50350" s="288"/>
      <c r="U50350" s="287"/>
      <c r="X50350" s="289"/>
    </row>
    <row r="50351" spans="20:24">
      <c r="T50351" s="288"/>
      <c r="U50351" s="287"/>
      <c r="X50351" s="289"/>
    </row>
    <row r="50352" spans="20:24">
      <c r="T50352" s="288"/>
      <c r="U50352" s="287"/>
      <c r="X50352" s="289"/>
    </row>
    <row r="50353" spans="20:24">
      <c r="T50353" s="288"/>
      <c r="U50353" s="287"/>
      <c r="X50353" s="289"/>
    </row>
    <row r="50354" spans="20:24">
      <c r="T50354" s="288"/>
      <c r="U50354" s="287"/>
      <c r="X50354" s="289"/>
    </row>
    <row r="50355" spans="20:24">
      <c r="T50355" s="288"/>
      <c r="U50355" s="287"/>
      <c r="X50355" s="289"/>
    </row>
    <row r="50356" spans="20:24">
      <c r="T50356" s="288"/>
      <c r="U50356" s="287"/>
      <c r="X50356" s="289"/>
    </row>
    <row r="50357" spans="20:24">
      <c r="T50357" s="288"/>
      <c r="U50357" s="287"/>
      <c r="X50357" s="289"/>
    </row>
    <row r="50358" spans="20:24">
      <c r="T50358" s="288"/>
      <c r="U50358" s="287"/>
      <c r="X50358" s="289"/>
    </row>
    <row r="50359" spans="20:24">
      <c r="T50359" s="288"/>
      <c r="U50359" s="287"/>
      <c r="X50359" s="289"/>
    </row>
    <row r="50360" spans="20:24">
      <c r="T50360" s="288"/>
      <c r="U50360" s="287"/>
      <c r="X50360" s="289"/>
    </row>
    <row r="50361" spans="20:24">
      <c r="T50361" s="288"/>
      <c r="U50361" s="287"/>
      <c r="X50361" s="289"/>
    </row>
    <row r="50362" spans="20:24">
      <c r="T50362" s="288"/>
      <c r="U50362" s="287"/>
      <c r="X50362" s="289"/>
    </row>
    <row r="50363" spans="20:24">
      <c r="T50363" s="288"/>
      <c r="U50363" s="287"/>
      <c r="X50363" s="289"/>
    </row>
    <row r="50364" spans="20:24">
      <c r="T50364" s="288"/>
      <c r="U50364" s="287"/>
      <c r="X50364" s="289"/>
    </row>
    <row r="50365" spans="20:24">
      <c r="T50365" s="288"/>
      <c r="U50365" s="287"/>
      <c r="X50365" s="289"/>
    </row>
    <row r="50366" spans="20:24">
      <c r="T50366" s="288"/>
      <c r="U50366" s="287"/>
      <c r="X50366" s="289"/>
    </row>
    <row r="50367" spans="20:24">
      <c r="T50367" s="288"/>
      <c r="U50367" s="287"/>
      <c r="X50367" s="289"/>
    </row>
    <row r="50368" spans="20:24">
      <c r="T50368" s="288"/>
      <c r="U50368" s="287"/>
      <c r="X50368" s="289"/>
    </row>
    <row r="50369" spans="20:24">
      <c r="T50369" s="288"/>
      <c r="U50369" s="287"/>
      <c r="X50369" s="289"/>
    </row>
    <row r="50370" spans="20:24">
      <c r="T50370" s="288"/>
      <c r="U50370" s="287"/>
      <c r="X50370" s="289"/>
    </row>
    <row r="50371" spans="20:24">
      <c r="T50371" s="288"/>
      <c r="U50371" s="287"/>
      <c r="X50371" s="289"/>
    </row>
    <row r="50372" spans="20:24">
      <c r="T50372" s="288"/>
      <c r="U50372" s="287"/>
      <c r="X50372" s="289"/>
    </row>
    <row r="50373" spans="20:24">
      <c r="T50373" s="288"/>
      <c r="U50373" s="287"/>
      <c r="X50373" s="289"/>
    </row>
    <row r="50374" spans="20:24">
      <c r="T50374" s="288"/>
      <c r="U50374" s="287"/>
      <c r="X50374" s="289"/>
    </row>
    <row r="50375" spans="20:24">
      <c r="T50375" s="288"/>
      <c r="U50375" s="287"/>
      <c r="X50375" s="289"/>
    </row>
    <row r="50376" spans="20:24">
      <c r="T50376" s="288"/>
      <c r="U50376" s="287"/>
      <c r="X50376" s="289"/>
    </row>
    <row r="50377" spans="20:24">
      <c r="T50377" s="288"/>
      <c r="U50377" s="287"/>
      <c r="X50377" s="289"/>
    </row>
    <row r="50378" spans="20:24">
      <c r="T50378" s="288"/>
      <c r="U50378" s="287"/>
      <c r="X50378" s="289"/>
    </row>
    <row r="50379" spans="20:24">
      <c r="T50379" s="288"/>
      <c r="U50379" s="287"/>
      <c r="X50379" s="289"/>
    </row>
    <row r="50380" spans="20:24">
      <c r="T50380" s="288"/>
      <c r="U50380" s="287"/>
      <c r="X50380" s="289"/>
    </row>
    <row r="50381" spans="20:24">
      <c r="T50381" s="288"/>
      <c r="U50381" s="287"/>
      <c r="X50381" s="289"/>
    </row>
    <row r="50382" spans="20:24">
      <c r="T50382" s="288"/>
      <c r="U50382" s="287"/>
      <c r="X50382" s="289"/>
    </row>
    <row r="50383" spans="20:24">
      <c r="T50383" s="288"/>
      <c r="U50383" s="287"/>
      <c r="X50383" s="289"/>
    </row>
    <row r="50384" spans="20:24">
      <c r="T50384" s="288"/>
      <c r="U50384" s="287"/>
      <c r="X50384" s="289"/>
    </row>
    <row r="50385" spans="20:24">
      <c r="T50385" s="288"/>
      <c r="U50385" s="287"/>
      <c r="X50385" s="289"/>
    </row>
    <row r="50386" spans="20:24">
      <c r="T50386" s="288"/>
      <c r="U50386" s="287"/>
      <c r="X50386" s="289"/>
    </row>
    <row r="50387" spans="20:24">
      <c r="T50387" s="288"/>
      <c r="U50387" s="287"/>
      <c r="X50387" s="289"/>
    </row>
    <row r="50388" spans="20:24">
      <c r="T50388" s="288"/>
      <c r="U50388" s="287"/>
      <c r="X50388" s="289"/>
    </row>
    <row r="50389" spans="20:24">
      <c r="T50389" s="288"/>
      <c r="U50389" s="287"/>
      <c r="X50389" s="289"/>
    </row>
    <row r="50390" spans="20:24">
      <c r="T50390" s="288"/>
      <c r="U50390" s="287"/>
      <c r="X50390" s="289"/>
    </row>
    <row r="50391" spans="20:24">
      <c r="T50391" s="288"/>
      <c r="U50391" s="287"/>
      <c r="X50391" s="289"/>
    </row>
    <row r="50392" spans="20:24">
      <c r="T50392" s="288"/>
      <c r="U50392" s="287"/>
      <c r="X50392" s="289"/>
    </row>
    <row r="50393" spans="20:24">
      <c r="T50393" s="288"/>
      <c r="U50393" s="287"/>
      <c r="X50393" s="289"/>
    </row>
    <row r="50394" spans="20:24">
      <c r="T50394" s="288"/>
      <c r="U50394" s="287"/>
      <c r="X50394" s="289"/>
    </row>
    <row r="50395" spans="20:24">
      <c r="T50395" s="288"/>
      <c r="U50395" s="287"/>
      <c r="X50395" s="289"/>
    </row>
    <row r="50396" spans="20:24">
      <c r="T50396" s="288"/>
      <c r="U50396" s="287"/>
      <c r="X50396" s="289"/>
    </row>
    <row r="50397" spans="20:24">
      <c r="T50397" s="288"/>
      <c r="U50397" s="287"/>
      <c r="X50397" s="289"/>
    </row>
    <row r="50398" spans="20:24">
      <c r="T50398" s="288"/>
      <c r="U50398" s="287"/>
      <c r="X50398" s="289"/>
    </row>
    <row r="50399" spans="20:24">
      <c r="T50399" s="288"/>
      <c r="U50399" s="287"/>
      <c r="X50399" s="289"/>
    </row>
    <row r="50400" spans="20:24">
      <c r="T50400" s="288"/>
      <c r="U50400" s="287"/>
      <c r="X50400" s="289"/>
    </row>
    <row r="50401" spans="20:24">
      <c r="T50401" s="288"/>
      <c r="U50401" s="287"/>
      <c r="X50401" s="289"/>
    </row>
    <row r="50402" spans="20:24">
      <c r="T50402" s="288"/>
      <c r="U50402" s="287"/>
      <c r="X50402" s="289"/>
    </row>
    <row r="50403" spans="20:24">
      <c r="T50403" s="288"/>
      <c r="U50403" s="287"/>
      <c r="X50403" s="289"/>
    </row>
    <row r="50404" spans="20:24">
      <c r="T50404" s="288"/>
      <c r="U50404" s="287"/>
      <c r="X50404" s="289"/>
    </row>
    <row r="50405" spans="20:24">
      <c r="T50405" s="288"/>
      <c r="U50405" s="287"/>
      <c r="X50405" s="289"/>
    </row>
    <row r="50406" spans="20:24">
      <c r="T50406" s="288"/>
      <c r="U50406" s="287"/>
      <c r="X50406" s="289"/>
    </row>
    <row r="50407" spans="20:24">
      <c r="T50407" s="288"/>
      <c r="U50407" s="287"/>
      <c r="X50407" s="289"/>
    </row>
    <row r="50408" spans="20:24">
      <c r="T50408" s="288"/>
      <c r="U50408" s="287"/>
      <c r="X50408" s="289"/>
    </row>
    <row r="50409" spans="20:24">
      <c r="T50409" s="288"/>
      <c r="U50409" s="287"/>
      <c r="X50409" s="289"/>
    </row>
    <row r="50410" spans="20:24">
      <c r="T50410" s="288"/>
      <c r="U50410" s="287"/>
      <c r="X50410" s="289"/>
    </row>
    <row r="50411" spans="20:24">
      <c r="T50411" s="288"/>
      <c r="U50411" s="287"/>
      <c r="X50411" s="289"/>
    </row>
    <row r="50412" spans="20:24">
      <c r="T50412" s="288"/>
      <c r="U50412" s="287"/>
      <c r="X50412" s="289"/>
    </row>
    <row r="50413" spans="20:24">
      <c r="T50413" s="288"/>
      <c r="U50413" s="287"/>
      <c r="X50413" s="289"/>
    </row>
    <row r="50414" spans="20:24">
      <c r="T50414" s="288"/>
      <c r="U50414" s="287"/>
      <c r="X50414" s="289"/>
    </row>
    <row r="50415" spans="20:24">
      <c r="T50415" s="288"/>
      <c r="U50415" s="287"/>
      <c r="X50415" s="289"/>
    </row>
    <row r="50416" spans="20:24">
      <c r="T50416" s="288"/>
      <c r="U50416" s="287"/>
      <c r="X50416" s="289"/>
    </row>
    <row r="50417" spans="20:24">
      <c r="T50417" s="288"/>
      <c r="U50417" s="287"/>
      <c r="X50417" s="289"/>
    </row>
    <row r="50418" spans="20:24">
      <c r="T50418" s="288"/>
      <c r="U50418" s="287"/>
      <c r="X50418" s="289"/>
    </row>
    <row r="50419" spans="20:24">
      <c r="T50419" s="288"/>
      <c r="U50419" s="287"/>
      <c r="X50419" s="289"/>
    </row>
    <row r="50420" spans="20:24">
      <c r="T50420" s="288"/>
      <c r="U50420" s="287"/>
      <c r="X50420" s="289"/>
    </row>
    <row r="50421" spans="20:24">
      <c r="T50421" s="288"/>
      <c r="U50421" s="287"/>
      <c r="X50421" s="289"/>
    </row>
    <row r="50422" spans="20:24">
      <c r="T50422" s="288"/>
      <c r="U50422" s="287"/>
      <c r="X50422" s="289"/>
    </row>
    <row r="50423" spans="20:24">
      <c r="T50423" s="288"/>
      <c r="U50423" s="287"/>
      <c r="X50423" s="289"/>
    </row>
    <row r="50424" spans="20:24">
      <c r="T50424" s="288"/>
      <c r="U50424" s="287"/>
      <c r="X50424" s="289"/>
    </row>
    <row r="50425" spans="20:24">
      <c r="T50425" s="288"/>
      <c r="U50425" s="287"/>
      <c r="X50425" s="289"/>
    </row>
    <row r="50426" spans="20:24">
      <c r="T50426" s="288"/>
      <c r="U50426" s="287"/>
      <c r="X50426" s="289"/>
    </row>
    <row r="50427" spans="20:24">
      <c r="T50427" s="288"/>
      <c r="U50427" s="287"/>
      <c r="X50427" s="289"/>
    </row>
    <row r="50428" spans="20:24">
      <c r="T50428" s="288"/>
      <c r="U50428" s="287"/>
      <c r="X50428" s="289"/>
    </row>
    <row r="50429" spans="20:24">
      <c r="T50429" s="288"/>
      <c r="U50429" s="287"/>
      <c r="X50429" s="289"/>
    </row>
    <row r="50430" spans="20:24">
      <c r="T50430" s="288"/>
      <c r="U50430" s="287"/>
      <c r="X50430" s="289"/>
    </row>
    <row r="50431" spans="20:24">
      <c r="T50431" s="288"/>
      <c r="U50431" s="287"/>
      <c r="X50431" s="289"/>
    </row>
    <row r="50432" spans="20:24">
      <c r="T50432" s="288"/>
      <c r="U50432" s="287"/>
      <c r="X50432" s="289"/>
    </row>
    <row r="50433" spans="20:24">
      <c r="T50433" s="288"/>
      <c r="U50433" s="287"/>
      <c r="X50433" s="289"/>
    </row>
    <row r="50434" spans="20:24">
      <c r="T50434" s="288"/>
      <c r="U50434" s="287"/>
      <c r="X50434" s="289"/>
    </row>
    <row r="50435" spans="20:24">
      <c r="T50435" s="288"/>
      <c r="U50435" s="287"/>
      <c r="X50435" s="289"/>
    </row>
    <row r="50436" spans="20:24">
      <c r="T50436" s="288"/>
      <c r="U50436" s="287"/>
      <c r="X50436" s="289"/>
    </row>
    <row r="50437" spans="20:24">
      <c r="T50437" s="288"/>
      <c r="U50437" s="287"/>
      <c r="X50437" s="289"/>
    </row>
    <row r="50438" spans="20:24">
      <c r="T50438" s="288"/>
      <c r="U50438" s="287"/>
      <c r="X50438" s="289"/>
    </row>
    <row r="50439" spans="20:24">
      <c r="T50439" s="288"/>
      <c r="U50439" s="287"/>
      <c r="X50439" s="289"/>
    </row>
    <row r="50440" spans="20:24">
      <c r="T50440" s="288"/>
      <c r="U50440" s="287"/>
      <c r="X50440" s="289"/>
    </row>
    <row r="50441" spans="20:24">
      <c r="T50441" s="288"/>
      <c r="U50441" s="287"/>
      <c r="X50441" s="289"/>
    </row>
    <row r="50442" spans="20:24">
      <c r="T50442" s="288"/>
      <c r="U50442" s="287"/>
      <c r="X50442" s="289"/>
    </row>
    <row r="50443" spans="20:24">
      <c r="T50443" s="288"/>
      <c r="U50443" s="287"/>
      <c r="X50443" s="289"/>
    </row>
    <row r="50444" spans="20:24">
      <c r="T50444" s="288"/>
      <c r="U50444" s="287"/>
      <c r="X50444" s="289"/>
    </row>
    <row r="50445" spans="20:24">
      <c r="T50445" s="288"/>
      <c r="U50445" s="287"/>
      <c r="X50445" s="289"/>
    </row>
    <row r="50446" spans="20:24">
      <c r="T50446" s="288"/>
      <c r="U50446" s="287"/>
      <c r="X50446" s="289"/>
    </row>
    <row r="50447" spans="20:24">
      <c r="T50447" s="288"/>
      <c r="U50447" s="287"/>
      <c r="X50447" s="289"/>
    </row>
    <row r="50448" spans="20:24">
      <c r="T50448" s="288"/>
      <c r="U50448" s="287"/>
      <c r="X50448" s="289"/>
    </row>
    <row r="50449" spans="20:24">
      <c r="T50449" s="288"/>
      <c r="U50449" s="287"/>
      <c r="X50449" s="289"/>
    </row>
    <row r="50450" spans="20:24">
      <c r="T50450" s="288"/>
      <c r="U50450" s="287"/>
      <c r="X50450" s="289"/>
    </row>
    <row r="50451" spans="20:24">
      <c r="T50451" s="288"/>
      <c r="U50451" s="287"/>
      <c r="X50451" s="289"/>
    </row>
    <row r="50452" spans="20:24">
      <c r="T50452" s="288"/>
      <c r="U50452" s="287"/>
      <c r="X50452" s="289"/>
    </row>
    <row r="50453" spans="20:24">
      <c r="T50453" s="288"/>
      <c r="U50453" s="287"/>
      <c r="X50453" s="289"/>
    </row>
    <row r="50454" spans="20:24">
      <c r="T50454" s="288"/>
      <c r="U50454" s="287"/>
      <c r="X50454" s="289"/>
    </row>
    <row r="50455" spans="20:24">
      <c r="T50455" s="288"/>
      <c r="U50455" s="287"/>
      <c r="X50455" s="289"/>
    </row>
    <row r="50456" spans="20:24">
      <c r="T50456" s="288"/>
      <c r="U50456" s="287"/>
      <c r="X50456" s="289"/>
    </row>
    <row r="50457" spans="20:24">
      <c r="T50457" s="288"/>
      <c r="U50457" s="287"/>
      <c r="X50457" s="289"/>
    </row>
    <row r="50458" spans="20:24">
      <c r="T50458" s="288"/>
      <c r="U50458" s="287"/>
      <c r="X50458" s="289"/>
    </row>
    <row r="50459" spans="20:24">
      <c r="T50459" s="288"/>
      <c r="U50459" s="287"/>
      <c r="X50459" s="289"/>
    </row>
    <row r="50460" spans="20:24">
      <c r="T50460" s="288"/>
      <c r="U50460" s="287"/>
      <c r="X50460" s="289"/>
    </row>
    <row r="50461" spans="20:24">
      <c r="T50461" s="288"/>
      <c r="U50461" s="287"/>
      <c r="X50461" s="289"/>
    </row>
    <row r="50462" spans="20:24">
      <c r="T50462" s="288"/>
      <c r="U50462" s="287"/>
      <c r="X50462" s="289"/>
    </row>
    <row r="50463" spans="20:24">
      <c r="T50463" s="288"/>
      <c r="U50463" s="287"/>
      <c r="X50463" s="289"/>
    </row>
    <row r="50464" spans="20:24">
      <c r="T50464" s="288"/>
      <c r="U50464" s="287"/>
      <c r="X50464" s="289"/>
    </row>
    <row r="50465" spans="20:24">
      <c r="T50465" s="288"/>
      <c r="U50465" s="287"/>
      <c r="X50465" s="289"/>
    </row>
    <row r="50466" spans="20:24">
      <c r="T50466" s="288"/>
      <c r="U50466" s="287"/>
      <c r="X50466" s="289"/>
    </row>
    <row r="50467" spans="20:24">
      <c r="T50467" s="288"/>
      <c r="U50467" s="287"/>
      <c r="X50467" s="289"/>
    </row>
    <row r="50468" spans="20:24">
      <c r="T50468" s="288"/>
      <c r="U50468" s="287"/>
      <c r="X50468" s="289"/>
    </row>
    <row r="50469" spans="20:24">
      <c r="T50469" s="288"/>
      <c r="U50469" s="287"/>
      <c r="X50469" s="289"/>
    </row>
    <row r="50470" spans="20:24">
      <c r="T50470" s="288"/>
      <c r="U50470" s="287"/>
      <c r="X50470" s="289"/>
    </row>
    <row r="50471" spans="20:24">
      <c r="T50471" s="288"/>
      <c r="U50471" s="287"/>
      <c r="X50471" s="289"/>
    </row>
    <row r="50472" spans="20:24">
      <c r="T50472" s="288"/>
      <c r="U50472" s="287"/>
      <c r="X50472" s="289"/>
    </row>
    <row r="50473" spans="20:24">
      <c r="T50473" s="288"/>
      <c r="U50473" s="287"/>
      <c r="X50473" s="289"/>
    </row>
    <row r="50474" spans="20:24">
      <c r="T50474" s="288"/>
      <c r="U50474" s="287"/>
      <c r="X50474" s="289"/>
    </row>
    <row r="50475" spans="20:24">
      <c r="T50475" s="288"/>
      <c r="U50475" s="287"/>
      <c r="X50475" s="289"/>
    </row>
    <row r="50476" spans="20:24">
      <c r="T50476" s="288"/>
      <c r="U50476" s="287"/>
      <c r="X50476" s="289"/>
    </row>
    <row r="50477" spans="20:24">
      <c r="T50477" s="288"/>
      <c r="U50477" s="287"/>
      <c r="X50477" s="289"/>
    </row>
    <row r="50478" spans="20:24">
      <c r="T50478" s="288"/>
      <c r="U50478" s="287"/>
      <c r="X50478" s="289"/>
    </row>
    <row r="50479" spans="20:24">
      <c r="T50479" s="288"/>
      <c r="U50479" s="287"/>
      <c r="X50479" s="289"/>
    </row>
    <row r="50480" spans="20:24">
      <c r="T50480" s="288"/>
      <c r="U50480" s="287"/>
      <c r="X50480" s="289"/>
    </row>
    <row r="50481" spans="20:24">
      <c r="T50481" s="288"/>
      <c r="U50481" s="287"/>
      <c r="X50481" s="289"/>
    </row>
    <row r="50482" spans="20:24">
      <c r="T50482" s="288"/>
      <c r="U50482" s="287"/>
      <c r="X50482" s="289"/>
    </row>
    <row r="50483" spans="20:24">
      <c r="T50483" s="288"/>
      <c r="U50483" s="287"/>
      <c r="X50483" s="289"/>
    </row>
    <row r="50484" spans="20:24">
      <c r="T50484" s="288"/>
      <c r="U50484" s="287"/>
      <c r="X50484" s="289"/>
    </row>
    <row r="50485" spans="20:24">
      <c r="T50485" s="288"/>
      <c r="U50485" s="287"/>
      <c r="X50485" s="289"/>
    </row>
    <row r="50486" spans="20:24">
      <c r="T50486" s="288"/>
      <c r="U50486" s="287"/>
      <c r="X50486" s="289"/>
    </row>
    <row r="50487" spans="20:24">
      <c r="T50487" s="288"/>
      <c r="U50487" s="287"/>
      <c r="X50487" s="289"/>
    </row>
    <row r="50488" spans="20:24">
      <c r="T50488" s="288"/>
      <c r="U50488" s="287"/>
      <c r="X50488" s="289"/>
    </row>
    <row r="50489" spans="20:24">
      <c r="T50489" s="288"/>
      <c r="U50489" s="287"/>
      <c r="X50489" s="289"/>
    </row>
    <row r="50490" spans="20:24">
      <c r="T50490" s="288"/>
      <c r="U50490" s="287"/>
      <c r="X50490" s="289"/>
    </row>
    <row r="50491" spans="20:24">
      <c r="T50491" s="288"/>
      <c r="U50491" s="287"/>
      <c r="X50491" s="289"/>
    </row>
    <row r="50492" spans="20:24">
      <c r="T50492" s="288"/>
      <c r="U50492" s="287"/>
      <c r="X50492" s="289"/>
    </row>
    <row r="50493" spans="20:24">
      <c r="T50493" s="288"/>
      <c r="U50493" s="287"/>
      <c r="X50493" s="289"/>
    </row>
    <row r="50494" spans="20:24">
      <c r="T50494" s="288"/>
      <c r="U50494" s="287"/>
      <c r="X50494" s="289"/>
    </row>
    <row r="50495" spans="20:24">
      <c r="T50495" s="288"/>
      <c r="U50495" s="287"/>
      <c r="X50495" s="289"/>
    </row>
    <row r="50496" spans="20:24">
      <c r="T50496" s="288"/>
      <c r="U50496" s="287"/>
      <c r="X50496" s="289"/>
    </row>
    <row r="50497" spans="20:24">
      <c r="T50497" s="288"/>
      <c r="U50497" s="287"/>
      <c r="X50497" s="289"/>
    </row>
    <row r="50498" spans="20:24">
      <c r="T50498" s="288"/>
      <c r="U50498" s="287"/>
      <c r="X50498" s="289"/>
    </row>
    <row r="50499" spans="20:24">
      <c r="T50499" s="288"/>
      <c r="U50499" s="287"/>
      <c r="X50499" s="289"/>
    </row>
    <row r="50500" spans="20:24">
      <c r="T50500" s="288"/>
      <c r="U50500" s="287"/>
      <c r="X50500" s="289"/>
    </row>
    <row r="50501" spans="20:24">
      <c r="T50501" s="288"/>
      <c r="U50501" s="287"/>
      <c r="X50501" s="289"/>
    </row>
    <row r="50502" spans="20:24">
      <c r="T50502" s="288"/>
      <c r="U50502" s="287"/>
      <c r="X50502" s="289"/>
    </row>
    <row r="50503" spans="20:24">
      <c r="T50503" s="288"/>
      <c r="U50503" s="287"/>
      <c r="X50503" s="289"/>
    </row>
    <row r="50504" spans="20:24">
      <c r="T50504" s="288"/>
      <c r="U50504" s="287"/>
      <c r="X50504" s="289"/>
    </row>
    <row r="50505" spans="20:24">
      <c r="T50505" s="288"/>
      <c r="U50505" s="287"/>
      <c r="X50505" s="289"/>
    </row>
    <row r="50506" spans="20:24">
      <c r="T50506" s="288"/>
      <c r="U50506" s="287"/>
      <c r="X50506" s="289"/>
    </row>
    <row r="50507" spans="20:24">
      <c r="T50507" s="288"/>
      <c r="U50507" s="287"/>
      <c r="X50507" s="289"/>
    </row>
    <row r="50508" spans="20:24">
      <c r="T50508" s="288"/>
      <c r="U50508" s="287"/>
      <c r="X50508" s="289"/>
    </row>
    <row r="50509" spans="20:24">
      <c r="T50509" s="288"/>
      <c r="U50509" s="287"/>
      <c r="X50509" s="289"/>
    </row>
    <row r="50510" spans="20:24">
      <c r="T50510" s="288"/>
      <c r="U50510" s="287"/>
      <c r="X50510" s="289"/>
    </row>
    <row r="50511" spans="20:24">
      <c r="T50511" s="288"/>
      <c r="U50511" s="287"/>
      <c r="X50511" s="289"/>
    </row>
    <row r="50512" spans="20:24">
      <c r="T50512" s="288"/>
      <c r="U50512" s="287"/>
      <c r="X50512" s="289"/>
    </row>
    <row r="50513" spans="20:24">
      <c r="T50513" s="288"/>
      <c r="U50513" s="287"/>
      <c r="X50513" s="289"/>
    </row>
    <row r="50514" spans="20:24">
      <c r="T50514" s="288"/>
      <c r="U50514" s="287"/>
      <c r="X50514" s="289"/>
    </row>
    <row r="50515" spans="20:24">
      <c r="T50515" s="288"/>
      <c r="U50515" s="287"/>
      <c r="X50515" s="289"/>
    </row>
    <row r="50516" spans="20:24">
      <c r="T50516" s="288"/>
      <c r="U50516" s="287"/>
      <c r="X50516" s="289"/>
    </row>
    <row r="50517" spans="20:24">
      <c r="T50517" s="288"/>
      <c r="U50517" s="287"/>
      <c r="X50517" s="289"/>
    </row>
    <row r="50518" spans="20:24">
      <c r="T50518" s="288"/>
      <c r="U50518" s="287"/>
      <c r="X50518" s="289"/>
    </row>
    <row r="50519" spans="20:24">
      <c r="T50519" s="288"/>
      <c r="U50519" s="287"/>
      <c r="X50519" s="289"/>
    </row>
    <row r="50520" spans="20:24">
      <c r="T50520" s="288"/>
      <c r="U50520" s="287"/>
      <c r="X50520" s="289"/>
    </row>
    <row r="50521" spans="20:24">
      <c r="T50521" s="288"/>
      <c r="U50521" s="287"/>
      <c r="X50521" s="289"/>
    </row>
    <row r="50522" spans="20:24">
      <c r="T50522" s="288"/>
      <c r="U50522" s="287"/>
      <c r="X50522" s="289"/>
    </row>
    <row r="50523" spans="20:24">
      <c r="T50523" s="288"/>
      <c r="U50523" s="287"/>
      <c r="X50523" s="289"/>
    </row>
    <row r="50524" spans="20:24">
      <c r="T50524" s="288"/>
      <c r="U50524" s="287"/>
      <c r="X50524" s="289"/>
    </row>
    <row r="50525" spans="20:24">
      <c r="T50525" s="288"/>
      <c r="U50525" s="287"/>
      <c r="X50525" s="289"/>
    </row>
    <row r="50526" spans="20:24">
      <c r="T50526" s="288"/>
      <c r="U50526" s="287"/>
      <c r="X50526" s="289"/>
    </row>
    <row r="50527" spans="20:24">
      <c r="T50527" s="288"/>
      <c r="U50527" s="287"/>
      <c r="X50527" s="289"/>
    </row>
    <row r="50528" spans="20:24">
      <c r="T50528" s="288"/>
      <c r="U50528" s="287"/>
      <c r="X50528" s="289"/>
    </row>
    <row r="50529" spans="20:24">
      <c r="T50529" s="288"/>
      <c r="U50529" s="287"/>
      <c r="X50529" s="289"/>
    </row>
    <row r="50530" spans="20:24">
      <c r="T50530" s="288"/>
      <c r="U50530" s="287"/>
      <c r="X50530" s="289"/>
    </row>
    <row r="50531" spans="20:24">
      <c r="T50531" s="288"/>
      <c r="U50531" s="287"/>
      <c r="X50531" s="289"/>
    </row>
    <row r="50532" spans="20:24">
      <c r="T50532" s="288"/>
      <c r="U50532" s="287"/>
      <c r="X50532" s="289"/>
    </row>
    <row r="50533" spans="20:24">
      <c r="T50533" s="288"/>
      <c r="U50533" s="287"/>
      <c r="X50533" s="289"/>
    </row>
    <row r="50534" spans="20:24">
      <c r="T50534" s="288"/>
      <c r="U50534" s="287"/>
      <c r="X50534" s="289"/>
    </row>
    <row r="50535" spans="20:24">
      <c r="T50535" s="288"/>
      <c r="U50535" s="287"/>
      <c r="X50535" s="289"/>
    </row>
    <row r="50536" spans="20:24">
      <c r="T50536" s="288"/>
      <c r="U50536" s="287"/>
      <c r="X50536" s="289"/>
    </row>
    <row r="50537" spans="20:24">
      <c r="T50537" s="288"/>
      <c r="U50537" s="287"/>
      <c r="X50537" s="289"/>
    </row>
    <row r="50538" spans="20:24">
      <c r="T50538" s="288"/>
      <c r="U50538" s="287"/>
      <c r="X50538" s="289"/>
    </row>
    <row r="50539" spans="20:24">
      <c r="T50539" s="288"/>
      <c r="U50539" s="287"/>
      <c r="X50539" s="289"/>
    </row>
    <row r="50540" spans="20:24">
      <c r="T50540" s="288"/>
      <c r="U50540" s="287"/>
      <c r="X50540" s="289"/>
    </row>
    <row r="50541" spans="20:24">
      <c r="T50541" s="288"/>
      <c r="U50541" s="287"/>
      <c r="X50541" s="289"/>
    </row>
    <row r="50542" spans="20:24">
      <c r="T50542" s="288"/>
      <c r="U50542" s="287"/>
      <c r="X50542" s="289"/>
    </row>
    <row r="50543" spans="20:24">
      <c r="T50543" s="288"/>
      <c r="U50543" s="287"/>
      <c r="X50543" s="289"/>
    </row>
    <row r="50544" spans="20:24">
      <c r="T50544" s="288"/>
      <c r="U50544" s="287"/>
      <c r="X50544" s="289"/>
    </row>
    <row r="50545" spans="20:24">
      <c r="T50545" s="288"/>
      <c r="U50545" s="287"/>
      <c r="X50545" s="289"/>
    </row>
    <row r="50546" spans="20:24">
      <c r="T50546" s="288"/>
      <c r="U50546" s="287"/>
      <c r="X50546" s="289"/>
    </row>
    <row r="50547" spans="20:24">
      <c r="T50547" s="288"/>
      <c r="U50547" s="287"/>
      <c r="X50547" s="289"/>
    </row>
    <row r="50548" spans="20:24">
      <c r="T50548" s="288"/>
      <c r="U50548" s="287"/>
      <c r="X50548" s="289"/>
    </row>
    <row r="50549" spans="20:24">
      <c r="T50549" s="288"/>
      <c r="U50549" s="287"/>
      <c r="X50549" s="289"/>
    </row>
    <row r="50550" spans="20:24">
      <c r="T50550" s="288"/>
      <c r="U50550" s="287"/>
      <c r="X50550" s="289"/>
    </row>
    <row r="50551" spans="20:24">
      <c r="T50551" s="288"/>
      <c r="U50551" s="287"/>
      <c r="X50551" s="289"/>
    </row>
    <row r="50552" spans="20:24">
      <c r="T50552" s="288"/>
      <c r="U50552" s="287"/>
      <c r="X50552" s="289"/>
    </row>
    <row r="50553" spans="20:24">
      <c r="T50553" s="288"/>
      <c r="U50553" s="287"/>
      <c r="X50553" s="289"/>
    </row>
    <row r="50554" spans="20:24">
      <c r="T50554" s="288"/>
      <c r="U50554" s="287"/>
      <c r="X50554" s="289"/>
    </row>
    <row r="50555" spans="20:24">
      <c r="T50555" s="288"/>
      <c r="U50555" s="287"/>
      <c r="X50555" s="289"/>
    </row>
    <row r="50556" spans="20:24">
      <c r="T50556" s="288"/>
      <c r="U50556" s="287"/>
      <c r="X50556" s="289"/>
    </row>
    <row r="50557" spans="20:24">
      <c r="T50557" s="288"/>
      <c r="U50557" s="287"/>
      <c r="X50557" s="289"/>
    </row>
    <row r="50558" spans="20:24">
      <c r="T50558" s="288"/>
      <c r="U50558" s="287"/>
      <c r="X50558" s="289"/>
    </row>
    <row r="50559" spans="20:24">
      <c r="T50559" s="288"/>
      <c r="U50559" s="287"/>
      <c r="X50559" s="289"/>
    </row>
    <row r="50560" spans="20:24">
      <c r="T50560" s="288"/>
      <c r="U50560" s="287"/>
      <c r="X50560" s="289"/>
    </row>
    <row r="50561" spans="20:24">
      <c r="T50561" s="288"/>
      <c r="U50561" s="287"/>
      <c r="X50561" s="289"/>
    </row>
    <row r="50562" spans="20:24">
      <c r="T50562" s="288"/>
      <c r="U50562" s="287"/>
      <c r="X50562" s="289"/>
    </row>
    <row r="50563" spans="20:24">
      <c r="T50563" s="288"/>
      <c r="U50563" s="287"/>
      <c r="X50563" s="289"/>
    </row>
    <row r="50564" spans="20:24">
      <c r="T50564" s="288"/>
      <c r="U50564" s="287"/>
      <c r="X50564" s="289"/>
    </row>
    <row r="50565" spans="20:24">
      <c r="T50565" s="288"/>
      <c r="U50565" s="287"/>
      <c r="X50565" s="289"/>
    </row>
    <row r="50566" spans="20:24">
      <c r="T50566" s="288"/>
      <c r="U50566" s="287"/>
      <c r="X50566" s="289"/>
    </row>
    <row r="50567" spans="20:24">
      <c r="T50567" s="288"/>
      <c r="U50567" s="287"/>
      <c r="X50567" s="289"/>
    </row>
    <row r="50568" spans="20:24">
      <c r="T50568" s="288"/>
      <c r="U50568" s="287"/>
      <c r="X50568" s="289"/>
    </row>
    <row r="50569" spans="20:24">
      <c r="T50569" s="288"/>
      <c r="U50569" s="287"/>
      <c r="X50569" s="289"/>
    </row>
    <row r="50570" spans="20:24">
      <c r="T50570" s="288"/>
      <c r="U50570" s="287"/>
      <c r="X50570" s="289"/>
    </row>
    <row r="50571" spans="20:24">
      <c r="T50571" s="288"/>
      <c r="U50571" s="287"/>
      <c r="X50571" s="289"/>
    </row>
    <row r="50572" spans="20:24">
      <c r="T50572" s="288"/>
      <c r="U50572" s="287"/>
      <c r="X50572" s="289"/>
    </row>
    <row r="50573" spans="20:24">
      <c r="T50573" s="288"/>
      <c r="U50573" s="287"/>
      <c r="X50573" s="289"/>
    </row>
    <row r="50574" spans="20:24">
      <c r="T50574" s="288"/>
      <c r="U50574" s="287"/>
      <c r="X50574" s="289"/>
    </row>
    <row r="50575" spans="20:24">
      <c r="T50575" s="288"/>
      <c r="U50575" s="287"/>
      <c r="X50575" s="289"/>
    </row>
    <row r="50576" spans="20:24">
      <c r="T50576" s="288"/>
      <c r="U50576" s="287"/>
      <c r="X50576" s="289"/>
    </row>
    <row r="50577" spans="20:24">
      <c r="T50577" s="288"/>
      <c r="U50577" s="287"/>
      <c r="X50577" s="289"/>
    </row>
    <row r="50578" spans="20:24">
      <c r="T50578" s="288"/>
      <c r="U50578" s="287"/>
      <c r="X50578" s="289"/>
    </row>
    <row r="50579" spans="20:24">
      <c r="T50579" s="288"/>
      <c r="U50579" s="287"/>
      <c r="X50579" s="289"/>
    </row>
    <row r="50580" spans="20:24">
      <c r="T50580" s="288"/>
      <c r="U50580" s="287"/>
      <c r="X50580" s="289"/>
    </row>
    <row r="50581" spans="20:24">
      <c r="T50581" s="288"/>
      <c r="U50581" s="287"/>
      <c r="X50581" s="289"/>
    </row>
    <row r="50582" spans="20:24">
      <c r="T50582" s="288"/>
      <c r="U50582" s="287"/>
      <c r="X50582" s="289"/>
    </row>
    <row r="50583" spans="20:24">
      <c r="T50583" s="288"/>
      <c r="U50583" s="287"/>
      <c r="X50583" s="289"/>
    </row>
    <row r="50584" spans="20:24">
      <c r="T50584" s="288"/>
      <c r="U50584" s="287"/>
      <c r="X50584" s="289"/>
    </row>
    <row r="50585" spans="20:24">
      <c r="T50585" s="288"/>
      <c r="U50585" s="287"/>
      <c r="X50585" s="289"/>
    </row>
    <row r="50586" spans="20:24">
      <c r="T50586" s="288"/>
      <c r="U50586" s="287"/>
      <c r="X50586" s="289"/>
    </row>
    <row r="50587" spans="20:24">
      <c r="T50587" s="288"/>
      <c r="U50587" s="287"/>
      <c r="X50587" s="289"/>
    </row>
    <row r="50588" spans="20:24">
      <c r="T50588" s="288"/>
      <c r="U50588" s="287"/>
      <c r="X50588" s="289"/>
    </row>
    <row r="50589" spans="20:24">
      <c r="T50589" s="288"/>
      <c r="U50589" s="287"/>
      <c r="X50589" s="289"/>
    </row>
    <row r="50590" spans="20:24">
      <c r="T50590" s="288"/>
      <c r="U50590" s="287"/>
      <c r="X50590" s="289"/>
    </row>
    <row r="50591" spans="20:24">
      <c r="T50591" s="288"/>
      <c r="U50591" s="287"/>
      <c r="X50591" s="289"/>
    </row>
    <row r="50592" spans="20:24">
      <c r="T50592" s="288"/>
      <c r="U50592" s="287"/>
      <c r="X50592" s="289"/>
    </row>
    <row r="50593" spans="20:24">
      <c r="T50593" s="288"/>
      <c r="U50593" s="287"/>
      <c r="X50593" s="289"/>
    </row>
    <row r="50594" spans="20:24">
      <c r="T50594" s="288"/>
      <c r="U50594" s="287"/>
      <c r="X50594" s="289"/>
    </row>
    <row r="50595" spans="20:24">
      <c r="T50595" s="288"/>
      <c r="U50595" s="287"/>
      <c r="X50595" s="289"/>
    </row>
    <row r="50596" spans="20:24">
      <c r="T50596" s="288"/>
      <c r="U50596" s="287"/>
      <c r="X50596" s="289"/>
    </row>
    <row r="50597" spans="20:24">
      <c r="T50597" s="288"/>
      <c r="U50597" s="287"/>
      <c r="X50597" s="289"/>
    </row>
    <row r="50598" spans="20:24">
      <c r="T50598" s="288"/>
      <c r="U50598" s="287"/>
      <c r="X50598" s="289"/>
    </row>
    <row r="50599" spans="20:24">
      <c r="T50599" s="288"/>
      <c r="U50599" s="287"/>
      <c r="X50599" s="289"/>
    </row>
    <row r="50600" spans="20:24">
      <c r="T50600" s="288"/>
      <c r="U50600" s="287"/>
      <c r="X50600" s="289"/>
    </row>
    <row r="50601" spans="20:24">
      <c r="T50601" s="288"/>
      <c r="U50601" s="287"/>
      <c r="X50601" s="289"/>
    </row>
    <row r="50602" spans="20:24">
      <c r="T50602" s="288"/>
      <c r="U50602" s="287"/>
      <c r="X50602" s="289"/>
    </row>
    <row r="50603" spans="20:24">
      <c r="T50603" s="288"/>
      <c r="U50603" s="287"/>
      <c r="X50603" s="289"/>
    </row>
    <row r="50604" spans="20:24">
      <c r="T50604" s="288"/>
      <c r="U50604" s="287"/>
      <c r="X50604" s="289"/>
    </row>
    <row r="50605" spans="20:24">
      <c r="T50605" s="288"/>
      <c r="U50605" s="287"/>
      <c r="X50605" s="289"/>
    </row>
    <row r="50606" spans="20:24">
      <c r="T50606" s="288"/>
      <c r="U50606" s="287"/>
      <c r="X50606" s="289"/>
    </row>
    <row r="50607" spans="20:24">
      <c r="T50607" s="288"/>
      <c r="U50607" s="287"/>
      <c r="X50607" s="289"/>
    </row>
    <row r="50608" spans="20:24">
      <c r="T50608" s="288"/>
      <c r="U50608" s="287"/>
      <c r="X50608" s="289"/>
    </row>
    <row r="50609" spans="20:24">
      <c r="T50609" s="288"/>
      <c r="U50609" s="287"/>
      <c r="X50609" s="289"/>
    </row>
    <row r="50610" spans="20:24">
      <c r="T50610" s="288"/>
      <c r="U50610" s="287"/>
      <c r="X50610" s="289"/>
    </row>
    <row r="50611" spans="20:24">
      <c r="T50611" s="288"/>
      <c r="U50611" s="287"/>
      <c r="X50611" s="289"/>
    </row>
    <row r="50612" spans="20:24">
      <c r="T50612" s="288"/>
      <c r="U50612" s="287"/>
      <c r="X50612" s="289"/>
    </row>
    <row r="50613" spans="20:24">
      <c r="T50613" s="288"/>
      <c r="U50613" s="287"/>
      <c r="X50613" s="289"/>
    </row>
    <row r="50614" spans="20:24">
      <c r="T50614" s="288"/>
      <c r="U50614" s="287"/>
      <c r="X50614" s="289"/>
    </row>
    <row r="50615" spans="20:24">
      <c r="T50615" s="288"/>
      <c r="U50615" s="287"/>
      <c r="X50615" s="289"/>
    </row>
    <row r="50616" spans="20:24">
      <c r="T50616" s="288"/>
      <c r="U50616" s="287"/>
      <c r="X50616" s="289"/>
    </row>
    <row r="50617" spans="20:24">
      <c r="T50617" s="288"/>
      <c r="U50617" s="287"/>
      <c r="X50617" s="289"/>
    </row>
    <row r="50618" spans="20:24">
      <c r="T50618" s="288"/>
      <c r="U50618" s="287"/>
      <c r="X50618" s="289"/>
    </row>
    <row r="50619" spans="20:24">
      <c r="T50619" s="288"/>
      <c r="U50619" s="287"/>
      <c r="X50619" s="289"/>
    </row>
    <row r="50620" spans="20:24">
      <c r="T50620" s="288"/>
      <c r="U50620" s="287"/>
      <c r="X50620" s="289"/>
    </row>
    <row r="50621" spans="20:24">
      <c r="T50621" s="288"/>
      <c r="U50621" s="287"/>
      <c r="X50621" s="289"/>
    </row>
    <row r="50622" spans="20:24">
      <c r="T50622" s="288"/>
      <c r="U50622" s="287"/>
      <c r="X50622" s="289"/>
    </row>
    <row r="50623" spans="20:24">
      <c r="T50623" s="288"/>
      <c r="U50623" s="287"/>
      <c r="X50623" s="289"/>
    </row>
    <row r="50624" spans="20:24">
      <c r="T50624" s="288"/>
      <c r="U50624" s="287"/>
      <c r="X50624" s="289"/>
    </row>
    <row r="50625" spans="20:24">
      <c r="T50625" s="288"/>
      <c r="U50625" s="287"/>
      <c r="X50625" s="289"/>
    </row>
    <row r="50626" spans="20:24">
      <c r="T50626" s="288"/>
      <c r="U50626" s="287"/>
      <c r="X50626" s="289"/>
    </row>
    <row r="50627" spans="20:24">
      <c r="T50627" s="288"/>
      <c r="U50627" s="287"/>
      <c r="X50627" s="289"/>
    </row>
    <row r="50628" spans="20:24">
      <c r="T50628" s="288"/>
      <c r="U50628" s="287"/>
      <c r="X50628" s="289"/>
    </row>
    <row r="50629" spans="20:24">
      <c r="T50629" s="288"/>
      <c r="U50629" s="287"/>
      <c r="X50629" s="289"/>
    </row>
    <row r="50630" spans="20:24">
      <c r="T50630" s="288"/>
      <c r="U50630" s="287"/>
      <c r="X50630" s="289"/>
    </row>
    <row r="50631" spans="20:24">
      <c r="T50631" s="288"/>
      <c r="U50631" s="287"/>
      <c r="X50631" s="289"/>
    </row>
    <row r="50632" spans="20:24">
      <c r="T50632" s="288"/>
      <c r="U50632" s="287"/>
      <c r="X50632" s="289"/>
    </row>
    <row r="50633" spans="20:24">
      <c r="T50633" s="288"/>
      <c r="U50633" s="287"/>
      <c r="X50633" s="289"/>
    </row>
    <row r="50634" spans="20:24">
      <c r="T50634" s="288"/>
      <c r="U50634" s="287"/>
      <c r="X50634" s="289"/>
    </row>
    <row r="50635" spans="20:24">
      <c r="T50635" s="288"/>
      <c r="U50635" s="287"/>
      <c r="X50635" s="289"/>
    </row>
    <row r="50636" spans="20:24">
      <c r="T50636" s="288"/>
      <c r="U50636" s="287"/>
      <c r="X50636" s="289"/>
    </row>
    <row r="50637" spans="20:24">
      <c r="T50637" s="288"/>
      <c r="U50637" s="287"/>
      <c r="X50637" s="289"/>
    </row>
    <row r="50638" spans="20:24">
      <c r="T50638" s="288"/>
      <c r="U50638" s="287"/>
      <c r="X50638" s="289"/>
    </row>
    <row r="50639" spans="20:24">
      <c r="T50639" s="288"/>
      <c r="U50639" s="287"/>
      <c r="X50639" s="289"/>
    </row>
    <row r="50640" spans="20:24">
      <c r="T50640" s="288"/>
      <c r="U50640" s="287"/>
      <c r="X50640" s="289"/>
    </row>
    <row r="50641" spans="20:24">
      <c r="T50641" s="288"/>
      <c r="U50641" s="287"/>
      <c r="X50641" s="289"/>
    </row>
    <row r="50642" spans="20:24">
      <c r="T50642" s="288"/>
      <c r="U50642" s="287"/>
      <c r="X50642" s="289"/>
    </row>
    <row r="50643" spans="20:24">
      <c r="T50643" s="288"/>
      <c r="U50643" s="287"/>
      <c r="X50643" s="289"/>
    </row>
    <row r="50644" spans="20:24">
      <c r="T50644" s="288"/>
      <c r="U50644" s="287"/>
      <c r="X50644" s="289"/>
    </row>
    <row r="50645" spans="20:24">
      <c r="T50645" s="288"/>
      <c r="U50645" s="287"/>
      <c r="X50645" s="289"/>
    </row>
    <row r="50646" spans="20:24">
      <c r="T50646" s="288"/>
      <c r="U50646" s="287"/>
      <c r="X50646" s="289"/>
    </row>
    <row r="50647" spans="20:24">
      <c r="T50647" s="288"/>
      <c r="U50647" s="287"/>
      <c r="X50647" s="289"/>
    </row>
    <row r="50648" spans="20:24">
      <c r="T50648" s="288"/>
      <c r="U50648" s="287"/>
      <c r="X50648" s="289"/>
    </row>
    <row r="50649" spans="20:24">
      <c r="T50649" s="288"/>
      <c r="U50649" s="287"/>
      <c r="X50649" s="289"/>
    </row>
    <row r="50650" spans="20:24">
      <c r="T50650" s="288"/>
      <c r="U50650" s="287"/>
      <c r="X50650" s="289"/>
    </row>
    <row r="50651" spans="20:24">
      <c r="T50651" s="288"/>
      <c r="U50651" s="287"/>
      <c r="X50651" s="289"/>
    </row>
    <row r="50652" spans="20:24">
      <c r="T50652" s="288"/>
      <c r="U50652" s="287"/>
      <c r="X50652" s="289"/>
    </row>
    <row r="50653" spans="20:24">
      <c r="T50653" s="288"/>
      <c r="U50653" s="287"/>
      <c r="X50653" s="289"/>
    </row>
    <row r="50654" spans="20:24">
      <c r="T50654" s="288"/>
      <c r="U50654" s="287"/>
      <c r="X50654" s="289"/>
    </row>
    <row r="50655" spans="20:24">
      <c r="T50655" s="288"/>
      <c r="U50655" s="287"/>
      <c r="X50655" s="289"/>
    </row>
    <row r="50656" spans="20:24">
      <c r="T50656" s="288"/>
      <c r="U50656" s="287"/>
      <c r="X50656" s="289"/>
    </row>
    <row r="50657" spans="20:24">
      <c r="T50657" s="288"/>
      <c r="U50657" s="287"/>
      <c r="X50657" s="289"/>
    </row>
    <row r="50658" spans="20:24">
      <c r="T50658" s="288"/>
      <c r="U50658" s="287"/>
      <c r="X50658" s="289"/>
    </row>
    <row r="50659" spans="20:24">
      <c r="T50659" s="288"/>
      <c r="U50659" s="287"/>
      <c r="X50659" s="289"/>
    </row>
    <row r="50660" spans="20:24">
      <c r="T50660" s="288"/>
      <c r="U50660" s="287"/>
      <c r="X50660" s="289"/>
    </row>
    <row r="50661" spans="20:24">
      <c r="T50661" s="288"/>
      <c r="U50661" s="287"/>
      <c r="X50661" s="289"/>
    </row>
    <row r="50662" spans="20:24">
      <c r="T50662" s="288"/>
      <c r="U50662" s="287"/>
      <c r="X50662" s="289"/>
    </row>
    <row r="50663" spans="20:24">
      <c r="T50663" s="288"/>
      <c r="U50663" s="287"/>
      <c r="X50663" s="289"/>
    </row>
    <row r="50664" spans="20:24">
      <c r="T50664" s="288"/>
      <c r="U50664" s="287"/>
      <c r="X50664" s="289"/>
    </row>
    <row r="50665" spans="20:24">
      <c r="T50665" s="288"/>
      <c r="U50665" s="287"/>
      <c r="X50665" s="289"/>
    </row>
    <row r="50666" spans="20:24">
      <c r="T50666" s="288"/>
      <c r="U50666" s="287"/>
      <c r="X50666" s="289"/>
    </row>
    <row r="50667" spans="20:24">
      <c r="T50667" s="288"/>
      <c r="U50667" s="287"/>
      <c r="X50667" s="289"/>
    </row>
    <row r="50668" spans="20:24">
      <c r="T50668" s="288"/>
      <c r="U50668" s="287"/>
      <c r="X50668" s="289"/>
    </row>
    <row r="50669" spans="20:24">
      <c r="T50669" s="288"/>
      <c r="U50669" s="287"/>
      <c r="X50669" s="289"/>
    </row>
    <row r="50670" spans="20:24">
      <c r="T50670" s="288"/>
      <c r="U50670" s="287"/>
      <c r="X50670" s="289"/>
    </row>
    <row r="50671" spans="20:24">
      <c r="T50671" s="288"/>
      <c r="U50671" s="287"/>
      <c r="X50671" s="289"/>
    </row>
    <row r="50672" spans="20:24">
      <c r="T50672" s="288"/>
      <c r="U50672" s="287"/>
      <c r="X50672" s="289"/>
    </row>
    <row r="50673" spans="20:24">
      <c r="T50673" s="288"/>
      <c r="U50673" s="287"/>
      <c r="X50673" s="289"/>
    </row>
    <row r="50674" spans="20:24">
      <c r="T50674" s="288"/>
      <c r="U50674" s="287"/>
      <c r="X50674" s="289"/>
    </row>
    <row r="50675" spans="20:24">
      <c r="T50675" s="288"/>
      <c r="U50675" s="287"/>
      <c r="X50675" s="289"/>
    </row>
    <row r="50676" spans="20:24">
      <c r="T50676" s="288"/>
      <c r="U50676" s="287"/>
      <c r="X50676" s="289"/>
    </row>
    <row r="50677" spans="20:24">
      <c r="T50677" s="288"/>
      <c r="U50677" s="287"/>
      <c r="X50677" s="289"/>
    </row>
    <row r="50678" spans="20:24">
      <c r="T50678" s="288"/>
      <c r="U50678" s="287"/>
      <c r="X50678" s="289"/>
    </row>
    <row r="50679" spans="20:24">
      <c r="T50679" s="288"/>
      <c r="U50679" s="287"/>
      <c r="X50679" s="289"/>
    </row>
    <row r="50680" spans="20:24">
      <c r="T50680" s="288"/>
      <c r="U50680" s="287"/>
      <c r="X50680" s="289"/>
    </row>
    <row r="50681" spans="20:24">
      <c r="T50681" s="288"/>
      <c r="U50681" s="287"/>
      <c r="X50681" s="289"/>
    </row>
    <row r="50682" spans="20:24">
      <c r="T50682" s="288"/>
      <c r="U50682" s="287"/>
      <c r="X50682" s="289"/>
    </row>
    <row r="50683" spans="20:24">
      <c r="T50683" s="288"/>
      <c r="U50683" s="287"/>
      <c r="X50683" s="289"/>
    </row>
    <row r="50684" spans="20:24">
      <c r="T50684" s="288"/>
      <c r="U50684" s="287"/>
      <c r="X50684" s="289"/>
    </row>
    <row r="50685" spans="20:24">
      <c r="T50685" s="288"/>
      <c r="U50685" s="287"/>
      <c r="X50685" s="289"/>
    </row>
    <row r="50686" spans="20:24">
      <c r="T50686" s="288"/>
      <c r="U50686" s="287"/>
      <c r="X50686" s="289"/>
    </row>
    <row r="50687" spans="20:24">
      <c r="T50687" s="288"/>
      <c r="U50687" s="287"/>
      <c r="X50687" s="289"/>
    </row>
    <row r="50688" spans="20:24">
      <c r="T50688" s="288"/>
      <c r="U50688" s="287"/>
      <c r="X50688" s="289"/>
    </row>
    <row r="50689" spans="20:24">
      <c r="T50689" s="288"/>
      <c r="U50689" s="287"/>
      <c r="X50689" s="289"/>
    </row>
    <row r="50690" spans="20:24">
      <c r="T50690" s="288"/>
      <c r="U50690" s="287"/>
      <c r="X50690" s="289"/>
    </row>
    <row r="50691" spans="20:24">
      <c r="T50691" s="288"/>
      <c r="U50691" s="287"/>
      <c r="X50691" s="289"/>
    </row>
    <row r="50692" spans="20:24">
      <c r="T50692" s="288"/>
      <c r="U50692" s="287"/>
      <c r="X50692" s="289"/>
    </row>
    <row r="50693" spans="20:24">
      <c r="T50693" s="288"/>
      <c r="U50693" s="287"/>
      <c r="X50693" s="289"/>
    </row>
    <row r="50694" spans="20:24">
      <c r="T50694" s="288"/>
      <c r="U50694" s="287"/>
      <c r="X50694" s="289"/>
    </row>
    <row r="50695" spans="20:24">
      <c r="T50695" s="288"/>
      <c r="U50695" s="287"/>
      <c r="X50695" s="289"/>
    </row>
    <row r="50696" spans="20:24">
      <c r="T50696" s="288"/>
      <c r="U50696" s="287"/>
      <c r="X50696" s="289"/>
    </row>
    <row r="50697" spans="20:24">
      <c r="T50697" s="288"/>
      <c r="U50697" s="287"/>
      <c r="X50697" s="289"/>
    </row>
    <row r="50698" spans="20:24">
      <c r="T50698" s="288"/>
      <c r="U50698" s="287"/>
      <c r="X50698" s="289"/>
    </row>
    <row r="50699" spans="20:24">
      <c r="T50699" s="288"/>
      <c r="U50699" s="287"/>
      <c r="X50699" s="289"/>
    </row>
    <row r="50700" spans="20:24">
      <c r="T50700" s="288"/>
      <c r="U50700" s="287"/>
      <c r="X50700" s="289"/>
    </row>
    <row r="50701" spans="20:24">
      <c r="T50701" s="288"/>
      <c r="U50701" s="287"/>
      <c r="X50701" s="289"/>
    </row>
    <row r="50702" spans="20:24">
      <c r="T50702" s="288"/>
      <c r="U50702" s="287"/>
      <c r="X50702" s="289"/>
    </row>
    <row r="50703" spans="20:24">
      <c r="T50703" s="288"/>
      <c r="U50703" s="287"/>
      <c r="X50703" s="289"/>
    </row>
    <row r="50704" spans="20:24">
      <c r="T50704" s="288"/>
      <c r="U50704" s="287"/>
      <c r="X50704" s="289"/>
    </row>
    <row r="50705" spans="20:24">
      <c r="T50705" s="288"/>
      <c r="U50705" s="287"/>
      <c r="X50705" s="289"/>
    </row>
    <row r="50706" spans="20:24">
      <c r="T50706" s="288"/>
      <c r="U50706" s="287"/>
      <c r="X50706" s="289"/>
    </row>
    <row r="50707" spans="20:24">
      <c r="T50707" s="288"/>
      <c r="U50707" s="287"/>
      <c r="X50707" s="289"/>
    </row>
    <row r="50708" spans="20:24">
      <c r="T50708" s="288"/>
      <c r="U50708" s="287"/>
      <c r="X50708" s="289"/>
    </row>
    <row r="50709" spans="20:24">
      <c r="T50709" s="288"/>
      <c r="U50709" s="287"/>
      <c r="X50709" s="289"/>
    </row>
    <row r="50710" spans="20:24">
      <c r="T50710" s="288"/>
      <c r="U50710" s="287"/>
      <c r="X50710" s="289"/>
    </row>
    <row r="50711" spans="20:24">
      <c r="T50711" s="288"/>
      <c r="U50711" s="287"/>
      <c r="X50711" s="289"/>
    </row>
    <row r="50712" spans="20:24">
      <c r="T50712" s="288"/>
      <c r="U50712" s="287"/>
      <c r="X50712" s="289"/>
    </row>
    <row r="50713" spans="20:24">
      <c r="T50713" s="288"/>
      <c r="U50713" s="287"/>
      <c r="X50713" s="289"/>
    </row>
    <row r="50714" spans="20:24">
      <c r="T50714" s="288"/>
      <c r="U50714" s="287"/>
      <c r="X50714" s="289"/>
    </row>
    <row r="50715" spans="20:24">
      <c r="T50715" s="288"/>
      <c r="U50715" s="287"/>
      <c r="X50715" s="289"/>
    </row>
    <row r="50716" spans="20:24">
      <c r="T50716" s="288"/>
      <c r="U50716" s="287"/>
      <c r="X50716" s="289"/>
    </row>
    <row r="50717" spans="20:24">
      <c r="T50717" s="288"/>
      <c r="U50717" s="287"/>
      <c r="X50717" s="289"/>
    </row>
    <row r="50718" spans="20:24">
      <c r="T50718" s="288"/>
      <c r="U50718" s="287"/>
      <c r="X50718" s="289"/>
    </row>
    <row r="50719" spans="20:24">
      <c r="T50719" s="288"/>
      <c r="U50719" s="287"/>
      <c r="X50719" s="289"/>
    </row>
    <row r="50720" spans="20:24">
      <c r="T50720" s="288"/>
      <c r="U50720" s="287"/>
      <c r="X50720" s="289"/>
    </row>
    <row r="50721" spans="20:24">
      <c r="T50721" s="288"/>
      <c r="U50721" s="287"/>
      <c r="X50721" s="289"/>
    </row>
    <row r="50722" spans="20:24">
      <c r="T50722" s="288"/>
      <c r="U50722" s="287"/>
      <c r="X50722" s="289"/>
    </row>
    <row r="50723" spans="20:24">
      <c r="T50723" s="288"/>
      <c r="U50723" s="287"/>
      <c r="X50723" s="289"/>
    </row>
    <row r="50724" spans="20:24">
      <c r="T50724" s="288"/>
      <c r="U50724" s="287"/>
      <c r="X50724" s="289"/>
    </row>
    <row r="50725" spans="20:24">
      <c r="T50725" s="288"/>
      <c r="U50725" s="287"/>
      <c r="X50725" s="289"/>
    </row>
    <row r="50726" spans="20:24">
      <c r="T50726" s="288"/>
      <c r="U50726" s="287"/>
      <c r="X50726" s="289"/>
    </row>
    <row r="50727" spans="20:24">
      <c r="T50727" s="288"/>
      <c r="U50727" s="287"/>
      <c r="X50727" s="289"/>
    </row>
    <row r="50728" spans="20:24">
      <c r="T50728" s="288"/>
      <c r="U50728" s="287"/>
      <c r="X50728" s="289"/>
    </row>
    <row r="50729" spans="20:24">
      <c r="T50729" s="288"/>
      <c r="U50729" s="287"/>
      <c r="X50729" s="289"/>
    </row>
    <row r="50730" spans="20:24">
      <c r="T50730" s="288"/>
      <c r="U50730" s="287"/>
      <c r="X50730" s="289"/>
    </row>
    <row r="50731" spans="20:24">
      <c r="T50731" s="288"/>
      <c r="U50731" s="287"/>
      <c r="X50731" s="289"/>
    </row>
    <row r="50732" spans="20:24">
      <c r="T50732" s="288"/>
      <c r="U50732" s="287"/>
      <c r="X50732" s="289"/>
    </row>
    <row r="50733" spans="20:24">
      <c r="T50733" s="288"/>
      <c r="U50733" s="287"/>
      <c r="X50733" s="289"/>
    </row>
    <row r="50734" spans="20:24">
      <c r="T50734" s="288"/>
      <c r="U50734" s="287"/>
      <c r="X50734" s="289"/>
    </row>
    <row r="50735" spans="20:24">
      <c r="T50735" s="288"/>
      <c r="U50735" s="287"/>
      <c r="X50735" s="289"/>
    </row>
    <row r="50736" spans="20:24">
      <c r="T50736" s="288"/>
      <c r="U50736" s="287"/>
      <c r="X50736" s="289"/>
    </row>
    <row r="50737" spans="20:24">
      <c r="T50737" s="288"/>
      <c r="U50737" s="287"/>
      <c r="X50737" s="289"/>
    </row>
    <row r="50738" spans="20:24">
      <c r="T50738" s="288"/>
      <c r="U50738" s="287"/>
      <c r="X50738" s="289"/>
    </row>
    <row r="50739" spans="20:24">
      <c r="T50739" s="288"/>
      <c r="U50739" s="287"/>
      <c r="X50739" s="289"/>
    </row>
    <row r="50740" spans="20:24">
      <c r="T50740" s="288"/>
      <c r="U50740" s="287"/>
      <c r="X50740" s="289"/>
    </row>
    <row r="50741" spans="20:24">
      <c r="T50741" s="288"/>
      <c r="U50741" s="287"/>
      <c r="X50741" s="289"/>
    </row>
    <row r="50742" spans="20:24">
      <c r="T50742" s="288"/>
      <c r="U50742" s="287"/>
      <c r="X50742" s="289"/>
    </row>
    <row r="50743" spans="20:24">
      <c r="T50743" s="288"/>
      <c r="U50743" s="287"/>
      <c r="X50743" s="289"/>
    </row>
    <row r="50744" spans="20:24">
      <c r="T50744" s="288"/>
      <c r="U50744" s="287"/>
      <c r="X50744" s="289"/>
    </row>
    <row r="50745" spans="20:24">
      <c r="T50745" s="288"/>
      <c r="U50745" s="287"/>
      <c r="X50745" s="289"/>
    </row>
    <row r="50746" spans="20:24">
      <c r="T50746" s="288"/>
      <c r="U50746" s="287"/>
      <c r="X50746" s="289"/>
    </row>
    <row r="50747" spans="20:24">
      <c r="T50747" s="288"/>
      <c r="U50747" s="287"/>
      <c r="X50747" s="289"/>
    </row>
    <row r="50748" spans="20:24">
      <c r="T50748" s="288"/>
      <c r="U50748" s="287"/>
      <c r="X50748" s="289"/>
    </row>
    <row r="50749" spans="20:24">
      <c r="T50749" s="288"/>
      <c r="U50749" s="287"/>
      <c r="X50749" s="289"/>
    </row>
    <row r="50750" spans="20:24">
      <c r="T50750" s="288"/>
      <c r="U50750" s="287"/>
      <c r="X50750" s="289"/>
    </row>
    <row r="50751" spans="20:24">
      <c r="T50751" s="288"/>
      <c r="U50751" s="287"/>
      <c r="X50751" s="289"/>
    </row>
    <row r="50752" spans="20:24">
      <c r="T50752" s="288"/>
      <c r="U50752" s="287"/>
      <c r="X50752" s="289"/>
    </row>
    <row r="50753" spans="20:24">
      <c r="T50753" s="288"/>
      <c r="U50753" s="287"/>
      <c r="X50753" s="289"/>
    </row>
    <row r="50754" spans="20:24">
      <c r="T50754" s="288"/>
      <c r="U50754" s="287"/>
      <c r="X50754" s="289"/>
    </row>
    <row r="50755" spans="20:24">
      <c r="T50755" s="288"/>
      <c r="U50755" s="287"/>
      <c r="X50755" s="289"/>
    </row>
    <row r="50756" spans="20:24">
      <c r="T50756" s="288"/>
      <c r="U50756" s="287"/>
      <c r="X50756" s="289"/>
    </row>
    <row r="50757" spans="20:24">
      <c r="T50757" s="288"/>
      <c r="U50757" s="287"/>
      <c r="X50757" s="289"/>
    </row>
    <row r="50758" spans="20:24">
      <c r="T50758" s="288"/>
      <c r="U50758" s="287"/>
      <c r="X50758" s="289"/>
    </row>
    <row r="50759" spans="20:24">
      <c r="T50759" s="288"/>
      <c r="U50759" s="287"/>
      <c r="X50759" s="289"/>
    </row>
    <row r="50760" spans="20:24">
      <c r="T50760" s="288"/>
      <c r="U50760" s="287"/>
      <c r="X50760" s="289"/>
    </row>
    <row r="50761" spans="20:24">
      <c r="T50761" s="288"/>
      <c r="U50761" s="287"/>
      <c r="X50761" s="289"/>
    </row>
    <row r="50762" spans="20:24">
      <c r="T50762" s="288"/>
      <c r="U50762" s="287"/>
      <c r="X50762" s="289"/>
    </row>
    <row r="50763" spans="20:24">
      <c r="T50763" s="288"/>
      <c r="U50763" s="287"/>
      <c r="X50763" s="289"/>
    </row>
    <row r="50764" spans="20:24">
      <c r="T50764" s="288"/>
      <c r="U50764" s="287"/>
      <c r="X50764" s="289"/>
    </row>
    <row r="50765" spans="20:24">
      <c r="T50765" s="288"/>
      <c r="U50765" s="287"/>
      <c r="X50765" s="289"/>
    </row>
    <row r="50766" spans="20:24">
      <c r="T50766" s="288"/>
      <c r="U50766" s="287"/>
      <c r="X50766" s="289"/>
    </row>
    <row r="50767" spans="20:24">
      <c r="T50767" s="288"/>
      <c r="U50767" s="287"/>
      <c r="X50767" s="289"/>
    </row>
    <row r="50768" spans="20:24">
      <c r="T50768" s="288"/>
      <c r="U50768" s="287"/>
      <c r="X50768" s="289"/>
    </row>
    <row r="50769" spans="20:24">
      <c r="T50769" s="288"/>
      <c r="U50769" s="287"/>
      <c r="X50769" s="289"/>
    </row>
    <row r="50770" spans="20:24">
      <c r="T50770" s="288"/>
      <c r="U50770" s="287"/>
      <c r="X50770" s="289"/>
    </row>
    <row r="50771" spans="20:24">
      <c r="T50771" s="288"/>
      <c r="U50771" s="287"/>
      <c r="X50771" s="289"/>
    </row>
    <row r="50772" spans="20:24">
      <c r="T50772" s="288"/>
      <c r="U50772" s="287"/>
      <c r="X50772" s="289"/>
    </row>
    <row r="50773" spans="20:24">
      <c r="T50773" s="288"/>
      <c r="U50773" s="287"/>
      <c r="X50773" s="289"/>
    </row>
    <row r="50774" spans="20:24">
      <c r="T50774" s="288"/>
      <c r="U50774" s="287"/>
      <c r="X50774" s="289"/>
    </row>
    <row r="50775" spans="20:24">
      <c r="T50775" s="288"/>
      <c r="U50775" s="287"/>
      <c r="X50775" s="289"/>
    </row>
    <row r="50776" spans="20:24">
      <c r="T50776" s="288"/>
      <c r="U50776" s="287"/>
      <c r="X50776" s="289"/>
    </row>
    <row r="50777" spans="20:24">
      <c r="T50777" s="288"/>
      <c r="U50777" s="287"/>
      <c r="X50777" s="289"/>
    </row>
    <row r="50778" spans="20:24">
      <c r="T50778" s="288"/>
      <c r="U50778" s="287"/>
      <c r="X50778" s="289"/>
    </row>
    <row r="50779" spans="20:24">
      <c r="T50779" s="288"/>
      <c r="U50779" s="287"/>
      <c r="X50779" s="289"/>
    </row>
    <row r="50780" spans="20:24">
      <c r="T50780" s="288"/>
      <c r="U50780" s="287"/>
      <c r="X50780" s="289"/>
    </row>
    <row r="50781" spans="20:24">
      <c r="T50781" s="288"/>
      <c r="U50781" s="287"/>
      <c r="X50781" s="289"/>
    </row>
    <row r="50782" spans="20:24">
      <c r="T50782" s="288"/>
      <c r="U50782" s="287"/>
      <c r="X50782" s="289"/>
    </row>
    <row r="50783" spans="20:24">
      <c r="T50783" s="288"/>
      <c r="U50783" s="287"/>
      <c r="X50783" s="289"/>
    </row>
    <row r="50784" spans="20:24">
      <c r="T50784" s="288"/>
      <c r="U50784" s="287"/>
      <c r="X50784" s="289"/>
    </row>
    <row r="50785" spans="20:24">
      <c r="T50785" s="288"/>
      <c r="U50785" s="287"/>
      <c r="X50785" s="289"/>
    </row>
    <row r="50786" spans="20:24">
      <c r="T50786" s="288"/>
      <c r="U50786" s="287"/>
      <c r="X50786" s="289"/>
    </row>
    <row r="50787" spans="20:24">
      <c r="T50787" s="288"/>
      <c r="U50787" s="287"/>
      <c r="X50787" s="289"/>
    </row>
    <row r="50788" spans="20:24">
      <c r="T50788" s="288"/>
      <c r="U50788" s="287"/>
      <c r="X50788" s="289"/>
    </row>
    <row r="50789" spans="20:24">
      <c r="T50789" s="288"/>
      <c r="U50789" s="287"/>
      <c r="X50789" s="289"/>
    </row>
    <row r="50790" spans="20:24">
      <c r="T50790" s="288"/>
      <c r="U50790" s="287"/>
      <c r="X50790" s="289"/>
    </row>
    <row r="50791" spans="20:24">
      <c r="T50791" s="288"/>
      <c r="U50791" s="287"/>
      <c r="X50791" s="289"/>
    </row>
    <row r="50792" spans="20:24">
      <c r="T50792" s="288"/>
      <c r="U50792" s="287"/>
      <c r="X50792" s="289"/>
    </row>
    <row r="50793" spans="20:24">
      <c r="T50793" s="288"/>
      <c r="U50793" s="287"/>
      <c r="X50793" s="289"/>
    </row>
    <row r="50794" spans="20:24">
      <c r="T50794" s="288"/>
      <c r="U50794" s="287"/>
      <c r="X50794" s="289"/>
    </row>
    <row r="50795" spans="20:24">
      <c r="T50795" s="288"/>
      <c r="U50795" s="287"/>
      <c r="X50795" s="289"/>
    </row>
    <row r="50796" spans="20:24">
      <c r="T50796" s="288"/>
      <c r="U50796" s="287"/>
      <c r="X50796" s="289"/>
    </row>
    <row r="50797" spans="20:24">
      <c r="T50797" s="288"/>
      <c r="U50797" s="287"/>
      <c r="X50797" s="289"/>
    </row>
    <row r="50798" spans="20:24">
      <c r="T50798" s="288"/>
      <c r="U50798" s="287"/>
      <c r="X50798" s="289"/>
    </row>
    <row r="50799" spans="20:24">
      <c r="T50799" s="288"/>
      <c r="U50799" s="287"/>
      <c r="X50799" s="289"/>
    </row>
    <row r="50800" spans="20:24">
      <c r="T50800" s="288"/>
      <c r="U50800" s="287"/>
      <c r="X50800" s="289"/>
    </row>
    <row r="50801" spans="20:24">
      <c r="T50801" s="288"/>
      <c r="U50801" s="287"/>
      <c r="X50801" s="289"/>
    </row>
    <row r="50802" spans="20:24">
      <c r="T50802" s="288"/>
      <c r="U50802" s="287"/>
      <c r="X50802" s="289"/>
    </row>
    <row r="50803" spans="20:24">
      <c r="T50803" s="288"/>
      <c r="U50803" s="287"/>
      <c r="X50803" s="289"/>
    </row>
    <row r="50804" spans="20:24">
      <c r="T50804" s="288"/>
      <c r="U50804" s="287"/>
      <c r="X50804" s="289"/>
    </row>
    <row r="50805" spans="20:24">
      <c r="T50805" s="288"/>
      <c r="U50805" s="287"/>
      <c r="X50805" s="289"/>
    </row>
    <row r="50806" spans="20:24">
      <c r="T50806" s="288"/>
      <c r="U50806" s="287"/>
      <c r="X50806" s="289"/>
    </row>
    <row r="50807" spans="20:24">
      <c r="T50807" s="288"/>
      <c r="U50807" s="287"/>
      <c r="X50807" s="289"/>
    </row>
    <row r="50808" spans="20:24">
      <c r="T50808" s="288"/>
      <c r="U50808" s="287"/>
      <c r="X50808" s="289"/>
    </row>
    <row r="50809" spans="20:24">
      <c r="T50809" s="288"/>
      <c r="U50809" s="287"/>
      <c r="X50809" s="289"/>
    </row>
    <row r="50810" spans="20:24">
      <c r="T50810" s="288"/>
      <c r="U50810" s="287"/>
      <c r="X50810" s="289"/>
    </row>
    <row r="50811" spans="20:24">
      <c r="T50811" s="288"/>
      <c r="U50811" s="287"/>
      <c r="X50811" s="289"/>
    </row>
    <row r="50812" spans="20:24">
      <c r="T50812" s="288"/>
      <c r="U50812" s="287"/>
      <c r="X50812" s="289"/>
    </row>
    <row r="50813" spans="20:24">
      <c r="T50813" s="288"/>
      <c r="U50813" s="287"/>
      <c r="X50813" s="289"/>
    </row>
    <row r="50814" spans="20:24">
      <c r="T50814" s="288"/>
      <c r="U50814" s="287"/>
      <c r="X50814" s="289"/>
    </row>
    <row r="50815" spans="20:24">
      <c r="T50815" s="288"/>
      <c r="U50815" s="287"/>
      <c r="X50815" s="289"/>
    </row>
    <row r="50816" spans="20:24">
      <c r="T50816" s="288"/>
      <c r="U50816" s="287"/>
      <c r="X50816" s="289"/>
    </row>
    <row r="50817" spans="20:24">
      <c r="T50817" s="288"/>
      <c r="U50817" s="287"/>
      <c r="X50817" s="289"/>
    </row>
    <row r="50818" spans="20:24">
      <c r="T50818" s="288"/>
      <c r="U50818" s="287"/>
      <c r="X50818" s="289"/>
    </row>
    <row r="50819" spans="20:24">
      <c r="T50819" s="288"/>
      <c r="U50819" s="287"/>
      <c r="X50819" s="289"/>
    </row>
    <row r="50820" spans="20:24">
      <c r="T50820" s="288"/>
      <c r="U50820" s="287"/>
      <c r="X50820" s="289"/>
    </row>
    <row r="50821" spans="20:24">
      <c r="T50821" s="288"/>
      <c r="U50821" s="287"/>
      <c r="X50821" s="289"/>
    </row>
    <row r="50822" spans="20:24">
      <c r="T50822" s="288"/>
      <c r="U50822" s="287"/>
      <c r="X50822" s="289"/>
    </row>
    <row r="50823" spans="20:24">
      <c r="T50823" s="288"/>
      <c r="U50823" s="287"/>
      <c r="X50823" s="289"/>
    </row>
    <row r="50824" spans="20:24">
      <c r="T50824" s="288"/>
      <c r="U50824" s="287"/>
      <c r="X50824" s="289"/>
    </row>
    <row r="50825" spans="20:24">
      <c r="T50825" s="288"/>
      <c r="U50825" s="287"/>
      <c r="X50825" s="289"/>
    </row>
    <row r="50826" spans="20:24">
      <c r="T50826" s="288"/>
      <c r="U50826" s="287"/>
      <c r="X50826" s="289"/>
    </row>
    <row r="50827" spans="20:24">
      <c r="T50827" s="288"/>
      <c r="U50827" s="287"/>
      <c r="X50827" s="289"/>
    </row>
    <row r="50828" spans="20:24">
      <c r="T50828" s="288"/>
      <c r="U50828" s="287"/>
      <c r="X50828" s="289"/>
    </row>
    <row r="50829" spans="20:24">
      <c r="T50829" s="288"/>
      <c r="U50829" s="287"/>
      <c r="X50829" s="289"/>
    </row>
    <row r="50830" spans="20:24">
      <c r="T50830" s="288"/>
      <c r="U50830" s="287"/>
      <c r="X50830" s="289"/>
    </row>
    <row r="50831" spans="20:24">
      <c r="T50831" s="288"/>
      <c r="U50831" s="287"/>
      <c r="X50831" s="289"/>
    </row>
    <row r="50832" spans="20:24">
      <c r="T50832" s="288"/>
      <c r="U50832" s="287"/>
      <c r="X50832" s="289"/>
    </row>
    <row r="50833" spans="20:24">
      <c r="T50833" s="288"/>
      <c r="U50833" s="287"/>
      <c r="X50833" s="289"/>
    </row>
    <row r="50834" spans="20:24">
      <c r="T50834" s="288"/>
      <c r="U50834" s="287"/>
      <c r="X50834" s="289"/>
    </row>
    <row r="50835" spans="20:24">
      <c r="T50835" s="288"/>
      <c r="U50835" s="287"/>
      <c r="X50835" s="289"/>
    </row>
    <row r="50836" spans="20:24">
      <c r="T50836" s="288"/>
      <c r="U50836" s="287"/>
      <c r="X50836" s="289"/>
    </row>
    <row r="50837" spans="20:24">
      <c r="T50837" s="288"/>
      <c r="U50837" s="287"/>
      <c r="X50837" s="289"/>
    </row>
    <row r="50838" spans="20:24">
      <c r="T50838" s="288"/>
      <c r="U50838" s="287"/>
      <c r="X50838" s="289"/>
    </row>
    <row r="50839" spans="20:24">
      <c r="T50839" s="288"/>
      <c r="U50839" s="287"/>
      <c r="X50839" s="289"/>
    </row>
    <row r="50840" spans="20:24">
      <c r="T50840" s="288"/>
      <c r="U50840" s="287"/>
      <c r="X50840" s="289"/>
    </row>
    <row r="50841" spans="20:24">
      <c r="T50841" s="288"/>
      <c r="U50841" s="287"/>
      <c r="X50841" s="289"/>
    </row>
    <row r="50842" spans="20:24">
      <c r="T50842" s="288"/>
      <c r="U50842" s="287"/>
      <c r="X50842" s="289"/>
    </row>
    <row r="50843" spans="20:24">
      <c r="T50843" s="288"/>
      <c r="U50843" s="287"/>
      <c r="X50843" s="289"/>
    </row>
    <row r="50844" spans="20:24">
      <c r="T50844" s="288"/>
      <c r="U50844" s="287"/>
      <c r="X50844" s="289"/>
    </row>
    <row r="50845" spans="20:24">
      <c r="T50845" s="288"/>
      <c r="U50845" s="287"/>
      <c r="X50845" s="289"/>
    </row>
    <row r="50846" spans="20:24">
      <c r="T50846" s="288"/>
      <c r="U50846" s="287"/>
      <c r="X50846" s="289"/>
    </row>
    <row r="50847" spans="20:24">
      <c r="T50847" s="288"/>
      <c r="U50847" s="287"/>
      <c r="X50847" s="289"/>
    </row>
    <row r="50848" spans="20:24">
      <c r="T50848" s="288"/>
      <c r="U50848" s="287"/>
      <c r="X50848" s="289"/>
    </row>
    <row r="50849" spans="20:24">
      <c r="T50849" s="288"/>
      <c r="U50849" s="287"/>
      <c r="X50849" s="289"/>
    </row>
    <row r="50850" spans="20:24">
      <c r="T50850" s="288"/>
      <c r="U50850" s="287"/>
      <c r="X50850" s="289"/>
    </row>
    <row r="50851" spans="20:24">
      <c r="T50851" s="288"/>
      <c r="U50851" s="287"/>
      <c r="X50851" s="289"/>
    </row>
    <row r="50852" spans="20:24">
      <c r="T50852" s="288"/>
      <c r="U50852" s="287"/>
      <c r="X50852" s="289"/>
    </row>
    <row r="50853" spans="20:24">
      <c r="T50853" s="288"/>
      <c r="U50853" s="287"/>
      <c r="X50853" s="289"/>
    </row>
    <row r="50854" spans="20:24">
      <c r="T50854" s="288"/>
      <c r="U50854" s="287"/>
      <c r="X50854" s="289"/>
    </row>
    <row r="50855" spans="20:24">
      <c r="T50855" s="288"/>
      <c r="U50855" s="287"/>
      <c r="X50855" s="289"/>
    </row>
    <row r="50856" spans="20:24">
      <c r="T50856" s="288"/>
      <c r="U50856" s="287"/>
      <c r="X50856" s="289"/>
    </row>
    <row r="50857" spans="20:24">
      <c r="T50857" s="288"/>
      <c r="U50857" s="287"/>
      <c r="X50857" s="289"/>
    </row>
    <row r="50858" spans="20:24">
      <c r="T50858" s="288"/>
      <c r="U50858" s="287"/>
      <c r="X50858" s="289"/>
    </row>
    <row r="50859" spans="20:24">
      <c r="T50859" s="288"/>
      <c r="U50859" s="287"/>
      <c r="X50859" s="289"/>
    </row>
    <row r="50860" spans="20:24">
      <c r="T50860" s="288"/>
      <c r="U50860" s="287"/>
      <c r="X50860" s="289"/>
    </row>
    <row r="50861" spans="20:24">
      <c r="T50861" s="288"/>
      <c r="U50861" s="287"/>
      <c r="X50861" s="289"/>
    </row>
    <row r="50862" spans="20:24">
      <c r="T50862" s="288"/>
      <c r="U50862" s="287"/>
      <c r="X50862" s="289"/>
    </row>
    <row r="50863" spans="20:24">
      <c r="T50863" s="288"/>
      <c r="U50863" s="287"/>
      <c r="X50863" s="289"/>
    </row>
    <row r="50864" spans="20:24">
      <c r="T50864" s="288"/>
      <c r="U50864" s="287"/>
      <c r="X50864" s="289"/>
    </row>
    <row r="50865" spans="20:24">
      <c r="T50865" s="288"/>
      <c r="U50865" s="287"/>
      <c r="X50865" s="289"/>
    </row>
    <row r="50866" spans="20:24">
      <c r="T50866" s="288"/>
      <c r="U50866" s="287"/>
      <c r="X50866" s="289"/>
    </row>
    <row r="50867" spans="20:24">
      <c r="T50867" s="288"/>
      <c r="U50867" s="287"/>
      <c r="X50867" s="289"/>
    </row>
    <row r="50868" spans="20:24">
      <c r="T50868" s="288"/>
      <c r="U50868" s="287"/>
      <c r="X50868" s="289"/>
    </row>
    <row r="50869" spans="20:24">
      <c r="T50869" s="288"/>
      <c r="U50869" s="287"/>
      <c r="X50869" s="289"/>
    </row>
    <row r="50870" spans="20:24">
      <c r="T50870" s="288"/>
      <c r="U50870" s="287"/>
      <c r="X50870" s="289"/>
    </row>
    <row r="50871" spans="20:24">
      <c r="T50871" s="288"/>
      <c r="U50871" s="287"/>
      <c r="X50871" s="289"/>
    </row>
    <row r="50872" spans="20:24">
      <c r="T50872" s="288"/>
      <c r="U50872" s="287"/>
      <c r="X50872" s="289"/>
    </row>
    <row r="50873" spans="20:24">
      <c r="T50873" s="288"/>
      <c r="U50873" s="287"/>
      <c r="X50873" s="289"/>
    </row>
    <row r="50874" spans="20:24">
      <c r="T50874" s="288"/>
      <c r="U50874" s="287"/>
      <c r="X50874" s="289"/>
    </row>
    <row r="50875" spans="20:24">
      <c r="T50875" s="288"/>
      <c r="U50875" s="287"/>
      <c r="X50875" s="289"/>
    </row>
    <row r="50876" spans="20:24">
      <c r="T50876" s="288"/>
      <c r="U50876" s="287"/>
      <c r="X50876" s="289"/>
    </row>
    <row r="50877" spans="20:24">
      <c r="T50877" s="288"/>
      <c r="U50877" s="287"/>
      <c r="X50877" s="289"/>
    </row>
    <row r="50878" spans="20:24">
      <c r="T50878" s="288"/>
      <c r="U50878" s="287"/>
      <c r="X50878" s="289"/>
    </row>
    <row r="50879" spans="20:24">
      <c r="T50879" s="288"/>
      <c r="U50879" s="287"/>
      <c r="X50879" s="289"/>
    </row>
    <row r="50880" spans="20:24">
      <c r="T50880" s="288"/>
      <c r="U50880" s="287"/>
      <c r="X50880" s="289"/>
    </row>
    <row r="50881" spans="20:24">
      <c r="T50881" s="288"/>
      <c r="U50881" s="287"/>
      <c r="X50881" s="289"/>
    </row>
    <row r="50882" spans="20:24">
      <c r="T50882" s="288"/>
      <c r="U50882" s="287"/>
      <c r="X50882" s="289"/>
    </row>
    <row r="50883" spans="20:24">
      <c r="T50883" s="288"/>
      <c r="U50883" s="287"/>
      <c r="X50883" s="289"/>
    </row>
    <row r="50884" spans="20:24">
      <c r="T50884" s="288"/>
      <c r="U50884" s="287"/>
      <c r="X50884" s="289"/>
    </row>
    <row r="50885" spans="20:24">
      <c r="T50885" s="288"/>
      <c r="U50885" s="287"/>
      <c r="X50885" s="289"/>
    </row>
    <row r="50886" spans="20:24">
      <c r="T50886" s="288"/>
      <c r="U50886" s="287"/>
      <c r="X50886" s="289"/>
    </row>
    <row r="50887" spans="20:24">
      <c r="T50887" s="288"/>
      <c r="U50887" s="287"/>
      <c r="X50887" s="289"/>
    </row>
    <row r="50888" spans="20:24">
      <c r="T50888" s="288"/>
      <c r="U50888" s="287"/>
      <c r="X50888" s="289"/>
    </row>
    <row r="50889" spans="20:24">
      <c r="T50889" s="288"/>
      <c r="U50889" s="287"/>
      <c r="X50889" s="289"/>
    </row>
    <row r="50890" spans="20:24">
      <c r="T50890" s="288"/>
      <c r="U50890" s="287"/>
      <c r="X50890" s="289"/>
    </row>
    <row r="50891" spans="20:24">
      <c r="T50891" s="288"/>
      <c r="U50891" s="287"/>
      <c r="X50891" s="289"/>
    </row>
    <row r="50892" spans="20:24">
      <c r="T50892" s="288"/>
      <c r="U50892" s="287"/>
      <c r="X50892" s="289"/>
    </row>
    <row r="50893" spans="20:24">
      <c r="T50893" s="288"/>
      <c r="U50893" s="287"/>
      <c r="X50893" s="289"/>
    </row>
    <row r="50894" spans="20:24">
      <c r="T50894" s="288"/>
      <c r="U50894" s="287"/>
      <c r="X50894" s="289"/>
    </row>
    <row r="50895" spans="20:24">
      <c r="T50895" s="288"/>
      <c r="U50895" s="287"/>
      <c r="X50895" s="289"/>
    </row>
    <row r="50896" spans="20:24">
      <c r="T50896" s="288"/>
      <c r="U50896" s="287"/>
      <c r="X50896" s="289"/>
    </row>
    <row r="50897" spans="20:24">
      <c r="T50897" s="288"/>
      <c r="U50897" s="287"/>
      <c r="X50897" s="289"/>
    </row>
    <row r="50898" spans="20:24">
      <c r="T50898" s="288"/>
      <c r="U50898" s="287"/>
      <c r="X50898" s="289"/>
    </row>
    <row r="50899" spans="20:24">
      <c r="T50899" s="288"/>
      <c r="U50899" s="287"/>
      <c r="X50899" s="289"/>
    </row>
    <row r="50900" spans="20:24">
      <c r="T50900" s="288"/>
      <c r="U50900" s="287"/>
      <c r="X50900" s="289"/>
    </row>
    <row r="50901" spans="20:24">
      <c r="T50901" s="288"/>
      <c r="U50901" s="287"/>
      <c r="X50901" s="289"/>
    </row>
    <row r="50902" spans="20:24">
      <c r="T50902" s="288"/>
      <c r="U50902" s="287"/>
      <c r="X50902" s="289"/>
    </row>
    <row r="50903" spans="20:24">
      <c r="T50903" s="288"/>
      <c r="U50903" s="287"/>
      <c r="X50903" s="289"/>
    </row>
    <row r="50904" spans="20:24">
      <c r="T50904" s="288"/>
      <c r="U50904" s="287"/>
      <c r="X50904" s="289"/>
    </row>
    <row r="50905" spans="20:24">
      <c r="T50905" s="288"/>
      <c r="U50905" s="287"/>
      <c r="X50905" s="289"/>
    </row>
    <row r="50906" spans="20:24">
      <c r="T50906" s="288"/>
      <c r="U50906" s="287"/>
      <c r="X50906" s="289"/>
    </row>
    <row r="50907" spans="20:24">
      <c r="T50907" s="288"/>
      <c r="U50907" s="287"/>
      <c r="X50907" s="289"/>
    </row>
    <row r="50908" spans="20:24">
      <c r="T50908" s="288"/>
      <c r="U50908" s="287"/>
      <c r="X50908" s="289"/>
    </row>
    <row r="50909" spans="20:24">
      <c r="T50909" s="288"/>
      <c r="U50909" s="287"/>
      <c r="X50909" s="289"/>
    </row>
    <row r="50910" spans="20:24">
      <c r="T50910" s="288"/>
      <c r="U50910" s="287"/>
      <c r="X50910" s="289"/>
    </row>
    <row r="50911" spans="20:24">
      <c r="T50911" s="288"/>
      <c r="U50911" s="287"/>
      <c r="X50911" s="289"/>
    </row>
    <row r="50912" spans="20:24">
      <c r="T50912" s="288"/>
      <c r="U50912" s="287"/>
      <c r="X50912" s="289"/>
    </row>
    <row r="50913" spans="20:24">
      <c r="T50913" s="288"/>
      <c r="U50913" s="287"/>
      <c r="X50913" s="289"/>
    </row>
    <row r="50914" spans="20:24">
      <c r="T50914" s="288"/>
      <c r="U50914" s="287"/>
      <c r="X50914" s="289"/>
    </row>
    <row r="50915" spans="20:24">
      <c r="T50915" s="288"/>
      <c r="U50915" s="287"/>
      <c r="X50915" s="289"/>
    </row>
    <row r="50916" spans="20:24">
      <c r="T50916" s="288"/>
      <c r="U50916" s="287"/>
      <c r="X50916" s="289"/>
    </row>
    <row r="50917" spans="20:24">
      <c r="T50917" s="288"/>
      <c r="U50917" s="287"/>
      <c r="X50917" s="289"/>
    </row>
    <row r="50918" spans="20:24">
      <c r="T50918" s="288"/>
      <c r="U50918" s="287"/>
      <c r="X50918" s="289"/>
    </row>
    <row r="50919" spans="20:24">
      <c r="T50919" s="288"/>
      <c r="U50919" s="287"/>
      <c r="X50919" s="289"/>
    </row>
    <row r="50920" spans="20:24">
      <c r="T50920" s="288"/>
      <c r="U50920" s="287"/>
      <c r="X50920" s="289"/>
    </row>
    <row r="50921" spans="20:24">
      <c r="T50921" s="288"/>
      <c r="U50921" s="287"/>
      <c r="X50921" s="289"/>
    </row>
    <row r="50922" spans="20:24">
      <c r="T50922" s="288"/>
      <c r="U50922" s="287"/>
      <c r="X50922" s="289"/>
    </row>
    <row r="50923" spans="20:24">
      <c r="T50923" s="288"/>
      <c r="U50923" s="287"/>
      <c r="X50923" s="289"/>
    </row>
    <row r="50924" spans="20:24">
      <c r="T50924" s="288"/>
      <c r="U50924" s="287"/>
      <c r="X50924" s="289"/>
    </row>
    <row r="50925" spans="20:24">
      <c r="T50925" s="288"/>
      <c r="U50925" s="287"/>
      <c r="X50925" s="289"/>
    </row>
    <row r="50926" spans="20:24">
      <c r="T50926" s="288"/>
      <c r="U50926" s="287"/>
      <c r="X50926" s="289"/>
    </row>
    <row r="50927" spans="20:24">
      <c r="T50927" s="288"/>
      <c r="U50927" s="287"/>
      <c r="X50927" s="289"/>
    </row>
    <row r="50928" spans="20:24">
      <c r="T50928" s="288"/>
      <c r="U50928" s="287"/>
      <c r="X50928" s="289"/>
    </row>
    <row r="50929" spans="20:24">
      <c r="T50929" s="288"/>
      <c r="U50929" s="287"/>
      <c r="X50929" s="289"/>
    </row>
    <row r="50930" spans="20:24">
      <c r="T50930" s="288"/>
      <c r="U50930" s="287"/>
      <c r="X50930" s="289"/>
    </row>
    <row r="50931" spans="20:24">
      <c r="T50931" s="288"/>
      <c r="U50931" s="287"/>
      <c r="X50931" s="289"/>
    </row>
    <row r="50932" spans="20:24">
      <c r="T50932" s="288"/>
      <c r="U50932" s="287"/>
      <c r="X50932" s="289"/>
    </row>
    <row r="50933" spans="20:24">
      <c r="T50933" s="288"/>
      <c r="U50933" s="287"/>
      <c r="X50933" s="289"/>
    </row>
    <row r="50934" spans="20:24">
      <c r="T50934" s="288"/>
      <c r="U50934" s="287"/>
      <c r="X50934" s="289"/>
    </row>
    <row r="50935" spans="20:24">
      <c r="T50935" s="288"/>
      <c r="U50935" s="287"/>
      <c r="X50935" s="289"/>
    </row>
    <row r="50936" spans="20:24">
      <c r="T50936" s="288"/>
      <c r="U50936" s="287"/>
      <c r="X50936" s="289"/>
    </row>
    <row r="50937" spans="20:24">
      <c r="T50937" s="288"/>
      <c r="U50937" s="287"/>
      <c r="X50937" s="289"/>
    </row>
    <row r="50938" spans="20:24">
      <c r="T50938" s="288"/>
      <c r="U50938" s="287"/>
      <c r="X50938" s="289"/>
    </row>
    <row r="50939" spans="20:24">
      <c r="T50939" s="288"/>
      <c r="U50939" s="287"/>
      <c r="X50939" s="289"/>
    </row>
    <row r="50940" spans="20:24">
      <c r="T50940" s="288"/>
      <c r="U50940" s="287"/>
      <c r="X50940" s="289"/>
    </row>
    <row r="50941" spans="20:24">
      <c r="T50941" s="288"/>
      <c r="U50941" s="287"/>
      <c r="X50941" s="289"/>
    </row>
    <row r="50942" spans="20:24">
      <c r="T50942" s="288"/>
      <c r="U50942" s="287"/>
      <c r="X50942" s="289"/>
    </row>
    <row r="50943" spans="20:24">
      <c r="T50943" s="288"/>
      <c r="U50943" s="287"/>
      <c r="X50943" s="289"/>
    </row>
    <row r="50944" spans="20:24">
      <c r="T50944" s="288"/>
      <c r="U50944" s="287"/>
      <c r="X50944" s="289"/>
    </row>
    <row r="50945" spans="20:24">
      <c r="T50945" s="288"/>
      <c r="U50945" s="287"/>
      <c r="X50945" s="289"/>
    </row>
    <row r="50946" spans="20:24">
      <c r="T50946" s="288"/>
      <c r="U50946" s="287"/>
      <c r="X50946" s="289"/>
    </row>
    <row r="50947" spans="20:24">
      <c r="T50947" s="288"/>
      <c r="U50947" s="287"/>
      <c r="X50947" s="289"/>
    </row>
    <row r="50948" spans="20:24">
      <c r="T50948" s="288"/>
      <c r="U50948" s="287"/>
      <c r="X50948" s="289"/>
    </row>
    <row r="50949" spans="20:24">
      <c r="T50949" s="288"/>
      <c r="U50949" s="287"/>
      <c r="X50949" s="289"/>
    </row>
    <row r="50950" spans="20:24">
      <c r="T50950" s="288"/>
      <c r="U50950" s="287"/>
      <c r="X50950" s="289"/>
    </row>
    <row r="50951" spans="20:24">
      <c r="T50951" s="288"/>
      <c r="U50951" s="287"/>
      <c r="X50951" s="289"/>
    </row>
    <row r="50952" spans="20:24">
      <c r="T50952" s="288"/>
      <c r="U50952" s="287"/>
      <c r="X50952" s="289"/>
    </row>
    <row r="50953" spans="20:24">
      <c r="T50953" s="288"/>
      <c r="U50953" s="287"/>
      <c r="X50953" s="289"/>
    </row>
    <row r="50954" spans="20:24">
      <c r="T50954" s="288"/>
      <c r="U50954" s="287"/>
      <c r="X50954" s="289"/>
    </row>
    <row r="50955" spans="20:24">
      <c r="T50955" s="288"/>
      <c r="U50955" s="287"/>
      <c r="X50955" s="289"/>
    </row>
    <row r="50956" spans="20:24">
      <c r="T50956" s="288"/>
      <c r="U50956" s="287"/>
      <c r="X50956" s="289"/>
    </row>
    <row r="50957" spans="20:24">
      <c r="T50957" s="288"/>
      <c r="U50957" s="287"/>
      <c r="X50957" s="289"/>
    </row>
    <row r="50958" spans="20:24">
      <c r="T50958" s="288"/>
      <c r="U50958" s="287"/>
      <c r="X50958" s="289"/>
    </row>
    <row r="50959" spans="20:24">
      <c r="T50959" s="288"/>
      <c r="U50959" s="287"/>
      <c r="X50959" s="289"/>
    </row>
    <row r="50960" spans="20:24">
      <c r="T50960" s="288"/>
      <c r="U50960" s="287"/>
      <c r="X50960" s="289"/>
    </row>
    <row r="50961" spans="20:24">
      <c r="T50961" s="288"/>
      <c r="U50961" s="287"/>
      <c r="X50961" s="289"/>
    </row>
    <row r="50962" spans="20:24">
      <c r="T50962" s="288"/>
      <c r="U50962" s="287"/>
      <c r="X50962" s="289"/>
    </row>
    <row r="50963" spans="20:24">
      <c r="T50963" s="288"/>
      <c r="U50963" s="287"/>
      <c r="X50963" s="289"/>
    </row>
    <row r="50964" spans="20:24">
      <c r="T50964" s="288"/>
      <c r="U50964" s="287"/>
      <c r="X50964" s="289"/>
    </row>
    <row r="50965" spans="20:24">
      <c r="T50965" s="288"/>
      <c r="U50965" s="287"/>
      <c r="X50965" s="289"/>
    </row>
    <row r="50966" spans="20:24">
      <c r="T50966" s="288"/>
      <c r="U50966" s="287"/>
      <c r="X50966" s="289"/>
    </row>
    <row r="50967" spans="20:24">
      <c r="T50967" s="288"/>
      <c r="U50967" s="287"/>
      <c r="X50967" s="289"/>
    </row>
    <row r="50968" spans="20:24">
      <c r="T50968" s="288"/>
      <c r="U50968" s="287"/>
      <c r="X50968" s="289"/>
    </row>
    <row r="50969" spans="20:24">
      <c r="T50969" s="288"/>
      <c r="U50969" s="287"/>
      <c r="X50969" s="289"/>
    </row>
    <row r="50970" spans="20:24">
      <c r="T50970" s="288"/>
      <c r="U50970" s="287"/>
      <c r="X50970" s="289"/>
    </row>
    <row r="50971" spans="20:24">
      <c r="T50971" s="288"/>
      <c r="U50971" s="287"/>
      <c r="X50971" s="289"/>
    </row>
    <row r="50972" spans="20:24">
      <c r="T50972" s="288"/>
      <c r="U50972" s="287"/>
      <c r="X50972" s="289"/>
    </row>
    <row r="50973" spans="20:24">
      <c r="T50973" s="288"/>
      <c r="U50973" s="287"/>
      <c r="X50973" s="289"/>
    </row>
    <row r="50974" spans="20:24">
      <c r="T50974" s="288"/>
      <c r="U50974" s="287"/>
      <c r="X50974" s="289"/>
    </row>
    <row r="50975" spans="20:24">
      <c r="T50975" s="288"/>
      <c r="U50975" s="287"/>
      <c r="X50975" s="289"/>
    </row>
    <row r="50976" spans="20:24">
      <c r="T50976" s="288"/>
      <c r="U50976" s="287"/>
      <c r="X50976" s="289"/>
    </row>
    <row r="50977" spans="20:24">
      <c r="T50977" s="288"/>
      <c r="U50977" s="287"/>
      <c r="X50977" s="289"/>
    </row>
    <row r="50978" spans="20:24">
      <c r="T50978" s="288"/>
      <c r="U50978" s="287"/>
      <c r="X50978" s="289"/>
    </row>
    <row r="50979" spans="20:24">
      <c r="T50979" s="288"/>
      <c r="U50979" s="287"/>
      <c r="X50979" s="289"/>
    </row>
    <row r="50980" spans="20:24">
      <c r="T50980" s="288"/>
      <c r="U50980" s="287"/>
      <c r="X50980" s="289"/>
    </row>
    <row r="50981" spans="20:24">
      <c r="T50981" s="288"/>
      <c r="U50981" s="287"/>
      <c r="X50981" s="289"/>
    </row>
    <row r="50982" spans="20:24">
      <c r="T50982" s="288"/>
      <c r="U50982" s="287"/>
      <c r="X50982" s="289"/>
    </row>
    <row r="50983" spans="20:24">
      <c r="T50983" s="288"/>
      <c r="U50983" s="287"/>
      <c r="X50983" s="289"/>
    </row>
    <row r="50984" spans="20:24">
      <c r="T50984" s="288"/>
      <c r="U50984" s="287"/>
      <c r="X50984" s="289"/>
    </row>
    <row r="50985" spans="20:24">
      <c r="T50985" s="288"/>
      <c r="U50985" s="287"/>
      <c r="X50985" s="289"/>
    </row>
    <row r="50986" spans="20:24">
      <c r="T50986" s="288"/>
      <c r="U50986" s="287"/>
      <c r="X50986" s="289"/>
    </row>
    <row r="50987" spans="20:24">
      <c r="T50987" s="288"/>
      <c r="U50987" s="287"/>
      <c r="X50987" s="289"/>
    </row>
    <row r="50988" spans="20:24">
      <c r="T50988" s="288"/>
      <c r="U50988" s="287"/>
      <c r="X50988" s="289"/>
    </row>
    <row r="50989" spans="20:24">
      <c r="T50989" s="288"/>
      <c r="U50989" s="287"/>
      <c r="X50989" s="289"/>
    </row>
    <row r="50990" spans="20:24">
      <c r="T50990" s="288"/>
      <c r="U50990" s="287"/>
      <c r="X50990" s="289"/>
    </row>
    <row r="50991" spans="20:24">
      <c r="T50991" s="288"/>
      <c r="U50991" s="287"/>
      <c r="X50991" s="289"/>
    </row>
    <row r="50992" spans="20:24">
      <c r="T50992" s="288"/>
      <c r="U50992" s="287"/>
      <c r="X50992" s="289"/>
    </row>
    <row r="50993" spans="20:24">
      <c r="T50993" s="288"/>
      <c r="U50993" s="287"/>
      <c r="X50993" s="289"/>
    </row>
    <row r="50994" spans="20:24">
      <c r="T50994" s="288"/>
      <c r="U50994" s="287"/>
      <c r="X50994" s="289"/>
    </row>
    <row r="50995" spans="20:24">
      <c r="T50995" s="288"/>
      <c r="U50995" s="287"/>
      <c r="X50995" s="289"/>
    </row>
    <row r="50996" spans="20:24">
      <c r="T50996" s="288"/>
      <c r="U50996" s="287"/>
      <c r="X50996" s="289"/>
    </row>
    <row r="50997" spans="20:24">
      <c r="T50997" s="288"/>
      <c r="U50997" s="287"/>
      <c r="X50997" s="289"/>
    </row>
    <row r="50998" spans="20:24">
      <c r="T50998" s="288"/>
      <c r="U50998" s="287"/>
      <c r="X50998" s="289"/>
    </row>
    <row r="50999" spans="20:24">
      <c r="T50999" s="288"/>
      <c r="U50999" s="287"/>
      <c r="X50999" s="289"/>
    </row>
    <row r="51000" spans="20:24">
      <c r="T51000" s="288"/>
      <c r="U51000" s="287"/>
      <c r="X51000" s="289"/>
    </row>
    <row r="51001" spans="20:24">
      <c r="T51001" s="288"/>
      <c r="U51001" s="287"/>
      <c r="X51001" s="289"/>
    </row>
    <row r="51002" spans="20:24">
      <c r="T51002" s="288"/>
      <c r="U51002" s="287"/>
      <c r="X51002" s="289"/>
    </row>
    <row r="51003" spans="20:24">
      <c r="T51003" s="288"/>
      <c r="U51003" s="287"/>
      <c r="X51003" s="289"/>
    </row>
    <row r="51004" spans="20:24">
      <c r="T51004" s="288"/>
      <c r="U51004" s="287"/>
      <c r="X51004" s="289"/>
    </row>
    <row r="51005" spans="20:24">
      <c r="T51005" s="288"/>
      <c r="U51005" s="287"/>
      <c r="X51005" s="289"/>
    </row>
    <row r="51006" spans="20:24">
      <c r="T51006" s="288"/>
      <c r="U51006" s="287"/>
      <c r="X51006" s="289"/>
    </row>
    <row r="51007" spans="20:24">
      <c r="T51007" s="288"/>
      <c r="U51007" s="287"/>
      <c r="X51007" s="289"/>
    </row>
    <row r="51008" spans="20:24">
      <c r="T51008" s="288"/>
      <c r="U51008" s="287"/>
      <c r="X51008" s="289"/>
    </row>
    <row r="51009" spans="20:24">
      <c r="T51009" s="288"/>
      <c r="U51009" s="287"/>
      <c r="X51009" s="289"/>
    </row>
    <row r="51010" spans="20:24">
      <c r="T51010" s="288"/>
      <c r="U51010" s="287"/>
      <c r="X51010" s="289"/>
    </row>
    <row r="51011" spans="20:24">
      <c r="T51011" s="288"/>
      <c r="U51011" s="287"/>
      <c r="X51011" s="289"/>
    </row>
    <row r="51012" spans="20:24">
      <c r="T51012" s="288"/>
      <c r="U51012" s="287"/>
      <c r="X51012" s="289"/>
    </row>
    <row r="51013" spans="20:24">
      <c r="T51013" s="288"/>
      <c r="U51013" s="287"/>
      <c r="X51013" s="289"/>
    </row>
    <row r="51014" spans="20:24">
      <c r="T51014" s="288"/>
      <c r="U51014" s="287"/>
      <c r="X51014" s="289"/>
    </row>
    <row r="51015" spans="20:24">
      <c r="T51015" s="288"/>
      <c r="U51015" s="287"/>
      <c r="X51015" s="289"/>
    </row>
    <row r="51016" spans="20:24">
      <c r="T51016" s="288"/>
      <c r="U51016" s="287"/>
      <c r="X51016" s="289"/>
    </row>
    <row r="51017" spans="20:24">
      <c r="T51017" s="288"/>
      <c r="U51017" s="287"/>
      <c r="X51017" s="289"/>
    </row>
    <row r="51018" spans="20:24">
      <c r="T51018" s="288"/>
      <c r="U51018" s="287"/>
      <c r="X51018" s="289"/>
    </row>
    <row r="51019" spans="20:24">
      <c r="T51019" s="288"/>
      <c r="U51019" s="287"/>
      <c r="X51019" s="289"/>
    </row>
    <row r="51020" spans="20:24">
      <c r="T51020" s="288"/>
      <c r="U51020" s="287"/>
      <c r="X51020" s="289"/>
    </row>
    <row r="51021" spans="20:24">
      <c r="T51021" s="288"/>
      <c r="U51021" s="287"/>
      <c r="X51021" s="289"/>
    </row>
    <row r="51022" spans="20:24">
      <c r="T51022" s="288"/>
      <c r="U51022" s="287"/>
      <c r="X51022" s="289"/>
    </row>
    <row r="51023" spans="20:24">
      <c r="T51023" s="288"/>
      <c r="U51023" s="287"/>
      <c r="X51023" s="289"/>
    </row>
    <row r="51024" spans="20:24">
      <c r="T51024" s="288"/>
      <c r="U51024" s="287"/>
      <c r="X51024" s="289"/>
    </row>
    <row r="51025" spans="20:24">
      <c r="T51025" s="288"/>
      <c r="U51025" s="287"/>
      <c r="X51025" s="289"/>
    </row>
    <row r="51026" spans="20:24">
      <c r="T51026" s="288"/>
      <c r="U51026" s="287"/>
      <c r="X51026" s="289"/>
    </row>
    <row r="51027" spans="20:24">
      <c r="T51027" s="288"/>
      <c r="U51027" s="287"/>
      <c r="X51027" s="289"/>
    </row>
    <row r="51028" spans="20:24">
      <c r="T51028" s="288"/>
      <c r="U51028" s="287"/>
      <c r="X51028" s="289"/>
    </row>
    <row r="51029" spans="20:24">
      <c r="T51029" s="288"/>
      <c r="U51029" s="287"/>
      <c r="X51029" s="289"/>
    </row>
    <row r="51030" spans="20:24">
      <c r="T51030" s="288"/>
      <c r="U51030" s="287"/>
      <c r="X51030" s="289"/>
    </row>
    <row r="51031" spans="20:24">
      <c r="T51031" s="288"/>
      <c r="U51031" s="287"/>
      <c r="X51031" s="289"/>
    </row>
    <row r="51032" spans="20:24">
      <c r="T51032" s="288"/>
      <c r="U51032" s="287"/>
      <c r="X51032" s="289"/>
    </row>
    <row r="51033" spans="20:24">
      <c r="T51033" s="288"/>
      <c r="U51033" s="287"/>
      <c r="X51033" s="289"/>
    </row>
    <row r="51034" spans="20:24">
      <c r="T51034" s="288"/>
      <c r="U51034" s="287"/>
      <c r="X51034" s="289"/>
    </row>
    <row r="51035" spans="20:24">
      <c r="T51035" s="288"/>
      <c r="U51035" s="287"/>
      <c r="X51035" s="289"/>
    </row>
    <row r="51036" spans="20:24">
      <c r="T51036" s="288"/>
      <c r="U51036" s="287"/>
      <c r="X51036" s="289"/>
    </row>
    <row r="51037" spans="20:24">
      <c r="T51037" s="288"/>
      <c r="U51037" s="287"/>
      <c r="X51037" s="289"/>
    </row>
    <row r="51038" spans="20:24">
      <c r="T51038" s="288"/>
      <c r="U51038" s="287"/>
      <c r="X51038" s="289"/>
    </row>
    <row r="51039" spans="20:24">
      <c r="T51039" s="288"/>
      <c r="U51039" s="287"/>
      <c r="X51039" s="289"/>
    </row>
    <row r="51040" spans="20:24">
      <c r="T51040" s="288"/>
      <c r="U51040" s="287"/>
      <c r="X51040" s="289"/>
    </row>
    <row r="51041" spans="20:24">
      <c r="T51041" s="288"/>
      <c r="U51041" s="287"/>
      <c r="X51041" s="289"/>
    </row>
    <row r="51042" spans="20:24">
      <c r="T51042" s="288"/>
      <c r="U51042" s="287"/>
      <c r="X51042" s="289"/>
    </row>
    <row r="51043" spans="20:24">
      <c r="T51043" s="288"/>
      <c r="U51043" s="287"/>
      <c r="X51043" s="289"/>
    </row>
    <row r="51044" spans="20:24">
      <c r="T51044" s="288"/>
      <c r="U51044" s="287"/>
      <c r="X51044" s="289"/>
    </row>
    <row r="51045" spans="20:24">
      <c r="T51045" s="288"/>
      <c r="U51045" s="287"/>
      <c r="X51045" s="289"/>
    </row>
    <row r="51046" spans="20:24">
      <c r="T51046" s="288"/>
      <c r="U51046" s="287"/>
      <c r="X51046" s="289"/>
    </row>
    <row r="51047" spans="20:24">
      <c r="T51047" s="288"/>
      <c r="U51047" s="287"/>
      <c r="X51047" s="289"/>
    </row>
    <row r="51048" spans="20:24">
      <c r="T51048" s="288"/>
      <c r="U51048" s="287"/>
      <c r="X51048" s="289"/>
    </row>
    <row r="51049" spans="20:24">
      <c r="T51049" s="288"/>
      <c r="U51049" s="287"/>
      <c r="X51049" s="289"/>
    </row>
    <row r="51050" spans="20:24">
      <c r="T51050" s="288"/>
      <c r="U51050" s="287"/>
      <c r="X51050" s="289"/>
    </row>
    <row r="51051" spans="20:24">
      <c r="T51051" s="288"/>
      <c r="U51051" s="287"/>
      <c r="X51051" s="289"/>
    </row>
    <row r="51052" spans="20:24">
      <c r="T51052" s="288"/>
      <c r="U51052" s="287"/>
      <c r="X51052" s="289"/>
    </row>
    <row r="51053" spans="20:24">
      <c r="T51053" s="288"/>
      <c r="U51053" s="287"/>
      <c r="X51053" s="289"/>
    </row>
    <row r="51054" spans="20:24">
      <c r="T51054" s="288"/>
      <c r="U51054" s="287"/>
      <c r="X51054" s="289"/>
    </row>
    <row r="51055" spans="20:24">
      <c r="T51055" s="288"/>
      <c r="U51055" s="287"/>
      <c r="X51055" s="289"/>
    </row>
    <row r="51056" spans="20:24">
      <c r="T51056" s="288"/>
      <c r="U51056" s="287"/>
      <c r="X51056" s="289"/>
    </row>
    <row r="51057" spans="20:24">
      <c r="T51057" s="288"/>
      <c r="U51057" s="287"/>
      <c r="X51057" s="289"/>
    </row>
    <row r="51058" spans="20:24">
      <c r="T51058" s="288"/>
      <c r="U51058" s="287"/>
      <c r="X51058" s="289"/>
    </row>
    <row r="51059" spans="20:24">
      <c r="T51059" s="288"/>
      <c r="U51059" s="287"/>
      <c r="X51059" s="289"/>
    </row>
    <row r="51060" spans="20:24">
      <c r="T51060" s="288"/>
      <c r="U51060" s="287"/>
      <c r="X51060" s="289"/>
    </row>
    <row r="51061" spans="20:24">
      <c r="T51061" s="288"/>
      <c r="U51061" s="287"/>
      <c r="X51061" s="289"/>
    </row>
    <row r="51062" spans="20:24">
      <c r="T51062" s="288"/>
      <c r="U51062" s="287"/>
      <c r="X51062" s="289"/>
    </row>
    <row r="51063" spans="20:24">
      <c r="T51063" s="288"/>
      <c r="U51063" s="287"/>
      <c r="X51063" s="289"/>
    </row>
    <row r="51064" spans="20:24">
      <c r="T51064" s="288"/>
      <c r="U51064" s="287"/>
      <c r="X51064" s="289"/>
    </row>
    <row r="51065" spans="20:24">
      <c r="T51065" s="288"/>
      <c r="U51065" s="287"/>
      <c r="X51065" s="289"/>
    </row>
    <row r="51066" spans="20:24">
      <c r="T51066" s="288"/>
      <c r="U51066" s="287"/>
      <c r="X51066" s="289"/>
    </row>
    <row r="51067" spans="20:24">
      <c r="T51067" s="288"/>
      <c r="U51067" s="287"/>
      <c r="X51067" s="289"/>
    </row>
    <row r="51068" spans="20:24">
      <c r="T51068" s="288"/>
      <c r="U51068" s="287"/>
      <c r="X51068" s="289"/>
    </row>
    <row r="51069" spans="20:24">
      <c r="T51069" s="288"/>
      <c r="U51069" s="287"/>
      <c r="X51069" s="289"/>
    </row>
    <row r="51070" spans="20:24">
      <c r="T51070" s="288"/>
      <c r="U51070" s="287"/>
      <c r="X51070" s="289"/>
    </row>
    <row r="51071" spans="20:24">
      <c r="T51071" s="288"/>
      <c r="U51071" s="287"/>
      <c r="X51071" s="289"/>
    </row>
    <row r="51072" spans="20:24">
      <c r="T51072" s="288"/>
      <c r="U51072" s="287"/>
      <c r="X51072" s="289"/>
    </row>
    <row r="51073" spans="20:24">
      <c r="T51073" s="288"/>
      <c r="U51073" s="287"/>
      <c r="X51073" s="289"/>
    </row>
    <row r="51074" spans="20:24">
      <c r="T51074" s="288"/>
      <c r="U51074" s="287"/>
      <c r="X51074" s="289"/>
    </row>
    <row r="51075" spans="20:24">
      <c r="T51075" s="288"/>
      <c r="U51075" s="287"/>
      <c r="X51075" s="289"/>
    </row>
    <row r="51076" spans="20:24">
      <c r="T51076" s="288"/>
      <c r="U51076" s="287"/>
      <c r="X51076" s="289"/>
    </row>
    <row r="51077" spans="20:24">
      <c r="T51077" s="288"/>
      <c r="U51077" s="287"/>
      <c r="X51077" s="289"/>
    </row>
    <row r="51078" spans="20:24">
      <c r="T51078" s="288"/>
      <c r="U51078" s="287"/>
      <c r="X51078" s="289"/>
    </row>
    <row r="51079" spans="20:24">
      <c r="T51079" s="288"/>
      <c r="U51079" s="287"/>
      <c r="X51079" s="289"/>
    </row>
    <row r="51080" spans="20:24">
      <c r="T51080" s="288"/>
      <c r="U51080" s="287"/>
      <c r="X51080" s="289"/>
    </row>
    <row r="51081" spans="20:24">
      <c r="T51081" s="288"/>
      <c r="U51081" s="287"/>
      <c r="X51081" s="289"/>
    </row>
    <row r="51082" spans="20:24">
      <c r="T51082" s="288"/>
      <c r="U51082" s="287"/>
      <c r="X51082" s="289"/>
    </row>
    <row r="51083" spans="20:24">
      <c r="T51083" s="288"/>
      <c r="U51083" s="287"/>
      <c r="X51083" s="289"/>
    </row>
    <row r="51084" spans="20:24">
      <c r="T51084" s="288"/>
      <c r="U51084" s="287"/>
      <c r="X51084" s="289"/>
    </row>
    <row r="51085" spans="20:24">
      <c r="T51085" s="288"/>
      <c r="U51085" s="287"/>
      <c r="X51085" s="289"/>
    </row>
    <row r="51086" spans="20:24">
      <c r="T51086" s="288"/>
      <c r="U51086" s="287"/>
      <c r="X51086" s="289"/>
    </row>
    <row r="51087" spans="20:24">
      <c r="T51087" s="288"/>
      <c r="U51087" s="287"/>
      <c r="X51087" s="289"/>
    </row>
    <row r="51088" spans="20:24">
      <c r="T51088" s="288"/>
      <c r="U51088" s="287"/>
      <c r="X51088" s="289"/>
    </row>
    <row r="51089" spans="20:24">
      <c r="T51089" s="288"/>
      <c r="U51089" s="287"/>
      <c r="X51089" s="289"/>
    </row>
    <row r="51090" spans="20:24">
      <c r="T51090" s="288"/>
      <c r="U51090" s="287"/>
      <c r="X51090" s="289"/>
    </row>
    <row r="51091" spans="20:24">
      <c r="T51091" s="288"/>
      <c r="U51091" s="287"/>
      <c r="X51091" s="289"/>
    </row>
    <row r="51092" spans="20:24">
      <c r="T51092" s="288"/>
      <c r="U51092" s="287"/>
      <c r="X51092" s="289"/>
    </row>
    <row r="51093" spans="20:24">
      <c r="T51093" s="288"/>
      <c r="U51093" s="287"/>
      <c r="X51093" s="289"/>
    </row>
    <row r="51094" spans="20:24">
      <c r="T51094" s="288"/>
      <c r="U51094" s="287"/>
      <c r="X51094" s="289"/>
    </row>
    <row r="51095" spans="20:24">
      <c r="T51095" s="288"/>
      <c r="U51095" s="287"/>
      <c r="X51095" s="289"/>
    </row>
    <row r="51096" spans="20:24">
      <c r="T51096" s="288"/>
      <c r="U51096" s="287"/>
      <c r="X51096" s="289"/>
    </row>
    <row r="51097" spans="20:24">
      <c r="T51097" s="288"/>
      <c r="U51097" s="287"/>
      <c r="X51097" s="289"/>
    </row>
    <row r="51098" spans="20:24">
      <c r="T51098" s="288"/>
      <c r="U51098" s="287"/>
      <c r="X51098" s="289"/>
    </row>
    <row r="51099" spans="20:24">
      <c r="T51099" s="288"/>
      <c r="U51099" s="287"/>
      <c r="X51099" s="289"/>
    </row>
    <row r="51100" spans="20:24">
      <c r="T51100" s="288"/>
      <c r="U51100" s="287"/>
      <c r="X51100" s="289"/>
    </row>
    <row r="51101" spans="20:24">
      <c r="T51101" s="288"/>
      <c r="U51101" s="287"/>
      <c r="X51101" s="289"/>
    </row>
    <row r="51102" spans="20:24">
      <c r="T51102" s="288"/>
      <c r="U51102" s="287"/>
      <c r="X51102" s="289"/>
    </row>
    <row r="51103" spans="20:24">
      <c r="T51103" s="288"/>
      <c r="U51103" s="287"/>
      <c r="X51103" s="289"/>
    </row>
    <row r="51104" spans="20:24">
      <c r="T51104" s="288"/>
      <c r="U51104" s="287"/>
      <c r="X51104" s="289"/>
    </row>
    <row r="51105" spans="20:24">
      <c r="T51105" s="288"/>
      <c r="U51105" s="287"/>
      <c r="X51105" s="289"/>
    </row>
    <row r="51106" spans="20:24">
      <c r="T51106" s="288"/>
      <c r="U51106" s="287"/>
      <c r="X51106" s="289"/>
    </row>
    <row r="51107" spans="20:24">
      <c r="T51107" s="288"/>
      <c r="U51107" s="287"/>
      <c r="X51107" s="289"/>
    </row>
    <row r="51108" spans="20:24">
      <c r="T51108" s="288"/>
      <c r="U51108" s="287"/>
      <c r="X51108" s="289"/>
    </row>
    <row r="51109" spans="20:24">
      <c r="T51109" s="288"/>
      <c r="U51109" s="287"/>
      <c r="X51109" s="289"/>
    </row>
    <row r="51110" spans="20:24">
      <c r="T51110" s="288"/>
      <c r="U51110" s="287"/>
      <c r="X51110" s="289"/>
    </row>
    <row r="51111" spans="20:24">
      <c r="T51111" s="288"/>
      <c r="U51111" s="287"/>
      <c r="X51111" s="289"/>
    </row>
    <row r="51112" spans="20:24">
      <c r="T51112" s="288"/>
      <c r="U51112" s="287"/>
      <c r="X51112" s="289"/>
    </row>
    <row r="51113" spans="20:24">
      <c r="T51113" s="288"/>
      <c r="U51113" s="287"/>
      <c r="X51113" s="289"/>
    </row>
    <row r="51114" spans="20:24">
      <c r="T51114" s="288"/>
      <c r="U51114" s="287"/>
      <c r="X51114" s="289"/>
    </row>
    <row r="51115" spans="20:24">
      <c r="T51115" s="288"/>
      <c r="U51115" s="287"/>
      <c r="X51115" s="289"/>
    </row>
    <row r="51116" spans="20:24">
      <c r="T51116" s="288"/>
      <c r="U51116" s="287"/>
      <c r="X51116" s="289"/>
    </row>
    <row r="51117" spans="20:24">
      <c r="T51117" s="288"/>
      <c r="U51117" s="287"/>
      <c r="X51117" s="289"/>
    </row>
    <row r="51118" spans="20:24">
      <c r="T51118" s="288"/>
      <c r="U51118" s="287"/>
      <c r="X51118" s="289"/>
    </row>
    <row r="51119" spans="20:24">
      <c r="T51119" s="288"/>
      <c r="U51119" s="287"/>
      <c r="X51119" s="289"/>
    </row>
    <row r="51120" spans="20:24">
      <c r="T51120" s="288"/>
      <c r="U51120" s="287"/>
      <c r="X51120" s="289"/>
    </row>
    <row r="51121" spans="20:24">
      <c r="T51121" s="288"/>
      <c r="U51121" s="287"/>
      <c r="X51121" s="289"/>
    </row>
    <row r="51122" spans="20:24">
      <c r="T51122" s="288"/>
      <c r="U51122" s="287"/>
      <c r="X51122" s="289"/>
    </row>
    <row r="51123" spans="20:24">
      <c r="T51123" s="288"/>
      <c r="U51123" s="287"/>
      <c r="X51123" s="289"/>
    </row>
    <row r="51124" spans="20:24">
      <c r="T51124" s="288"/>
      <c r="U51124" s="287"/>
      <c r="X51124" s="289"/>
    </row>
    <row r="51125" spans="20:24">
      <c r="T51125" s="288"/>
      <c r="U51125" s="287"/>
      <c r="X51125" s="289"/>
    </row>
    <row r="51126" spans="20:24">
      <c r="T51126" s="288"/>
      <c r="U51126" s="287"/>
      <c r="X51126" s="289"/>
    </row>
    <row r="51127" spans="20:24">
      <c r="T51127" s="288"/>
      <c r="U51127" s="287"/>
      <c r="X51127" s="289"/>
    </row>
    <row r="51128" spans="20:24">
      <c r="T51128" s="288"/>
      <c r="U51128" s="287"/>
      <c r="X51128" s="289"/>
    </row>
    <row r="51129" spans="20:24">
      <c r="T51129" s="288"/>
      <c r="U51129" s="287"/>
      <c r="X51129" s="289"/>
    </row>
    <row r="51130" spans="20:24">
      <c r="T51130" s="288"/>
      <c r="U51130" s="287"/>
      <c r="X51130" s="289"/>
    </row>
    <row r="51131" spans="20:24">
      <c r="T51131" s="288"/>
      <c r="U51131" s="287"/>
      <c r="X51131" s="289"/>
    </row>
    <row r="51132" spans="20:24">
      <c r="T51132" s="288"/>
      <c r="U51132" s="287"/>
      <c r="X51132" s="289"/>
    </row>
    <row r="51133" spans="20:24">
      <c r="T51133" s="288"/>
      <c r="U51133" s="287"/>
      <c r="X51133" s="289"/>
    </row>
    <row r="51134" spans="20:24">
      <c r="T51134" s="288"/>
      <c r="U51134" s="287"/>
      <c r="X51134" s="289"/>
    </row>
    <row r="51135" spans="20:24">
      <c r="T51135" s="288"/>
      <c r="U51135" s="287"/>
      <c r="X51135" s="289"/>
    </row>
    <row r="51136" spans="20:24">
      <c r="T51136" s="288"/>
      <c r="U51136" s="287"/>
      <c r="X51136" s="289"/>
    </row>
    <row r="51137" spans="20:24">
      <c r="T51137" s="288"/>
      <c r="U51137" s="287"/>
      <c r="X51137" s="289"/>
    </row>
    <row r="51138" spans="20:24">
      <c r="T51138" s="288"/>
      <c r="U51138" s="287"/>
      <c r="X51138" s="289"/>
    </row>
    <row r="51139" spans="20:24">
      <c r="T51139" s="288"/>
      <c r="U51139" s="287"/>
      <c r="X51139" s="289"/>
    </row>
    <row r="51140" spans="20:24">
      <c r="T51140" s="288"/>
      <c r="U51140" s="287"/>
      <c r="X51140" s="289"/>
    </row>
    <row r="51141" spans="20:24">
      <c r="T51141" s="288"/>
      <c r="U51141" s="287"/>
      <c r="X51141" s="289"/>
    </row>
    <row r="51142" spans="20:24">
      <c r="T51142" s="288"/>
      <c r="U51142" s="287"/>
      <c r="X51142" s="289"/>
    </row>
    <row r="51143" spans="20:24">
      <c r="T51143" s="288"/>
      <c r="U51143" s="287"/>
      <c r="X51143" s="289"/>
    </row>
    <row r="51144" spans="20:24">
      <c r="T51144" s="288"/>
      <c r="U51144" s="287"/>
      <c r="X51144" s="289"/>
    </row>
    <row r="51145" spans="20:24">
      <c r="T51145" s="288"/>
      <c r="U51145" s="287"/>
      <c r="X51145" s="289"/>
    </row>
    <row r="51146" spans="20:24">
      <c r="T51146" s="288"/>
      <c r="U51146" s="287"/>
      <c r="X51146" s="289"/>
    </row>
    <row r="51147" spans="20:24">
      <c r="T51147" s="288"/>
      <c r="U51147" s="287"/>
      <c r="X51147" s="289"/>
    </row>
    <row r="51148" spans="20:24">
      <c r="T51148" s="288"/>
      <c r="U51148" s="287"/>
      <c r="X51148" s="289"/>
    </row>
    <row r="51149" spans="20:24">
      <c r="T51149" s="288"/>
      <c r="U51149" s="287"/>
      <c r="X51149" s="289"/>
    </row>
    <row r="51150" spans="20:24">
      <c r="T51150" s="288"/>
      <c r="U51150" s="287"/>
      <c r="X51150" s="289"/>
    </row>
    <row r="51151" spans="20:24">
      <c r="T51151" s="288"/>
      <c r="U51151" s="287"/>
      <c r="X51151" s="289"/>
    </row>
    <row r="51152" spans="20:24">
      <c r="T51152" s="288"/>
      <c r="U51152" s="287"/>
      <c r="X51152" s="289"/>
    </row>
    <row r="51153" spans="20:24">
      <c r="T51153" s="288"/>
      <c r="U51153" s="287"/>
      <c r="X51153" s="289"/>
    </row>
    <row r="51154" spans="20:24">
      <c r="T51154" s="288"/>
      <c r="U51154" s="287"/>
      <c r="X51154" s="289"/>
    </row>
    <row r="51155" spans="20:24">
      <c r="T51155" s="288"/>
      <c r="U51155" s="287"/>
      <c r="X51155" s="289"/>
    </row>
    <row r="51156" spans="20:24">
      <c r="T51156" s="288"/>
      <c r="U51156" s="287"/>
      <c r="X51156" s="289"/>
    </row>
    <row r="51157" spans="20:24">
      <c r="T51157" s="288"/>
      <c r="U51157" s="287"/>
      <c r="X51157" s="289"/>
    </row>
    <row r="51158" spans="20:24">
      <c r="T51158" s="288"/>
      <c r="U51158" s="287"/>
      <c r="X51158" s="289"/>
    </row>
    <row r="51159" spans="20:24">
      <c r="T51159" s="288"/>
      <c r="U51159" s="287"/>
      <c r="X51159" s="289"/>
    </row>
    <row r="51160" spans="20:24">
      <c r="T51160" s="288"/>
      <c r="U51160" s="287"/>
      <c r="X51160" s="289"/>
    </row>
    <row r="51161" spans="20:24">
      <c r="T51161" s="288"/>
      <c r="U51161" s="287"/>
      <c r="X51161" s="289"/>
    </row>
    <row r="51162" spans="20:24">
      <c r="T51162" s="288"/>
      <c r="U51162" s="287"/>
      <c r="X51162" s="289"/>
    </row>
    <row r="51163" spans="20:24">
      <c r="T51163" s="288"/>
      <c r="U51163" s="287"/>
      <c r="X51163" s="289"/>
    </row>
    <row r="51164" spans="20:24">
      <c r="T51164" s="288"/>
      <c r="U51164" s="287"/>
      <c r="X51164" s="289"/>
    </row>
    <row r="51165" spans="20:24">
      <c r="T51165" s="288"/>
      <c r="U51165" s="287"/>
      <c r="X51165" s="289"/>
    </row>
    <row r="51166" spans="20:24">
      <c r="T51166" s="288"/>
      <c r="U51166" s="287"/>
      <c r="X51166" s="289"/>
    </row>
    <row r="51167" spans="20:24">
      <c r="T51167" s="288"/>
      <c r="U51167" s="287"/>
      <c r="X51167" s="289"/>
    </row>
    <row r="51168" spans="20:24">
      <c r="T51168" s="288"/>
      <c r="U51168" s="287"/>
      <c r="X51168" s="289"/>
    </row>
    <row r="51169" spans="20:24">
      <c r="T51169" s="288"/>
      <c r="U51169" s="287"/>
      <c r="X51169" s="289"/>
    </row>
    <row r="51170" spans="20:24">
      <c r="T51170" s="288"/>
      <c r="U51170" s="287"/>
      <c r="X51170" s="289"/>
    </row>
    <row r="51171" spans="20:24">
      <c r="T51171" s="288"/>
      <c r="U51171" s="287"/>
      <c r="X51171" s="289"/>
    </row>
    <row r="51172" spans="20:24">
      <c r="T51172" s="288"/>
      <c r="U51172" s="287"/>
      <c r="X51172" s="289"/>
    </row>
    <row r="51173" spans="20:24">
      <c r="T51173" s="288"/>
      <c r="U51173" s="287"/>
      <c r="X51173" s="289"/>
    </row>
    <row r="51174" spans="20:24">
      <c r="T51174" s="288"/>
      <c r="U51174" s="287"/>
      <c r="X51174" s="289"/>
    </row>
    <row r="51175" spans="20:24">
      <c r="T51175" s="288"/>
      <c r="U51175" s="287"/>
      <c r="X51175" s="289"/>
    </row>
    <row r="51176" spans="20:24">
      <c r="T51176" s="288"/>
      <c r="U51176" s="287"/>
      <c r="X51176" s="289"/>
    </row>
    <row r="51177" spans="20:24">
      <c r="T51177" s="288"/>
      <c r="U51177" s="287"/>
      <c r="X51177" s="289"/>
    </row>
    <row r="51178" spans="20:24">
      <c r="T51178" s="288"/>
      <c r="U51178" s="287"/>
      <c r="X51178" s="289"/>
    </row>
    <row r="51179" spans="20:24">
      <c r="T51179" s="288"/>
      <c r="U51179" s="287"/>
      <c r="X51179" s="289"/>
    </row>
    <row r="51180" spans="20:24">
      <c r="T51180" s="288"/>
      <c r="U51180" s="287"/>
      <c r="X51180" s="289"/>
    </row>
    <row r="51181" spans="20:24">
      <c r="T51181" s="288"/>
      <c r="U51181" s="287"/>
      <c r="X51181" s="289"/>
    </row>
    <row r="51182" spans="20:24">
      <c r="T51182" s="288"/>
      <c r="U51182" s="287"/>
      <c r="X51182" s="289"/>
    </row>
    <row r="51183" spans="20:24">
      <c r="T51183" s="288"/>
      <c r="U51183" s="287"/>
      <c r="X51183" s="289"/>
    </row>
    <row r="51184" spans="20:24">
      <c r="T51184" s="288"/>
      <c r="U51184" s="287"/>
      <c r="X51184" s="289"/>
    </row>
    <row r="51185" spans="20:24">
      <c r="T51185" s="288"/>
      <c r="U51185" s="287"/>
      <c r="X51185" s="289"/>
    </row>
    <row r="51186" spans="20:24">
      <c r="T51186" s="288"/>
      <c r="U51186" s="287"/>
      <c r="X51186" s="289"/>
    </row>
    <row r="51187" spans="20:24">
      <c r="T51187" s="288"/>
      <c r="U51187" s="287"/>
      <c r="X51187" s="289"/>
    </row>
    <row r="51188" spans="20:24">
      <c r="T51188" s="288"/>
      <c r="U51188" s="287"/>
      <c r="X51188" s="289"/>
    </row>
    <row r="51189" spans="20:24">
      <c r="T51189" s="288"/>
      <c r="U51189" s="287"/>
      <c r="X51189" s="289"/>
    </row>
    <row r="51190" spans="20:24">
      <c r="T51190" s="288"/>
      <c r="U51190" s="287"/>
      <c r="X51190" s="289"/>
    </row>
    <row r="51191" spans="20:24">
      <c r="T51191" s="288"/>
      <c r="U51191" s="287"/>
      <c r="X51191" s="289"/>
    </row>
    <row r="51192" spans="20:24">
      <c r="T51192" s="288"/>
      <c r="U51192" s="287"/>
      <c r="X51192" s="289"/>
    </row>
    <row r="51193" spans="20:24">
      <c r="T51193" s="288"/>
      <c r="U51193" s="287"/>
      <c r="X51193" s="289"/>
    </row>
    <row r="51194" spans="20:24">
      <c r="T51194" s="288"/>
      <c r="U51194" s="287"/>
      <c r="X51194" s="289"/>
    </row>
    <row r="51195" spans="20:24">
      <c r="T51195" s="288"/>
      <c r="U51195" s="287"/>
      <c r="X51195" s="289"/>
    </row>
    <row r="51196" spans="20:24">
      <c r="T51196" s="288"/>
      <c r="U51196" s="287"/>
      <c r="X51196" s="289"/>
    </row>
    <row r="51197" spans="20:24">
      <c r="T51197" s="288"/>
      <c r="U51197" s="287"/>
      <c r="X51197" s="289"/>
    </row>
    <row r="51198" spans="20:24">
      <c r="T51198" s="288"/>
      <c r="U51198" s="287"/>
      <c r="X51198" s="289"/>
    </row>
    <row r="51199" spans="20:24">
      <c r="T51199" s="288"/>
      <c r="U51199" s="287"/>
      <c r="X51199" s="289"/>
    </row>
    <row r="51200" spans="20:24">
      <c r="T51200" s="288"/>
      <c r="U51200" s="287"/>
      <c r="X51200" s="289"/>
    </row>
    <row r="51201" spans="20:24">
      <c r="T51201" s="288"/>
      <c r="U51201" s="287"/>
      <c r="X51201" s="289"/>
    </row>
    <row r="51202" spans="20:24">
      <c r="T51202" s="288"/>
      <c r="U51202" s="287"/>
      <c r="X51202" s="289"/>
    </row>
    <row r="51203" spans="20:24">
      <c r="T51203" s="288"/>
      <c r="U51203" s="287"/>
      <c r="X51203" s="289"/>
    </row>
    <row r="51204" spans="20:24">
      <c r="T51204" s="288"/>
      <c r="U51204" s="287"/>
      <c r="X51204" s="289"/>
    </row>
    <row r="51205" spans="20:24">
      <c r="T51205" s="288"/>
      <c r="U51205" s="287"/>
      <c r="X51205" s="289"/>
    </row>
    <row r="51206" spans="20:24">
      <c r="T51206" s="288"/>
      <c r="U51206" s="287"/>
      <c r="X51206" s="289"/>
    </row>
    <row r="51207" spans="20:24">
      <c r="T51207" s="288"/>
      <c r="U51207" s="287"/>
      <c r="X51207" s="289"/>
    </row>
    <row r="51208" spans="20:24">
      <c r="T51208" s="288"/>
      <c r="U51208" s="287"/>
      <c r="X51208" s="289"/>
    </row>
    <row r="51209" spans="20:24">
      <c r="T51209" s="288"/>
      <c r="U51209" s="287"/>
      <c r="X51209" s="289"/>
    </row>
    <row r="51210" spans="20:24">
      <c r="T51210" s="288"/>
      <c r="U51210" s="287"/>
      <c r="X51210" s="289"/>
    </row>
    <row r="51211" spans="20:24">
      <c r="T51211" s="288"/>
      <c r="U51211" s="287"/>
      <c r="X51211" s="289"/>
    </row>
    <row r="51212" spans="20:24">
      <c r="T51212" s="288"/>
      <c r="U51212" s="287"/>
      <c r="X51212" s="289"/>
    </row>
    <row r="51213" spans="20:24">
      <c r="T51213" s="288"/>
      <c r="U51213" s="287"/>
      <c r="X51213" s="289"/>
    </row>
    <row r="51214" spans="20:24">
      <c r="T51214" s="288"/>
      <c r="U51214" s="287"/>
      <c r="X51214" s="289"/>
    </row>
    <row r="51215" spans="20:24">
      <c r="T51215" s="288"/>
      <c r="U51215" s="287"/>
      <c r="X51215" s="289"/>
    </row>
    <row r="51216" spans="20:24">
      <c r="T51216" s="288"/>
      <c r="U51216" s="287"/>
      <c r="X51216" s="289"/>
    </row>
    <row r="51217" spans="20:24">
      <c r="T51217" s="288"/>
      <c r="U51217" s="287"/>
      <c r="X51217" s="289"/>
    </row>
    <row r="51218" spans="20:24">
      <c r="T51218" s="288"/>
      <c r="U51218" s="287"/>
      <c r="X51218" s="289"/>
    </row>
    <row r="51219" spans="20:24">
      <c r="T51219" s="288"/>
      <c r="U51219" s="287"/>
      <c r="X51219" s="289"/>
    </row>
    <row r="51220" spans="20:24">
      <c r="T51220" s="288"/>
      <c r="U51220" s="287"/>
      <c r="X51220" s="289"/>
    </row>
    <row r="51221" spans="20:24">
      <c r="T51221" s="288"/>
      <c r="U51221" s="287"/>
      <c r="X51221" s="289"/>
    </row>
    <row r="51222" spans="20:24">
      <c r="T51222" s="288"/>
      <c r="U51222" s="287"/>
      <c r="X51222" s="289"/>
    </row>
    <row r="51223" spans="20:24">
      <c r="T51223" s="288"/>
      <c r="U51223" s="287"/>
      <c r="X51223" s="289"/>
    </row>
    <row r="51224" spans="20:24">
      <c r="T51224" s="288"/>
      <c r="U51224" s="287"/>
      <c r="X51224" s="289"/>
    </row>
    <row r="51225" spans="20:24">
      <c r="T51225" s="288"/>
      <c r="U51225" s="287"/>
      <c r="X51225" s="289"/>
    </row>
    <row r="51226" spans="20:24">
      <c r="T51226" s="288"/>
      <c r="U51226" s="287"/>
      <c r="X51226" s="289"/>
    </row>
    <row r="51227" spans="20:24">
      <c r="T51227" s="288"/>
      <c r="U51227" s="287"/>
      <c r="X51227" s="289"/>
    </row>
    <row r="51228" spans="20:24">
      <c r="T51228" s="288"/>
      <c r="U51228" s="287"/>
      <c r="X51228" s="289"/>
    </row>
    <row r="51229" spans="20:24">
      <c r="T51229" s="288"/>
      <c r="U51229" s="287"/>
      <c r="X51229" s="289"/>
    </row>
    <row r="51230" spans="20:24">
      <c r="T51230" s="288"/>
      <c r="U51230" s="287"/>
      <c r="X51230" s="289"/>
    </row>
    <row r="51231" spans="20:24">
      <c r="T51231" s="288"/>
      <c r="U51231" s="287"/>
      <c r="X51231" s="289"/>
    </row>
    <row r="51232" spans="20:24">
      <c r="T51232" s="288"/>
      <c r="U51232" s="287"/>
      <c r="X51232" s="289"/>
    </row>
    <row r="51233" spans="20:24">
      <c r="T51233" s="288"/>
      <c r="U51233" s="287"/>
      <c r="X51233" s="289"/>
    </row>
    <row r="51234" spans="20:24">
      <c r="T51234" s="288"/>
      <c r="U51234" s="287"/>
      <c r="X51234" s="289"/>
    </row>
    <row r="51235" spans="20:24">
      <c r="T51235" s="288"/>
      <c r="U51235" s="287"/>
      <c r="X51235" s="289"/>
    </row>
    <row r="51236" spans="20:24">
      <c r="T51236" s="288"/>
      <c r="U51236" s="287"/>
      <c r="X51236" s="289"/>
    </row>
    <row r="51237" spans="20:24">
      <c r="T51237" s="288"/>
      <c r="U51237" s="287"/>
      <c r="X51237" s="289"/>
    </row>
    <row r="51238" spans="20:24">
      <c r="T51238" s="288"/>
      <c r="U51238" s="287"/>
      <c r="X51238" s="289"/>
    </row>
    <row r="51239" spans="20:24">
      <c r="T51239" s="288"/>
      <c r="U51239" s="287"/>
      <c r="X51239" s="289"/>
    </row>
    <row r="51240" spans="20:24">
      <c r="T51240" s="288"/>
      <c r="U51240" s="287"/>
      <c r="X51240" s="289"/>
    </row>
    <row r="51241" spans="20:24">
      <c r="T51241" s="288"/>
      <c r="U51241" s="287"/>
      <c r="X51241" s="289"/>
    </row>
    <row r="51242" spans="20:24">
      <c r="T51242" s="288"/>
      <c r="U51242" s="287"/>
      <c r="X51242" s="289"/>
    </row>
    <row r="51243" spans="20:24">
      <c r="T51243" s="288"/>
      <c r="U51243" s="287"/>
      <c r="X51243" s="289"/>
    </row>
    <row r="51244" spans="20:24">
      <c r="T51244" s="288"/>
      <c r="U51244" s="287"/>
      <c r="X51244" s="289"/>
    </row>
    <row r="51245" spans="20:24">
      <c r="T51245" s="288"/>
      <c r="U51245" s="287"/>
      <c r="X51245" s="289"/>
    </row>
    <row r="51246" spans="20:24">
      <c r="T51246" s="288"/>
      <c r="U51246" s="287"/>
      <c r="X51246" s="289"/>
    </row>
    <row r="51247" spans="20:24">
      <c r="T51247" s="288"/>
      <c r="U51247" s="287"/>
      <c r="X51247" s="289"/>
    </row>
    <row r="51248" spans="20:24">
      <c r="T51248" s="288"/>
      <c r="U51248" s="287"/>
      <c r="X51248" s="289"/>
    </row>
    <row r="51249" spans="20:24">
      <c r="T51249" s="288"/>
      <c r="U51249" s="287"/>
      <c r="X51249" s="289"/>
    </row>
    <row r="51250" spans="20:24">
      <c r="T51250" s="288"/>
      <c r="U51250" s="287"/>
      <c r="X51250" s="289"/>
    </row>
    <row r="51251" spans="20:24">
      <c r="T51251" s="288"/>
      <c r="U51251" s="287"/>
      <c r="X51251" s="289"/>
    </row>
    <row r="51252" spans="20:24">
      <c r="T51252" s="288"/>
      <c r="U51252" s="287"/>
      <c r="X51252" s="289"/>
    </row>
    <row r="51253" spans="20:24">
      <c r="T51253" s="288"/>
      <c r="U51253" s="287"/>
      <c r="X51253" s="289"/>
    </row>
    <row r="51254" spans="20:24">
      <c r="T51254" s="288"/>
      <c r="U51254" s="287"/>
      <c r="X51254" s="289"/>
    </row>
    <row r="51255" spans="20:24">
      <c r="T51255" s="288"/>
      <c r="U51255" s="287"/>
      <c r="X51255" s="289"/>
    </row>
    <row r="51256" spans="20:24">
      <c r="T51256" s="288"/>
      <c r="U51256" s="287"/>
      <c r="X51256" s="289"/>
    </row>
    <row r="51257" spans="20:24">
      <c r="T51257" s="288"/>
      <c r="U51257" s="287"/>
      <c r="X51257" s="289"/>
    </row>
    <row r="51258" spans="20:24">
      <c r="T51258" s="288"/>
      <c r="U51258" s="287"/>
      <c r="X51258" s="289"/>
    </row>
    <row r="51259" spans="20:24">
      <c r="T51259" s="288"/>
      <c r="U51259" s="287"/>
      <c r="X51259" s="289"/>
    </row>
    <row r="51260" spans="20:24">
      <c r="T51260" s="288"/>
      <c r="U51260" s="287"/>
      <c r="X51260" s="289"/>
    </row>
    <row r="51261" spans="20:24">
      <c r="T51261" s="288"/>
      <c r="U51261" s="287"/>
      <c r="X51261" s="289"/>
    </row>
    <row r="51262" spans="20:24">
      <c r="T51262" s="288"/>
      <c r="U51262" s="287"/>
      <c r="X51262" s="289"/>
    </row>
    <row r="51263" spans="20:24">
      <c r="T51263" s="288"/>
      <c r="U51263" s="287"/>
      <c r="X51263" s="289"/>
    </row>
    <row r="51264" spans="20:24">
      <c r="T51264" s="288"/>
      <c r="U51264" s="287"/>
      <c r="X51264" s="289"/>
    </row>
    <row r="51265" spans="20:24">
      <c r="T51265" s="288"/>
      <c r="U51265" s="287"/>
      <c r="X51265" s="289"/>
    </row>
    <row r="51266" spans="20:24">
      <c r="T51266" s="288"/>
      <c r="U51266" s="287"/>
      <c r="X51266" s="289"/>
    </row>
    <row r="51267" spans="20:24">
      <c r="T51267" s="288"/>
      <c r="U51267" s="287"/>
      <c r="X51267" s="289"/>
    </row>
    <row r="51268" spans="20:24">
      <c r="T51268" s="288"/>
      <c r="U51268" s="287"/>
      <c r="X51268" s="289"/>
    </row>
    <row r="51269" spans="20:24">
      <c r="T51269" s="288"/>
      <c r="U51269" s="287"/>
      <c r="X51269" s="289"/>
    </row>
    <row r="51270" spans="20:24">
      <c r="T51270" s="288"/>
      <c r="U51270" s="287"/>
      <c r="X51270" s="289"/>
    </row>
    <row r="51271" spans="20:24">
      <c r="T51271" s="288"/>
      <c r="U51271" s="287"/>
      <c r="X51271" s="289"/>
    </row>
    <row r="51272" spans="20:24">
      <c r="T51272" s="288"/>
      <c r="U51272" s="287"/>
      <c r="X51272" s="289"/>
    </row>
    <row r="51273" spans="20:24">
      <c r="T51273" s="288"/>
      <c r="U51273" s="287"/>
      <c r="X51273" s="289"/>
    </row>
    <row r="51274" spans="20:24">
      <c r="T51274" s="288"/>
      <c r="U51274" s="287"/>
      <c r="X51274" s="289"/>
    </row>
    <row r="51275" spans="20:24">
      <c r="T51275" s="288"/>
      <c r="U51275" s="287"/>
      <c r="X51275" s="289"/>
    </row>
    <row r="51276" spans="20:24">
      <c r="T51276" s="288"/>
      <c r="U51276" s="287"/>
      <c r="X51276" s="289"/>
    </row>
    <row r="51277" spans="20:24">
      <c r="T51277" s="288"/>
      <c r="U51277" s="287"/>
      <c r="X51277" s="289"/>
    </row>
    <row r="51278" spans="20:24">
      <c r="T51278" s="288"/>
      <c r="U51278" s="287"/>
      <c r="X51278" s="289"/>
    </row>
    <row r="51279" spans="20:24">
      <c r="T51279" s="288"/>
      <c r="U51279" s="287"/>
      <c r="X51279" s="289"/>
    </row>
    <row r="51280" spans="20:24">
      <c r="T51280" s="288"/>
      <c r="U51280" s="287"/>
      <c r="X51280" s="289"/>
    </row>
    <row r="51281" spans="20:24">
      <c r="T51281" s="288"/>
      <c r="U51281" s="287"/>
      <c r="X51281" s="289"/>
    </row>
    <row r="51282" spans="20:24">
      <c r="T51282" s="288"/>
      <c r="U51282" s="287"/>
      <c r="X51282" s="289"/>
    </row>
    <row r="51283" spans="20:24">
      <c r="T51283" s="288"/>
      <c r="U51283" s="287"/>
      <c r="X51283" s="289"/>
    </row>
    <row r="51284" spans="20:24">
      <c r="T51284" s="288"/>
      <c r="U51284" s="287"/>
      <c r="X51284" s="289"/>
    </row>
    <row r="51285" spans="20:24">
      <c r="T51285" s="288"/>
      <c r="U51285" s="287"/>
      <c r="X51285" s="289"/>
    </row>
    <row r="51286" spans="20:24">
      <c r="T51286" s="288"/>
      <c r="U51286" s="287"/>
      <c r="X51286" s="289"/>
    </row>
    <row r="51287" spans="20:24">
      <c r="T51287" s="288"/>
      <c r="U51287" s="287"/>
      <c r="X51287" s="289"/>
    </row>
    <row r="51288" spans="20:24">
      <c r="T51288" s="288"/>
      <c r="U51288" s="287"/>
      <c r="X51288" s="289"/>
    </row>
    <row r="51289" spans="20:24">
      <c r="T51289" s="288"/>
      <c r="U51289" s="287"/>
      <c r="X51289" s="289"/>
    </row>
    <row r="51290" spans="20:24">
      <c r="T51290" s="288"/>
      <c r="U51290" s="287"/>
      <c r="X51290" s="289"/>
    </row>
    <row r="51291" spans="20:24">
      <c r="T51291" s="288"/>
      <c r="U51291" s="287"/>
      <c r="X51291" s="289"/>
    </row>
    <row r="51292" spans="20:24">
      <c r="T51292" s="288"/>
      <c r="U51292" s="287"/>
      <c r="X51292" s="289"/>
    </row>
    <row r="51293" spans="20:24">
      <c r="T51293" s="288"/>
      <c r="U51293" s="287"/>
      <c r="X51293" s="289"/>
    </row>
    <row r="51294" spans="20:24">
      <c r="T51294" s="288"/>
      <c r="U51294" s="287"/>
      <c r="X51294" s="289"/>
    </row>
    <row r="51295" spans="20:24">
      <c r="T51295" s="288"/>
      <c r="U51295" s="287"/>
      <c r="X51295" s="289"/>
    </row>
    <row r="51296" spans="20:24">
      <c r="T51296" s="288"/>
      <c r="U51296" s="287"/>
      <c r="X51296" s="289"/>
    </row>
    <row r="51297" spans="20:24">
      <c r="T51297" s="288"/>
      <c r="U51297" s="287"/>
      <c r="X51297" s="289"/>
    </row>
    <row r="51298" spans="20:24">
      <c r="T51298" s="288"/>
      <c r="U51298" s="287"/>
      <c r="X51298" s="289"/>
    </row>
    <row r="51299" spans="20:24">
      <c r="T51299" s="288"/>
      <c r="U51299" s="287"/>
      <c r="X51299" s="289"/>
    </row>
    <row r="51300" spans="20:24">
      <c r="T51300" s="288"/>
      <c r="U51300" s="287"/>
      <c r="X51300" s="289"/>
    </row>
    <row r="51301" spans="20:24">
      <c r="T51301" s="288"/>
      <c r="U51301" s="287"/>
      <c r="X51301" s="289"/>
    </row>
    <row r="51302" spans="20:24">
      <c r="T51302" s="288"/>
      <c r="U51302" s="287"/>
      <c r="X51302" s="289"/>
    </row>
    <row r="51303" spans="20:24">
      <c r="T51303" s="288"/>
      <c r="U51303" s="287"/>
      <c r="X51303" s="289"/>
    </row>
    <row r="51304" spans="20:24">
      <c r="T51304" s="288"/>
      <c r="U51304" s="287"/>
      <c r="X51304" s="289"/>
    </row>
    <row r="51305" spans="20:24">
      <c r="T51305" s="288"/>
      <c r="U51305" s="287"/>
      <c r="X51305" s="289"/>
    </row>
    <row r="51306" spans="20:24">
      <c r="T51306" s="288"/>
      <c r="U51306" s="287"/>
      <c r="X51306" s="289"/>
    </row>
    <row r="51307" spans="20:24">
      <c r="T51307" s="288"/>
      <c r="U51307" s="287"/>
      <c r="X51307" s="289"/>
    </row>
    <row r="51308" spans="20:24">
      <c r="T51308" s="288"/>
      <c r="U51308" s="287"/>
      <c r="X51308" s="289"/>
    </row>
    <row r="51309" spans="20:24">
      <c r="T51309" s="288"/>
      <c r="U51309" s="287"/>
      <c r="X51309" s="289"/>
    </row>
    <row r="51310" spans="20:24">
      <c r="T51310" s="288"/>
      <c r="U51310" s="287"/>
      <c r="X51310" s="289"/>
    </row>
    <row r="51311" spans="20:24">
      <c r="T51311" s="288"/>
      <c r="U51311" s="287"/>
      <c r="X51311" s="289"/>
    </row>
    <row r="51312" spans="20:24">
      <c r="T51312" s="288"/>
      <c r="U51312" s="287"/>
      <c r="X51312" s="289"/>
    </row>
    <row r="51313" spans="20:24">
      <c r="T51313" s="288"/>
      <c r="U51313" s="287"/>
      <c r="X51313" s="289"/>
    </row>
    <row r="51314" spans="20:24">
      <c r="T51314" s="288"/>
      <c r="U51314" s="287"/>
      <c r="X51314" s="289"/>
    </row>
    <row r="51315" spans="20:24">
      <c r="T51315" s="288"/>
      <c r="U51315" s="287"/>
      <c r="X51315" s="289"/>
    </row>
    <row r="51316" spans="20:24">
      <c r="T51316" s="288"/>
      <c r="U51316" s="287"/>
      <c r="X51316" s="289"/>
    </row>
    <row r="51317" spans="20:24">
      <c r="T51317" s="288"/>
      <c r="U51317" s="287"/>
      <c r="X51317" s="289"/>
    </row>
    <row r="51318" spans="20:24">
      <c r="T51318" s="288"/>
      <c r="U51318" s="287"/>
      <c r="X51318" s="289"/>
    </row>
    <row r="51319" spans="20:24">
      <c r="T51319" s="288"/>
      <c r="U51319" s="287"/>
      <c r="X51319" s="289"/>
    </row>
    <row r="51320" spans="20:24">
      <c r="T51320" s="288"/>
      <c r="U51320" s="287"/>
      <c r="X51320" s="289"/>
    </row>
    <row r="51321" spans="20:24">
      <c r="T51321" s="288"/>
      <c r="U51321" s="287"/>
      <c r="X51321" s="289"/>
    </row>
    <row r="51322" spans="20:24">
      <c r="T51322" s="288"/>
      <c r="U51322" s="287"/>
      <c r="X51322" s="289"/>
    </row>
    <row r="51323" spans="20:24">
      <c r="T51323" s="288"/>
      <c r="U51323" s="287"/>
      <c r="X51323" s="289"/>
    </row>
    <row r="51324" spans="20:24">
      <c r="T51324" s="288"/>
      <c r="U51324" s="287"/>
      <c r="X51324" s="289"/>
    </row>
    <row r="51325" spans="20:24">
      <c r="T51325" s="288"/>
      <c r="U51325" s="287"/>
      <c r="X51325" s="289"/>
    </row>
    <row r="51326" spans="20:24">
      <c r="T51326" s="288"/>
      <c r="U51326" s="287"/>
      <c r="X51326" s="289"/>
    </row>
    <row r="51327" spans="20:24">
      <c r="T51327" s="288"/>
      <c r="U51327" s="287"/>
      <c r="X51327" s="289"/>
    </row>
    <row r="51328" spans="20:24">
      <c r="T51328" s="288"/>
      <c r="U51328" s="287"/>
      <c r="X51328" s="289"/>
    </row>
    <row r="51329" spans="20:24">
      <c r="T51329" s="288"/>
      <c r="U51329" s="287"/>
      <c r="X51329" s="289"/>
    </row>
    <row r="51330" spans="20:24">
      <c r="T51330" s="288"/>
      <c r="U51330" s="287"/>
      <c r="X51330" s="289"/>
    </row>
    <row r="51331" spans="20:24">
      <c r="T51331" s="288"/>
      <c r="U51331" s="287"/>
      <c r="X51331" s="289"/>
    </row>
    <row r="51332" spans="20:24">
      <c r="T51332" s="288"/>
      <c r="U51332" s="287"/>
      <c r="X51332" s="289"/>
    </row>
    <row r="51333" spans="20:24">
      <c r="T51333" s="288"/>
      <c r="U51333" s="287"/>
      <c r="X51333" s="289"/>
    </row>
    <row r="51334" spans="20:24">
      <c r="T51334" s="288"/>
      <c r="U51334" s="287"/>
      <c r="X51334" s="289"/>
    </row>
    <row r="51335" spans="20:24">
      <c r="T51335" s="288"/>
      <c r="U51335" s="287"/>
      <c r="X51335" s="289"/>
    </row>
    <row r="51336" spans="20:24">
      <c r="T51336" s="288"/>
      <c r="U51336" s="287"/>
      <c r="X51336" s="289"/>
    </row>
    <row r="51337" spans="20:24">
      <c r="T51337" s="288"/>
      <c r="U51337" s="287"/>
      <c r="X51337" s="289"/>
    </row>
    <row r="51338" spans="20:24">
      <c r="T51338" s="288"/>
      <c r="U51338" s="287"/>
      <c r="X51338" s="289"/>
    </row>
    <row r="51339" spans="20:24">
      <c r="T51339" s="288"/>
      <c r="U51339" s="287"/>
      <c r="X51339" s="289"/>
    </row>
    <row r="51340" spans="20:24">
      <c r="T51340" s="288"/>
      <c r="U51340" s="287"/>
      <c r="X51340" s="289"/>
    </row>
    <row r="51341" spans="20:24">
      <c r="T51341" s="288"/>
      <c r="U51341" s="287"/>
      <c r="X51341" s="289"/>
    </row>
    <row r="51342" spans="20:24">
      <c r="T51342" s="288"/>
      <c r="U51342" s="287"/>
      <c r="X51342" s="289"/>
    </row>
    <row r="51343" spans="20:24">
      <c r="T51343" s="288"/>
      <c r="U51343" s="287"/>
      <c r="X51343" s="289"/>
    </row>
    <row r="51344" spans="20:24">
      <c r="T51344" s="288"/>
      <c r="U51344" s="287"/>
      <c r="X51344" s="289"/>
    </row>
    <row r="51345" spans="20:24">
      <c r="T51345" s="288"/>
      <c r="U51345" s="287"/>
      <c r="X51345" s="289"/>
    </row>
    <row r="51346" spans="20:24">
      <c r="T51346" s="288"/>
      <c r="U51346" s="287"/>
      <c r="X51346" s="289"/>
    </row>
    <row r="51347" spans="20:24">
      <c r="T51347" s="288"/>
      <c r="U51347" s="287"/>
      <c r="X51347" s="289"/>
    </row>
    <row r="51348" spans="20:24">
      <c r="T51348" s="288"/>
      <c r="U51348" s="287"/>
      <c r="X51348" s="289"/>
    </row>
    <row r="51349" spans="20:24">
      <c r="T51349" s="288"/>
      <c r="U51349" s="287"/>
      <c r="X51349" s="289"/>
    </row>
    <row r="51350" spans="20:24">
      <c r="T51350" s="288"/>
      <c r="U51350" s="287"/>
      <c r="X51350" s="289"/>
    </row>
    <row r="51351" spans="20:24">
      <c r="T51351" s="288"/>
      <c r="U51351" s="287"/>
      <c r="X51351" s="289"/>
    </row>
    <row r="51352" spans="20:24">
      <c r="T51352" s="288"/>
      <c r="U51352" s="287"/>
      <c r="X51352" s="289"/>
    </row>
    <row r="51353" spans="20:24">
      <c r="T51353" s="288"/>
      <c r="U51353" s="287"/>
      <c r="X51353" s="289"/>
    </row>
    <row r="51354" spans="20:24">
      <c r="T51354" s="288"/>
      <c r="U51354" s="287"/>
      <c r="X51354" s="289"/>
    </row>
    <row r="51355" spans="20:24">
      <c r="T51355" s="288"/>
      <c r="U51355" s="287"/>
      <c r="X51355" s="289"/>
    </row>
    <row r="51356" spans="20:24">
      <c r="T51356" s="288"/>
      <c r="U51356" s="287"/>
      <c r="X51356" s="289"/>
    </row>
    <row r="51357" spans="20:24">
      <c r="T51357" s="288"/>
      <c r="U51357" s="287"/>
      <c r="X51357" s="289"/>
    </row>
    <row r="51358" spans="20:24">
      <c r="T51358" s="288"/>
      <c r="U51358" s="287"/>
      <c r="X51358" s="289"/>
    </row>
    <row r="51359" spans="20:24">
      <c r="T51359" s="288"/>
      <c r="U51359" s="287"/>
      <c r="X51359" s="289"/>
    </row>
    <row r="51360" spans="20:24">
      <c r="T51360" s="288"/>
      <c r="U51360" s="287"/>
      <c r="X51360" s="289"/>
    </row>
    <row r="51361" spans="20:24">
      <c r="T51361" s="288"/>
      <c r="U51361" s="287"/>
      <c r="X51361" s="289"/>
    </row>
    <row r="51362" spans="20:24">
      <c r="T51362" s="288"/>
      <c r="U51362" s="287"/>
      <c r="X51362" s="289"/>
    </row>
    <row r="51363" spans="20:24">
      <c r="T51363" s="288"/>
      <c r="U51363" s="287"/>
      <c r="X51363" s="289"/>
    </row>
    <row r="51364" spans="20:24">
      <c r="T51364" s="288"/>
      <c r="U51364" s="287"/>
      <c r="X51364" s="289"/>
    </row>
    <row r="51365" spans="20:24">
      <c r="T51365" s="288"/>
      <c r="U51365" s="287"/>
      <c r="X51365" s="289"/>
    </row>
    <row r="51366" spans="20:24">
      <c r="T51366" s="288"/>
      <c r="U51366" s="287"/>
      <c r="X51366" s="289"/>
    </row>
    <row r="51367" spans="20:24">
      <c r="T51367" s="288"/>
      <c r="U51367" s="287"/>
      <c r="X51367" s="289"/>
    </row>
    <row r="51368" spans="20:24">
      <c r="T51368" s="288"/>
      <c r="U51368" s="287"/>
      <c r="X51368" s="289"/>
    </row>
    <row r="51369" spans="20:24">
      <c r="T51369" s="288"/>
      <c r="U51369" s="287"/>
      <c r="X51369" s="289"/>
    </row>
    <row r="51370" spans="20:24">
      <c r="T51370" s="288"/>
      <c r="U51370" s="287"/>
      <c r="X51370" s="289"/>
    </row>
    <row r="51371" spans="20:24">
      <c r="T51371" s="288"/>
      <c r="U51371" s="287"/>
      <c r="X51371" s="289"/>
    </row>
    <row r="51372" spans="20:24">
      <c r="T51372" s="288"/>
      <c r="U51372" s="287"/>
      <c r="X51372" s="289"/>
    </row>
    <row r="51373" spans="20:24">
      <c r="T51373" s="288"/>
      <c r="U51373" s="287"/>
      <c r="X51373" s="289"/>
    </row>
    <row r="51374" spans="20:24">
      <c r="T51374" s="288"/>
      <c r="U51374" s="287"/>
      <c r="X51374" s="289"/>
    </row>
    <row r="51375" spans="20:24">
      <c r="T51375" s="288"/>
      <c r="U51375" s="287"/>
      <c r="X51375" s="289"/>
    </row>
    <row r="51376" spans="20:24">
      <c r="T51376" s="288"/>
      <c r="U51376" s="287"/>
      <c r="X51376" s="289"/>
    </row>
    <row r="51377" spans="20:24">
      <c r="T51377" s="288"/>
      <c r="U51377" s="287"/>
      <c r="X51377" s="289"/>
    </row>
    <row r="51378" spans="20:24">
      <c r="T51378" s="288"/>
      <c r="U51378" s="287"/>
      <c r="X51378" s="289"/>
    </row>
    <row r="51379" spans="20:24">
      <c r="T51379" s="288"/>
      <c r="U51379" s="287"/>
      <c r="X51379" s="289"/>
    </row>
    <row r="51380" spans="20:24">
      <c r="T51380" s="288"/>
      <c r="U51380" s="287"/>
      <c r="X51380" s="289"/>
    </row>
    <row r="51381" spans="20:24">
      <c r="T51381" s="288"/>
      <c r="U51381" s="287"/>
      <c r="X51381" s="289"/>
    </row>
    <row r="51382" spans="20:24">
      <c r="T51382" s="288"/>
      <c r="U51382" s="287"/>
      <c r="X51382" s="289"/>
    </row>
    <row r="51383" spans="20:24">
      <c r="T51383" s="288"/>
      <c r="U51383" s="287"/>
      <c r="X51383" s="289"/>
    </row>
    <row r="51384" spans="20:24">
      <c r="T51384" s="288"/>
      <c r="U51384" s="287"/>
      <c r="X51384" s="289"/>
    </row>
    <row r="51385" spans="20:24">
      <c r="T51385" s="288"/>
      <c r="U51385" s="287"/>
      <c r="X51385" s="289"/>
    </row>
    <row r="51386" spans="20:24">
      <c r="T51386" s="288"/>
      <c r="U51386" s="287"/>
      <c r="X51386" s="289"/>
    </row>
    <row r="51387" spans="20:24">
      <c r="T51387" s="288"/>
      <c r="U51387" s="287"/>
      <c r="X51387" s="289"/>
    </row>
    <row r="51388" spans="20:24">
      <c r="T51388" s="288"/>
      <c r="U51388" s="287"/>
      <c r="X51388" s="289"/>
    </row>
    <row r="51389" spans="20:24">
      <c r="T51389" s="288"/>
      <c r="U51389" s="287"/>
      <c r="X51389" s="289"/>
    </row>
    <row r="51390" spans="20:24">
      <c r="T51390" s="288"/>
      <c r="U51390" s="287"/>
      <c r="X51390" s="289"/>
    </row>
    <row r="51391" spans="20:24">
      <c r="T51391" s="288"/>
      <c r="U51391" s="287"/>
      <c r="X51391" s="289"/>
    </row>
    <row r="51392" spans="20:24">
      <c r="T51392" s="288"/>
      <c r="U51392" s="287"/>
      <c r="X51392" s="289"/>
    </row>
    <row r="51393" spans="20:24">
      <c r="T51393" s="288"/>
      <c r="U51393" s="287"/>
      <c r="X51393" s="289"/>
    </row>
    <row r="51394" spans="20:24">
      <c r="T51394" s="288"/>
      <c r="U51394" s="287"/>
      <c r="X51394" s="289"/>
    </row>
    <row r="51395" spans="20:24">
      <c r="T51395" s="288"/>
      <c r="U51395" s="287"/>
      <c r="X51395" s="289"/>
    </row>
    <row r="51396" spans="20:24">
      <c r="T51396" s="288"/>
      <c r="U51396" s="287"/>
      <c r="X51396" s="289"/>
    </row>
    <row r="51397" spans="20:24">
      <c r="T51397" s="288"/>
      <c r="U51397" s="287"/>
      <c r="X51397" s="289"/>
    </row>
    <row r="51398" spans="20:24">
      <c r="T51398" s="288"/>
      <c r="U51398" s="287"/>
      <c r="X51398" s="289"/>
    </row>
    <row r="51399" spans="20:24">
      <c r="T51399" s="288"/>
      <c r="U51399" s="287"/>
      <c r="X51399" s="289"/>
    </row>
    <row r="51400" spans="20:24">
      <c r="T51400" s="288"/>
      <c r="U51400" s="287"/>
      <c r="X51400" s="289"/>
    </row>
    <row r="51401" spans="20:24">
      <c r="T51401" s="288"/>
      <c r="U51401" s="287"/>
      <c r="X51401" s="289"/>
    </row>
    <row r="51402" spans="20:24">
      <c r="T51402" s="288"/>
      <c r="U51402" s="287"/>
      <c r="X51402" s="289"/>
    </row>
    <row r="51403" spans="20:24">
      <c r="T51403" s="288"/>
      <c r="U51403" s="287"/>
      <c r="X51403" s="289"/>
    </row>
    <row r="51404" spans="20:24">
      <c r="T51404" s="288"/>
      <c r="U51404" s="287"/>
      <c r="X51404" s="289"/>
    </row>
    <row r="51405" spans="20:24">
      <c r="T51405" s="288"/>
      <c r="U51405" s="287"/>
      <c r="X51405" s="289"/>
    </row>
    <row r="51406" spans="20:24">
      <c r="T51406" s="288"/>
      <c r="U51406" s="287"/>
      <c r="X51406" s="289"/>
    </row>
    <row r="51407" spans="20:24">
      <c r="T51407" s="288"/>
      <c r="U51407" s="287"/>
      <c r="X51407" s="289"/>
    </row>
    <row r="51408" spans="20:24">
      <c r="T51408" s="288"/>
      <c r="U51408" s="287"/>
      <c r="X51408" s="289"/>
    </row>
    <row r="51409" spans="20:24">
      <c r="T51409" s="288"/>
      <c r="U51409" s="287"/>
      <c r="X51409" s="289"/>
    </row>
    <row r="51410" spans="20:24">
      <c r="T51410" s="288"/>
      <c r="U51410" s="287"/>
      <c r="X51410" s="289"/>
    </row>
    <row r="51411" spans="20:24">
      <c r="T51411" s="288"/>
      <c r="U51411" s="287"/>
      <c r="X51411" s="289"/>
    </row>
    <row r="51412" spans="20:24">
      <c r="T51412" s="288"/>
      <c r="U51412" s="287"/>
      <c r="X51412" s="289"/>
    </row>
    <row r="51413" spans="20:24">
      <c r="T51413" s="288"/>
      <c r="U51413" s="287"/>
      <c r="X51413" s="289"/>
    </row>
    <row r="51414" spans="20:24">
      <c r="T51414" s="288"/>
      <c r="U51414" s="287"/>
      <c r="X51414" s="289"/>
    </row>
    <row r="51415" spans="20:24">
      <c r="T51415" s="288"/>
      <c r="U51415" s="287"/>
      <c r="X51415" s="289"/>
    </row>
    <row r="51416" spans="20:24">
      <c r="T51416" s="288"/>
      <c r="U51416" s="287"/>
      <c r="X51416" s="289"/>
    </row>
    <row r="51417" spans="20:24">
      <c r="T51417" s="288"/>
      <c r="U51417" s="287"/>
      <c r="X51417" s="289"/>
    </row>
    <row r="51418" spans="20:24">
      <c r="T51418" s="288"/>
      <c r="U51418" s="287"/>
      <c r="X51418" s="289"/>
    </row>
    <row r="51419" spans="20:24">
      <c r="T51419" s="288"/>
      <c r="U51419" s="287"/>
      <c r="X51419" s="289"/>
    </row>
    <row r="51420" spans="20:24">
      <c r="T51420" s="288"/>
      <c r="U51420" s="287"/>
      <c r="X51420" s="289"/>
    </row>
    <row r="51421" spans="20:24">
      <c r="T51421" s="288"/>
      <c r="U51421" s="287"/>
      <c r="X51421" s="289"/>
    </row>
    <row r="51422" spans="20:24">
      <c r="T51422" s="288"/>
      <c r="U51422" s="287"/>
      <c r="X51422" s="289"/>
    </row>
    <row r="51423" spans="20:24">
      <c r="T51423" s="288"/>
      <c r="U51423" s="287"/>
      <c r="X51423" s="289"/>
    </row>
    <row r="51424" spans="20:24">
      <c r="T51424" s="288"/>
      <c r="U51424" s="287"/>
      <c r="X51424" s="289"/>
    </row>
    <row r="51425" spans="20:24">
      <c r="T51425" s="288"/>
      <c r="U51425" s="287"/>
      <c r="X51425" s="289"/>
    </row>
    <row r="51426" spans="20:24">
      <c r="T51426" s="288"/>
      <c r="U51426" s="287"/>
      <c r="X51426" s="289"/>
    </row>
    <row r="51427" spans="20:24">
      <c r="T51427" s="288"/>
      <c r="U51427" s="287"/>
      <c r="X51427" s="289"/>
    </row>
    <row r="51428" spans="20:24">
      <c r="T51428" s="288"/>
      <c r="U51428" s="287"/>
      <c r="X51428" s="289"/>
    </row>
    <row r="51429" spans="20:24">
      <c r="T51429" s="288"/>
      <c r="U51429" s="287"/>
      <c r="X51429" s="289"/>
    </row>
    <row r="51430" spans="20:24">
      <c r="T51430" s="288"/>
      <c r="U51430" s="287"/>
      <c r="X51430" s="289"/>
    </row>
    <row r="51431" spans="20:24">
      <c r="T51431" s="288"/>
      <c r="U51431" s="287"/>
      <c r="X51431" s="289"/>
    </row>
    <row r="51432" spans="20:24">
      <c r="T51432" s="288"/>
      <c r="U51432" s="287"/>
      <c r="X51432" s="289"/>
    </row>
    <row r="51433" spans="20:24">
      <c r="T51433" s="288"/>
      <c r="U51433" s="287"/>
      <c r="X51433" s="289"/>
    </row>
    <row r="51434" spans="20:24">
      <c r="T51434" s="288"/>
      <c r="U51434" s="287"/>
      <c r="X51434" s="289"/>
    </row>
    <row r="51435" spans="20:24">
      <c r="T51435" s="288"/>
      <c r="U51435" s="287"/>
      <c r="X51435" s="289"/>
    </row>
    <row r="51436" spans="20:24">
      <c r="T51436" s="288"/>
      <c r="U51436" s="287"/>
      <c r="X51436" s="289"/>
    </row>
    <row r="51437" spans="20:24">
      <c r="T51437" s="288"/>
      <c r="U51437" s="287"/>
      <c r="X51437" s="289"/>
    </row>
    <row r="51438" spans="20:24">
      <c r="T51438" s="288"/>
      <c r="U51438" s="287"/>
      <c r="X51438" s="289"/>
    </row>
    <row r="51439" spans="20:24">
      <c r="T51439" s="288"/>
      <c r="U51439" s="287"/>
      <c r="X51439" s="289"/>
    </row>
    <row r="51440" spans="20:24">
      <c r="T51440" s="288"/>
      <c r="U51440" s="287"/>
      <c r="X51440" s="289"/>
    </row>
    <row r="51441" spans="20:24">
      <c r="T51441" s="288"/>
      <c r="U51441" s="287"/>
      <c r="X51441" s="289"/>
    </row>
    <row r="51442" spans="20:24">
      <c r="T51442" s="288"/>
      <c r="U51442" s="287"/>
      <c r="X51442" s="289"/>
    </row>
    <row r="51443" spans="20:24">
      <c r="T51443" s="288"/>
      <c r="U51443" s="287"/>
      <c r="X51443" s="289"/>
    </row>
    <row r="51444" spans="20:24">
      <c r="T51444" s="288"/>
      <c r="U51444" s="287"/>
      <c r="X51444" s="289"/>
    </row>
    <row r="51445" spans="20:24">
      <c r="T51445" s="288"/>
      <c r="U51445" s="287"/>
      <c r="X51445" s="289"/>
    </row>
    <row r="51446" spans="20:24">
      <c r="T51446" s="288"/>
      <c r="U51446" s="287"/>
      <c r="X51446" s="289"/>
    </row>
    <row r="51447" spans="20:24">
      <c r="T51447" s="288"/>
      <c r="U51447" s="287"/>
      <c r="X51447" s="289"/>
    </row>
    <row r="51448" spans="20:24">
      <c r="T51448" s="288"/>
      <c r="U51448" s="287"/>
      <c r="X51448" s="289"/>
    </row>
    <row r="51449" spans="20:24">
      <c r="T51449" s="288"/>
      <c r="U51449" s="287"/>
      <c r="X51449" s="289"/>
    </row>
    <row r="51450" spans="20:24">
      <c r="T51450" s="288"/>
      <c r="U51450" s="287"/>
      <c r="X51450" s="289"/>
    </row>
    <row r="51451" spans="20:24">
      <c r="T51451" s="288"/>
      <c r="U51451" s="287"/>
      <c r="X51451" s="289"/>
    </row>
    <row r="51452" spans="20:24">
      <c r="T51452" s="288"/>
      <c r="U51452" s="287"/>
      <c r="X51452" s="289"/>
    </row>
    <row r="51453" spans="20:24">
      <c r="T51453" s="288"/>
      <c r="U51453" s="287"/>
      <c r="X51453" s="289"/>
    </row>
    <row r="51454" spans="20:24">
      <c r="T51454" s="288"/>
      <c r="U51454" s="287"/>
      <c r="X51454" s="289"/>
    </row>
    <row r="51455" spans="20:24">
      <c r="T51455" s="288"/>
      <c r="U51455" s="287"/>
      <c r="X51455" s="289"/>
    </row>
    <row r="51456" spans="20:24">
      <c r="T51456" s="288"/>
      <c r="U51456" s="287"/>
      <c r="X51456" s="289"/>
    </row>
    <row r="51457" spans="20:24">
      <c r="T51457" s="288"/>
      <c r="U51457" s="287"/>
      <c r="X51457" s="289"/>
    </row>
    <row r="51458" spans="20:24">
      <c r="T51458" s="288"/>
      <c r="U51458" s="287"/>
      <c r="X51458" s="289"/>
    </row>
    <row r="51459" spans="20:24">
      <c r="T51459" s="288"/>
      <c r="U51459" s="287"/>
      <c r="X51459" s="289"/>
    </row>
    <row r="51460" spans="20:24">
      <c r="T51460" s="288"/>
      <c r="U51460" s="287"/>
      <c r="X51460" s="289"/>
    </row>
    <row r="51461" spans="20:24">
      <c r="T51461" s="288"/>
      <c r="U51461" s="287"/>
      <c r="X51461" s="289"/>
    </row>
    <row r="51462" spans="20:24">
      <c r="T51462" s="288"/>
      <c r="U51462" s="287"/>
      <c r="X51462" s="289"/>
    </row>
    <row r="51463" spans="20:24">
      <c r="T51463" s="288"/>
      <c r="U51463" s="287"/>
      <c r="X51463" s="289"/>
    </row>
    <row r="51464" spans="20:24">
      <c r="T51464" s="288"/>
      <c r="U51464" s="287"/>
      <c r="X51464" s="289"/>
    </row>
    <row r="51465" spans="20:24">
      <c r="T51465" s="288"/>
      <c r="U51465" s="287"/>
      <c r="X51465" s="289"/>
    </row>
    <row r="51466" spans="20:24">
      <c r="T51466" s="288"/>
      <c r="U51466" s="287"/>
      <c r="X51466" s="289"/>
    </row>
    <row r="51467" spans="20:24">
      <c r="T51467" s="288"/>
      <c r="U51467" s="287"/>
      <c r="X51467" s="289"/>
    </row>
    <row r="51468" spans="20:24">
      <c r="T51468" s="288"/>
      <c r="U51468" s="287"/>
      <c r="X51468" s="289"/>
    </row>
    <row r="51469" spans="20:24">
      <c r="T51469" s="288"/>
      <c r="U51469" s="287"/>
      <c r="X51469" s="289"/>
    </row>
    <row r="51470" spans="20:24">
      <c r="T51470" s="288"/>
      <c r="U51470" s="287"/>
      <c r="X51470" s="289"/>
    </row>
    <row r="51471" spans="20:24">
      <c r="T51471" s="288"/>
      <c r="U51471" s="287"/>
      <c r="X51471" s="289"/>
    </row>
    <row r="51472" spans="20:24">
      <c r="T51472" s="288"/>
      <c r="U51472" s="287"/>
      <c r="X51472" s="289"/>
    </row>
    <row r="51473" spans="20:24">
      <c r="T51473" s="288"/>
      <c r="U51473" s="287"/>
      <c r="X51473" s="289"/>
    </row>
    <row r="51474" spans="20:24">
      <c r="T51474" s="288"/>
      <c r="U51474" s="287"/>
      <c r="X51474" s="289"/>
    </row>
    <row r="51475" spans="20:24">
      <c r="T51475" s="288"/>
      <c r="U51475" s="287"/>
      <c r="X51475" s="289"/>
    </row>
    <row r="51476" spans="20:24">
      <c r="T51476" s="288"/>
      <c r="U51476" s="287"/>
      <c r="X51476" s="289"/>
    </row>
    <row r="51477" spans="20:24">
      <c r="T51477" s="288"/>
      <c r="U51477" s="287"/>
      <c r="X51477" s="289"/>
    </row>
    <row r="51478" spans="20:24">
      <c r="T51478" s="288"/>
      <c r="U51478" s="287"/>
      <c r="X51478" s="289"/>
    </row>
    <row r="51479" spans="20:24">
      <c r="T51479" s="288"/>
      <c r="U51479" s="287"/>
      <c r="X51479" s="289"/>
    </row>
    <row r="51480" spans="20:24">
      <c r="T51480" s="288"/>
      <c r="U51480" s="287"/>
      <c r="X51480" s="289"/>
    </row>
    <row r="51481" spans="20:24">
      <c r="T51481" s="288"/>
      <c r="U51481" s="287"/>
      <c r="X51481" s="289"/>
    </row>
    <row r="51482" spans="20:24">
      <c r="T51482" s="288"/>
      <c r="U51482" s="287"/>
      <c r="X51482" s="289"/>
    </row>
    <row r="51483" spans="20:24">
      <c r="T51483" s="288"/>
      <c r="U51483" s="287"/>
      <c r="X51483" s="289"/>
    </row>
    <row r="51484" spans="20:24">
      <c r="T51484" s="288"/>
      <c r="U51484" s="287"/>
      <c r="X51484" s="289"/>
    </row>
    <row r="51485" spans="20:24">
      <c r="T51485" s="288"/>
      <c r="U51485" s="287"/>
      <c r="X51485" s="289"/>
    </row>
    <row r="51486" spans="20:24">
      <c r="T51486" s="288"/>
      <c r="U51486" s="287"/>
      <c r="X51486" s="289"/>
    </row>
    <row r="51487" spans="20:24">
      <c r="T51487" s="288"/>
      <c r="U51487" s="287"/>
      <c r="X51487" s="289"/>
    </row>
    <row r="51488" spans="20:24">
      <c r="T51488" s="288"/>
      <c r="U51488" s="287"/>
      <c r="X51488" s="289"/>
    </row>
    <row r="51489" spans="20:24">
      <c r="T51489" s="288"/>
      <c r="U51489" s="287"/>
      <c r="X51489" s="289"/>
    </row>
    <row r="51490" spans="20:24">
      <c r="T51490" s="288"/>
      <c r="U51490" s="287"/>
      <c r="X51490" s="289"/>
    </row>
    <row r="51491" spans="20:24">
      <c r="T51491" s="288"/>
      <c r="U51491" s="287"/>
      <c r="X51491" s="289"/>
    </row>
    <row r="51492" spans="20:24">
      <c r="T51492" s="288"/>
      <c r="U51492" s="287"/>
      <c r="X51492" s="289"/>
    </row>
    <row r="51493" spans="20:24">
      <c r="T51493" s="288"/>
      <c r="U51493" s="287"/>
      <c r="X51493" s="289"/>
    </row>
    <row r="51494" spans="20:24">
      <c r="T51494" s="288"/>
      <c r="U51494" s="287"/>
      <c r="X51494" s="289"/>
    </row>
    <row r="51495" spans="20:24">
      <c r="T51495" s="288"/>
      <c r="U51495" s="287"/>
      <c r="X51495" s="289"/>
    </row>
    <row r="51496" spans="20:24">
      <c r="T51496" s="288"/>
      <c r="U51496" s="287"/>
      <c r="X51496" s="289"/>
    </row>
    <row r="51497" spans="20:24">
      <c r="T51497" s="288"/>
      <c r="U51497" s="287"/>
      <c r="X51497" s="289"/>
    </row>
    <row r="51498" spans="20:24">
      <c r="T51498" s="288"/>
      <c r="U51498" s="287"/>
      <c r="X51498" s="289"/>
    </row>
    <row r="51499" spans="20:24">
      <c r="T51499" s="288"/>
      <c r="U51499" s="287"/>
      <c r="X51499" s="289"/>
    </row>
    <row r="51500" spans="20:24">
      <c r="T51500" s="288"/>
      <c r="U51500" s="287"/>
      <c r="X51500" s="289"/>
    </row>
    <row r="51501" spans="20:24">
      <c r="T51501" s="288"/>
      <c r="U51501" s="287"/>
      <c r="X51501" s="289"/>
    </row>
    <row r="51502" spans="20:24">
      <c r="T51502" s="288"/>
      <c r="U51502" s="287"/>
      <c r="X51502" s="289"/>
    </row>
    <row r="51503" spans="20:24">
      <c r="T51503" s="288"/>
      <c r="U51503" s="287"/>
      <c r="X51503" s="289"/>
    </row>
    <row r="51504" spans="20:24">
      <c r="T51504" s="288"/>
      <c r="U51504" s="287"/>
      <c r="X51504" s="289"/>
    </row>
    <row r="51505" spans="20:24">
      <c r="T51505" s="288"/>
      <c r="U51505" s="287"/>
      <c r="X51505" s="289"/>
    </row>
    <row r="51506" spans="20:24">
      <c r="T51506" s="288"/>
      <c r="U51506" s="287"/>
      <c r="X51506" s="289"/>
    </row>
    <row r="51507" spans="20:24">
      <c r="T51507" s="288"/>
      <c r="U51507" s="287"/>
      <c r="X51507" s="289"/>
    </row>
    <row r="51508" spans="20:24">
      <c r="T51508" s="288"/>
      <c r="U51508" s="287"/>
      <c r="X51508" s="289"/>
    </row>
    <row r="51509" spans="20:24">
      <c r="T51509" s="288"/>
      <c r="U51509" s="287"/>
      <c r="X51509" s="289"/>
    </row>
    <row r="51510" spans="20:24">
      <c r="T51510" s="288"/>
      <c r="U51510" s="287"/>
      <c r="X51510" s="289"/>
    </row>
    <row r="51511" spans="20:24">
      <c r="T51511" s="288"/>
      <c r="U51511" s="287"/>
      <c r="X51511" s="289"/>
    </row>
    <row r="51512" spans="20:24">
      <c r="T51512" s="288"/>
      <c r="U51512" s="287"/>
      <c r="X51512" s="289"/>
    </row>
    <row r="51513" spans="20:24">
      <c r="T51513" s="288"/>
      <c r="U51513" s="287"/>
      <c r="X51513" s="289"/>
    </row>
    <row r="51514" spans="20:24">
      <c r="T51514" s="288"/>
      <c r="U51514" s="287"/>
      <c r="X51514" s="289"/>
    </row>
    <row r="51515" spans="20:24">
      <c r="T51515" s="288"/>
      <c r="U51515" s="287"/>
      <c r="X51515" s="289"/>
    </row>
    <row r="51516" spans="20:24">
      <c r="T51516" s="288"/>
      <c r="U51516" s="287"/>
      <c r="X51516" s="289"/>
    </row>
    <row r="51517" spans="20:24">
      <c r="T51517" s="288"/>
      <c r="U51517" s="287"/>
      <c r="X51517" s="289"/>
    </row>
    <row r="51518" spans="20:24">
      <c r="T51518" s="288"/>
      <c r="U51518" s="287"/>
      <c r="X51518" s="289"/>
    </row>
    <row r="51519" spans="20:24">
      <c r="T51519" s="288"/>
      <c r="U51519" s="287"/>
      <c r="X51519" s="289"/>
    </row>
    <row r="51520" spans="20:24">
      <c r="T51520" s="288"/>
      <c r="U51520" s="287"/>
      <c r="X51520" s="289"/>
    </row>
    <row r="51521" spans="20:24">
      <c r="T51521" s="288"/>
      <c r="U51521" s="287"/>
      <c r="X51521" s="289"/>
    </row>
    <row r="51522" spans="20:24">
      <c r="T51522" s="288"/>
      <c r="U51522" s="287"/>
      <c r="X51522" s="289"/>
    </row>
    <row r="51523" spans="20:24">
      <c r="T51523" s="288"/>
      <c r="U51523" s="287"/>
      <c r="X51523" s="289"/>
    </row>
    <row r="51524" spans="20:24">
      <c r="T51524" s="288"/>
      <c r="U51524" s="287"/>
      <c r="X51524" s="289"/>
    </row>
    <row r="51525" spans="20:24">
      <c r="T51525" s="288"/>
      <c r="U51525" s="287"/>
      <c r="X51525" s="289"/>
    </row>
    <row r="51526" spans="20:24">
      <c r="T51526" s="288"/>
      <c r="U51526" s="287"/>
      <c r="X51526" s="289"/>
    </row>
    <row r="51527" spans="20:24">
      <c r="T51527" s="288"/>
      <c r="U51527" s="287"/>
      <c r="X51527" s="289"/>
    </row>
    <row r="51528" spans="20:24">
      <c r="T51528" s="288"/>
      <c r="U51528" s="287"/>
      <c r="X51528" s="289"/>
    </row>
    <row r="51529" spans="20:24">
      <c r="T51529" s="288"/>
      <c r="U51529" s="287"/>
      <c r="X51529" s="289"/>
    </row>
    <row r="51530" spans="20:24">
      <c r="T51530" s="288"/>
      <c r="U51530" s="287"/>
      <c r="X51530" s="289"/>
    </row>
    <row r="51531" spans="20:24">
      <c r="T51531" s="288"/>
      <c r="U51531" s="287"/>
      <c r="X51531" s="289"/>
    </row>
    <row r="51532" spans="20:24">
      <c r="T51532" s="288"/>
      <c r="U51532" s="287"/>
      <c r="X51532" s="289"/>
    </row>
    <row r="51533" spans="20:24">
      <c r="T51533" s="288"/>
      <c r="U51533" s="287"/>
      <c r="X51533" s="289"/>
    </row>
    <row r="51534" spans="20:24">
      <c r="T51534" s="288"/>
      <c r="U51534" s="287"/>
      <c r="X51534" s="289"/>
    </row>
    <row r="51535" spans="20:24">
      <c r="T51535" s="288"/>
      <c r="U51535" s="287"/>
      <c r="X51535" s="289"/>
    </row>
    <row r="51536" spans="20:24">
      <c r="T51536" s="288"/>
      <c r="U51536" s="287"/>
      <c r="X51536" s="289"/>
    </row>
    <row r="51537" spans="20:24">
      <c r="T51537" s="288"/>
      <c r="U51537" s="287"/>
      <c r="X51537" s="289"/>
    </row>
    <row r="51538" spans="20:24">
      <c r="T51538" s="288"/>
      <c r="U51538" s="287"/>
      <c r="X51538" s="289"/>
    </row>
    <row r="51539" spans="20:24">
      <c r="T51539" s="288"/>
      <c r="U51539" s="287"/>
      <c r="X51539" s="289"/>
    </row>
    <row r="51540" spans="20:24">
      <c r="T51540" s="288"/>
      <c r="U51540" s="287"/>
      <c r="X51540" s="289"/>
    </row>
    <row r="51541" spans="20:24">
      <c r="T51541" s="288"/>
      <c r="U51541" s="287"/>
      <c r="X51541" s="289"/>
    </row>
    <row r="51542" spans="20:24">
      <c r="T51542" s="288"/>
      <c r="U51542" s="287"/>
      <c r="X51542" s="289"/>
    </row>
    <row r="51543" spans="20:24">
      <c r="T51543" s="288"/>
      <c r="U51543" s="287"/>
      <c r="X51543" s="289"/>
    </row>
    <row r="51544" spans="20:24">
      <c r="T51544" s="288"/>
      <c r="U51544" s="287"/>
      <c r="X51544" s="289"/>
    </row>
    <row r="51545" spans="20:24">
      <c r="T51545" s="288"/>
      <c r="U51545" s="287"/>
      <c r="X51545" s="289"/>
    </row>
    <row r="51546" spans="20:24">
      <c r="T51546" s="288"/>
      <c r="U51546" s="287"/>
      <c r="X51546" s="289"/>
    </row>
    <row r="51547" spans="20:24">
      <c r="T51547" s="288"/>
      <c r="U51547" s="287"/>
      <c r="X51547" s="289"/>
    </row>
    <row r="51548" spans="20:24">
      <c r="T51548" s="288"/>
      <c r="U51548" s="287"/>
      <c r="X51548" s="289"/>
    </row>
    <row r="51549" spans="20:24">
      <c r="T51549" s="288"/>
      <c r="U51549" s="287"/>
      <c r="X51549" s="289"/>
    </row>
    <row r="51550" spans="20:24">
      <c r="T51550" s="288"/>
      <c r="U51550" s="287"/>
      <c r="X51550" s="289"/>
    </row>
    <row r="51551" spans="20:24">
      <c r="T51551" s="288"/>
      <c r="U51551" s="287"/>
      <c r="X51551" s="289"/>
    </row>
    <row r="51552" spans="20:24">
      <c r="T51552" s="288"/>
      <c r="U51552" s="287"/>
      <c r="X51552" s="289"/>
    </row>
    <row r="51553" spans="20:24">
      <c r="T51553" s="288"/>
      <c r="U51553" s="287"/>
      <c r="X51553" s="289"/>
    </row>
    <row r="51554" spans="20:24">
      <c r="T51554" s="288"/>
      <c r="U51554" s="287"/>
      <c r="X51554" s="289"/>
    </row>
    <row r="51555" spans="20:24">
      <c r="T51555" s="288"/>
      <c r="U51555" s="287"/>
      <c r="X51555" s="289"/>
    </row>
    <row r="51556" spans="20:24">
      <c r="T51556" s="288"/>
      <c r="U51556" s="287"/>
      <c r="X51556" s="289"/>
    </row>
    <row r="51557" spans="20:24">
      <c r="T51557" s="288"/>
      <c r="U51557" s="287"/>
      <c r="X51557" s="289"/>
    </row>
    <row r="51558" spans="20:24">
      <c r="T51558" s="288"/>
      <c r="U51558" s="287"/>
      <c r="X51558" s="289"/>
    </row>
    <row r="51559" spans="20:24">
      <c r="T51559" s="288"/>
      <c r="U51559" s="287"/>
      <c r="X51559" s="289"/>
    </row>
    <row r="51560" spans="20:24">
      <c r="T51560" s="288"/>
      <c r="U51560" s="287"/>
      <c r="X51560" s="289"/>
    </row>
    <row r="51561" spans="20:24">
      <c r="T51561" s="288"/>
      <c r="U51561" s="287"/>
      <c r="X51561" s="289"/>
    </row>
    <row r="51562" spans="20:24">
      <c r="T51562" s="288"/>
      <c r="U51562" s="287"/>
      <c r="X51562" s="289"/>
    </row>
    <row r="51563" spans="20:24">
      <c r="T51563" s="288"/>
      <c r="U51563" s="287"/>
      <c r="X51563" s="289"/>
    </row>
    <row r="51564" spans="20:24">
      <c r="T51564" s="288"/>
      <c r="U51564" s="287"/>
      <c r="X51564" s="289"/>
    </row>
    <row r="51565" spans="20:24">
      <c r="T51565" s="288"/>
      <c r="U51565" s="287"/>
      <c r="X51565" s="289"/>
    </row>
    <row r="51566" spans="20:24">
      <c r="T51566" s="288"/>
      <c r="U51566" s="287"/>
      <c r="X51566" s="289"/>
    </row>
    <row r="51567" spans="20:24">
      <c r="T51567" s="288"/>
      <c r="U51567" s="287"/>
      <c r="X51567" s="289"/>
    </row>
    <row r="51568" spans="20:24">
      <c r="T51568" s="288"/>
      <c r="U51568" s="287"/>
      <c r="X51568" s="289"/>
    </row>
    <row r="51569" spans="20:24">
      <c r="T51569" s="288"/>
      <c r="U51569" s="287"/>
      <c r="X51569" s="289"/>
    </row>
    <row r="51570" spans="20:24">
      <c r="T51570" s="288"/>
      <c r="U51570" s="287"/>
      <c r="X51570" s="289"/>
    </row>
    <row r="51571" spans="20:24">
      <c r="T51571" s="288"/>
      <c r="U51571" s="287"/>
      <c r="X51571" s="289"/>
    </row>
    <row r="51572" spans="20:24">
      <c r="T51572" s="288"/>
      <c r="U51572" s="287"/>
      <c r="X51572" s="289"/>
    </row>
    <row r="51573" spans="20:24">
      <c r="T51573" s="288"/>
      <c r="U51573" s="287"/>
      <c r="X51573" s="289"/>
    </row>
    <row r="51574" spans="20:24">
      <c r="T51574" s="288"/>
      <c r="U51574" s="287"/>
      <c r="X51574" s="289"/>
    </row>
    <row r="51575" spans="20:24">
      <c r="T51575" s="288"/>
      <c r="U51575" s="287"/>
      <c r="X51575" s="289"/>
    </row>
    <row r="51576" spans="20:24">
      <c r="T51576" s="288"/>
      <c r="U51576" s="287"/>
      <c r="X51576" s="289"/>
    </row>
    <row r="51577" spans="20:24">
      <c r="T51577" s="288"/>
      <c r="U51577" s="287"/>
      <c r="X51577" s="289"/>
    </row>
    <row r="51578" spans="20:24">
      <c r="T51578" s="288"/>
      <c r="U51578" s="287"/>
      <c r="X51578" s="289"/>
    </row>
    <row r="51579" spans="20:24">
      <c r="T51579" s="288"/>
      <c r="U51579" s="287"/>
      <c r="X51579" s="289"/>
    </row>
    <row r="51580" spans="20:24">
      <c r="T51580" s="288"/>
      <c r="U51580" s="287"/>
      <c r="X51580" s="289"/>
    </row>
    <row r="51581" spans="20:24">
      <c r="T51581" s="288"/>
      <c r="U51581" s="287"/>
      <c r="X51581" s="289"/>
    </row>
    <row r="51582" spans="20:24">
      <c r="T51582" s="288"/>
      <c r="U51582" s="287"/>
      <c r="X51582" s="289"/>
    </row>
    <row r="51583" spans="20:24">
      <c r="T51583" s="288"/>
      <c r="U51583" s="287"/>
      <c r="X51583" s="289"/>
    </row>
    <row r="51584" spans="20:24">
      <c r="T51584" s="288"/>
      <c r="U51584" s="287"/>
      <c r="X51584" s="289"/>
    </row>
    <row r="51585" spans="20:24">
      <c r="T51585" s="288"/>
      <c r="U51585" s="287"/>
      <c r="X51585" s="289"/>
    </row>
    <row r="51586" spans="20:24">
      <c r="T51586" s="288"/>
      <c r="U51586" s="287"/>
      <c r="X51586" s="289"/>
    </row>
    <row r="51587" spans="20:24">
      <c r="T51587" s="288"/>
      <c r="U51587" s="287"/>
      <c r="X51587" s="289"/>
    </row>
    <row r="51588" spans="20:24">
      <c r="T51588" s="288"/>
      <c r="U51588" s="287"/>
      <c r="X51588" s="289"/>
    </row>
    <row r="51589" spans="20:24">
      <c r="T51589" s="288"/>
      <c r="U51589" s="287"/>
      <c r="X51589" s="289"/>
    </row>
    <row r="51590" spans="20:24">
      <c r="T51590" s="288"/>
      <c r="U51590" s="287"/>
      <c r="X51590" s="289"/>
    </row>
    <row r="51591" spans="20:24">
      <c r="T51591" s="288"/>
      <c r="U51591" s="287"/>
      <c r="X51591" s="289"/>
    </row>
    <row r="51592" spans="20:24">
      <c r="T51592" s="288"/>
      <c r="U51592" s="287"/>
      <c r="X51592" s="289"/>
    </row>
    <row r="51593" spans="20:24">
      <c r="T51593" s="288"/>
      <c r="U51593" s="287"/>
      <c r="X51593" s="289"/>
    </row>
    <row r="51594" spans="20:24">
      <c r="T51594" s="288"/>
      <c r="U51594" s="287"/>
      <c r="X51594" s="289"/>
    </row>
    <row r="51595" spans="20:24">
      <c r="T51595" s="288"/>
      <c r="U51595" s="287"/>
      <c r="X51595" s="289"/>
    </row>
    <row r="51596" spans="20:24">
      <c r="T51596" s="288"/>
      <c r="U51596" s="287"/>
      <c r="X51596" s="289"/>
    </row>
    <row r="51597" spans="20:24">
      <c r="T51597" s="288"/>
      <c r="U51597" s="287"/>
      <c r="X51597" s="289"/>
    </row>
    <row r="51598" spans="20:24">
      <c r="T51598" s="288"/>
      <c r="U51598" s="287"/>
      <c r="X51598" s="289"/>
    </row>
    <row r="51599" spans="20:24">
      <c r="T51599" s="288"/>
      <c r="U51599" s="287"/>
      <c r="X51599" s="289"/>
    </row>
    <row r="51600" spans="20:24">
      <c r="T51600" s="288"/>
      <c r="U51600" s="287"/>
      <c r="X51600" s="289"/>
    </row>
    <row r="51601" spans="20:24">
      <c r="T51601" s="288"/>
      <c r="U51601" s="287"/>
      <c r="X51601" s="289"/>
    </row>
    <row r="51602" spans="20:24">
      <c r="T51602" s="288"/>
      <c r="U51602" s="287"/>
      <c r="X51602" s="289"/>
    </row>
    <row r="51603" spans="20:24">
      <c r="T51603" s="288"/>
      <c r="U51603" s="287"/>
      <c r="X51603" s="289"/>
    </row>
    <row r="51604" spans="20:24">
      <c r="T51604" s="288"/>
      <c r="U51604" s="287"/>
      <c r="X51604" s="289"/>
    </row>
    <row r="51605" spans="20:24">
      <c r="T51605" s="288"/>
      <c r="U51605" s="287"/>
      <c r="X51605" s="289"/>
    </row>
    <row r="51606" spans="20:24">
      <c r="T51606" s="288"/>
      <c r="U51606" s="287"/>
      <c r="X51606" s="289"/>
    </row>
    <row r="51607" spans="20:24">
      <c r="T51607" s="288"/>
      <c r="U51607" s="287"/>
      <c r="X51607" s="289"/>
    </row>
    <row r="51608" spans="20:24">
      <c r="T51608" s="288"/>
      <c r="U51608" s="287"/>
      <c r="X51608" s="289"/>
    </row>
    <row r="51609" spans="20:24">
      <c r="T51609" s="288"/>
      <c r="U51609" s="287"/>
      <c r="X51609" s="289"/>
    </row>
    <row r="51610" spans="20:24">
      <c r="T51610" s="288"/>
      <c r="U51610" s="287"/>
      <c r="X51610" s="289"/>
    </row>
    <row r="51611" spans="20:24">
      <c r="T51611" s="288"/>
      <c r="U51611" s="287"/>
      <c r="X51611" s="289"/>
    </row>
    <row r="51612" spans="20:24">
      <c r="T51612" s="288"/>
      <c r="U51612" s="287"/>
      <c r="X51612" s="289"/>
    </row>
    <row r="51613" spans="20:24">
      <c r="T51613" s="288"/>
      <c r="U51613" s="287"/>
      <c r="X51613" s="289"/>
    </row>
    <row r="51614" spans="20:24">
      <c r="T51614" s="288"/>
      <c r="U51614" s="287"/>
      <c r="X51614" s="289"/>
    </row>
    <row r="51615" spans="20:24">
      <c r="T51615" s="288"/>
      <c r="U51615" s="287"/>
      <c r="X51615" s="289"/>
    </row>
    <row r="51616" spans="20:24">
      <c r="T51616" s="288"/>
      <c r="U51616" s="287"/>
      <c r="X51616" s="289"/>
    </row>
    <row r="51617" spans="20:24">
      <c r="T51617" s="288"/>
      <c r="U51617" s="287"/>
      <c r="X51617" s="289"/>
    </row>
    <row r="51618" spans="20:24">
      <c r="T51618" s="288"/>
      <c r="U51618" s="287"/>
      <c r="X51618" s="289"/>
    </row>
    <row r="51619" spans="20:24">
      <c r="T51619" s="288"/>
      <c r="U51619" s="287"/>
      <c r="X51619" s="289"/>
    </row>
    <row r="51620" spans="20:24">
      <c r="T51620" s="288"/>
      <c r="U51620" s="287"/>
      <c r="X51620" s="289"/>
    </row>
    <row r="51621" spans="20:24">
      <c r="T51621" s="288"/>
      <c r="U51621" s="287"/>
      <c r="X51621" s="289"/>
    </row>
    <row r="51622" spans="20:24">
      <c r="T51622" s="288"/>
      <c r="U51622" s="287"/>
      <c r="X51622" s="289"/>
    </row>
    <row r="51623" spans="20:24">
      <c r="T51623" s="288"/>
      <c r="U51623" s="287"/>
      <c r="X51623" s="289"/>
    </row>
    <row r="51624" spans="20:24">
      <c r="T51624" s="288"/>
      <c r="U51624" s="287"/>
      <c r="X51624" s="289"/>
    </row>
    <row r="51625" spans="20:24">
      <c r="T51625" s="288"/>
      <c r="U51625" s="287"/>
      <c r="X51625" s="289"/>
    </row>
    <row r="51626" spans="20:24">
      <c r="T51626" s="288"/>
      <c r="U51626" s="287"/>
      <c r="X51626" s="289"/>
    </row>
    <row r="51627" spans="20:24">
      <c r="T51627" s="288"/>
      <c r="U51627" s="287"/>
      <c r="X51627" s="289"/>
    </row>
    <row r="51628" spans="20:24">
      <c r="T51628" s="288"/>
      <c r="U51628" s="287"/>
      <c r="X51628" s="289"/>
    </row>
    <row r="51629" spans="20:24">
      <c r="T51629" s="288"/>
      <c r="U51629" s="287"/>
      <c r="X51629" s="289"/>
    </row>
    <row r="51630" spans="20:24">
      <c r="T51630" s="288"/>
      <c r="U51630" s="287"/>
      <c r="X51630" s="289"/>
    </row>
    <row r="51631" spans="20:24">
      <c r="T51631" s="288"/>
      <c r="U51631" s="287"/>
      <c r="X51631" s="289"/>
    </row>
    <row r="51632" spans="20:24">
      <c r="T51632" s="288"/>
      <c r="U51632" s="287"/>
      <c r="X51632" s="289"/>
    </row>
    <row r="51633" spans="20:24">
      <c r="T51633" s="288"/>
      <c r="U51633" s="287"/>
      <c r="X51633" s="289"/>
    </row>
    <row r="51634" spans="20:24">
      <c r="T51634" s="288"/>
      <c r="U51634" s="287"/>
      <c r="X51634" s="289"/>
    </row>
    <row r="51635" spans="20:24">
      <c r="T51635" s="288"/>
      <c r="U51635" s="287"/>
      <c r="X51635" s="289"/>
    </row>
    <row r="51636" spans="20:24">
      <c r="T51636" s="288"/>
      <c r="U51636" s="287"/>
      <c r="X51636" s="289"/>
    </row>
    <row r="51637" spans="20:24">
      <c r="T51637" s="288"/>
      <c r="U51637" s="287"/>
      <c r="X51637" s="289"/>
    </row>
    <row r="51638" spans="20:24">
      <c r="T51638" s="288"/>
      <c r="U51638" s="287"/>
      <c r="X51638" s="289"/>
    </row>
    <row r="51639" spans="20:24">
      <c r="T51639" s="288"/>
      <c r="U51639" s="287"/>
      <c r="X51639" s="289"/>
    </row>
    <row r="51640" spans="20:24">
      <c r="T51640" s="288"/>
      <c r="U51640" s="287"/>
      <c r="X51640" s="289"/>
    </row>
    <row r="51641" spans="20:24">
      <c r="T51641" s="288"/>
      <c r="U51641" s="287"/>
      <c r="X51641" s="289"/>
    </row>
    <row r="51642" spans="20:24">
      <c r="T51642" s="288"/>
      <c r="U51642" s="287"/>
      <c r="X51642" s="289"/>
    </row>
    <row r="51643" spans="20:24">
      <c r="T51643" s="288"/>
      <c r="U51643" s="287"/>
      <c r="X51643" s="289"/>
    </row>
    <row r="51644" spans="20:24">
      <c r="T51644" s="288"/>
      <c r="U51644" s="287"/>
      <c r="X51644" s="289"/>
    </row>
    <row r="51645" spans="20:24">
      <c r="T51645" s="288"/>
      <c r="U51645" s="287"/>
      <c r="X51645" s="289"/>
    </row>
    <row r="51646" spans="20:24">
      <c r="T51646" s="288"/>
      <c r="U51646" s="287"/>
      <c r="X51646" s="289"/>
    </row>
    <row r="51647" spans="20:24">
      <c r="T51647" s="288"/>
      <c r="U51647" s="287"/>
      <c r="X51647" s="289"/>
    </row>
    <row r="51648" spans="20:24">
      <c r="T51648" s="288"/>
      <c r="U51648" s="287"/>
      <c r="X51648" s="289"/>
    </row>
    <row r="51649" spans="20:24">
      <c r="T51649" s="288"/>
      <c r="U51649" s="287"/>
      <c r="X51649" s="289"/>
    </row>
    <row r="51650" spans="20:24">
      <c r="T51650" s="288"/>
      <c r="U51650" s="287"/>
      <c r="X51650" s="289"/>
    </row>
    <row r="51651" spans="20:24">
      <c r="T51651" s="288"/>
      <c r="U51651" s="287"/>
      <c r="X51651" s="289"/>
    </row>
    <row r="51652" spans="20:24">
      <c r="T51652" s="288"/>
      <c r="U51652" s="287"/>
      <c r="X51652" s="289"/>
    </row>
    <row r="51653" spans="20:24">
      <c r="T51653" s="288"/>
      <c r="U51653" s="287"/>
      <c r="X51653" s="289"/>
    </row>
    <row r="51654" spans="20:24">
      <c r="T51654" s="288"/>
      <c r="U51654" s="287"/>
      <c r="X51654" s="289"/>
    </row>
    <row r="51655" spans="20:24">
      <c r="T51655" s="288"/>
      <c r="U51655" s="287"/>
      <c r="X51655" s="289"/>
    </row>
    <row r="51656" spans="20:24">
      <c r="T51656" s="288"/>
      <c r="U51656" s="287"/>
      <c r="X51656" s="289"/>
    </row>
    <row r="51657" spans="20:24">
      <c r="T51657" s="288"/>
      <c r="U51657" s="287"/>
      <c r="X51657" s="289"/>
    </row>
    <row r="51658" spans="20:24">
      <c r="T51658" s="288"/>
      <c r="U51658" s="287"/>
      <c r="X51658" s="289"/>
    </row>
    <row r="51659" spans="20:24">
      <c r="T51659" s="288"/>
      <c r="U51659" s="287"/>
      <c r="X51659" s="289"/>
    </row>
    <row r="51660" spans="20:24">
      <c r="T51660" s="288"/>
      <c r="U51660" s="287"/>
      <c r="X51660" s="289"/>
    </row>
    <row r="51661" spans="20:24">
      <c r="T51661" s="288"/>
      <c r="U51661" s="287"/>
      <c r="X51661" s="289"/>
    </row>
    <row r="51662" spans="20:24">
      <c r="T51662" s="288"/>
      <c r="U51662" s="287"/>
      <c r="X51662" s="289"/>
    </row>
    <row r="51663" spans="20:24">
      <c r="T51663" s="288"/>
      <c r="U51663" s="287"/>
      <c r="X51663" s="289"/>
    </row>
    <row r="51664" spans="20:24">
      <c r="T51664" s="288"/>
      <c r="U51664" s="287"/>
      <c r="X51664" s="289"/>
    </row>
    <row r="51665" spans="20:24">
      <c r="T51665" s="288"/>
      <c r="U51665" s="287"/>
      <c r="X51665" s="289"/>
    </row>
    <row r="51666" spans="20:24">
      <c r="T51666" s="288"/>
      <c r="U51666" s="287"/>
      <c r="X51666" s="289"/>
    </row>
    <row r="51667" spans="20:24">
      <c r="T51667" s="288"/>
      <c r="U51667" s="287"/>
      <c r="X51667" s="289"/>
    </row>
    <row r="51668" spans="20:24">
      <c r="T51668" s="288"/>
      <c r="U51668" s="287"/>
      <c r="X51668" s="289"/>
    </row>
    <row r="51669" spans="20:24">
      <c r="T51669" s="288"/>
      <c r="U51669" s="287"/>
      <c r="X51669" s="289"/>
    </row>
    <row r="51670" spans="20:24">
      <c r="T51670" s="288"/>
      <c r="U51670" s="287"/>
      <c r="X51670" s="289"/>
    </row>
    <row r="51671" spans="20:24">
      <c r="T51671" s="288"/>
      <c r="U51671" s="287"/>
      <c r="X51671" s="289"/>
    </row>
    <row r="51672" spans="20:24">
      <c r="T51672" s="288"/>
      <c r="U51672" s="287"/>
      <c r="X51672" s="289"/>
    </row>
    <row r="51673" spans="20:24">
      <c r="T51673" s="288"/>
      <c r="U51673" s="287"/>
      <c r="X51673" s="289"/>
    </row>
    <row r="51674" spans="20:24">
      <c r="T51674" s="288"/>
      <c r="U51674" s="287"/>
      <c r="X51674" s="289"/>
    </row>
    <row r="51675" spans="20:24">
      <c r="T51675" s="288"/>
      <c r="U51675" s="287"/>
      <c r="X51675" s="289"/>
    </row>
    <row r="51676" spans="20:24">
      <c r="T51676" s="288"/>
      <c r="U51676" s="287"/>
      <c r="X51676" s="289"/>
    </row>
    <row r="51677" spans="20:24">
      <c r="T51677" s="288"/>
      <c r="U51677" s="287"/>
      <c r="X51677" s="289"/>
    </row>
    <row r="51678" spans="20:24">
      <c r="T51678" s="288"/>
      <c r="U51678" s="287"/>
      <c r="X51678" s="289"/>
    </row>
    <row r="51679" spans="20:24">
      <c r="T51679" s="288"/>
      <c r="U51679" s="287"/>
      <c r="X51679" s="289"/>
    </row>
    <row r="51680" spans="20:24">
      <c r="T51680" s="288"/>
      <c r="U51680" s="287"/>
      <c r="X51680" s="289"/>
    </row>
    <row r="51681" spans="20:24">
      <c r="T51681" s="288"/>
      <c r="U51681" s="287"/>
      <c r="X51681" s="289"/>
    </row>
    <row r="51682" spans="20:24">
      <c r="T51682" s="288"/>
      <c r="U51682" s="287"/>
      <c r="X51682" s="289"/>
    </row>
    <row r="51683" spans="20:24">
      <c r="T51683" s="288"/>
      <c r="U51683" s="287"/>
      <c r="X51683" s="289"/>
    </row>
    <row r="51684" spans="20:24">
      <c r="T51684" s="288"/>
      <c r="U51684" s="287"/>
      <c r="X51684" s="289"/>
    </row>
    <row r="51685" spans="20:24">
      <c r="T51685" s="288"/>
      <c r="U51685" s="287"/>
      <c r="X51685" s="289"/>
    </row>
    <row r="51686" spans="20:24">
      <c r="T51686" s="288"/>
      <c r="U51686" s="287"/>
      <c r="X51686" s="289"/>
    </row>
    <row r="51687" spans="20:24">
      <c r="T51687" s="288"/>
      <c r="U51687" s="287"/>
      <c r="X51687" s="289"/>
    </row>
    <row r="51688" spans="20:24">
      <c r="T51688" s="288"/>
      <c r="U51688" s="287"/>
      <c r="X51688" s="289"/>
    </row>
    <row r="51689" spans="20:24">
      <c r="T51689" s="288"/>
      <c r="U51689" s="287"/>
      <c r="X51689" s="289"/>
    </row>
    <row r="51690" spans="20:24">
      <c r="T51690" s="288"/>
      <c r="U51690" s="287"/>
      <c r="X51690" s="289"/>
    </row>
    <row r="51691" spans="20:24">
      <c r="T51691" s="288"/>
      <c r="U51691" s="287"/>
      <c r="X51691" s="289"/>
    </row>
    <row r="51692" spans="20:24">
      <c r="T51692" s="288"/>
      <c r="U51692" s="287"/>
      <c r="X51692" s="289"/>
    </row>
    <row r="51693" spans="20:24">
      <c r="T51693" s="288"/>
      <c r="U51693" s="287"/>
      <c r="X51693" s="289"/>
    </row>
    <row r="51694" spans="20:24">
      <c r="T51694" s="288"/>
      <c r="U51694" s="287"/>
      <c r="X51694" s="289"/>
    </row>
    <row r="51695" spans="20:24">
      <c r="T51695" s="288"/>
      <c r="U51695" s="287"/>
      <c r="X51695" s="289"/>
    </row>
    <row r="51696" spans="20:24">
      <c r="T51696" s="288"/>
      <c r="U51696" s="287"/>
      <c r="X51696" s="289"/>
    </row>
    <row r="51697" spans="20:24">
      <c r="T51697" s="288"/>
      <c r="U51697" s="287"/>
      <c r="X51697" s="289"/>
    </row>
    <row r="51698" spans="20:24">
      <c r="T51698" s="288"/>
      <c r="U51698" s="287"/>
      <c r="X51698" s="289"/>
    </row>
    <row r="51699" spans="20:24">
      <c r="T51699" s="288"/>
      <c r="U51699" s="287"/>
      <c r="X51699" s="289"/>
    </row>
    <row r="51700" spans="20:24">
      <c r="T51700" s="288"/>
      <c r="U51700" s="287"/>
      <c r="X51700" s="289"/>
    </row>
    <row r="51701" spans="20:24">
      <c r="T51701" s="288"/>
      <c r="U51701" s="287"/>
      <c r="X51701" s="289"/>
    </row>
    <row r="51702" spans="20:24">
      <c r="T51702" s="288"/>
      <c r="U51702" s="287"/>
      <c r="X51702" s="289"/>
    </row>
    <row r="51703" spans="20:24">
      <c r="T51703" s="288"/>
      <c r="U51703" s="287"/>
      <c r="X51703" s="289"/>
    </row>
    <row r="51704" spans="20:24">
      <c r="T51704" s="288"/>
      <c r="U51704" s="287"/>
      <c r="X51704" s="289"/>
    </row>
    <row r="51705" spans="20:24">
      <c r="T51705" s="288"/>
      <c r="U51705" s="287"/>
      <c r="X51705" s="289"/>
    </row>
    <row r="51706" spans="20:24">
      <c r="T51706" s="288"/>
      <c r="U51706" s="287"/>
      <c r="X51706" s="289"/>
    </row>
    <row r="51707" spans="20:24">
      <c r="T51707" s="288"/>
      <c r="U51707" s="287"/>
      <c r="X51707" s="289"/>
    </row>
    <row r="51708" spans="20:24">
      <c r="T51708" s="288"/>
      <c r="U51708" s="287"/>
      <c r="X51708" s="289"/>
    </row>
    <row r="51709" spans="20:24">
      <c r="T51709" s="288"/>
      <c r="U51709" s="287"/>
      <c r="X51709" s="289"/>
    </row>
    <row r="51710" spans="20:24">
      <c r="T51710" s="288"/>
      <c r="U51710" s="287"/>
      <c r="X51710" s="289"/>
    </row>
    <row r="51711" spans="20:24">
      <c r="T51711" s="288"/>
      <c r="U51711" s="287"/>
      <c r="X51711" s="289"/>
    </row>
    <row r="51712" spans="20:24">
      <c r="T51712" s="288"/>
      <c r="U51712" s="287"/>
      <c r="X51712" s="289"/>
    </row>
    <row r="51713" spans="20:24">
      <c r="T51713" s="288"/>
      <c r="U51713" s="287"/>
      <c r="X51713" s="289"/>
    </row>
    <row r="51714" spans="20:24">
      <c r="T51714" s="288"/>
      <c r="U51714" s="287"/>
      <c r="X51714" s="289"/>
    </row>
    <row r="51715" spans="20:24">
      <c r="T51715" s="288"/>
      <c r="U51715" s="287"/>
      <c r="X51715" s="289"/>
    </row>
    <row r="51716" spans="20:24">
      <c r="T51716" s="288"/>
      <c r="U51716" s="287"/>
      <c r="X51716" s="289"/>
    </row>
    <row r="51717" spans="20:24">
      <c r="T51717" s="288"/>
      <c r="U51717" s="287"/>
      <c r="X51717" s="289"/>
    </row>
    <row r="51718" spans="20:24">
      <c r="T51718" s="288"/>
      <c r="U51718" s="287"/>
      <c r="X51718" s="289"/>
    </row>
    <row r="51719" spans="20:24">
      <c r="T51719" s="288"/>
      <c r="U51719" s="287"/>
      <c r="X51719" s="289"/>
    </row>
    <row r="51720" spans="20:24">
      <c r="T51720" s="288"/>
      <c r="U51720" s="287"/>
      <c r="X51720" s="289"/>
    </row>
    <row r="51721" spans="20:24">
      <c r="T51721" s="288"/>
      <c r="U51721" s="287"/>
      <c r="X51721" s="289"/>
    </row>
    <row r="51722" spans="20:24">
      <c r="T51722" s="288"/>
      <c r="U51722" s="287"/>
      <c r="X51722" s="289"/>
    </row>
    <row r="51723" spans="20:24">
      <c r="T51723" s="288"/>
      <c r="U51723" s="287"/>
      <c r="X51723" s="289"/>
    </row>
    <row r="51724" spans="20:24">
      <c r="T51724" s="288"/>
      <c r="U51724" s="287"/>
      <c r="X51724" s="289"/>
    </row>
    <row r="51725" spans="20:24">
      <c r="T51725" s="288"/>
      <c r="U51725" s="287"/>
      <c r="X51725" s="289"/>
    </row>
    <row r="51726" spans="20:24">
      <c r="T51726" s="288"/>
      <c r="U51726" s="287"/>
      <c r="X51726" s="289"/>
    </row>
    <row r="51727" spans="20:24">
      <c r="T51727" s="288"/>
      <c r="U51727" s="287"/>
      <c r="X51727" s="289"/>
    </row>
    <row r="51728" spans="20:24">
      <c r="T51728" s="288"/>
      <c r="U51728" s="287"/>
      <c r="X51728" s="289"/>
    </row>
    <row r="51729" spans="20:24">
      <c r="T51729" s="288"/>
      <c r="U51729" s="287"/>
      <c r="X51729" s="289"/>
    </row>
    <row r="51730" spans="20:24">
      <c r="T51730" s="288"/>
      <c r="U51730" s="287"/>
      <c r="X51730" s="289"/>
    </row>
    <row r="51731" spans="20:24">
      <c r="T51731" s="288"/>
      <c r="U51731" s="287"/>
      <c r="X51731" s="289"/>
    </row>
    <row r="51732" spans="20:24">
      <c r="T51732" s="288"/>
      <c r="U51732" s="287"/>
      <c r="X51732" s="289"/>
    </row>
    <row r="51733" spans="20:24">
      <c r="T51733" s="288"/>
      <c r="U51733" s="287"/>
      <c r="X51733" s="289"/>
    </row>
    <row r="51734" spans="20:24">
      <c r="T51734" s="288"/>
      <c r="U51734" s="287"/>
      <c r="X51734" s="289"/>
    </row>
    <row r="51735" spans="20:24">
      <c r="T51735" s="288"/>
      <c r="U51735" s="287"/>
      <c r="X51735" s="289"/>
    </row>
    <row r="51736" spans="20:24">
      <c r="T51736" s="288"/>
      <c r="U51736" s="287"/>
      <c r="X51736" s="289"/>
    </row>
    <row r="51737" spans="20:24">
      <c r="T51737" s="288"/>
      <c r="U51737" s="287"/>
      <c r="X51737" s="289"/>
    </row>
    <row r="51738" spans="20:24">
      <c r="T51738" s="288"/>
      <c r="U51738" s="287"/>
      <c r="X51738" s="289"/>
    </row>
    <row r="51739" spans="20:24">
      <c r="T51739" s="288"/>
      <c r="U51739" s="287"/>
      <c r="X51739" s="289"/>
    </row>
    <row r="51740" spans="20:24">
      <c r="T51740" s="288"/>
      <c r="U51740" s="287"/>
      <c r="X51740" s="289"/>
    </row>
    <row r="51741" spans="20:24">
      <c r="T51741" s="288"/>
      <c r="U51741" s="287"/>
      <c r="X51741" s="289"/>
    </row>
    <row r="51742" spans="20:24">
      <c r="T51742" s="288"/>
      <c r="U51742" s="287"/>
      <c r="X51742" s="289"/>
    </row>
    <row r="51743" spans="20:24">
      <c r="T51743" s="288"/>
      <c r="U51743" s="287"/>
      <c r="X51743" s="289"/>
    </row>
    <row r="51744" spans="20:24">
      <c r="T51744" s="288"/>
      <c r="U51744" s="287"/>
      <c r="X51744" s="289"/>
    </row>
    <row r="51745" spans="20:24">
      <c r="T51745" s="288"/>
      <c r="U51745" s="287"/>
      <c r="X51745" s="289"/>
    </row>
    <row r="51746" spans="20:24">
      <c r="T51746" s="288"/>
      <c r="U51746" s="287"/>
      <c r="X51746" s="289"/>
    </row>
    <row r="51747" spans="20:24">
      <c r="T51747" s="288"/>
      <c r="U51747" s="287"/>
      <c r="X51747" s="289"/>
    </row>
    <row r="51748" spans="20:24">
      <c r="T51748" s="288"/>
      <c r="U51748" s="287"/>
      <c r="X51748" s="289"/>
    </row>
    <row r="51749" spans="20:24">
      <c r="T51749" s="288"/>
      <c r="U51749" s="287"/>
      <c r="X51749" s="289"/>
    </row>
    <row r="51750" spans="20:24">
      <c r="T51750" s="288"/>
      <c r="U51750" s="287"/>
      <c r="X51750" s="289"/>
    </row>
    <row r="51751" spans="20:24">
      <c r="T51751" s="288"/>
      <c r="U51751" s="287"/>
      <c r="X51751" s="289"/>
    </row>
    <row r="51752" spans="20:24">
      <c r="T51752" s="288"/>
      <c r="U51752" s="287"/>
      <c r="X51752" s="289"/>
    </row>
    <row r="51753" spans="20:24">
      <c r="T51753" s="288"/>
      <c r="U51753" s="287"/>
      <c r="X51753" s="289"/>
    </row>
    <row r="51754" spans="20:24">
      <c r="T51754" s="288"/>
      <c r="U51754" s="287"/>
      <c r="X51754" s="289"/>
    </row>
    <row r="51755" spans="20:24">
      <c r="T51755" s="288"/>
      <c r="U51755" s="287"/>
      <c r="X51755" s="289"/>
    </row>
    <row r="51756" spans="20:24">
      <c r="T51756" s="288"/>
      <c r="U51756" s="287"/>
      <c r="X51756" s="289"/>
    </row>
    <row r="51757" spans="20:24">
      <c r="T51757" s="288"/>
      <c r="U51757" s="287"/>
      <c r="X51757" s="289"/>
    </row>
    <row r="51758" spans="20:24">
      <c r="T51758" s="288"/>
      <c r="U51758" s="287"/>
      <c r="X51758" s="289"/>
    </row>
    <row r="51759" spans="20:24">
      <c r="T51759" s="288"/>
      <c r="U51759" s="287"/>
      <c r="X51759" s="289"/>
    </row>
    <row r="51760" spans="20:24">
      <c r="T51760" s="288"/>
      <c r="U51760" s="287"/>
      <c r="X51760" s="289"/>
    </row>
    <row r="51761" spans="20:24">
      <c r="T51761" s="288"/>
      <c r="U51761" s="287"/>
      <c r="X51761" s="289"/>
    </row>
    <row r="51762" spans="20:24">
      <c r="T51762" s="288"/>
      <c r="U51762" s="287"/>
      <c r="X51762" s="289"/>
    </row>
    <row r="51763" spans="20:24">
      <c r="T51763" s="288"/>
      <c r="U51763" s="287"/>
      <c r="X51763" s="289"/>
    </row>
    <row r="51764" spans="20:24">
      <c r="T51764" s="288"/>
      <c r="U51764" s="287"/>
      <c r="X51764" s="289"/>
    </row>
    <row r="51765" spans="20:24">
      <c r="T51765" s="288"/>
      <c r="U51765" s="287"/>
      <c r="X51765" s="289"/>
    </row>
    <row r="51766" spans="20:24">
      <c r="T51766" s="288"/>
      <c r="U51766" s="287"/>
      <c r="X51766" s="289"/>
    </row>
    <row r="51767" spans="20:24">
      <c r="T51767" s="288"/>
      <c r="U51767" s="287"/>
      <c r="X51767" s="289"/>
    </row>
    <row r="51768" spans="20:24">
      <c r="T51768" s="288"/>
      <c r="U51768" s="287"/>
      <c r="X51768" s="289"/>
    </row>
    <row r="51769" spans="20:24">
      <c r="T51769" s="288"/>
      <c r="U51769" s="287"/>
      <c r="X51769" s="289"/>
    </row>
    <row r="51770" spans="20:24">
      <c r="T51770" s="288"/>
      <c r="U51770" s="287"/>
      <c r="X51770" s="289"/>
    </row>
    <row r="51771" spans="20:24">
      <c r="T51771" s="288"/>
      <c r="U51771" s="287"/>
      <c r="X51771" s="289"/>
    </row>
    <row r="51772" spans="20:24">
      <c r="T51772" s="288"/>
      <c r="U51772" s="287"/>
      <c r="X51772" s="289"/>
    </row>
    <row r="51773" spans="20:24">
      <c r="T51773" s="288"/>
      <c r="U51773" s="287"/>
      <c r="X51773" s="289"/>
    </row>
    <row r="51774" spans="20:24">
      <c r="T51774" s="288"/>
      <c r="U51774" s="287"/>
      <c r="X51774" s="289"/>
    </row>
    <row r="51775" spans="20:24">
      <c r="T51775" s="288"/>
      <c r="U51775" s="287"/>
      <c r="X51775" s="289"/>
    </row>
    <row r="51776" spans="20:24">
      <c r="T51776" s="288"/>
      <c r="U51776" s="287"/>
      <c r="X51776" s="289"/>
    </row>
    <row r="51777" spans="20:24">
      <c r="T51777" s="288"/>
      <c r="U51777" s="287"/>
      <c r="X51777" s="289"/>
    </row>
    <row r="51778" spans="20:24">
      <c r="T51778" s="288"/>
      <c r="U51778" s="287"/>
      <c r="X51778" s="289"/>
    </row>
    <row r="51779" spans="20:24">
      <c r="T51779" s="288"/>
      <c r="U51779" s="287"/>
      <c r="X51779" s="289"/>
    </row>
    <row r="51780" spans="20:24">
      <c r="T51780" s="288"/>
      <c r="U51780" s="287"/>
      <c r="X51780" s="289"/>
    </row>
    <row r="51781" spans="20:24">
      <c r="T51781" s="288"/>
      <c r="U51781" s="287"/>
      <c r="X51781" s="289"/>
    </row>
    <row r="51782" spans="20:24">
      <c r="T51782" s="288"/>
      <c r="U51782" s="287"/>
      <c r="X51782" s="289"/>
    </row>
    <row r="51783" spans="20:24">
      <c r="T51783" s="288"/>
      <c r="U51783" s="287"/>
      <c r="X51783" s="289"/>
    </row>
    <row r="51784" spans="20:24">
      <c r="T51784" s="288"/>
      <c r="U51784" s="287"/>
      <c r="X51784" s="289"/>
    </row>
    <row r="51785" spans="20:24">
      <c r="T51785" s="288"/>
      <c r="U51785" s="287"/>
      <c r="X51785" s="289"/>
    </row>
    <row r="51786" spans="20:24">
      <c r="T51786" s="288"/>
      <c r="U51786" s="287"/>
      <c r="X51786" s="289"/>
    </row>
    <row r="51787" spans="20:24">
      <c r="T51787" s="288"/>
      <c r="U51787" s="287"/>
      <c r="X51787" s="289"/>
    </row>
    <row r="51788" spans="20:24">
      <c r="T51788" s="288"/>
      <c r="U51788" s="287"/>
      <c r="X51788" s="289"/>
    </row>
    <row r="51789" spans="20:24">
      <c r="T51789" s="288"/>
      <c r="U51789" s="287"/>
      <c r="X51789" s="289"/>
    </row>
    <row r="51790" spans="20:24">
      <c r="T51790" s="288"/>
      <c r="U51790" s="287"/>
      <c r="X51790" s="289"/>
    </row>
    <row r="51791" spans="20:24">
      <c r="T51791" s="288"/>
      <c r="U51791" s="287"/>
      <c r="X51791" s="289"/>
    </row>
    <row r="51792" spans="20:24">
      <c r="T51792" s="288"/>
      <c r="U51792" s="287"/>
      <c r="X51792" s="289"/>
    </row>
    <row r="51793" spans="20:24">
      <c r="T51793" s="288"/>
      <c r="U51793" s="287"/>
      <c r="X51793" s="289"/>
    </row>
    <row r="51794" spans="20:24">
      <c r="T51794" s="288"/>
      <c r="U51794" s="287"/>
      <c r="X51794" s="289"/>
    </row>
    <row r="51795" spans="20:24">
      <c r="T51795" s="288"/>
      <c r="U51795" s="287"/>
      <c r="X51795" s="289"/>
    </row>
    <row r="51796" spans="20:24">
      <c r="T51796" s="288"/>
      <c r="U51796" s="287"/>
      <c r="X51796" s="289"/>
    </row>
    <row r="51797" spans="20:24">
      <c r="T51797" s="288"/>
      <c r="U51797" s="287"/>
      <c r="X51797" s="289"/>
    </row>
    <row r="51798" spans="20:24">
      <c r="T51798" s="288"/>
      <c r="U51798" s="287"/>
      <c r="X51798" s="289"/>
    </row>
    <row r="51799" spans="20:24">
      <c r="T51799" s="288"/>
      <c r="U51799" s="287"/>
      <c r="X51799" s="289"/>
    </row>
    <row r="51800" spans="20:24">
      <c r="T51800" s="288"/>
      <c r="U51800" s="287"/>
      <c r="X51800" s="289"/>
    </row>
    <row r="51801" spans="20:24">
      <c r="T51801" s="288"/>
      <c r="U51801" s="287"/>
      <c r="X51801" s="289"/>
    </row>
    <row r="51802" spans="20:24">
      <c r="T51802" s="288"/>
      <c r="U51802" s="287"/>
      <c r="X51802" s="289"/>
    </row>
    <row r="51803" spans="20:24">
      <c r="T51803" s="288"/>
      <c r="U51803" s="287"/>
      <c r="X51803" s="289"/>
    </row>
    <row r="51804" spans="20:24">
      <c r="T51804" s="288"/>
      <c r="U51804" s="287"/>
      <c r="X51804" s="289"/>
    </row>
    <row r="51805" spans="20:24">
      <c r="T51805" s="288"/>
      <c r="U51805" s="287"/>
      <c r="X51805" s="289"/>
    </row>
    <row r="51806" spans="20:24">
      <c r="T51806" s="288"/>
      <c r="U51806" s="287"/>
      <c r="X51806" s="289"/>
    </row>
    <row r="51807" spans="20:24">
      <c r="T51807" s="288"/>
      <c r="U51807" s="287"/>
      <c r="X51807" s="289"/>
    </row>
    <row r="51808" spans="20:24">
      <c r="T51808" s="288"/>
      <c r="U51808" s="287"/>
      <c r="X51808" s="289"/>
    </row>
    <row r="51809" spans="20:24">
      <c r="T51809" s="288"/>
      <c r="U51809" s="287"/>
      <c r="X51809" s="289"/>
    </row>
    <row r="51810" spans="20:24">
      <c r="T51810" s="288"/>
      <c r="U51810" s="287"/>
      <c r="X51810" s="289"/>
    </row>
    <row r="51811" spans="20:24">
      <c r="T51811" s="288"/>
      <c r="U51811" s="287"/>
      <c r="X51811" s="289"/>
    </row>
    <row r="51812" spans="20:24">
      <c r="T51812" s="288"/>
      <c r="U51812" s="287"/>
      <c r="X51812" s="289"/>
    </row>
    <row r="51813" spans="20:24">
      <c r="T51813" s="288"/>
      <c r="U51813" s="287"/>
      <c r="X51813" s="289"/>
    </row>
    <row r="51814" spans="20:24">
      <c r="T51814" s="288"/>
      <c r="U51814" s="287"/>
      <c r="X51814" s="289"/>
    </row>
    <row r="51815" spans="20:24">
      <c r="T51815" s="288"/>
      <c r="U51815" s="287"/>
      <c r="X51815" s="289"/>
    </row>
    <row r="51816" spans="20:24">
      <c r="T51816" s="288"/>
      <c r="U51816" s="287"/>
      <c r="X51816" s="289"/>
    </row>
    <row r="51817" spans="20:24">
      <c r="T51817" s="288"/>
      <c r="U51817" s="287"/>
      <c r="X51817" s="289"/>
    </row>
    <row r="51818" spans="20:24">
      <c r="T51818" s="288"/>
      <c r="U51818" s="287"/>
      <c r="X51818" s="289"/>
    </row>
    <row r="51819" spans="20:24">
      <c r="T51819" s="288"/>
      <c r="U51819" s="287"/>
      <c r="X51819" s="289"/>
    </row>
    <row r="51820" spans="20:24">
      <c r="T51820" s="288"/>
      <c r="U51820" s="287"/>
      <c r="X51820" s="289"/>
    </row>
    <row r="51821" spans="20:24">
      <c r="T51821" s="288"/>
      <c r="U51821" s="287"/>
      <c r="X51821" s="289"/>
    </row>
    <row r="51822" spans="20:24">
      <c r="T51822" s="288"/>
      <c r="U51822" s="287"/>
      <c r="X51822" s="289"/>
    </row>
    <row r="51823" spans="20:24">
      <c r="T51823" s="288"/>
      <c r="U51823" s="287"/>
      <c r="X51823" s="289"/>
    </row>
    <row r="51824" spans="20:24">
      <c r="T51824" s="288"/>
      <c r="U51824" s="287"/>
      <c r="X51824" s="289"/>
    </row>
    <row r="51825" spans="20:24">
      <c r="T51825" s="288"/>
      <c r="U51825" s="287"/>
      <c r="X51825" s="289"/>
    </row>
    <row r="51826" spans="20:24">
      <c r="T51826" s="288"/>
      <c r="U51826" s="287"/>
      <c r="X51826" s="289"/>
    </row>
    <row r="51827" spans="20:24">
      <c r="T51827" s="288"/>
      <c r="U51827" s="287"/>
      <c r="X51827" s="289"/>
    </row>
    <row r="51828" spans="20:24">
      <c r="T51828" s="288"/>
      <c r="U51828" s="287"/>
      <c r="X51828" s="289"/>
    </row>
    <row r="51829" spans="20:24">
      <c r="T51829" s="288"/>
      <c r="U51829" s="287"/>
      <c r="X51829" s="289"/>
    </row>
    <row r="51830" spans="20:24">
      <c r="T51830" s="288"/>
      <c r="U51830" s="287"/>
      <c r="X51830" s="289"/>
    </row>
    <row r="51831" spans="20:24">
      <c r="T51831" s="288"/>
      <c r="U51831" s="287"/>
      <c r="X51831" s="289"/>
    </row>
    <row r="51832" spans="20:24">
      <c r="T51832" s="288"/>
      <c r="U51832" s="287"/>
      <c r="X51832" s="289"/>
    </row>
    <row r="51833" spans="20:24">
      <c r="T51833" s="288"/>
      <c r="U51833" s="287"/>
      <c r="X51833" s="289"/>
    </row>
    <row r="51834" spans="20:24">
      <c r="T51834" s="288"/>
      <c r="U51834" s="287"/>
      <c r="X51834" s="289"/>
    </row>
    <row r="51835" spans="20:24">
      <c r="T51835" s="288"/>
      <c r="U51835" s="287"/>
      <c r="X51835" s="289"/>
    </row>
    <row r="51836" spans="20:24">
      <c r="T51836" s="288"/>
      <c r="U51836" s="287"/>
      <c r="X51836" s="289"/>
    </row>
    <row r="51837" spans="20:24">
      <c r="T51837" s="288"/>
      <c r="U51837" s="287"/>
      <c r="X51837" s="289"/>
    </row>
    <row r="51838" spans="20:24">
      <c r="T51838" s="288"/>
      <c r="U51838" s="287"/>
      <c r="X51838" s="289"/>
    </row>
    <row r="51839" spans="20:24">
      <c r="T51839" s="288"/>
      <c r="U51839" s="287"/>
      <c r="X51839" s="289"/>
    </row>
    <row r="51840" spans="20:24">
      <c r="T51840" s="288"/>
      <c r="U51840" s="287"/>
      <c r="X51840" s="289"/>
    </row>
    <row r="51841" spans="20:24">
      <c r="T51841" s="288"/>
      <c r="U51841" s="287"/>
      <c r="X51841" s="289"/>
    </row>
    <row r="51842" spans="20:24">
      <c r="T51842" s="288"/>
      <c r="U51842" s="287"/>
      <c r="X51842" s="289"/>
    </row>
    <row r="51843" spans="20:24">
      <c r="T51843" s="288"/>
      <c r="U51843" s="287"/>
      <c r="X51843" s="289"/>
    </row>
    <row r="51844" spans="20:24">
      <c r="T51844" s="288"/>
      <c r="U51844" s="287"/>
      <c r="X51844" s="289"/>
    </row>
    <row r="51845" spans="20:24">
      <c r="T51845" s="288"/>
      <c r="U51845" s="287"/>
      <c r="X51845" s="289"/>
    </row>
    <row r="51846" spans="20:24">
      <c r="T51846" s="288"/>
      <c r="U51846" s="287"/>
      <c r="X51846" s="289"/>
    </row>
    <row r="51847" spans="20:24">
      <c r="T51847" s="288"/>
      <c r="U51847" s="287"/>
      <c r="X51847" s="289"/>
    </row>
    <row r="51848" spans="20:24">
      <c r="T51848" s="288"/>
      <c r="U51848" s="287"/>
      <c r="X51848" s="289"/>
    </row>
    <row r="51849" spans="20:24">
      <c r="T51849" s="288"/>
      <c r="U51849" s="287"/>
      <c r="X51849" s="289"/>
    </row>
    <row r="51850" spans="20:24">
      <c r="T51850" s="288"/>
      <c r="U51850" s="287"/>
      <c r="X51850" s="289"/>
    </row>
    <row r="51851" spans="20:24">
      <c r="T51851" s="288"/>
      <c r="U51851" s="287"/>
      <c r="X51851" s="289"/>
    </row>
    <row r="51852" spans="20:24">
      <c r="T51852" s="288"/>
      <c r="U51852" s="287"/>
      <c r="X51852" s="289"/>
    </row>
    <row r="51853" spans="20:24">
      <c r="T51853" s="288"/>
      <c r="U51853" s="287"/>
      <c r="X51853" s="289"/>
    </row>
    <row r="51854" spans="20:24">
      <c r="T51854" s="288"/>
      <c r="U51854" s="287"/>
      <c r="X51854" s="289"/>
    </row>
    <row r="51855" spans="20:24">
      <c r="T51855" s="288"/>
      <c r="U51855" s="287"/>
      <c r="X51855" s="289"/>
    </row>
    <row r="51856" spans="20:24">
      <c r="T51856" s="288"/>
      <c r="U51856" s="287"/>
      <c r="X51856" s="289"/>
    </row>
    <row r="51857" spans="20:24">
      <c r="T51857" s="288"/>
      <c r="U51857" s="287"/>
      <c r="X51857" s="289"/>
    </row>
    <row r="51858" spans="20:24">
      <c r="T51858" s="288"/>
      <c r="U51858" s="287"/>
      <c r="X51858" s="289"/>
    </row>
    <row r="51859" spans="20:24">
      <c r="T51859" s="288"/>
      <c r="U51859" s="287"/>
      <c r="X51859" s="289"/>
    </row>
    <row r="51860" spans="20:24">
      <c r="T51860" s="288"/>
      <c r="U51860" s="287"/>
      <c r="X51860" s="289"/>
    </row>
    <row r="51861" spans="20:24">
      <c r="T51861" s="288"/>
      <c r="U51861" s="287"/>
      <c r="X51861" s="289"/>
    </row>
    <row r="51862" spans="20:24">
      <c r="T51862" s="288"/>
      <c r="U51862" s="287"/>
      <c r="X51862" s="289"/>
    </row>
    <row r="51863" spans="20:24">
      <c r="T51863" s="288"/>
      <c r="U51863" s="287"/>
      <c r="X51863" s="289"/>
    </row>
    <row r="51864" spans="20:24">
      <c r="T51864" s="288"/>
      <c r="U51864" s="287"/>
      <c r="X51864" s="289"/>
    </row>
    <row r="51865" spans="20:24">
      <c r="T51865" s="288"/>
      <c r="U51865" s="287"/>
      <c r="X51865" s="289"/>
    </row>
    <row r="51866" spans="20:24">
      <c r="T51866" s="288"/>
      <c r="U51866" s="287"/>
      <c r="X51866" s="289"/>
    </row>
    <row r="51867" spans="20:24">
      <c r="T51867" s="288"/>
      <c r="U51867" s="287"/>
      <c r="X51867" s="289"/>
    </row>
    <row r="51868" spans="20:24">
      <c r="T51868" s="288"/>
      <c r="U51868" s="287"/>
      <c r="X51868" s="289"/>
    </row>
    <row r="51869" spans="20:24">
      <c r="T51869" s="288"/>
      <c r="U51869" s="287"/>
      <c r="X51869" s="289"/>
    </row>
    <row r="51870" spans="20:24">
      <c r="T51870" s="288"/>
      <c r="U51870" s="287"/>
      <c r="X51870" s="289"/>
    </row>
    <row r="51871" spans="20:24">
      <c r="T51871" s="288"/>
      <c r="U51871" s="287"/>
      <c r="X51871" s="289"/>
    </row>
    <row r="51872" spans="20:24">
      <c r="T51872" s="288"/>
      <c r="U51872" s="287"/>
      <c r="X51872" s="289"/>
    </row>
    <row r="51873" spans="20:24">
      <c r="T51873" s="288"/>
      <c r="U51873" s="287"/>
      <c r="X51873" s="289"/>
    </row>
    <row r="51874" spans="20:24">
      <c r="T51874" s="288"/>
      <c r="U51874" s="287"/>
      <c r="X51874" s="289"/>
    </row>
    <row r="51875" spans="20:24">
      <c r="T51875" s="288"/>
      <c r="U51875" s="287"/>
      <c r="X51875" s="289"/>
    </row>
    <row r="51876" spans="20:24">
      <c r="T51876" s="288"/>
      <c r="U51876" s="287"/>
      <c r="X51876" s="289"/>
    </row>
    <row r="51877" spans="20:24">
      <c r="T51877" s="288"/>
      <c r="U51877" s="287"/>
      <c r="X51877" s="289"/>
    </row>
    <row r="51878" spans="20:24">
      <c r="T51878" s="288"/>
      <c r="U51878" s="287"/>
      <c r="X51878" s="289"/>
    </row>
    <row r="51879" spans="20:24">
      <c r="T51879" s="288"/>
      <c r="U51879" s="287"/>
      <c r="X51879" s="289"/>
    </row>
    <row r="51880" spans="20:24">
      <c r="T51880" s="288"/>
      <c r="U51880" s="287"/>
      <c r="X51880" s="289"/>
    </row>
    <row r="51881" spans="20:24">
      <c r="T51881" s="288"/>
      <c r="U51881" s="287"/>
      <c r="X51881" s="289"/>
    </row>
    <row r="51882" spans="20:24">
      <c r="T51882" s="288"/>
      <c r="U51882" s="287"/>
      <c r="X51882" s="289"/>
    </row>
    <row r="51883" spans="20:24">
      <c r="T51883" s="288"/>
      <c r="U51883" s="287"/>
      <c r="X51883" s="289"/>
    </row>
    <row r="51884" spans="20:24">
      <c r="T51884" s="288"/>
      <c r="U51884" s="287"/>
      <c r="X51884" s="289"/>
    </row>
    <row r="51885" spans="20:24">
      <c r="T51885" s="288"/>
      <c r="U51885" s="287"/>
      <c r="X51885" s="289"/>
    </row>
    <row r="51886" spans="20:24">
      <c r="T51886" s="288"/>
      <c r="U51886" s="287"/>
      <c r="X51886" s="289"/>
    </row>
    <row r="51887" spans="20:24">
      <c r="T51887" s="288"/>
      <c r="U51887" s="287"/>
      <c r="X51887" s="289"/>
    </row>
    <row r="51888" spans="20:24">
      <c r="T51888" s="288"/>
      <c r="U51888" s="287"/>
      <c r="X51888" s="289"/>
    </row>
    <row r="51889" spans="20:24">
      <c r="T51889" s="288"/>
      <c r="U51889" s="287"/>
      <c r="X51889" s="289"/>
    </row>
    <row r="51890" spans="20:24">
      <c r="T51890" s="288"/>
      <c r="U51890" s="287"/>
      <c r="X51890" s="289"/>
    </row>
    <row r="51891" spans="20:24">
      <c r="T51891" s="288"/>
      <c r="U51891" s="287"/>
      <c r="X51891" s="289"/>
    </row>
    <row r="51892" spans="20:24">
      <c r="T51892" s="288"/>
      <c r="U51892" s="287"/>
      <c r="X51892" s="289"/>
    </row>
    <row r="51893" spans="20:24">
      <c r="T51893" s="288"/>
      <c r="U51893" s="287"/>
      <c r="X51893" s="289"/>
    </row>
    <row r="51894" spans="20:24">
      <c r="T51894" s="288"/>
      <c r="U51894" s="287"/>
      <c r="X51894" s="289"/>
    </row>
    <row r="51895" spans="20:24">
      <c r="T51895" s="288"/>
      <c r="U51895" s="287"/>
      <c r="X51895" s="289"/>
    </row>
    <row r="51896" spans="20:24">
      <c r="T51896" s="288"/>
      <c r="U51896" s="287"/>
      <c r="X51896" s="289"/>
    </row>
    <row r="51897" spans="20:24">
      <c r="T51897" s="288"/>
      <c r="U51897" s="287"/>
      <c r="X51897" s="289"/>
    </row>
    <row r="51898" spans="20:24">
      <c r="T51898" s="288"/>
      <c r="U51898" s="287"/>
      <c r="X51898" s="289"/>
    </row>
    <row r="51899" spans="20:24">
      <c r="T51899" s="288"/>
      <c r="U51899" s="287"/>
      <c r="X51899" s="289"/>
    </row>
    <row r="51900" spans="20:24">
      <c r="T51900" s="288"/>
      <c r="U51900" s="287"/>
      <c r="X51900" s="289"/>
    </row>
    <row r="51901" spans="20:24">
      <c r="T51901" s="288"/>
      <c r="U51901" s="287"/>
      <c r="X51901" s="289"/>
    </row>
    <row r="51902" spans="20:24">
      <c r="T51902" s="288"/>
      <c r="U51902" s="287"/>
      <c r="X51902" s="289"/>
    </row>
    <row r="51903" spans="20:24">
      <c r="T51903" s="288"/>
      <c r="U51903" s="287"/>
      <c r="X51903" s="289"/>
    </row>
    <row r="51904" spans="20:24">
      <c r="T51904" s="288"/>
      <c r="U51904" s="287"/>
      <c r="X51904" s="289"/>
    </row>
    <row r="51905" spans="20:24">
      <c r="T51905" s="288"/>
      <c r="U51905" s="287"/>
      <c r="X51905" s="289"/>
    </row>
    <row r="51906" spans="20:24">
      <c r="T51906" s="288"/>
      <c r="U51906" s="287"/>
      <c r="X51906" s="289"/>
    </row>
    <row r="51907" spans="20:24">
      <c r="T51907" s="288"/>
      <c r="U51907" s="287"/>
      <c r="X51907" s="289"/>
    </row>
    <row r="51908" spans="20:24">
      <c r="T51908" s="288"/>
      <c r="U51908" s="287"/>
      <c r="X51908" s="289"/>
    </row>
    <row r="51909" spans="20:24">
      <c r="T51909" s="288"/>
      <c r="U51909" s="287"/>
      <c r="X51909" s="289"/>
    </row>
    <row r="51910" spans="20:24">
      <c r="T51910" s="288"/>
      <c r="U51910" s="287"/>
      <c r="X51910" s="289"/>
    </row>
    <row r="51911" spans="20:24">
      <c r="T51911" s="288"/>
      <c r="U51911" s="287"/>
      <c r="X51911" s="289"/>
    </row>
    <row r="51912" spans="20:24">
      <c r="T51912" s="288"/>
      <c r="U51912" s="287"/>
      <c r="X51912" s="289"/>
    </row>
    <row r="51913" spans="20:24">
      <c r="T51913" s="288"/>
      <c r="U51913" s="287"/>
      <c r="X51913" s="289"/>
    </row>
    <row r="51914" spans="20:24">
      <c r="T51914" s="288"/>
      <c r="U51914" s="287"/>
      <c r="X51914" s="289"/>
    </row>
    <row r="51915" spans="20:24">
      <c r="T51915" s="288"/>
      <c r="U51915" s="287"/>
      <c r="X51915" s="289"/>
    </row>
    <row r="51916" spans="20:24">
      <c r="T51916" s="288"/>
      <c r="U51916" s="287"/>
      <c r="X51916" s="289"/>
    </row>
    <row r="51917" spans="20:24">
      <c r="T51917" s="288"/>
      <c r="U51917" s="287"/>
      <c r="X51917" s="289"/>
    </row>
    <row r="51918" spans="20:24">
      <c r="T51918" s="288"/>
      <c r="U51918" s="287"/>
      <c r="X51918" s="289"/>
    </row>
    <row r="51919" spans="20:24">
      <c r="T51919" s="288"/>
      <c r="U51919" s="287"/>
      <c r="X51919" s="289"/>
    </row>
    <row r="51920" spans="20:24">
      <c r="T51920" s="288"/>
      <c r="U51920" s="287"/>
      <c r="X51920" s="289"/>
    </row>
    <row r="51921" spans="20:24">
      <c r="T51921" s="288"/>
      <c r="U51921" s="287"/>
      <c r="X51921" s="289"/>
    </row>
    <row r="51922" spans="20:24">
      <c r="T51922" s="288"/>
      <c r="U51922" s="287"/>
      <c r="X51922" s="289"/>
    </row>
    <row r="51923" spans="20:24">
      <c r="T51923" s="288"/>
      <c r="U51923" s="287"/>
      <c r="X51923" s="289"/>
    </row>
    <row r="51924" spans="20:24">
      <c r="T51924" s="288"/>
      <c r="U51924" s="287"/>
      <c r="X51924" s="289"/>
    </row>
    <row r="51925" spans="20:24">
      <c r="T51925" s="288"/>
      <c r="U51925" s="287"/>
      <c r="X51925" s="289"/>
    </row>
    <row r="51926" spans="20:24">
      <c r="T51926" s="288"/>
      <c r="U51926" s="287"/>
      <c r="X51926" s="289"/>
    </row>
    <row r="51927" spans="20:24">
      <c r="T51927" s="288"/>
      <c r="U51927" s="287"/>
      <c r="X51927" s="289"/>
    </row>
    <row r="51928" spans="20:24">
      <c r="T51928" s="288"/>
      <c r="U51928" s="287"/>
      <c r="X51928" s="289"/>
    </row>
    <row r="51929" spans="20:24">
      <c r="T51929" s="288"/>
      <c r="U51929" s="287"/>
      <c r="X51929" s="289"/>
    </row>
    <row r="51930" spans="20:24">
      <c r="T51930" s="288"/>
      <c r="U51930" s="287"/>
      <c r="X51930" s="289"/>
    </row>
    <row r="51931" spans="20:24">
      <c r="T51931" s="288"/>
      <c r="U51931" s="287"/>
      <c r="X51931" s="289"/>
    </row>
    <row r="51932" spans="20:24">
      <c r="T51932" s="288"/>
      <c r="U51932" s="287"/>
      <c r="X51932" s="289"/>
    </row>
    <row r="51933" spans="20:24">
      <c r="T51933" s="288"/>
      <c r="U51933" s="287"/>
      <c r="X51933" s="289"/>
    </row>
    <row r="51934" spans="20:24">
      <c r="T51934" s="288"/>
      <c r="U51934" s="287"/>
      <c r="X51934" s="289"/>
    </row>
    <row r="51935" spans="20:24">
      <c r="T51935" s="288"/>
      <c r="U51935" s="287"/>
      <c r="X51935" s="289"/>
    </row>
    <row r="51936" spans="20:24">
      <c r="T51936" s="288"/>
      <c r="U51936" s="287"/>
      <c r="X51936" s="289"/>
    </row>
    <row r="51937" spans="20:24">
      <c r="T51937" s="288"/>
      <c r="U51937" s="287"/>
      <c r="X51937" s="289"/>
    </row>
    <row r="51938" spans="20:24">
      <c r="T51938" s="288"/>
      <c r="U51938" s="287"/>
      <c r="X51938" s="289"/>
    </row>
    <row r="51939" spans="20:24">
      <c r="T51939" s="288"/>
      <c r="U51939" s="287"/>
      <c r="X51939" s="289"/>
    </row>
    <row r="51940" spans="20:24">
      <c r="T51940" s="288"/>
      <c r="U51940" s="287"/>
      <c r="X51940" s="289"/>
    </row>
    <row r="51941" spans="20:24">
      <c r="T51941" s="288"/>
      <c r="U51941" s="287"/>
      <c r="X51941" s="289"/>
    </row>
    <row r="51942" spans="20:24">
      <c r="T51942" s="288"/>
      <c r="U51942" s="287"/>
      <c r="X51942" s="289"/>
    </row>
    <row r="51943" spans="20:24">
      <c r="T51943" s="288"/>
      <c r="U51943" s="287"/>
      <c r="X51943" s="289"/>
    </row>
    <row r="51944" spans="20:24">
      <c r="T51944" s="288"/>
      <c r="U51944" s="287"/>
      <c r="X51944" s="289"/>
    </row>
    <row r="51945" spans="20:24">
      <c r="T51945" s="288"/>
      <c r="U51945" s="287"/>
      <c r="X51945" s="289"/>
    </row>
    <row r="51946" spans="20:24">
      <c r="T51946" s="288"/>
      <c r="U51946" s="287"/>
      <c r="X51946" s="289"/>
    </row>
    <row r="51947" spans="20:24">
      <c r="T51947" s="288"/>
      <c r="U51947" s="287"/>
      <c r="X51947" s="289"/>
    </row>
    <row r="51948" spans="20:24">
      <c r="T51948" s="288"/>
      <c r="U51948" s="287"/>
      <c r="X51948" s="289"/>
    </row>
    <row r="51949" spans="20:24">
      <c r="T51949" s="288"/>
      <c r="U51949" s="287"/>
      <c r="X51949" s="289"/>
    </row>
    <row r="51950" spans="20:24">
      <c r="T51950" s="288"/>
      <c r="U51950" s="287"/>
      <c r="X51950" s="289"/>
    </row>
    <row r="51951" spans="20:24">
      <c r="T51951" s="288"/>
      <c r="U51951" s="287"/>
      <c r="X51951" s="289"/>
    </row>
    <row r="51952" spans="20:24">
      <c r="T51952" s="288"/>
      <c r="U51952" s="287"/>
      <c r="X51952" s="289"/>
    </row>
    <row r="51953" spans="20:24">
      <c r="T51953" s="288"/>
      <c r="U51953" s="287"/>
      <c r="X51953" s="289"/>
    </row>
    <row r="51954" spans="20:24">
      <c r="T51954" s="288"/>
      <c r="U51954" s="287"/>
      <c r="X51954" s="289"/>
    </row>
    <row r="51955" spans="20:24">
      <c r="T51955" s="288"/>
      <c r="U51955" s="287"/>
      <c r="X51955" s="289"/>
    </row>
    <row r="51956" spans="20:24">
      <c r="T51956" s="288"/>
      <c r="U51956" s="287"/>
      <c r="X51956" s="289"/>
    </row>
    <row r="51957" spans="20:24">
      <c r="T51957" s="288"/>
      <c r="U51957" s="287"/>
      <c r="X51957" s="289"/>
    </row>
    <row r="51958" spans="20:24">
      <c r="T51958" s="288"/>
      <c r="U51958" s="287"/>
      <c r="X51958" s="289"/>
    </row>
    <row r="51959" spans="20:24">
      <c r="T51959" s="288"/>
      <c r="U51959" s="287"/>
      <c r="X51959" s="289"/>
    </row>
    <row r="51960" spans="20:24">
      <c r="T51960" s="288"/>
      <c r="U51960" s="287"/>
      <c r="X51960" s="289"/>
    </row>
    <row r="51961" spans="20:24">
      <c r="T51961" s="288"/>
      <c r="U51961" s="287"/>
      <c r="X51961" s="289"/>
    </row>
    <row r="51962" spans="20:24">
      <c r="T51962" s="288"/>
      <c r="U51962" s="287"/>
      <c r="X51962" s="289"/>
    </row>
    <row r="51963" spans="20:24">
      <c r="T51963" s="288"/>
      <c r="U51963" s="287"/>
      <c r="X51963" s="289"/>
    </row>
    <row r="51964" spans="20:24">
      <c r="T51964" s="288"/>
      <c r="U51964" s="287"/>
      <c r="X51964" s="289"/>
    </row>
    <row r="51965" spans="20:24">
      <c r="T51965" s="288"/>
      <c r="U51965" s="287"/>
      <c r="X51965" s="289"/>
    </row>
    <row r="51966" spans="20:24">
      <c r="T51966" s="288"/>
      <c r="U51966" s="287"/>
      <c r="X51966" s="289"/>
    </row>
    <row r="51967" spans="20:24">
      <c r="T51967" s="288"/>
      <c r="U51967" s="287"/>
      <c r="X51967" s="289"/>
    </row>
    <row r="51968" spans="20:24">
      <c r="T51968" s="288"/>
      <c r="U51968" s="287"/>
      <c r="X51968" s="289"/>
    </row>
    <row r="51969" spans="20:24">
      <c r="T51969" s="288"/>
      <c r="U51969" s="287"/>
      <c r="X51969" s="289"/>
    </row>
    <row r="51970" spans="20:24">
      <c r="T51970" s="288"/>
      <c r="U51970" s="287"/>
      <c r="X51970" s="289"/>
    </row>
    <row r="51971" spans="20:24">
      <c r="T51971" s="288"/>
      <c r="U51971" s="287"/>
      <c r="X51971" s="289"/>
    </row>
    <row r="51972" spans="20:24">
      <c r="T51972" s="288"/>
      <c r="U51972" s="287"/>
      <c r="X51972" s="289"/>
    </row>
    <row r="51973" spans="20:24">
      <c r="T51973" s="288"/>
      <c r="U51973" s="287"/>
      <c r="X51973" s="289"/>
    </row>
    <row r="51974" spans="20:24">
      <c r="T51974" s="288"/>
      <c r="U51974" s="287"/>
      <c r="X51974" s="289"/>
    </row>
    <row r="51975" spans="20:24">
      <c r="T51975" s="288"/>
      <c r="U51975" s="287"/>
      <c r="X51975" s="289"/>
    </row>
    <row r="51976" spans="20:24">
      <c r="T51976" s="288"/>
      <c r="U51976" s="287"/>
      <c r="X51976" s="289"/>
    </row>
    <row r="51977" spans="20:24">
      <c r="T51977" s="288"/>
      <c r="U51977" s="287"/>
      <c r="X51977" s="289"/>
    </row>
    <row r="51978" spans="20:24">
      <c r="T51978" s="288"/>
      <c r="U51978" s="287"/>
      <c r="X51978" s="289"/>
    </row>
    <row r="51979" spans="20:24">
      <c r="T51979" s="288"/>
      <c r="U51979" s="287"/>
      <c r="X51979" s="289"/>
    </row>
    <row r="51980" spans="20:24">
      <c r="T51980" s="288"/>
      <c r="U51980" s="287"/>
      <c r="X51980" s="289"/>
    </row>
    <row r="51981" spans="20:24">
      <c r="T51981" s="288"/>
      <c r="U51981" s="287"/>
      <c r="X51981" s="289"/>
    </row>
    <row r="51982" spans="20:24">
      <c r="T51982" s="288"/>
      <c r="U51982" s="287"/>
      <c r="X51982" s="289"/>
    </row>
    <row r="51983" spans="20:24">
      <c r="T51983" s="288"/>
      <c r="U51983" s="287"/>
      <c r="X51983" s="289"/>
    </row>
    <row r="51984" spans="20:24">
      <c r="T51984" s="288"/>
      <c r="U51984" s="287"/>
      <c r="X51984" s="289"/>
    </row>
    <row r="51985" spans="20:24">
      <c r="T51985" s="288"/>
      <c r="U51985" s="287"/>
      <c r="X51985" s="289"/>
    </row>
    <row r="51986" spans="20:24">
      <c r="T51986" s="288"/>
      <c r="U51986" s="287"/>
      <c r="X51986" s="289"/>
    </row>
    <row r="51987" spans="20:24">
      <c r="T51987" s="288"/>
      <c r="U51987" s="287"/>
      <c r="X51987" s="289"/>
    </row>
    <row r="51988" spans="20:24">
      <c r="T51988" s="288"/>
      <c r="U51988" s="287"/>
      <c r="X51988" s="289"/>
    </row>
    <row r="51989" spans="20:24">
      <c r="T51989" s="288"/>
      <c r="U51989" s="287"/>
      <c r="X51989" s="289"/>
    </row>
    <row r="51990" spans="20:24">
      <c r="T51990" s="288"/>
      <c r="U51990" s="287"/>
      <c r="X51990" s="289"/>
    </row>
    <row r="51991" spans="20:24">
      <c r="T51991" s="288"/>
      <c r="U51991" s="287"/>
      <c r="X51991" s="289"/>
    </row>
    <row r="51992" spans="20:24">
      <c r="T51992" s="288"/>
      <c r="U51992" s="287"/>
      <c r="X51992" s="289"/>
    </row>
    <row r="51993" spans="20:24">
      <c r="T51993" s="288"/>
      <c r="U51993" s="287"/>
      <c r="X51993" s="289"/>
    </row>
    <row r="51994" spans="20:24">
      <c r="T51994" s="288"/>
      <c r="U51994" s="287"/>
      <c r="X51994" s="289"/>
    </row>
    <row r="51995" spans="20:24">
      <c r="T51995" s="288"/>
      <c r="U51995" s="287"/>
      <c r="X51995" s="289"/>
    </row>
    <row r="51996" spans="20:24">
      <c r="T51996" s="288"/>
      <c r="U51996" s="287"/>
      <c r="X51996" s="289"/>
    </row>
    <row r="51997" spans="20:24">
      <c r="T51997" s="288"/>
      <c r="U51997" s="287"/>
      <c r="X51997" s="289"/>
    </row>
    <row r="51998" spans="20:24">
      <c r="T51998" s="288"/>
      <c r="U51998" s="287"/>
      <c r="X51998" s="289"/>
    </row>
    <row r="51999" spans="20:24">
      <c r="T51999" s="288"/>
      <c r="U51999" s="287"/>
      <c r="X51999" s="289"/>
    </row>
    <row r="52000" spans="20:24">
      <c r="T52000" s="288"/>
      <c r="U52000" s="287"/>
      <c r="X52000" s="289"/>
    </row>
    <row r="52001" spans="20:24">
      <c r="T52001" s="288"/>
      <c r="U52001" s="287"/>
      <c r="X52001" s="289"/>
    </row>
    <row r="52002" spans="20:24">
      <c r="T52002" s="288"/>
      <c r="U52002" s="287"/>
      <c r="X52002" s="289"/>
    </row>
    <row r="52003" spans="20:24">
      <c r="T52003" s="288"/>
      <c r="U52003" s="287"/>
      <c r="X52003" s="289"/>
    </row>
    <row r="52004" spans="20:24">
      <c r="T52004" s="288"/>
      <c r="U52004" s="287"/>
      <c r="X52004" s="289"/>
    </row>
    <row r="52005" spans="20:24">
      <c r="T52005" s="288"/>
      <c r="U52005" s="287"/>
      <c r="X52005" s="289"/>
    </row>
    <row r="52006" spans="20:24">
      <c r="T52006" s="288"/>
      <c r="U52006" s="287"/>
      <c r="X52006" s="289"/>
    </row>
    <row r="52007" spans="20:24">
      <c r="T52007" s="288"/>
      <c r="U52007" s="287"/>
      <c r="X52007" s="289"/>
    </row>
    <row r="52008" spans="20:24">
      <c r="T52008" s="288"/>
      <c r="U52008" s="287"/>
      <c r="X52008" s="289"/>
    </row>
    <row r="52009" spans="20:24">
      <c r="T52009" s="288"/>
      <c r="U52009" s="287"/>
      <c r="X52009" s="289"/>
    </row>
    <row r="52010" spans="20:24">
      <c r="T52010" s="288"/>
      <c r="U52010" s="287"/>
      <c r="X52010" s="289"/>
    </row>
    <row r="52011" spans="20:24">
      <c r="T52011" s="288"/>
      <c r="U52011" s="287"/>
      <c r="X52011" s="289"/>
    </row>
    <row r="52012" spans="20:24">
      <c r="T52012" s="288"/>
      <c r="U52012" s="287"/>
      <c r="X52012" s="289"/>
    </row>
    <row r="52013" spans="20:24">
      <c r="T52013" s="288"/>
      <c r="U52013" s="287"/>
      <c r="X52013" s="289"/>
    </row>
    <row r="52014" spans="20:24">
      <c r="T52014" s="288"/>
      <c r="U52014" s="287"/>
      <c r="X52014" s="289"/>
    </row>
    <row r="52015" spans="20:24">
      <c r="T52015" s="288"/>
      <c r="U52015" s="287"/>
      <c r="X52015" s="289"/>
    </row>
    <row r="52016" spans="20:24">
      <c r="T52016" s="288"/>
      <c r="U52016" s="287"/>
      <c r="X52016" s="289"/>
    </row>
    <row r="52017" spans="20:24">
      <c r="T52017" s="288"/>
      <c r="U52017" s="287"/>
      <c r="X52017" s="289"/>
    </row>
    <row r="52018" spans="20:24">
      <c r="T52018" s="288"/>
      <c r="U52018" s="287"/>
      <c r="X52018" s="289"/>
    </row>
    <row r="52019" spans="20:24">
      <c r="T52019" s="288"/>
      <c r="U52019" s="287"/>
      <c r="X52019" s="289"/>
    </row>
    <row r="52020" spans="20:24">
      <c r="T52020" s="288"/>
      <c r="U52020" s="287"/>
      <c r="X52020" s="289"/>
    </row>
    <row r="52021" spans="20:24">
      <c r="T52021" s="288"/>
      <c r="U52021" s="287"/>
      <c r="X52021" s="289"/>
    </row>
    <row r="52022" spans="20:24">
      <c r="T52022" s="288"/>
      <c r="U52022" s="287"/>
      <c r="X52022" s="289"/>
    </row>
    <row r="52023" spans="20:24">
      <c r="T52023" s="288"/>
      <c r="U52023" s="287"/>
      <c r="X52023" s="289"/>
    </row>
    <row r="52024" spans="20:24">
      <c r="T52024" s="288"/>
      <c r="U52024" s="287"/>
      <c r="X52024" s="289"/>
    </row>
    <row r="52025" spans="20:24">
      <c r="T52025" s="288"/>
      <c r="U52025" s="287"/>
      <c r="X52025" s="289"/>
    </row>
    <row r="52026" spans="20:24">
      <c r="T52026" s="288"/>
      <c r="U52026" s="287"/>
      <c r="X52026" s="289"/>
    </row>
    <row r="52027" spans="20:24">
      <c r="T52027" s="288"/>
      <c r="U52027" s="287"/>
      <c r="X52027" s="289"/>
    </row>
    <row r="52028" spans="20:24">
      <c r="T52028" s="288"/>
      <c r="U52028" s="287"/>
      <c r="X52028" s="289"/>
    </row>
    <row r="52029" spans="20:24">
      <c r="T52029" s="288"/>
      <c r="U52029" s="287"/>
      <c r="X52029" s="289"/>
    </row>
    <row r="52030" spans="20:24">
      <c r="T52030" s="288"/>
      <c r="U52030" s="287"/>
      <c r="X52030" s="289"/>
    </row>
    <row r="52031" spans="20:24">
      <c r="T52031" s="288"/>
      <c r="U52031" s="287"/>
      <c r="X52031" s="289"/>
    </row>
    <row r="52032" spans="20:24">
      <c r="T52032" s="288"/>
      <c r="U52032" s="287"/>
      <c r="X52032" s="289"/>
    </row>
    <row r="52033" spans="20:24">
      <c r="T52033" s="288"/>
      <c r="U52033" s="287"/>
      <c r="X52033" s="289"/>
    </row>
    <row r="52034" spans="20:24">
      <c r="T52034" s="288"/>
      <c r="U52034" s="287"/>
      <c r="X52034" s="289"/>
    </row>
    <row r="52035" spans="20:24">
      <c r="T52035" s="288"/>
      <c r="U52035" s="287"/>
      <c r="X52035" s="289"/>
    </row>
    <row r="52036" spans="20:24">
      <c r="T52036" s="288"/>
      <c r="U52036" s="287"/>
      <c r="X52036" s="289"/>
    </row>
    <row r="52037" spans="20:24">
      <c r="T52037" s="288"/>
      <c r="U52037" s="287"/>
      <c r="X52037" s="289"/>
    </row>
    <row r="52038" spans="20:24">
      <c r="T52038" s="288"/>
      <c r="U52038" s="287"/>
      <c r="X52038" s="289"/>
    </row>
    <row r="52039" spans="20:24">
      <c r="T52039" s="288"/>
      <c r="U52039" s="287"/>
      <c r="X52039" s="289"/>
    </row>
    <row r="52040" spans="20:24">
      <c r="T52040" s="288"/>
      <c r="U52040" s="287"/>
      <c r="X52040" s="289"/>
    </row>
    <row r="52041" spans="20:24">
      <c r="T52041" s="288"/>
      <c r="U52041" s="287"/>
      <c r="X52041" s="289"/>
    </row>
    <row r="52042" spans="20:24">
      <c r="T52042" s="288"/>
      <c r="U52042" s="287"/>
      <c r="X52042" s="289"/>
    </row>
    <row r="52043" spans="20:24">
      <c r="T52043" s="288"/>
      <c r="U52043" s="287"/>
      <c r="X52043" s="289"/>
    </row>
    <row r="52044" spans="20:24">
      <c r="T52044" s="288"/>
      <c r="U52044" s="287"/>
      <c r="X52044" s="289"/>
    </row>
    <row r="52045" spans="20:24">
      <c r="T52045" s="288"/>
      <c r="U52045" s="287"/>
      <c r="X52045" s="289"/>
    </row>
    <row r="52046" spans="20:24">
      <c r="T52046" s="288"/>
      <c r="U52046" s="287"/>
      <c r="X52046" s="289"/>
    </row>
    <row r="52047" spans="20:24">
      <c r="T52047" s="288"/>
      <c r="U52047" s="287"/>
      <c r="X52047" s="289"/>
    </row>
    <row r="52048" spans="20:24">
      <c r="T52048" s="288"/>
      <c r="U52048" s="287"/>
      <c r="X52048" s="289"/>
    </row>
    <row r="52049" spans="20:24">
      <c r="T52049" s="288"/>
      <c r="U52049" s="287"/>
      <c r="X52049" s="289"/>
    </row>
    <row r="52050" spans="20:24">
      <c r="T52050" s="288"/>
      <c r="U52050" s="287"/>
      <c r="X52050" s="289"/>
    </row>
    <row r="52051" spans="20:24">
      <c r="T52051" s="288"/>
      <c r="U52051" s="287"/>
      <c r="X52051" s="289"/>
    </row>
    <row r="52052" spans="20:24">
      <c r="T52052" s="288"/>
      <c r="U52052" s="287"/>
      <c r="X52052" s="289"/>
    </row>
    <row r="52053" spans="20:24">
      <c r="T52053" s="288"/>
      <c r="U52053" s="287"/>
      <c r="X52053" s="289"/>
    </row>
    <row r="52054" spans="20:24">
      <c r="T52054" s="288"/>
      <c r="U52054" s="287"/>
      <c r="X52054" s="289"/>
    </row>
    <row r="52055" spans="20:24">
      <c r="T52055" s="288"/>
      <c r="U52055" s="287"/>
      <c r="X52055" s="289"/>
    </row>
    <row r="52056" spans="20:24">
      <c r="T52056" s="288"/>
      <c r="U52056" s="287"/>
      <c r="X52056" s="289"/>
    </row>
    <row r="52057" spans="20:24">
      <c r="T52057" s="288"/>
      <c r="U52057" s="287"/>
      <c r="X52057" s="289"/>
    </row>
    <row r="52058" spans="20:24">
      <c r="T52058" s="288"/>
      <c r="U52058" s="287"/>
      <c r="X52058" s="289"/>
    </row>
    <row r="52059" spans="20:24">
      <c r="T52059" s="288"/>
      <c r="U52059" s="287"/>
      <c r="X52059" s="289"/>
    </row>
    <row r="52060" spans="20:24">
      <c r="T52060" s="288"/>
      <c r="U52060" s="287"/>
      <c r="X52060" s="289"/>
    </row>
    <row r="52061" spans="20:24">
      <c r="T52061" s="288"/>
      <c r="U52061" s="287"/>
      <c r="X52061" s="289"/>
    </row>
    <row r="52062" spans="20:24">
      <c r="T52062" s="288"/>
      <c r="U52062" s="287"/>
      <c r="X52062" s="289"/>
    </row>
    <row r="52063" spans="20:24">
      <c r="T52063" s="288"/>
      <c r="U52063" s="287"/>
      <c r="X52063" s="289"/>
    </row>
    <row r="52064" spans="20:24">
      <c r="T52064" s="288"/>
      <c r="U52064" s="287"/>
      <c r="X52064" s="289"/>
    </row>
    <row r="52065" spans="20:24">
      <c r="T52065" s="288"/>
      <c r="U52065" s="287"/>
      <c r="X52065" s="289"/>
    </row>
    <row r="52066" spans="20:24">
      <c r="T52066" s="288"/>
      <c r="U52066" s="287"/>
      <c r="X52066" s="289"/>
    </row>
    <row r="52067" spans="20:24">
      <c r="T52067" s="288"/>
      <c r="U52067" s="287"/>
      <c r="X52067" s="289"/>
    </row>
    <row r="52068" spans="20:24">
      <c r="T52068" s="288"/>
      <c r="U52068" s="287"/>
      <c r="X52068" s="289"/>
    </row>
    <row r="52069" spans="20:24">
      <c r="T52069" s="288"/>
      <c r="U52069" s="287"/>
      <c r="X52069" s="289"/>
    </row>
    <row r="52070" spans="20:24">
      <c r="T52070" s="288"/>
      <c r="U52070" s="287"/>
      <c r="X52070" s="289"/>
    </row>
    <row r="52071" spans="20:24">
      <c r="T52071" s="288"/>
      <c r="U52071" s="287"/>
      <c r="X52071" s="289"/>
    </row>
    <row r="52072" spans="20:24">
      <c r="T52072" s="288"/>
      <c r="U52072" s="287"/>
      <c r="X52072" s="289"/>
    </row>
    <row r="52073" spans="20:24">
      <c r="T52073" s="288"/>
      <c r="U52073" s="287"/>
      <c r="X52073" s="289"/>
    </row>
    <row r="52074" spans="20:24">
      <c r="T52074" s="288"/>
      <c r="U52074" s="287"/>
      <c r="X52074" s="289"/>
    </row>
    <row r="52075" spans="20:24">
      <c r="T52075" s="288"/>
      <c r="U52075" s="287"/>
      <c r="X52075" s="289"/>
    </row>
    <row r="52076" spans="20:24">
      <c r="T52076" s="288"/>
      <c r="U52076" s="287"/>
      <c r="X52076" s="289"/>
    </row>
    <row r="52077" spans="20:24">
      <c r="T52077" s="288"/>
      <c r="U52077" s="287"/>
      <c r="X52077" s="289"/>
    </row>
    <row r="52078" spans="20:24">
      <c r="T52078" s="288"/>
      <c r="U52078" s="287"/>
      <c r="X52078" s="289"/>
    </row>
    <row r="52079" spans="20:24">
      <c r="T52079" s="288"/>
      <c r="U52079" s="287"/>
      <c r="X52079" s="289"/>
    </row>
    <row r="52080" spans="20:24">
      <c r="T52080" s="288"/>
      <c r="U52080" s="287"/>
      <c r="X52080" s="289"/>
    </row>
    <row r="52081" spans="20:24">
      <c r="T52081" s="288"/>
      <c r="U52081" s="287"/>
      <c r="X52081" s="289"/>
    </row>
    <row r="52082" spans="20:24">
      <c r="T52082" s="288"/>
      <c r="U52082" s="287"/>
      <c r="X52082" s="289"/>
    </row>
    <row r="52083" spans="20:24">
      <c r="T52083" s="288"/>
      <c r="U52083" s="287"/>
      <c r="X52083" s="289"/>
    </row>
    <row r="52084" spans="20:24">
      <c r="T52084" s="288"/>
      <c r="U52084" s="287"/>
      <c r="X52084" s="289"/>
    </row>
    <row r="52085" spans="20:24">
      <c r="T52085" s="288"/>
      <c r="U52085" s="287"/>
      <c r="X52085" s="289"/>
    </row>
    <row r="52086" spans="20:24">
      <c r="T52086" s="288"/>
      <c r="U52086" s="287"/>
      <c r="X52086" s="289"/>
    </row>
    <row r="52087" spans="20:24">
      <c r="T52087" s="288"/>
      <c r="U52087" s="287"/>
      <c r="X52087" s="289"/>
    </row>
    <row r="52088" spans="20:24">
      <c r="T52088" s="288"/>
      <c r="U52088" s="287"/>
      <c r="X52088" s="289"/>
    </row>
    <row r="52089" spans="20:24">
      <c r="T52089" s="288"/>
      <c r="U52089" s="287"/>
      <c r="X52089" s="289"/>
    </row>
    <row r="52090" spans="20:24">
      <c r="T52090" s="288"/>
      <c r="U52090" s="287"/>
      <c r="X52090" s="289"/>
    </row>
    <row r="52091" spans="20:24">
      <c r="T52091" s="288"/>
      <c r="U52091" s="287"/>
      <c r="X52091" s="289"/>
    </row>
    <row r="52092" spans="20:24">
      <c r="T52092" s="288"/>
      <c r="U52092" s="287"/>
      <c r="X52092" s="289"/>
    </row>
    <row r="52093" spans="20:24">
      <c r="T52093" s="288"/>
      <c r="U52093" s="287"/>
      <c r="X52093" s="289"/>
    </row>
    <row r="52094" spans="20:24">
      <c r="T52094" s="288"/>
      <c r="U52094" s="287"/>
      <c r="X52094" s="289"/>
    </row>
    <row r="52095" spans="20:24">
      <c r="T52095" s="288"/>
      <c r="U52095" s="287"/>
      <c r="X52095" s="289"/>
    </row>
    <row r="52096" spans="20:24">
      <c r="T52096" s="288"/>
      <c r="U52096" s="287"/>
      <c r="X52096" s="289"/>
    </row>
    <row r="52097" spans="20:24">
      <c r="T52097" s="288"/>
      <c r="U52097" s="287"/>
      <c r="X52097" s="289"/>
    </row>
    <row r="52098" spans="20:24">
      <c r="T52098" s="288"/>
      <c r="U52098" s="287"/>
      <c r="X52098" s="289"/>
    </row>
    <row r="52099" spans="20:24">
      <c r="T52099" s="288"/>
      <c r="U52099" s="287"/>
      <c r="X52099" s="289"/>
    </row>
    <row r="52100" spans="20:24">
      <c r="T52100" s="288"/>
      <c r="U52100" s="287"/>
      <c r="X52100" s="289"/>
    </row>
    <row r="52101" spans="20:24">
      <c r="T52101" s="288"/>
      <c r="U52101" s="287"/>
      <c r="X52101" s="289"/>
    </row>
    <row r="52102" spans="20:24">
      <c r="T52102" s="288"/>
      <c r="U52102" s="287"/>
      <c r="X52102" s="289"/>
    </row>
    <row r="52103" spans="20:24">
      <c r="T52103" s="288"/>
      <c r="U52103" s="287"/>
      <c r="X52103" s="289"/>
    </row>
    <row r="52104" spans="20:24">
      <c r="T52104" s="288"/>
      <c r="U52104" s="287"/>
      <c r="X52104" s="289"/>
    </row>
    <row r="52105" spans="20:24">
      <c r="T52105" s="288"/>
      <c r="U52105" s="287"/>
      <c r="X52105" s="289"/>
    </row>
    <row r="52106" spans="20:24">
      <c r="T52106" s="288"/>
      <c r="U52106" s="287"/>
      <c r="X52106" s="289"/>
    </row>
    <row r="52107" spans="20:24">
      <c r="T52107" s="288"/>
      <c r="U52107" s="287"/>
      <c r="X52107" s="289"/>
    </row>
    <row r="52108" spans="20:24">
      <c r="T52108" s="288"/>
      <c r="U52108" s="287"/>
      <c r="X52108" s="289"/>
    </row>
    <row r="52109" spans="20:24">
      <c r="T52109" s="288"/>
      <c r="U52109" s="287"/>
      <c r="X52109" s="289"/>
    </row>
    <row r="52110" spans="20:24">
      <c r="T52110" s="288"/>
      <c r="U52110" s="287"/>
      <c r="X52110" s="289"/>
    </row>
    <row r="52111" spans="20:24">
      <c r="T52111" s="288"/>
      <c r="U52111" s="287"/>
      <c r="X52111" s="289"/>
    </row>
    <row r="52112" spans="20:24">
      <c r="T52112" s="288"/>
      <c r="U52112" s="287"/>
      <c r="X52112" s="289"/>
    </row>
    <row r="52113" spans="20:24">
      <c r="T52113" s="288"/>
      <c r="U52113" s="287"/>
      <c r="X52113" s="289"/>
    </row>
    <row r="52114" spans="20:24">
      <c r="T52114" s="288"/>
      <c r="U52114" s="287"/>
      <c r="X52114" s="289"/>
    </row>
    <row r="52115" spans="20:24">
      <c r="T52115" s="288"/>
      <c r="U52115" s="287"/>
      <c r="X52115" s="289"/>
    </row>
    <row r="52116" spans="20:24">
      <c r="T52116" s="288"/>
      <c r="U52116" s="287"/>
      <c r="X52116" s="289"/>
    </row>
    <row r="52117" spans="20:24">
      <c r="T52117" s="288"/>
      <c r="U52117" s="287"/>
      <c r="X52117" s="289"/>
    </row>
    <row r="52118" spans="20:24">
      <c r="T52118" s="288"/>
      <c r="U52118" s="287"/>
      <c r="X52118" s="289"/>
    </row>
    <row r="52119" spans="20:24">
      <c r="T52119" s="288"/>
      <c r="U52119" s="287"/>
      <c r="X52119" s="289"/>
    </row>
    <row r="52120" spans="20:24">
      <c r="T52120" s="288"/>
      <c r="U52120" s="287"/>
      <c r="X52120" s="289"/>
    </row>
    <row r="52121" spans="20:24">
      <c r="T52121" s="288"/>
      <c r="U52121" s="287"/>
      <c r="X52121" s="289"/>
    </row>
    <row r="52122" spans="20:24">
      <c r="T52122" s="288"/>
      <c r="U52122" s="287"/>
      <c r="X52122" s="289"/>
    </row>
    <row r="52123" spans="20:24">
      <c r="T52123" s="288"/>
      <c r="U52123" s="287"/>
      <c r="X52123" s="289"/>
    </row>
    <row r="52124" spans="20:24">
      <c r="T52124" s="288"/>
      <c r="U52124" s="287"/>
      <c r="X52124" s="289"/>
    </row>
    <row r="52125" spans="20:24">
      <c r="T52125" s="288"/>
      <c r="U52125" s="287"/>
      <c r="X52125" s="289"/>
    </row>
    <row r="52126" spans="20:24">
      <c r="T52126" s="288"/>
      <c r="U52126" s="287"/>
      <c r="X52126" s="289"/>
    </row>
    <row r="52127" spans="20:24">
      <c r="T52127" s="288"/>
      <c r="U52127" s="287"/>
      <c r="X52127" s="289"/>
    </row>
    <row r="52128" spans="20:24">
      <c r="T52128" s="288"/>
      <c r="U52128" s="287"/>
      <c r="X52128" s="289"/>
    </row>
    <row r="52129" spans="20:24">
      <c r="T52129" s="288"/>
      <c r="U52129" s="287"/>
      <c r="X52129" s="289"/>
    </row>
    <row r="52130" spans="20:24">
      <c r="T52130" s="288"/>
      <c r="U52130" s="287"/>
      <c r="X52130" s="289"/>
    </row>
    <row r="52131" spans="20:24">
      <c r="T52131" s="288"/>
      <c r="U52131" s="287"/>
      <c r="X52131" s="289"/>
    </row>
    <row r="52132" spans="20:24">
      <c r="T52132" s="288"/>
      <c r="U52132" s="287"/>
      <c r="X52132" s="289"/>
    </row>
    <row r="52133" spans="20:24">
      <c r="T52133" s="288"/>
      <c r="U52133" s="287"/>
      <c r="X52133" s="289"/>
    </row>
    <row r="52134" spans="20:24">
      <c r="T52134" s="288"/>
      <c r="U52134" s="287"/>
      <c r="X52134" s="289"/>
    </row>
    <row r="52135" spans="20:24">
      <c r="T52135" s="288"/>
      <c r="U52135" s="287"/>
      <c r="X52135" s="289"/>
    </row>
    <row r="52136" spans="20:24">
      <c r="T52136" s="288"/>
      <c r="U52136" s="287"/>
      <c r="X52136" s="289"/>
    </row>
    <row r="52137" spans="20:24">
      <c r="T52137" s="288"/>
      <c r="U52137" s="287"/>
      <c r="X52137" s="289"/>
    </row>
    <row r="52138" spans="20:24">
      <c r="T52138" s="288"/>
      <c r="U52138" s="287"/>
      <c r="X52138" s="289"/>
    </row>
    <row r="52139" spans="20:24">
      <c r="T52139" s="288"/>
      <c r="U52139" s="287"/>
      <c r="X52139" s="289"/>
    </row>
    <row r="52140" spans="20:24">
      <c r="T52140" s="288"/>
      <c r="U52140" s="287"/>
      <c r="X52140" s="289"/>
    </row>
    <row r="52141" spans="20:24">
      <c r="T52141" s="288"/>
      <c r="U52141" s="287"/>
      <c r="X52141" s="289"/>
    </row>
    <row r="52142" spans="20:24">
      <c r="T52142" s="288"/>
      <c r="U52142" s="287"/>
      <c r="X52142" s="289"/>
    </row>
    <row r="52143" spans="20:24">
      <c r="T52143" s="288"/>
      <c r="U52143" s="287"/>
      <c r="X52143" s="289"/>
    </row>
    <row r="52144" spans="20:24">
      <c r="T52144" s="288"/>
      <c r="U52144" s="287"/>
      <c r="X52144" s="289"/>
    </row>
    <row r="52145" spans="20:24">
      <c r="T52145" s="288"/>
      <c r="U52145" s="287"/>
      <c r="X52145" s="289"/>
    </row>
    <row r="52146" spans="20:24">
      <c r="T52146" s="288"/>
      <c r="U52146" s="287"/>
      <c r="X52146" s="289"/>
    </row>
    <row r="52147" spans="20:24">
      <c r="T52147" s="288"/>
      <c r="U52147" s="287"/>
      <c r="X52147" s="289"/>
    </row>
    <row r="52148" spans="20:24">
      <c r="T52148" s="288"/>
      <c r="U52148" s="287"/>
      <c r="X52148" s="289"/>
    </row>
    <row r="52149" spans="20:24">
      <c r="T52149" s="288"/>
      <c r="U52149" s="287"/>
      <c r="X52149" s="289"/>
    </row>
    <row r="52150" spans="20:24">
      <c r="T52150" s="288"/>
      <c r="U52150" s="287"/>
      <c r="X52150" s="289"/>
    </row>
    <row r="52151" spans="20:24">
      <c r="T52151" s="288"/>
      <c r="U52151" s="287"/>
      <c r="X52151" s="289"/>
    </row>
    <row r="52152" spans="20:24">
      <c r="T52152" s="288"/>
      <c r="U52152" s="287"/>
      <c r="X52152" s="289"/>
    </row>
    <row r="52153" spans="20:24">
      <c r="T52153" s="288"/>
      <c r="U52153" s="287"/>
      <c r="X52153" s="289"/>
    </row>
    <row r="52154" spans="20:24">
      <c r="T52154" s="288"/>
      <c r="U52154" s="287"/>
      <c r="X52154" s="289"/>
    </row>
    <row r="52155" spans="20:24">
      <c r="T52155" s="288"/>
      <c r="U52155" s="287"/>
      <c r="X52155" s="289"/>
    </row>
    <row r="52156" spans="20:24">
      <c r="T52156" s="288"/>
      <c r="U52156" s="287"/>
      <c r="X52156" s="289"/>
    </row>
    <row r="52157" spans="20:24">
      <c r="T52157" s="288"/>
      <c r="U52157" s="287"/>
      <c r="X52157" s="289"/>
    </row>
    <row r="52158" spans="20:24">
      <c r="T52158" s="288"/>
      <c r="U52158" s="287"/>
      <c r="X52158" s="289"/>
    </row>
    <row r="52159" spans="20:24">
      <c r="T52159" s="288"/>
      <c r="U52159" s="287"/>
      <c r="X52159" s="289"/>
    </row>
    <row r="52160" spans="20:24">
      <c r="T52160" s="288"/>
      <c r="U52160" s="287"/>
      <c r="X52160" s="289"/>
    </row>
    <row r="52161" spans="20:24">
      <c r="T52161" s="288"/>
      <c r="U52161" s="287"/>
      <c r="X52161" s="289"/>
    </row>
    <row r="52162" spans="20:24">
      <c r="T52162" s="288"/>
      <c r="U52162" s="287"/>
      <c r="X52162" s="289"/>
    </row>
    <row r="52163" spans="20:24">
      <c r="T52163" s="288"/>
      <c r="U52163" s="287"/>
      <c r="X52163" s="289"/>
    </row>
    <row r="52164" spans="20:24">
      <c r="T52164" s="288"/>
      <c r="U52164" s="287"/>
      <c r="X52164" s="289"/>
    </row>
    <row r="52165" spans="20:24">
      <c r="T52165" s="288"/>
      <c r="U52165" s="287"/>
      <c r="X52165" s="289"/>
    </row>
    <row r="52166" spans="20:24">
      <c r="T52166" s="288"/>
      <c r="U52166" s="287"/>
      <c r="X52166" s="289"/>
    </row>
    <row r="52167" spans="20:24">
      <c r="T52167" s="288"/>
      <c r="U52167" s="287"/>
      <c r="X52167" s="289"/>
    </row>
    <row r="52168" spans="20:24">
      <c r="T52168" s="288"/>
      <c r="U52168" s="287"/>
      <c r="X52168" s="289"/>
    </row>
    <row r="52169" spans="20:24">
      <c r="T52169" s="288"/>
      <c r="U52169" s="287"/>
      <c r="X52169" s="289"/>
    </row>
    <row r="52170" spans="20:24">
      <c r="T52170" s="288"/>
      <c r="U52170" s="287"/>
      <c r="X52170" s="289"/>
    </row>
    <row r="52171" spans="20:24">
      <c r="T52171" s="288"/>
      <c r="U52171" s="287"/>
      <c r="X52171" s="289"/>
    </row>
    <row r="52172" spans="20:24">
      <c r="T52172" s="288"/>
      <c r="U52172" s="287"/>
      <c r="X52172" s="289"/>
    </row>
    <row r="52173" spans="20:24">
      <c r="T52173" s="288"/>
      <c r="U52173" s="287"/>
      <c r="X52173" s="289"/>
    </row>
    <row r="52174" spans="20:24">
      <c r="T52174" s="288"/>
      <c r="U52174" s="287"/>
      <c r="X52174" s="289"/>
    </row>
    <row r="52175" spans="20:24">
      <c r="T52175" s="288"/>
      <c r="U52175" s="287"/>
      <c r="X52175" s="289"/>
    </row>
    <row r="52176" spans="20:24">
      <c r="T52176" s="288"/>
      <c r="U52176" s="287"/>
      <c r="X52176" s="289"/>
    </row>
    <row r="52177" spans="20:24">
      <c r="T52177" s="288"/>
      <c r="U52177" s="287"/>
      <c r="X52177" s="289"/>
    </row>
    <row r="52178" spans="20:24">
      <c r="T52178" s="288"/>
      <c r="U52178" s="287"/>
      <c r="X52178" s="289"/>
    </row>
    <row r="52179" spans="20:24">
      <c r="T52179" s="288"/>
      <c r="U52179" s="287"/>
      <c r="X52179" s="289"/>
    </row>
    <row r="52180" spans="20:24">
      <c r="T52180" s="288"/>
      <c r="U52180" s="287"/>
      <c r="X52180" s="289"/>
    </row>
    <row r="52181" spans="20:24">
      <c r="T52181" s="288"/>
      <c r="U52181" s="287"/>
      <c r="X52181" s="289"/>
    </row>
    <row r="52182" spans="20:24">
      <c r="T52182" s="288"/>
      <c r="U52182" s="287"/>
      <c r="X52182" s="289"/>
    </row>
    <row r="52183" spans="20:24">
      <c r="T52183" s="288"/>
      <c r="U52183" s="287"/>
      <c r="X52183" s="289"/>
    </row>
    <row r="52184" spans="20:24">
      <c r="T52184" s="288"/>
      <c r="U52184" s="287"/>
      <c r="X52184" s="289"/>
    </row>
    <row r="52185" spans="20:24">
      <c r="T52185" s="288"/>
      <c r="U52185" s="287"/>
      <c r="X52185" s="289"/>
    </row>
    <row r="52186" spans="20:24">
      <c r="T52186" s="288"/>
      <c r="U52186" s="287"/>
      <c r="X52186" s="289"/>
    </row>
    <row r="52187" spans="20:24">
      <c r="T52187" s="288"/>
      <c r="U52187" s="287"/>
      <c r="X52187" s="289"/>
    </row>
    <row r="52188" spans="20:24">
      <c r="T52188" s="288"/>
      <c r="U52188" s="287"/>
      <c r="X52188" s="289"/>
    </row>
    <row r="52189" spans="20:24">
      <c r="T52189" s="288"/>
      <c r="U52189" s="287"/>
      <c r="X52189" s="289"/>
    </row>
    <row r="52190" spans="20:24">
      <c r="T52190" s="288"/>
      <c r="U52190" s="287"/>
      <c r="X52190" s="289"/>
    </row>
    <row r="52191" spans="20:24">
      <c r="T52191" s="288"/>
      <c r="U52191" s="287"/>
      <c r="X52191" s="289"/>
    </row>
    <row r="52192" spans="20:24">
      <c r="T52192" s="288"/>
      <c r="U52192" s="287"/>
      <c r="X52192" s="289"/>
    </row>
    <row r="52193" spans="20:24">
      <c r="T52193" s="288"/>
      <c r="U52193" s="287"/>
      <c r="X52193" s="289"/>
    </row>
    <row r="52194" spans="20:24">
      <c r="T52194" s="288"/>
      <c r="U52194" s="287"/>
      <c r="X52194" s="289"/>
    </row>
    <row r="52195" spans="20:24">
      <c r="T52195" s="288"/>
      <c r="U52195" s="287"/>
      <c r="X52195" s="289"/>
    </row>
    <row r="52196" spans="20:24">
      <c r="T52196" s="288"/>
      <c r="U52196" s="287"/>
      <c r="X52196" s="289"/>
    </row>
    <row r="52197" spans="20:24">
      <c r="T52197" s="288"/>
      <c r="U52197" s="287"/>
      <c r="X52197" s="289"/>
    </row>
    <row r="52198" spans="20:24">
      <c r="T52198" s="288"/>
      <c r="U52198" s="287"/>
      <c r="X52198" s="289"/>
    </row>
    <row r="52199" spans="20:24">
      <c r="T52199" s="288"/>
      <c r="U52199" s="287"/>
      <c r="X52199" s="289"/>
    </row>
    <row r="52200" spans="20:24">
      <c r="T52200" s="288"/>
      <c r="U52200" s="287"/>
      <c r="X52200" s="289"/>
    </row>
    <row r="52201" spans="20:24">
      <c r="T52201" s="288"/>
      <c r="U52201" s="287"/>
      <c r="X52201" s="289"/>
    </row>
    <row r="52202" spans="20:24">
      <c r="T52202" s="288"/>
      <c r="U52202" s="287"/>
      <c r="X52202" s="289"/>
    </row>
    <row r="52203" spans="20:24">
      <c r="T52203" s="288"/>
      <c r="U52203" s="287"/>
      <c r="X52203" s="289"/>
    </row>
    <row r="52204" spans="20:24">
      <c r="T52204" s="288"/>
      <c r="U52204" s="287"/>
      <c r="X52204" s="289"/>
    </row>
    <row r="52205" spans="20:24">
      <c r="T52205" s="288"/>
      <c r="U52205" s="287"/>
      <c r="X52205" s="289"/>
    </row>
    <row r="52206" spans="20:24">
      <c r="T52206" s="288"/>
      <c r="U52206" s="287"/>
      <c r="X52206" s="289"/>
    </row>
    <row r="52207" spans="20:24">
      <c r="T52207" s="288"/>
      <c r="U52207" s="287"/>
      <c r="X52207" s="289"/>
    </row>
    <row r="52208" spans="20:24">
      <c r="T52208" s="288"/>
      <c r="U52208" s="287"/>
      <c r="X52208" s="289"/>
    </row>
    <row r="52209" spans="20:24">
      <c r="T52209" s="288"/>
      <c r="U52209" s="287"/>
      <c r="X52209" s="289"/>
    </row>
    <row r="52210" spans="20:24">
      <c r="T52210" s="288"/>
      <c r="U52210" s="287"/>
      <c r="X52210" s="289"/>
    </row>
    <row r="52211" spans="20:24">
      <c r="T52211" s="288"/>
      <c r="U52211" s="287"/>
      <c r="X52211" s="289"/>
    </row>
    <row r="52212" spans="20:24">
      <c r="T52212" s="288"/>
      <c r="U52212" s="287"/>
      <c r="X52212" s="289"/>
    </row>
    <row r="52213" spans="20:24">
      <c r="T52213" s="288"/>
      <c r="U52213" s="287"/>
      <c r="X52213" s="289"/>
    </row>
    <row r="52214" spans="20:24">
      <c r="T52214" s="288"/>
      <c r="U52214" s="287"/>
      <c r="X52214" s="289"/>
    </row>
    <row r="52215" spans="20:24">
      <c r="T52215" s="288"/>
      <c r="U52215" s="287"/>
      <c r="X52215" s="289"/>
    </row>
    <row r="52216" spans="20:24">
      <c r="T52216" s="288"/>
      <c r="U52216" s="287"/>
      <c r="X52216" s="289"/>
    </row>
    <row r="52217" spans="20:24">
      <c r="T52217" s="288"/>
      <c r="U52217" s="287"/>
      <c r="X52217" s="289"/>
    </row>
    <row r="52218" spans="20:24">
      <c r="T52218" s="288"/>
      <c r="U52218" s="287"/>
      <c r="X52218" s="289"/>
    </row>
    <row r="52219" spans="20:24">
      <c r="T52219" s="288"/>
      <c r="U52219" s="287"/>
      <c r="X52219" s="289"/>
    </row>
    <row r="52220" spans="20:24">
      <c r="T52220" s="288"/>
      <c r="U52220" s="287"/>
      <c r="X52220" s="289"/>
    </row>
    <row r="52221" spans="20:24">
      <c r="T52221" s="288"/>
      <c r="U52221" s="287"/>
      <c r="X52221" s="289"/>
    </row>
    <row r="52222" spans="20:24">
      <c r="T52222" s="288"/>
      <c r="U52222" s="287"/>
      <c r="X52222" s="289"/>
    </row>
    <row r="52223" spans="20:24">
      <c r="T52223" s="288"/>
      <c r="U52223" s="287"/>
      <c r="X52223" s="289"/>
    </row>
    <row r="52224" spans="20:24">
      <c r="T52224" s="288"/>
      <c r="U52224" s="287"/>
      <c r="X52224" s="289"/>
    </row>
    <row r="52225" spans="20:24">
      <c r="T52225" s="288"/>
      <c r="U52225" s="287"/>
      <c r="X52225" s="289"/>
    </row>
    <row r="52226" spans="20:24">
      <c r="T52226" s="288"/>
      <c r="U52226" s="287"/>
      <c r="X52226" s="289"/>
    </row>
    <row r="52227" spans="20:24">
      <c r="T52227" s="288"/>
      <c r="U52227" s="287"/>
      <c r="X52227" s="289"/>
    </row>
    <row r="52228" spans="20:24">
      <c r="T52228" s="288"/>
      <c r="U52228" s="287"/>
      <c r="X52228" s="289"/>
    </row>
    <row r="52229" spans="20:24">
      <c r="T52229" s="288"/>
      <c r="U52229" s="287"/>
      <c r="X52229" s="289"/>
    </row>
    <row r="52230" spans="20:24">
      <c r="T52230" s="288"/>
      <c r="U52230" s="287"/>
      <c r="X52230" s="289"/>
    </row>
    <row r="52231" spans="20:24">
      <c r="T52231" s="288"/>
      <c r="U52231" s="287"/>
      <c r="X52231" s="289"/>
    </row>
    <row r="52232" spans="20:24">
      <c r="T52232" s="288"/>
      <c r="U52232" s="287"/>
      <c r="X52232" s="289"/>
    </row>
    <row r="52233" spans="20:24">
      <c r="T52233" s="288"/>
      <c r="U52233" s="287"/>
      <c r="X52233" s="289"/>
    </row>
    <row r="52234" spans="20:24">
      <c r="T52234" s="288"/>
      <c r="U52234" s="287"/>
      <c r="X52234" s="289"/>
    </row>
    <row r="52235" spans="20:24">
      <c r="T52235" s="288"/>
      <c r="U52235" s="287"/>
      <c r="X52235" s="289"/>
    </row>
    <row r="52236" spans="20:24">
      <c r="T52236" s="288"/>
      <c r="U52236" s="287"/>
      <c r="X52236" s="289"/>
    </row>
    <row r="52237" spans="20:24">
      <c r="T52237" s="288"/>
      <c r="U52237" s="287"/>
      <c r="X52237" s="289"/>
    </row>
    <row r="52238" spans="20:24">
      <c r="T52238" s="288"/>
      <c r="U52238" s="287"/>
      <c r="X52238" s="289"/>
    </row>
    <row r="52239" spans="20:24">
      <c r="T52239" s="288"/>
      <c r="U52239" s="287"/>
      <c r="X52239" s="289"/>
    </row>
    <row r="52240" spans="20:24">
      <c r="T52240" s="288"/>
      <c r="U52240" s="287"/>
      <c r="X52240" s="289"/>
    </row>
    <row r="52241" spans="20:24">
      <c r="T52241" s="288"/>
      <c r="U52241" s="287"/>
      <c r="X52241" s="289"/>
    </row>
    <row r="52242" spans="20:24">
      <c r="T52242" s="288"/>
      <c r="U52242" s="287"/>
      <c r="X52242" s="289"/>
    </row>
    <row r="52243" spans="20:24">
      <c r="T52243" s="288"/>
      <c r="U52243" s="287"/>
      <c r="X52243" s="289"/>
    </row>
    <row r="52244" spans="20:24">
      <c r="T52244" s="288"/>
      <c r="U52244" s="287"/>
      <c r="X52244" s="289"/>
    </row>
    <row r="52245" spans="20:24">
      <c r="T52245" s="288"/>
      <c r="U52245" s="287"/>
      <c r="X52245" s="289"/>
    </row>
    <row r="52246" spans="20:24">
      <c r="T52246" s="288"/>
      <c r="U52246" s="287"/>
      <c r="X52246" s="289"/>
    </row>
    <row r="52247" spans="20:24">
      <c r="T52247" s="288"/>
      <c r="U52247" s="287"/>
      <c r="X52247" s="289"/>
    </row>
    <row r="52248" spans="20:24">
      <c r="T52248" s="288"/>
      <c r="U52248" s="287"/>
      <c r="X52248" s="289"/>
    </row>
    <row r="52249" spans="20:24">
      <c r="T52249" s="288"/>
      <c r="U52249" s="287"/>
      <c r="X52249" s="289"/>
    </row>
    <row r="52250" spans="20:24">
      <c r="T52250" s="288"/>
      <c r="U52250" s="287"/>
      <c r="X52250" s="289"/>
    </row>
    <row r="52251" spans="20:24">
      <c r="T52251" s="288"/>
      <c r="U52251" s="287"/>
      <c r="X52251" s="289"/>
    </row>
    <row r="52252" spans="20:24">
      <c r="T52252" s="288"/>
      <c r="U52252" s="287"/>
      <c r="X52252" s="289"/>
    </row>
    <row r="52253" spans="20:24">
      <c r="T52253" s="288"/>
      <c r="U52253" s="287"/>
      <c r="X52253" s="289"/>
    </row>
    <row r="52254" spans="20:24">
      <c r="T52254" s="288"/>
      <c r="U52254" s="287"/>
      <c r="X52254" s="289"/>
    </row>
    <row r="52255" spans="20:24">
      <c r="T52255" s="288"/>
      <c r="U52255" s="287"/>
      <c r="X52255" s="289"/>
    </row>
    <row r="52256" spans="20:24">
      <c r="T52256" s="288"/>
      <c r="U52256" s="287"/>
      <c r="X52256" s="289"/>
    </row>
    <row r="52257" spans="20:24">
      <c r="T52257" s="288"/>
      <c r="U52257" s="287"/>
      <c r="X52257" s="289"/>
    </row>
    <row r="52258" spans="20:24">
      <c r="T52258" s="288"/>
      <c r="U52258" s="287"/>
      <c r="X52258" s="289"/>
    </row>
    <row r="52259" spans="20:24">
      <c r="T52259" s="288"/>
      <c r="U52259" s="287"/>
      <c r="X52259" s="289"/>
    </row>
    <row r="52260" spans="20:24">
      <c r="T52260" s="288"/>
      <c r="U52260" s="287"/>
      <c r="X52260" s="289"/>
    </row>
    <row r="52261" spans="20:24">
      <c r="T52261" s="288"/>
      <c r="U52261" s="287"/>
      <c r="X52261" s="289"/>
    </row>
    <row r="52262" spans="20:24">
      <c r="T52262" s="288"/>
      <c r="U52262" s="287"/>
      <c r="X52262" s="289"/>
    </row>
    <row r="52263" spans="20:24">
      <c r="T52263" s="288"/>
      <c r="U52263" s="287"/>
      <c r="X52263" s="289"/>
    </row>
    <row r="52264" spans="20:24">
      <c r="T52264" s="288"/>
      <c r="U52264" s="287"/>
      <c r="X52264" s="289"/>
    </row>
    <row r="52265" spans="20:24">
      <c r="T52265" s="288"/>
      <c r="U52265" s="287"/>
      <c r="X52265" s="289"/>
    </row>
    <row r="52266" spans="20:24">
      <c r="T52266" s="288"/>
      <c r="U52266" s="287"/>
      <c r="X52266" s="289"/>
    </row>
    <row r="52267" spans="20:24">
      <c r="T52267" s="288"/>
      <c r="U52267" s="287"/>
      <c r="X52267" s="289"/>
    </row>
    <row r="52268" spans="20:24">
      <c r="T52268" s="288"/>
      <c r="U52268" s="287"/>
      <c r="X52268" s="289"/>
    </row>
    <row r="52269" spans="20:24">
      <c r="T52269" s="288"/>
      <c r="U52269" s="287"/>
      <c r="X52269" s="289"/>
    </row>
    <row r="52270" spans="20:24">
      <c r="T52270" s="288"/>
      <c r="U52270" s="287"/>
      <c r="X52270" s="289"/>
    </row>
    <row r="52271" spans="20:24">
      <c r="T52271" s="288"/>
      <c r="U52271" s="287"/>
      <c r="X52271" s="289"/>
    </row>
    <row r="52272" spans="20:24">
      <c r="T52272" s="288"/>
      <c r="U52272" s="287"/>
      <c r="X52272" s="289"/>
    </row>
    <row r="52273" spans="20:24">
      <c r="T52273" s="288"/>
      <c r="U52273" s="287"/>
      <c r="X52273" s="289"/>
    </row>
    <row r="52274" spans="20:24">
      <c r="T52274" s="288"/>
      <c r="U52274" s="287"/>
      <c r="X52274" s="289"/>
    </row>
    <row r="52275" spans="20:24">
      <c r="T52275" s="288"/>
      <c r="U52275" s="287"/>
      <c r="X52275" s="289"/>
    </row>
    <row r="52276" spans="20:24">
      <c r="T52276" s="288"/>
      <c r="U52276" s="287"/>
      <c r="X52276" s="289"/>
    </row>
    <row r="52277" spans="20:24">
      <c r="T52277" s="288"/>
      <c r="U52277" s="287"/>
      <c r="X52277" s="289"/>
    </row>
    <row r="52278" spans="20:24">
      <c r="T52278" s="288"/>
      <c r="U52278" s="287"/>
      <c r="X52278" s="289"/>
    </row>
    <row r="52279" spans="20:24">
      <c r="T52279" s="288"/>
      <c r="U52279" s="287"/>
      <c r="X52279" s="289"/>
    </row>
    <row r="52280" spans="20:24">
      <c r="T52280" s="288"/>
      <c r="U52280" s="287"/>
      <c r="X52280" s="289"/>
    </row>
    <row r="52281" spans="20:24">
      <c r="T52281" s="288"/>
      <c r="U52281" s="287"/>
      <c r="X52281" s="289"/>
    </row>
    <row r="52282" spans="20:24">
      <c r="T52282" s="288"/>
      <c r="U52282" s="287"/>
      <c r="X52282" s="289"/>
    </row>
    <row r="52283" spans="20:24">
      <c r="T52283" s="288"/>
      <c r="U52283" s="287"/>
      <c r="X52283" s="289"/>
    </row>
    <row r="52284" spans="20:24">
      <c r="T52284" s="288"/>
      <c r="U52284" s="287"/>
      <c r="X52284" s="289"/>
    </row>
    <row r="52285" spans="20:24">
      <c r="T52285" s="288"/>
      <c r="U52285" s="287"/>
      <c r="X52285" s="289"/>
    </row>
    <row r="52286" spans="20:24">
      <c r="T52286" s="288"/>
      <c r="U52286" s="287"/>
      <c r="X52286" s="289"/>
    </row>
    <row r="52287" spans="20:24">
      <c r="T52287" s="288"/>
      <c r="U52287" s="287"/>
      <c r="X52287" s="289"/>
    </row>
    <row r="52288" spans="20:24">
      <c r="T52288" s="288"/>
      <c r="U52288" s="287"/>
      <c r="X52288" s="289"/>
    </row>
    <row r="52289" spans="20:24">
      <c r="T52289" s="288"/>
      <c r="U52289" s="287"/>
      <c r="X52289" s="289"/>
    </row>
    <row r="52290" spans="20:24">
      <c r="T52290" s="288"/>
      <c r="U52290" s="287"/>
      <c r="X52290" s="289"/>
    </row>
    <row r="52291" spans="20:24">
      <c r="T52291" s="288"/>
      <c r="U52291" s="287"/>
      <c r="X52291" s="289"/>
    </row>
    <row r="52292" spans="20:24">
      <c r="T52292" s="288"/>
      <c r="U52292" s="287"/>
      <c r="X52292" s="289"/>
    </row>
    <row r="52293" spans="20:24">
      <c r="T52293" s="288"/>
      <c r="U52293" s="287"/>
      <c r="X52293" s="289"/>
    </row>
    <row r="52294" spans="20:24">
      <c r="T52294" s="288"/>
      <c r="U52294" s="287"/>
      <c r="X52294" s="289"/>
    </row>
    <row r="52295" spans="20:24">
      <c r="T52295" s="288"/>
      <c r="U52295" s="287"/>
      <c r="X52295" s="289"/>
    </row>
    <row r="52296" spans="20:24">
      <c r="T52296" s="288"/>
      <c r="U52296" s="287"/>
      <c r="X52296" s="289"/>
    </row>
    <row r="52297" spans="20:24">
      <c r="T52297" s="288"/>
      <c r="U52297" s="287"/>
      <c r="X52297" s="289"/>
    </row>
    <row r="52298" spans="20:24">
      <c r="T52298" s="288"/>
      <c r="U52298" s="287"/>
      <c r="X52298" s="289"/>
    </row>
    <row r="52299" spans="20:24">
      <c r="T52299" s="288"/>
      <c r="U52299" s="287"/>
      <c r="X52299" s="289"/>
    </row>
    <row r="52300" spans="20:24">
      <c r="T52300" s="288"/>
      <c r="U52300" s="287"/>
      <c r="X52300" s="289"/>
    </row>
    <row r="52301" spans="20:24">
      <c r="T52301" s="288"/>
      <c r="U52301" s="287"/>
      <c r="X52301" s="289"/>
    </row>
    <row r="52302" spans="20:24">
      <c r="T52302" s="288"/>
      <c r="U52302" s="287"/>
      <c r="X52302" s="289"/>
    </row>
    <row r="52303" spans="20:24">
      <c r="T52303" s="288"/>
      <c r="U52303" s="287"/>
      <c r="X52303" s="289"/>
    </row>
    <row r="52304" spans="20:24">
      <c r="T52304" s="288"/>
      <c r="U52304" s="287"/>
      <c r="X52304" s="289"/>
    </row>
    <row r="52305" spans="20:24">
      <c r="T52305" s="288"/>
      <c r="U52305" s="287"/>
      <c r="X52305" s="289"/>
    </row>
    <row r="52306" spans="20:24">
      <c r="T52306" s="288"/>
      <c r="U52306" s="287"/>
      <c r="X52306" s="289"/>
    </row>
    <row r="52307" spans="20:24">
      <c r="T52307" s="288"/>
      <c r="U52307" s="287"/>
      <c r="X52307" s="289"/>
    </row>
    <row r="52308" spans="20:24">
      <c r="T52308" s="288"/>
      <c r="U52308" s="287"/>
      <c r="X52308" s="289"/>
    </row>
    <row r="52309" spans="20:24">
      <c r="T52309" s="288"/>
      <c r="U52309" s="287"/>
      <c r="X52309" s="289"/>
    </row>
    <row r="52310" spans="20:24">
      <c r="T52310" s="288"/>
      <c r="U52310" s="287"/>
      <c r="X52310" s="289"/>
    </row>
    <row r="52311" spans="20:24">
      <c r="T52311" s="288"/>
      <c r="U52311" s="287"/>
      <c r="X52311" s="289"/>
    </row>
    <row r="52312" spans="20:24">
      <c r="T52312" s="288"/>
      <c r="U52312" s="287"/>
      <c r="X52312" s="289"/>
    </row>
    <row r="52313" spans="20:24">
      <c r="T52313" s="288"/>
      <c r="U52313" s="287"/>
      <c r="X52313" s="289"/>
    </row>
    <row r="52314" spans="20:24">
      <c r="T52314" s="288"/>
      <c r="U52314" s="287"/>
      <c r="X52314" s="289"/>
    </row>
    <row r="52315" spans="20:24">
      <c r="T52315" s="288"/>
      <c r="U52315" s="287"/>
      <c r="X52315" s="289"/>
    </row>
    <row r="52316" spans="20:24">
      <c r="T52316" s="288"/>
      <c r="U52316" s="287"/>
      <c r="X52316" s="289"/>
    </row>
    <row r="52317" spans="20:24">
      <c r="T52317" s="288"/>
      <c r="U52317" s="287"/>
      <c r="X52317" s="289"/>
    </row>
    <row r="52318" spans="20:24">
      <c r="T52318" s="288"/>
      <c r="U52318" s="287"/>
      <c r="X52318" s="289"/>
    </row>
    <row r="52319" spans="20:24">
      <c r="T52319" s="288"/>
      <c r="U52319" s="287"/>
      <c r="X52319" s="289"/>
    </row>
    <row r="52320" spans="20:24">
      <c r="T52320" s="288"/>
      <c r="U52320" s="287"/>
      <c r="X52320" s="289"/>
    </row>
    <row r="52321" spans="20:24">
      <c r="T52321" s="288"/>
      <c r="U52321" s="287"/>
      <c r="X52321" s="289"/>
    </row>
    <row r="52322" spans="20:24">
      <c r="T52322" s="288"/>
      <c r="U52322" s="287"/>
      <c r="X52322" s="289"/>
    </row>
    <row r="52323" spans="20:24">
      <c r="T52323" s="288"/>
      <c r="U52323" s="287"/>
      <c r="X52323" s="289"/>
    </row>
    <row r="52324" spans="20:24">
      <c r="T52324" s="288"/>
      <c r="U52324" s="287"/>
      <c r="X52324" s="289"/>
    </row>
    <row r="52325" spans="20:24">
      <c r="T52325" s="288"/>
      <c r="U52325" s="287"/>
      <c r="X52325" s="289"/>
    </row>
    <row r="52326" spans="20:24">
      <c r="T52326" s="288"/>
      <c r="U52326" s="287"/>
      <c r="X52326" s="289"/>
    </row>
    <row r="52327" spans="20:24">
      <c r="T52327" s="288"/>
      <c r="U52327" s="287"/>
      <c r="X52327" s="289"/>
    </row>
    <row r="52328" spans="20:24">
      <c r="T52328" s="288"/>
      <c r="U52328" s="287"/>
      <c r="X52328" s="289"/>
    </row>
    <row r="52329" spans="20:24">
      <c r="T52329" s="288"/>
      <c r="U52329" s="287"/>
      <c r="X52329" s="289"/>
    </row>
    <row r="52330" spans="20:24">
      <c r="T52330" s="288"/>
      <c r="U52330" s="287"/>
      <c r="X52330" s="289"/>
    </row>
    <row r="52331" spans="20:24">
      <c r="T52331" s="288"/>
      <c r="U52331" s="287"/>
      <c r="X52331" s="289"/>
    </row>
    <row r="52332" spans="20:24">
      <c r="T52332" s="288"/>
      <c r="U52332" s="287"/>
      <c r="X52332" s="289"/>
    </row>
    <row r="52333" spans="20:24">
      <c r="T52333" s="288"/>
      <c r="U52333" s="287"/>
      <c r="X52333" s="289"/>
    </row>
    <row r="52334" spans="20:24">
      <c r="T52334" s="288"/>
      <c r="U52334" s="287"/>
      <c r="X52334" s="289"/>
    </row>
    <row r="52335" spans="20:24">
      <c r="T52335" s="288"/>
      <c r="U52335" s="287"/>
      <c r="X52335" s="289"/>
    </row>
    <row r="52336" spans="20:24">
      <c r="T52336" s="288"/>
      <c r="U52336" s="287"/>
      <c r="X52336" s="289"/>
    </row>
    <row r="52337" spans="20:24">
      <c r="T52337" s="288"/>
      <c r="U52337" s="287"/>
      <c r="X52337" s="289"/>
    </row>
    <row r="52338" spans="20:24">
      <c r="T52338" s="288"/>
      <c r="U52338" s="287"/>
      <c r="X52338" s="289"/>
    </row>
    <row r="52339" spans="20:24">
      <c r="T52339" s="288"/>
      <c r="U52339" s="287"/>
      <c r="X52339" s="289"/>
    </row>
    <row r="52340" spans="20:24">
      <c r="T52340" s="288"/>
      <c r="U52340" s="287"/>
      <c r="X52340" s="289"/>
    </row>
    <row r="52341" spans="20:24">
      <c r="T52341" s="288"/>
      <c r="U52341" s="287"/>
      <c r="X52341" s="289"/>
    </row>
    <row r="52342" spans="20:24">
      <c r="T52342" s="288"/>
      <c r="U52342" s="287"/>
      <c r="X52342" s="289"/>
    </row>
    <row r="52343" spans="20:24">
      <c r="T52343" s="288"/>
      <c r="U52343" s="287"/>
      <c r="X52343" s="289"/>
    </row>
    <row r="52344" spans="20:24">
      <c r="T52344" s="288"/>
      <c r="U52344" s="287"/>
      <c r="X52344" s="289"/>
    </row>
    <row r="52345" spans="20:24">
      <c r="T52345" s="288"/>
      <c r="U52345" s="287"/>
      <c r="X52345" s="289"/>
    </row>
    <row r="52346" spans="20:24">
      <c r="T52346" s="288"/>
      <c r="U52346" s="287"/>
      <c r="X52346" s="289"/>
    </row>
    <row r="52347" spans="20:24">
      <c r="T52347" s="288"/>
      <c r="U52347" s="287"/>
      <c r="X52347" s="289"/>
    </row>
    <row r="52348" spans="20:24">
      <c r="T52348" s="288"/>
      <c r="U52348" s="287"/>
      <c r="X52348" s="289"/>
    </row>
    <row r="52349" spans="20:24">
      <c r="T52349" s="288"/>
      <c r="U52349" s="287"/>
      <c r="X52349" s="289"/>
    </row>
    <row r="52350" spans="20:24">
      <c r="T52350" s="288"/>
      <c r="U52350" s="287"/>
      <c r="X52350" s="289"/>
    </row>
    <row r="52351" spans="20:24">
      <c r="T52351" s="288"/>
      <c r="U52351" s="287"/>
      <c r="X52351" s="289"/>
    </row>
    <row r="52352" spans="20:24">
      <c r="T52352" s="288"/>
      <c r="U52352" s="287"/>
      <c r="X52352" s="289"/>
    </row>
    <row r="52353" spans="20:24">
      <c r="T52353" s="288"/>
      <c r="U52353" s="287"/>
      <c r="X52353" s="289"/>
    </row>
    <row r="52354" spans="20:24">
      <c r="T52354" s="288"/>
      <c r="U52354" s="287"/>
      <c r="X52354" s="289"/>
    </row>
    <row r="52355" spans="20:24">
      <c r="T52355" s="288"/>
      <c r="U52355" s="287"/>
      <c r="X52355" s="289"/>
    </row>
    <row r="52356" spans="20:24">
      <c r="T52356" s="288"/>
      <c r="U52356" s="287"/>
      <c r="X52356" s="289"/>
    </row>
    <row r="52357" spans="20:24">
      <c r="T52357" s="288"/>
      <c r="U52357" s="287"/>
      <c r="X52357" s="289"/>
    </row>
    <row r="52358" spans="20:24">
      <c r="T52358" s="288"/>
      <c r="U52358" s="287"/>
      <c r="X52358" s="289"/>
    </row>
    <row r="52359" spans="20:24">
      <c r="T52359" s="288"/>
      <c r="U52359" s="287"/>
      <c r="X52359" s="289"/>
    </row>
    <row r="52360" spans="20:24">
      <c r="T52360" s="288"/>
      <c r="U52360" s="287"/>
      <c r="X52360" s="289"/>
    </row>
    <row r="52361" spans="20:24">
      <c r="T52361" s="288"/>
      <c r="U52361" s="287"/>
      <c r="X52361" s="289"/>
    </row>
    <row r="52362" spans="20:24">
      <c r="T52362" s="288"/>
      <c r="U52362" s="287"/>
      <c r="X52362" s="289"/>
    </row>
    <row r="52363" spans="20:24">
      <c r="T52363" s="288"/>
      <c r="U52363" s="287"/>
      <c r="X52363" s="289"/>
    </row>
    <row r="52364" spans="20:24">
      <c r="T52364" s="288"/>
      <c r="U52364" s="287"/>
      <c r="X52364" s="289"/>
    </row>
    <row r="52365" spans="20:24">
      <c r="T52365" s="288"/>
      <c r="U52365" s="287"/>
      <c r="X52365" s="289"/>
    </row>
    <row r="52366" spans="20:24">
      <c r="T52366" s="288"/>
      <c r="U52366" s="287"/>
      <c r="X52366" s="289"/>
    </row>
    <row r="52367" spans="20:24">
      <c r="T52367" s="288"/>
      <c r="U52367" s="287"/>
      <c r="X52367" s="289"/>
    </row>
    <row r="52368" spans="20:24">
      <c r="T52368" s="288"/>
      <c r="U52368" s="287"/>
      <c r="X52368" s="289"/>
    </row>
    <row r="52369" spans="20:24">
      <c r="T52369" s="288"/>
      <c r="U52369" s="287"/>
      <c r="X52369" s="289"/>
    </row>
    <row r="52370" spans="20:24">
      <c r="T52370" s="288"/>
      <c r="U52370" s="287"/>
      <c r="X52370" s="289"/>
    </row>
    <row r="52371" spans="20:24">
      <c r="T52371" s="288"/>
      <c r="U52371" s="287"/>
      <c r="X52371" s="289"/>
    </row>
    <row r="52372" spans="20:24">
      <c r="T52372" s="288"/>
      <c r="U52372" s="287"/>
      <c r="X52372" s="289"/>
    </row>
    <row r="52373" spans="20:24">
      <c r="T52373" s="288"/>
      <c r="U52373" s="287"/>
      <c r="X52373" s="289"/>
    </row>
    <row r="52374" spans="20:24">
      <c r="T52374" s="288"/>
      <c r="U52374" s="287"/>
      <c r="X52374" s="289"/>
    </row>
    <row r="52375" spans="20:24">
      <c r="T52375" s="288"/>
      <c r="U52375" s="287"/>
      <c r="X52375" s="289"/>
    </row>
    <row r="52376" spans="20:24">
      <c r="T52376" s="288"/>
      <c r="U52376" s="287"/>
      <c r="X52376" s="289"/>
    </row>
    <row r="52377" spans="20:24">
      <c r="T52377" s="288"/>
      <c r="U52377" s="287"/>
      <c r="X52377" s="289"/>
    </row>
    <row r="52378" spans="20:24">
      <c r="T52378" s="288"/>
      <c r="U52378" s="287"/>
      <c r="X52378" s="289"/>
    </row>
    <row r="52379" spans="20:24">
      <c r="T52379" s="288"/>
      <c r="U52379" s="287"/>
      <c r="X52379" s="289"/>
    </row>
    <row r="52380" spans="20:24">
      <c r="T52380" s="288"/>
      <c r="U52380" s="287"/>
      <c r="X52380" s="289"/>
    </row>
    <row r="52381" spans="20:24">
      <c r="T52381" s="288"/>
      <c r="U52381" s="287"/>
      <c r="X52381" s="289"/>
    </row>
    <row r="52382" spans="20:24">
      <c r="T52382" s="288"/>
      <c r="U52382" s="287"/>
      <c r="X52382" s="289"/>
    </row>
    <row r="52383" spans="20:24">
      <c r="T52383" s="288"/>
      <c r="U52383" s="287"/>
      <c r="X52383" s="289"/>
    </row>
    <row r="52384" spans="20:24">
      <c r="T52384" s="288"/>
      <c r="U52384" s="287"/>
      <c r="X52384" s="289"/>
    </row>
    <row r="52385" spans="20:24">
      <c r="T52385" s="288"/>
      <c r="U52385" s="287"/>
      <c r="X52385" s="289"/>
    </row>
    <row r="52386" spans="20:24">
      <c r="T52386" s="288"/>
      <c r="U52386" s="287"/>
      <c r="X52386" s="289"/>
    </row>
    <row r="52387" spans="20:24">
      <c r="T52387" s="288"/>
      <c r="U52387" s="287"/>
      <c r="X52387" s="289"/>
    </row>
    <row r="52388" spans="20:24">
      <c r="T52388" s="288"/>
      <c r="U52388" s="287"/>
      <c r="X52388" s="289"/>
    </row>
    <row r="52389" spans="20:24">
      <c r="T52389" s="288"/>
      <c r="U52389" s="287"/>
      <c r="X52389" s="289"/>
    </row>
    <row r="52390" spans="20:24">
      <c r="T52390" s="288"/>
      <c r="U52390" s="287"/>
      <c r="X52390" s="289"/>
    </row>
    <row r="52391" spans="20:24">
      <c r="T52391" s="288"/>
      <c r="U52391" s="287"/>
      <c r="X52391" s="289"/>
    </row>
    <row r="52392" spans="20:24">
      <c r="T52392" s="288"/>
      <c r="U52392" s="287"/>
      <c r="X52392" s="289"/>
    </row>
    <row r="52393" spans="20:24">
      <c r="T52393" s="288"/>
      <c r="U52393" s="287"/>
      <c r="X52393" s="289"/>
    </row>
    <row r="52394" spans="20:24">
      <c r="T52394" s="288"/>
      <c r="U52394" s="287"/>
      <c r="X52394" s="289"/>
    </row>
    <row r="52395" spans="20:24">
      <c r="T52395" s="288"/>
      <c r="U52395" s="287"/>
      <c r="X52395" s="289"/>
    </row>
    <row r="52396" spans="20:24">
      <c r="T52396" s="288"/>
      <c r="U52396" s="287"/>
      <c r="X52396" s="289"/>
    </row>
    <row r="52397" spans="20:24">
      <c r="T52397" s="288"/>
      <c r="U52397" s="287"/>
      <c r="X52397" s="289"/>
    </row>
    <row r="52398" spans="20:24">
      <c r="T52398" s="288"/>
      <c r="U52398" s="287"/>
      <c r="X52398" s="289"/>
    </row>
    <row r="52399" spans="20:24">
      <c r="T52399" s="288"/>
      <c r="U52399" s="287"/>
      <c r="X52399" s="289"/>
    </row>
    <row r="52400" spans="20:24">
      <c r="T52400" s="288"/>
      <c r="U52400" s="287"/>
      <c r="X52400" s="289"/>
    </row>
    <row r="52401" spans="20:24">
      <c r="T52401" s="288"/>
      <c r="U52401" s="287"/>
      <c r="X52401" s="289"/>
    </row>
    <row r="52402" spans="20:24">
      <c r="T52402" s="288"/>
      <c r="U52402" s="287"/>
      <c r="X52402" s="289"/>
    </row>
    <row r="52403" spans="20:24">
      <c r="T52403" s="288"/>
      <c r="U52403" s="287"/>
      <c r="X52403" s="289"/>
    </row>
    <row r="52404" spans="20:24">
      <c r="T52404" s="288"/>
      <c r="U52404" s="287"/>
      <c r="X52404" s="289"/>
    </row>
    <row r="52405" spans="20:24">
      <c r="T52405" s="288"/>
      <c r="U52405" s="287"/>
      <c r="X52405" s="289"/>
    </row>
    <row r="52406" spans="20:24">
      <c r="T52406" s="288"/>
      <c r="U52406" s="287"/>
      <c r="X52406" s="289"/>
    </row>
    <row r="52407" spans="20:24">
      <c r="T52407" s="288"/>
      <c r="U52407" s="287"/>
      <c r="X52407" s="289"/>
    </row>
    <row r="52408" spans="20:24">
      <c r="T52408" s="288"/>
      <c r="U52408" s="287"/>
      <c r="X52408" s="289"/>
    </row>
    <row r="52409" spans="20:24">
      <c r="T52409" s="288"/>
      <c r="U52409" s="287"/>
      <c r="X52409" s="289"/>
    </row>
    <row r="52410" spans="20:24">
      <c r="T52410" s="288"/>
      <c r="U52410" s="287"/>
      <c r="X52410" s="289"/>
    </row>
    <row r="52411" spans="20:24">
      <c r="T52411" s="288"/>
      <c r="U52411" s="287"/>
      <c r="X52411" s="289"/>
    </row>
    <row r="52412" spans="20:24">
      <c r="T52412" s="288"/>
      <c r="U52412" s="287"/>
      <c r="X52412" s="289"/>
    </row>
    <row r="52413" spans="20:24">
      <c r="T52413" s="288"/>
      <c r="U52413" s="287"/>
      <c r="X52413" s="289"/>
    </row>
    <row r="52414" spans="20:24">
      <c r="T52414" s="288"/>
      <c r="U52414" s="287"/>
      <c r="X52414" s="289"/>
    </row>
    <row r="52415" spans="20:24">
      <c r="T52415" s="288"/>
      <c r="U52415" s="287"/>
      <c r="X52415" s="289"/>
    </row>
    <row r="52416" spans="20:24">
      <c r="T52416" s="288"/>
      <c r="U52416" s="287"/>
      <c r="X52416" s="289"/>
    </row>
    <row r="52417" spans="20:24">
      <c r="T52417" s="288"/>
      <c r="U52417" s="287"/>
      <c r="X52417" s="289"/>
    </row>
    <row r="52418" spans="20:24">
      <c r="T52418" s="288"/>
      <c r="U52418" s="287"/>
      <c r="X52418" s="289"/>
    </row>
    <row r="52419" spans="20:24">
      <c r="T52419" s="288"/>
      <c r="U52419" s="287"/>
      <c r="X52419" s="289"/>
    </row>
    <row r="52420" spans="20:24">
      <c r="T52420" s="288"/>
      <c r="U52420" s="287"/>
      <c r="X52420" s="289"/>
    </row>
    <row r="52421" spans="20:24">
      <c r="T52421" s="288"/>
      <c r="U52421" s="287"/>
      <c r="X52421" s="289"/>
    </row>
    <row r="52422" spans="20:24">
      <c r="T52422" s="288"/>
      <c r="U52422" s="287"/>
      <c r="X52422" s="289"/>
    </row>
    <row r="52423" spans="20:24">
      <c r="T52423" s="288"/>
      <c r="U52423" s="287"/>
      <c r="X52423" s="289"/>
    </row>
    <row r="52424" spans="20:24">
      <c r="T52424" s="288"/>
      <c r="U52424" s="287"/>
      <c r="X52424" s="289"/>
    </row>
    <row r="52425" spans="20:24">
      <c r="T52425" s="288"/>
      <c r="U52425" s="287"/>
      <c r="X52425" s="289"/>
    </row>
    <row r="52426" spans="20:24">
      <c r="T52426" s="288"/>
      <c r="U52426" s="287"/>
      <c r="X52426" s="289"/>
    </row>
    <row r="52427" spans="20:24">
      <c r="T52427" s="288"/>
      <c r="U52427" s="287"/>
      <c r="X52427" s="289"/>
    </row>
    <row r="52428" spans="20:24">
      <c r="T52428" s="288"/>
      <c r="U52428" s="287"/>
      <c r="X52428" s="289"/>
    </row>
    <row r="52429" spans="20:24">
      <c r="T52429" s="288"/>
      <c r="U52429" s="287"/>
      <c r="X52429" s="289"/>
    </row>
    <row r="52430" spans="20:24">
      <c r="T52430" s="288"/>
      <c r="U52430" s="287"/>
      <c r="X52430" s="289"/>
    </row>
    <row r="52431" spans="20:24">
      <c r="T52431" s="288"/>
      <c r="U52431" s="287"/>
      <c r="X52431" s="289"/>
    </row>
    <row r="52432" spans="20:24">
      <c r="T52432" s="288"/>
      <c r="U52432" s="287"/>
      <c r="X52432" s="289"/>
    </row>
    <row r="52433" spans="20:24">
      <c r="T52433" s="288"/>
      <c r="U52433" s="287"/>
      <c r="X52433" s="289"/>
    </row>
    <row r="52434" spans="20:24">
      <c r="T52434" s="288"/>
      <c r="U52434" s="287"/>
      <c r="X52434" s="289"/>
    </row>
    <row r="52435" spans="20:24">
      <c r="T52435" s="288"/>
      <c r="U52435" s="287"/>
      <c r="X52435" s="289"/>
    </row>
    <row r="52436" spans="20:24">
      <c r="T52436" s="288"/>
      <c r="U52436" s="287"/>
      <c r="X52436" s="289"/>
    </row>
    <row r="52437" spans="20:24">
      <c r="T52437" s="288"/>
      <c r="U52437" s="287"/>
      <c r="X52437" s="289"/>
    </row>
    <row r="52438" spans="20:24">
      <c r="T52438" s="288"/>
      <c r="U52438" s="287"/>
      <c r="X52438" s="289"/>
    </row>
    <row r="52439" spans="20:24">
      <c r="T52439" s="288"/>
      <c r="U52439" s="287"/>
      <c r="X52439" s="289"/>
    </row>
    <row r="52440" spans="20:24">
      <c r="T52440" s="288"/>
      <c r="U52440" s="287"/>
      <c r="X52440" s="289"/>
    </row>
    <row r="52441" spans="20:24">
      <c r="T52441" s="288"/>
      <c r="U52441" s="287"/>
      <c r="X52441" s="289"/>
    </row>
    <row r="52442" spans="20:24">
      <c r="T52442" s="288"/>
      <c r="U52442" s="287"/>
      <c r="X52442" s="289"/>
    </row>
    <row r="52443" spans="20:24">
      <c r="T52443" s="288"/>
      <c r="U52443" s="287"/>
      <c r="X52443" s="289"/>
    </row>
    <row r="52444" spans="20:24">
      <c r="T52444" s="288"/>
      <c r="U52444" s="287"/>
      <c r="X52444" s="289"/>
    </row>
    <row r="52445" spans="20:24">
      <c r="T52445" s="288"/>
      <c r="U52445" s="287"/>
      <c r="X52445" s="289"/>
    </row>
    <row r="52446" spans="20:24">
      <c r="T52446" s="288"/>
      <c r="U52446" s="287"/>
      <c r="X52446" s="289"/>
    </row>
    <row r="52447" spans="20:24">
      <c r="T52447" s="288"/>
      <c r="U52447" s="287"/>
      <c r="X52447" s="289"/>
    </row>
    <row r="52448" spans="20:24">
      <c r="T52448" s="288"/>
      <c r="U52448" s="287"/>
      <c r="X52448" s="289"/>
    </row>
    <row r="52449" spans="20:24">
      <c r="T52449" s="288"/>
      <c r="U52449" s="287"/>
      <c r="X52449" s="289"/>
    </row>
    <row r="52450" spans="20:24">
      <c r="T52450" s="288"/>
      <c r="U52450" s="287"/>
      <c r="X52450" s="289"/>
    </row>
    <row r="52451" spans="20:24">
      <c r="T52451" s="288"/>
      <c r="U52451" s="287"/>
      <c r="X52451" s="289"/>
    </row>
    <row r="52452" spans="20:24">
      <c r="T52452" s="288"/>
      <c r="U52452" s="287"/>
      <c r="X52452" s="289"/>
    </row>
    <row r="52453" spans="20:24">
      <c r="T52453" s="288"/>
      <c r="U52453" s="287"/>
      <c r="X52453" s="289"/>
    </row>
    <row r="52454" spans="20:24">
      <c r="T52454" s="288"/>
      <c r="U52454" s="287"/>
      <c r="X52454" s="289"/>
    </row>
    <row r="52455" spans="20:24">
      <c r="T52455" s="288"/>
      <c r="U52455" s="287"/>
      <c r="X52455" s="289"/>
    </row>
    <row r="52456" spans="20:24">
      <c r="T52456" s="288"/>
      <c r="U52456" s="287"/>
      <c r="X52456" s="289"/>
    </row>
    <row r="52457" spans="20:24">
      <c r="T52457" s="288"/>
      <c r="U52457" s="287"/>
      <c r="X52457" s="289"/>
    </row>
    <row r="52458" spans="20:24">
      <c r="T52458" s="288"/>
      <c r="U52458" s="287"/>
      <c r="X52458" s="289"/>
    </row>
    <row r="52459" spans="20:24">
      <c r="T52459" s="288"/>
      <c r="U52459" s="287"/>
      <c r="X52459" s="289"/>
    </row>
    <row r="52460" spans="20:24">
      <c r="T52460" s="288"/>
      <c r="U52460" s="287"/>
      <c r="X52460" s="289"/>
    </row>
    <row r="52461" spans="20:24">
      <c r="T52461" s="288"/>
      <c r="U52461" s="287"/>
      <c r="X52461" s="289"/>
    </row>
    <row r="52462" spans="20:24">
      <c r="T52462" s="288"/>
      <c r="U52462" s="287"/>
      <c r="X52462" s="289"/>
    </row>
    <row r="52463" spans="20:24">
      <c r="T52463" s="288"/>
      <c r="U52463" s="287"/>
      <c r="X52463" s="289"/>
    </row>
    <row r="52464" spans="20:24">
      <c r="T52464" s="288"/>
      <c r="U52464" s="287"/>
      <c r="X52464" s="289"/>
    </row>
    <row r="52465" spans="20:24">
      <c r="T52465" s="288"/>
      <c r="U52465" s="287"/>
      <c r="X52465" s="289"/>
    </row>
    <row r="52466" spans="20:24">
      <c r="T52466" s="288"/>
      <c r="U52466" s="287"/>
      <c r="X52466" s="289"/>
    </row>
    <row r="52467" spans="20:24">
      <c r="T52467" s="288"/>
      <c r="U52467" s="287"/>
      <c r="X52467" s="289"/>
    </row>
    <row r="52468" spans="20:24">
      <c r="T52468" s="288"/>
      <c r="U52468" s="287"/>
      <c r="X52468" s="289"/>
    </row>
    <row r="52469" spans="20:24">
      <c r="T52469" s="288"/>
      <c r="U52469" s="287"/>
      <c r="X52469" s="289"/>
    </row>
    <row r="52470" spans="20:24">
      <c r="T52470" s="288"/>
      <c r="U52470" s="287"/>
      <c r="X52470" s="289"/>
    </row>
    <row r="52471" spans="20:24">
      <c r="T52471" s="288"/>
      <c r="U52471" s="287"/>
      <c r="X52471" s="289"/>
    </row>
    <row r="52472" spans="20:24">
      <c r="T52472" s="288"/>
      <c r="U52472" s="287"/>
      <c r="X52472" s="289"/>
    </row>
    <row r="52473" spans="20:24">
      <c r="T52473" s="288"/>
      <c r="U52473" s="287"/>
      <c r="X52473" s="289"/>
    </row>
    <row r="52474" spans="20:24">
      <c r="T52474" s="288"/>
      <c r="U52474" s="287"/>
      <c r="X52474" s="289"/>
    </row>
    <row r="52475" spans="20:24">
      <c r="T52475" s="288"/>
      <c r="U52475" s="287"/>
      <c r="X52475" s="289"/>
    </row>
    <row r="52476" spans="20:24">
      <c r="T52476" s="288"/>
      <c r="U52476" s="287"/>
      <c r="X52476" s="289"/>
    </row>
    <row r="52477" spans="20:24">
      <c r="T52477" s="288"/>
      <c r="U52477" s="287"/>
      <c r="X52477" s="289"/>
    </row>
    <row r="52478" spans="20:24">
      <c r="T52478" s="288"/>
      <c r="U52478" s="287"/>
      <c r="X52478" s="289"/>
    </row>
    <row r="52479" spans="20:24">
      <c r="T52479" s="288"/>
      <c r="U52479" s="287"/>
      <c r="X52479" s="289"/>
    </row>
    <row r="52480" spans="20:24">
      <c r="T52480" s="288"/>
      <c r="U52480" s="287"/>
      <c r="X52480" s="289"/>
    </row>
    <row r="52481" spans="20:24">
      <c r="T52481" s="288"/>
      <c r="U52481" s="287"/>
      <c r="X52481" s="289"/>
    </row>
    <row r="52482" spans="20:24">
      <c r="T52482" s="288"/>
      <c r="U52482" s="287"/>
      <c r="X52482" s="289"/>
    </row>
    <row r="52483" spans="20:24">
      <c r="T52483" s="288"/>
      <c r="U52483" s="287"/>
      <c r="X52483" s="289"/>
    </row>
    <row r="52484" spans="20:24">
      <c r="T52484" s="288"/>
      <c r="U52484" s="287"/>
      <c r="X52484" s="289"/>
    </row>
    <row r="52485" spans="20:24">
      <c r="T52485" s="288"/>
      <c r="U52485" s="287"/>
      <c r="X52485" s="289"/>
    </row>
    <row r="52486" spans="20:24">
      <c r="T52486" s="288"/>
      <c r="U52486" s="287"/>
      <c r="X52486" s="289"/>
    </row>
    <row r="52487" spans="20:24">
      <c r="T52487" s="288"/>
      <c r="U52487" s="287"/>
      <c r="X52487" s="289"/>
    </row>
    <row r="52488" spans="20:24">
      <c r="T52488" s="288"/>
      <c r="U52488" s="287"/>
      <c r="X52488" s="289"/>
    </row>
    <row r="52489" spans="20:24">
      <c r="T52489" s="288"/>
      <c r="U52489" s="287"/>
      <c r="X52489" s="289"/>
    </row>
    <row r="52490" spans="20:24">
      <c r="T52490" s="288"/>
      <c r="U52490" s="287"/>
      <c r="X52490" s="289"/>
    </row>
    <row r="52491" spans="20:24">
      <c r="T52491" s="288"/>
      <c r="U52491" s="287"/>
      <c r="X52491" s="289"/>
    </row>
    <row r="52492" spans="20:24">
      <c r="T52492" s="288"/>
      <c r="U52492" s="287"/>
      <c r="X52492" s="289"/>
    </row>
    <row r="52493" spans="20:24">
      <c r="T52493" s="288"/>
      <c r="U52493" s="287"/>
      <c r="X52493" s="289"/>
    </row>
    <row r="52494" spans="20:24">
      <c r="T52494" s="288"/>
      <c r="U52494" s="287"/>
      <c r="X52494" s="289"/>
    </row>
    <row r="52495" spans="20:24">
      <c r="T52495" s="288"/>
      <c r="U52495" s="287"/>
      <c r="X52495" s="289"/>
    </row>
    <row r="52496" spans="20:24">
      <c r="T52496" s="288"/>
      <c r="U52496" s="287"/>
      <c r="X52496" s="289"/>
    </row>
    <row r="52497" spans="20:24">
      <c r="T52497" s="288"/>
      <c r="U52497" s="287"/>
      <c r="X52497" s="289"/>
    </row>
    <row r="52498" spans="20:24">
      <c r="T52498" s="288"/>
      <c r="U52498" s="287"/>
      <c r="X52498" s="289"/>
    </row>
    <row r="52499" spans="20:24">
      <c r="T52499" s="288"/>
      <c r="U52499" s="287"/>
      <c r="X52499" s="289"/>
    </row>
    <row r="52500" spans="20:24">
      <c r="T52500" s="288"/>
      <c r="U52500" s="287"/>
      <c r="X52500" s="289"/>
    </row>
    <row r="52501" spans="20:24">
      <c r="T52501" s="288"/>
      <c r="U52501" s="287"/>
      <c r="X52501" s="289"/>
    </row>
    <row r="52502" spans="20:24">
      <c r="T52502" s="288"/>
      <c r="U52502" s="287"/>
      <c r="X52502" s="289"/>
    </row>
    <row r="52503" spans="20:24">
      <c r="T52503" s="288"/>
      <c r="U52503" s="287"/>
      <c r="X52503" s="289"/>
    </row>
    <row r="52504" spans="20:24">
      <c r="T52504" s="288"/>
      <c r="U52504" s="287"/>
      <c r="X52504" s="289"/>
    </row>
    <row r="52505" spans="20:24">
      <c r="T52505" s="288"/>
      <c r="U52505" s="287"/>
      <c r="X52505" s="289"/>
    </row>
    <row r="52506" spans="20:24">
      <c r="T52506" s="288"/>
      <c r="U52506" s="287"/>
      <c r="X52506" s="289"/>
    </row>
    <row r="52507" spans="20:24">
      <c r="T52507" s="288"/>
      <c r="U52507" s="287"/>
      <c r="X52507" s="289"/>
    </row>
    <row r="52508" spans="20:24">
      <c r="T52508" s="288"/>
      <c r="U52508" s="287"/>
      <c r="X52508" s="289"/>
    </row>
    <row r="52509" spans="20:24">
      <c r="T52509" s="288"/>
      <c r="U52509" s="287"/>
      <c r="X52509" s="289"/>
    </row>
    <row r="52510" spans="20:24">
      <c r="T52510" s="288"/>
      <c r="U52510" s="287"/>
      <c r="X52510" s="289"/>
    </row>
    <row r="52511" spans="20:24">
      <c r="T52511" s="288"/>
      <c r="U52511" s="287"/>
      <c r="X52511" s="289"/>
    </row>
    <row r="52512" spans="20:24">
      <c r="T52512" s="288"/>
      <c r="U52512" s="287"/>
      <c r="X52512" s="289"/>
    </row>
    <row r="52513" spans="20:24">
      <c r="T52513" s="288"/>
      <c r="U52513" s="287"/>
      <c r="X52513" s="289"/>
    </row>
    <row r="52514" spans="20:24">
      <c r="T52514" s="288"/>
      <c r="U52514" s="287"/>
      <c r="X52514" s="289"/>
    </row>
    <row r="52515" spans="20:24">
      <c r="T52515" s="288"/>
      <c r="U52515" s="287"/>
      <c r="X52515" s="289"/>
    </row>
    <row r="52516" spans="20:24">
      <c r="T52516" s="288"/>
      <c r="U52516" s="287"/>
      <c r="X52516" s="289"/>
    </row>
    <row r="52517" spans="20:24">
      <c r="T52517" s="288"/>
      <c r="U52517" s="287"/>
      <c r="X52517" s="289"/>
    </row>
    <row r="52518" spans="20:24">
      <c r="T52518" s="288"/>
      <c r="U52518" s="287"/>
      <c r="X52518" s="289"/>
    </row>
    <row r="52519" spans="20:24">
      <c r="T52519" s="288"/>
      <c r="U52519" s="287"/>
      <c r="X52519" s="289"/>
    </row>
    <row r="52520" spans="20:24">
      <c r="T52520" s="288"/>
      <c r="U52520" s="287"/>
      <c r="X52520" s="289"/>
    </row>
    <row r="52521" spans="20:24">
      <c r="T52521" s="288"/>
      <c r="U52521" s="287"/>
      <c r="X52521" s="289"/>
    </row>
    <row r="52522" spans="20:24">
      <c r="T52522" s="288"/>
      <c r="U52522" s="287"/>
      <c r="X52522" s="289"/>
    </row>
    <row r="52523" spans="20:24">
      <c r="T52523" s="288"/>
      <c r="U52523" s="287"/>
      <c r="X52523" s="289"/>
    </row>
    <row r="52524" spans="20:24">
      <c r="T52524" s="288"/>
      <c r="U52524" s="287"/>
      <c r="X52524" s="289"/>
    </row>
    <row r="52525" spans="20:24">
      <c r="T52525" s="288"/>
      <c r="U52525" s="287"/>
      <c r="X52525" s="289"/>
    </row>
    <row r="52526" spans="20:24">
      <c r="T52526" s="288"/>
      <c r="U52526" s="287"/>
      <c r="X52526" s="289"/>
    </row>
    <row r="52527" spans="20:24">
      <c r="T52527" s="288"/>
      <c r="U52527" s="287"/>
      <c r="X52527" s="289"/>
    </row>
    <row r="52528" spans="20:24">
      <c r="T52528" s="288"/>
      <c r="U52528" s="287"/>
      <c r="X52528" s="289"/>
    </row>
    <row r="52529" spans="20:24">
      <c r="T52529" s="288"/>
      <c r="U52529" s="287"/>
      <c r="X52529" s="289"/>
    </row>
    <row r="52530" spans="20:24">
      <c r="T52530" s="288"/>
      <c r="U52530" s="287"/>
      <c r="X52530" s="289"/>
    </row>
    <row r="52531" spans="20:24">
      <c r="T52531" s="288"/>
      <c r="U52531" s="287"/>
      <c r="X52531" s="289"/>
    </row>
    <row r="52532" spans="20:24">
      <c r="T52532" s="288"/>
      <c r="U52532" s="287"/>
      <c r="X52532" s="289"/>
    </row>
    <row r="52533" spans="20:24">
      <c r="T52533" s="288"/>
      <c r="U52533" s="287"/>
      <c r="X52533" s="289"/>
    </row>
    <row r="52534" spans="20:24">
      <c r="T52534" s="288"/>
      <c r="U52534" s="287"/>
      <c r="X52534" s="289"/>
    </row>
    <row r="52535" spans="20:24">
      <c r="T52535" s="288"/>
      <c r="U52535" s="287"/>
      <c r="X52535" s="289"/>
    </row>
    <row r="52536" spans="20:24">
      <c r="T52536" s="288"/>
      <c r="U52536" s="287"/>
      <c r="X52536" s="289"/>
    </row>
    <row r="52537" spans="20:24">
      <c r="T52537" s="288"/>
      <c r="U52537" s="287"/>
      <c r="X52537" s="289"/>
    </row>
    <row r="52538" spans="20:24">
      <c r="T52538" s="288"/>
      <c r="U52538" s="287"/>
      <c r="X52538" s="289"/>
    </row>
    <row r="52539" spans="20:24">
      <c r="T52539" s="288"/>
      <c r="U52539" s="287"/>
      <c r="X52539" s="289"/>
    </row>
    <row r="52540" spans="20:24">
      <c r="T52540" s="288"/>
      <c r="U52540" s="287"/>
      <c r="X52540" s="289"/>
    </row>
    <row r="52541" spans="20:24">
      <c r="T52541" s="288"/>
      <c r="U52541" s="287"/>
      <c r="X52541" s="289"/>
    </row>
    <row r="52542" spans="20:24">
      <c r="T52542" s="288"/>
      <c r="U52542" s="287"/>
      <c r="X52542" s="289"/>
    </row>
    <row r="52543" spans="20:24">
      <c r="T52543" s="288"/>
      <c r="U52543" s="287"/>
      <c r="X52543" s="289"/>
    </row>
    <row r="52544" spans="20:24">
      <c r="T52544" s="288"/>
      <c r="U52544" s="287"/>
      <c r="X52544" s="289"/>
    </row>
    <row r="52545" spans="20:24">
      <c r="T52545" s="288"/>
      <c r="U52545" s="287"/>
      <c r="X52545" s="289"/>
    </row>
    <row r="52546" spans="20:24">
      <c r="T52546" s="288"/>
      <c r="U52546" s="287"/>
      <c r="X52546" s="289"/>
    </row>
    <row r="52547" spans="20:24">
      <c r="T52547" s="288"/>
      <c r="U52547" s="287"/>
      <c r="X52547" s="289"/>
    </row>
    <row r="52548" spans="20:24">
      <c r="T52548" s="288"/>
      <c r="U52548" s="287"/>
      <c r="X52548" s="289"/>
    </row>
    <row r="52549" spans="20:24">
      <c r="T52549" s="288"/>
      <c r="U52549" s="287"/>
      <c r="X52549" s="289"/>
    </row>
    <row r="52550" spans="20:24">
      <c r="T52550" s="288"/>
      <c r="U52550" s="287"/>
      <c r="X52550" s="289"/>
    </row>
    <row r="52551" spans="20:24">
      <c r="T52551" s="288"/>
      <c r="U52551" s="287"/>
      <c r="X52551" s="289"/>
    </row>
    <row r="52552" spans="20:24">
      <c r="T52552" s="288"/>
      <c r="U52552" s="287"/>
      <c r="X52552" s="289"/>
    </row>
    <row r="52553" spans="20:24">
      <c r="T52553" s="288"/>
      <c r="U52553" s="287"/>
      <c r="X52553" s="289"/>
    </row>
    <row r="52554" spans="20:24">
      <c r="T52554" s="288"/>
      <c r="U52554" s="287"/>
      <c r="X52554" s="289"/>
    </row>
    <row r="52555" spans="20:24">
      <c r="T52555" s="288"/>
      <c r="U52555" s="287"/>
      <c r="X52555" s="289"/>
    </row>
    <row r="52556" spans="20:24">
      <c r="T52556" s="288"/>
      <c r="U52556" s="287"/>
      <c r="X52556" s="289"/>
    </row>
    <row r="52557" spans="20:24">
      <c r="T52557" s="288"/>
      <c r="U52557" s="287"/>
      <c r="X52557" s="289"/>
    </row>
    <row r="52558" spans="20:24">
      <c r="T52558" s="288"/>
      <c r="U52558" s="287"/>
      <c r="X52558" s="289"/>
    </row>
    <row r="52559" spans="20:24">
      <c r="T52559" s="288"/>
      <c r="U52559" s="287"/>
      <c r="X52559" s="289"/>
    </row>
    <row r="52560" spans="20:24">
      <c r="T52560" s="288"/>
      <c r="U52560" s="287"/>
      <c r="X52560" s="289"/>
    </row>
    <row r="52561" spans="20:24">
      <c r="T52561" s="288"/>
      <c r="U52561" s="287"/>
      <c r="X52561" s="289"/>
    </row>
    <row r="52562" spans="20:24">
      <c r="T52562" s="288"/>
      <c r="U52562" s="287"/>
      <c r="X52562" s="289"/>
    </row>
    <row r="52563" spans="20:24">
      <c r="T52563" s="288"/>
      <c r="U52563" s="287"/>
      <c r="X52563" s="289"/>
    </row>
    <row r="52564" spans="20:24">
      <c r="T52564" s="288"/>
      <c r="U52564" s="287"/>
      <c r="X52564" s="289"/>
    </row>
    <row r="52565" spans="20:24">
      <c r="T52565" s="288"/>
      <c r="U52565" s="287"/>
      <c r="X52565" s="289"/>
    </row>
    <row r="52566" spans="20:24">
      <c r="T52566" s="288"/>
      <c r="U52566" s="287"/>
      <c r="X52566" s="289"/>
    </row>
    <row r="52567" spans="20:24">
      <c r="T52567" s="288"/>
      <c r="U52567" s="287"/>
      <c r="X52567" s="289"/>
    </row>
    <row r="52568" spans="20:24">
      <c r="T52568" s="288"/>
      <c r="U52568" s="287"/>
      <c r="X52568" s="289"/>
    </row>
    <row r="52569" spans="20:24">
      <c r="T52569" s="288"/>
      <c r="U52569" s="287"/>
      <c r="X52569" s="289"/>
    </row>
    <row r="52570" spans="20:24">
      <c r="T52570" s="288"/>
      <c r="U52570" s="287"/>
      <c r="X52570" s="289"/>
    </row>
    <row r="52571" spans="20:24">
      <c r="T52571" s="288"/>
      <c r="U52571" s="287"/>
      <c r="X52571" s="289"/>
    </row>
    <row r="52572" spans="20:24">
      <c r="T52572" s="288"/>
      <c r="U52572" s="287"/>
      <c r="X52572" s="289"/>
    </row>
    <row r="52573" spans="20:24">
      <c r="T52573" s="288"/>
      <c r="U52573" s="287"/>
      <c r="X52573" s="289"/>
    </row>
    <row r="52574" spans="20:24">
      <c r="T52574" s="288"/>
      <c r="U52574" s="287"/>
      <c r="X52574" s="289"/>
    </row>
    <row r="52575" spans="20:24">
      <c r="T52575" s="288"/>
      <c r="U52575" s="287"/>
      <c r="X52575" s="289"/>
    </row>
    <row r="52576" spans="20:24">
      <c r="T52576" s="288"/>
      <c r="U52576" s="287"/>
      <c r="X52576" s="289"/>
    </row>
    <row r="52577" spans="20:24">
      <c r="T52577" s="288"/>
      <c r="U52577" s="287"/>
      <c r="X52577" s="289"/>
    </row>
    <row r="52578" spans="20:24">
      <c r="T52578" s="288"/>
      <c r="U52578" s="287"/>
      <c r="X52578" s="289"/>
    </row>
    <row r="52579" spans="20:24">
      <c r="T52579" s="288"/>
      <c r="U52579" s="287"/>
      <c r="X52579" s="289"/>
    </row>
    <row r="52580" spans="20:24">
      <c r="T52580" s="288"/>
      <c r="U52580" s="287"/>
      <c r="X52580" s="289"/>
    </row>
    <row r="52581" spans="20:24">
      <c r="T52581" s="288"/>
      <c r="U52581" s="287"/>
      <c r="X52581" s="289"/>
    </row>
    <row r="52582" spans="20:24">
      <c r="T52582" s="288"/>
      <c r="U52582" s="287"/>
      <c r="X52582" s="289"/>
    </row>
    <row r="52583" spans="20:24">
      <c r="T52583" s="288"/>
      <c r="U52583" s="287"/>
      <c r="X52583" s="289"/>
    </row>
    <row r="52584" spans="20:24">
      <c r="T52584" s="288"/>
      <c r="U52584" s="287"/>
      <c r="X52584" s="289"/>
    </row>
    <row r="52585" spans="20:24">
      <c r="T52585" s="288"/>
      <c r="U52585" s="287"/>
      <c r="X52585" s="289"/>
    </row>
    <row r="52586" spans="20:24">
      <c r="T52586" s="288"/>
      <c r="U52586" s="287"/>
      <c r="X52586" s="289"/>
    </row>
    <row r="52587" spans="20:24">
      <c r="T52587" s="288"/>
      <c r="U52587" s="287"/>
      <c r="X52587" s="289"/>
    </row>
    <row r="52588" spans="20:24">
      <c r="T52588" s="288"/>
      <c r="U52588" s="287"/>
      <c r="X52588" s="289"/>
    </row>
    <row r="52589" spans="20:24">
      <c r="T52589" s="288"/>
      <c r="U52589" s="287"/>
      <c r="X52589" s="289"/>
    </row>
    <row r="52590" spans="20:24">
      <c r="T52590" s="288"/>
      <c r="U52590" s="287"/>
      <c r="X52590" s="289"/>
    </row>
    <row r="52591" spans="20:24">
      <c r="T52591" s="288"/>
      <c r="U52591" s="287"/>
      <c r="X52591" s="289"/>
    </row>
    <row r="52592" spans="20:24">
      <c r="T52592" s="288"/>
      <c r="U52592" s="287"/>
      <c r="X52592" s="289"/>
    </row>
    <row r="52593" spans="20:24">
      <c r="T52593" s="288"/>
      <c r="U52593" s="287"/>
      <c r="X52593" s="289"/>
    </row>
    <row r="52594" spans="20:24">
      <c r="T52594" s="288"/>
      <c r="U52594" s="287"/>
      <c r="X52594" s="289"/>
    </row>
    <row r="52595" spans="20:24">
      <c r="T52595" s="288"/>
      <c r="U52595" s="287"/>
      <c r="X52595" s="289"/>
    </row>
    <row r="52596" spans="20:24">
      <c r="T52596" s="288"/>
      <c r="U52596" s="287"/>
      <c r="X52596" s="289"/>
    </row>
    <row r="52597" spans="20:24">
      <c r="T52597" s="288"/>
      <c r="U52597" s="287"/>
      <c r="X52597" s="289"/>
    </row>
    <row r="52598" spans="20:24">
      <c r="T52598" s="288"/>
      <c r="U52598" s="287"/>
      <c r="X52598" s="289"/>
    </row>
    <row r="52599" spans="20:24">
      <c r="T52599" s="288"/>
      <c r="U52599" s="287"/>
      <c r="X52599" s="289"/>
    </row>
    <row r="52600" spans="20:24">
      <c r="T52600" s="288"/>
      <c r="U52600" s="287"/>
      <c r="X52600" s="289"/>
    </row>
    <row r="52601" spans="20:24">
      <c r="T52601" s="288"/>
      <c r="U52601" s="287"/>
      <c r="X52601" s="289"/>
    </row>
    <row r="52602" spans="20:24">
      <c r="T52602" s="288"/>
      <c r="U52602" s="287"/>
      <c r="X52602" s="289"/>
    </row>
    <row r="52603" spans="20:24">
      <c r="T52603" s="288"/>
      <c r="U52603" s="287"/>
      <c r="X52603" s="289"/>
    </row>
    <row r="52604" spans="20:24">
      <c r="T52604" s="288"/>
      <c r="U52604" s="287"/>
      <c r="X52604" s="289"/>
    </row>
    <row r="52605" spans="20:24">
      <c r="T52605" s="288"/>
      <c r="U52605" s="287"/>
      <c r="X52605" s="289"/>
    </row>
    <row r="52606" spans="20:24">
      <c r="T52606" s="288"/>
      <c r="U52606" s="287"/>
      <c r="X52606" s="289"/>
    </row>
    <row r="52607" spans="20:24">
      <c r="T52607" s="288"/>
      <c r="U52607" s="287"/>
      <c r="X52607" s="289"/>
    </row>
    <row r="52608" spans="20:24">
      <c r="T52608" s="288"/>
      <c r="U52608" s="287"/>
      <c r="X52608" s="289"/>
    </row>
    <row r="52609" spans="20:24">
      <c r="T52609" s="288"/>
      <c r="U52609" s="287"/>
      <c r="X52609" s="289"/>
    </row>
    <row r="52610" spans="20:24">
      <c r="T52610" s="288"/>
      <c r="U52610" s="287"/>
      <c r="X52610" s="289"/>
    </row>
    <row r="52611" spans="20:24">
      <c r="T52611" s="288"/>
      <c r="U52611" s="287"/>
      <c r="X52611" s="289"/>
    </row>
    <row r="52612" spans="20:24">
      <c r="T52612" s="288"/>
      <c r="U52612" s="287"/>
      <c r="X52612" s="289"/>
    </row>
    <row r="52613" spans="20:24">
      <c r="T52613" s="288"/>
      <c r="U52613" s="287"/>
      <c r="X52613" s="289"/>
    </row>
    <row r="52614" spans="20:24">
      <c r="T52614" s="288"/>
      <c r="U52614" s="287"/>
      <c r="X52614" s="289"/>
    </row>
    <row r="52615" spans="20:24">
      <c r="T52615" s="288"/>
      <c r="U52615" s="287"/>
      <c r="X52615" s="289"/>
    </row>
    <row r="52616" spans="20:24">
      <c r="T52616" s="288"/>
      <c r="U52616" s="287"/>
      <c r="X52616" s="289"/>
    </row>
    <row r="52617" spans="20:24">
      <c r="T52617" s="288"/>
      <c r="U52617" s="287"/>
      <c r="X52617" s="289"/>
    </row>
    <row r="52618" spans="20:24">
      <c r="T52618" s="288"/>
      <c r="U52618" s="287"/>
      <c r="X52618" s="289"/>
    </row>
    <row r="52619" spans="20:24">
      <c r="T52619" s="288"/>
      <c r="U52619" s="287"/>
      <c r="X52619" s="289"/>
    </row>
    <row r="52620" spans="20:24">
      <c r="T52620" s="288"/>
      <c r="U52620" s="287"/>
      <c r="X52620" s="289"/>
    </row>
    <row r="52621" spans="20:24">
      <c r="T52621" s="288"/>
      <c r="U52621" s="287"/>
      <c r="X52621" s="289"/>
    </row>
    <row r="52622" spans="20:24">
      <c r="T52622" s="288"/>
      <c r="U52622" s="287"/>
      <c r="X52622" s="289"/>
    </row>
    <row r="52623" spans="20:24">
      <c r="T52623" s="288"/>
      <c r="U52623" s="287"/>
      <c r="X52623" s="289"/>
    </row>
    <row r="52624" spans="20:24">
      <c r="T52624" s="288"/>
      <c r="U52624" s="287"/>
      <c r="X52624" s="289"/>
    </row>
    <row r="52625" spans="20:24">
      <c r="T52625" s="288"/>
      <c r="U52625" s="287"/>
      <c r="X52625" s="289"/>
    </row>
    <row r="52626" spans="20:24">
      <c r="T52626" s="288"/>
      <c r="U52626" s="287"/>
      <c r="X52626" s="289"/>
    </row>
    <row r="52627" spans="20:24">
      <c r="T52627" s="288"/>
      <c r="U52627" s="287"/>
      <c r="X52627" s="289"/>
    </row>
    <row r="52628" spans="20:24">
      <c r="T52628" s="288"/>
      <c r="U52628" s="287"/>
      <c r="X52628" s="289"/>
    </row>
    <row r="52629" spans="20:24">
      <c r="T52629" s="288"/>
      <c r="U52629" s="287"/>
      <c r="X52629" s="289"/>
    </row>
    <row r="52630" spans="20:24">
      <c r="T52630" s="288"/>
      <c r="U52630" s="287"/>
      <c r="X52630" s="289"/>
    </row>
    <row r="52631" spans="20:24">
      <c r="T52631" s="288"/>
      <c r="U52631" s="287"/>
      <c r="X52631" s="289"/>
    </row>
    <row r="52632" spans="20:24">
      <c r="T52632" s="288"/>
      <c r="U52632" s="287"/>
      <c r="X52632" s="289"/>
    </row>
    <row r="52633" spans="20:24">
      <c r="T52633" s="288"/>
      <c r="U52633" s="287"/>
      <c r="X52633" s="289"/>
    </row>
    <row r="52634" spans="20:24">
      <c r="T52634" s="288"/>
      <c r="U52634" s="287"/>
      <c r="X52634" s="289"/>
    </row>
    <row r="52635" spans="20:24">
      <c r="T52635" s="288"/>
      <c r="U52635" s="287"/>
      <c r="X52635" s="289"/>
    </row>
    <row r="52636" spans="20:24">
      <c r="T52636" s="288"/>
      <c r="U52636" s="287"/>
      <c r="X52636" s="289"/>
    </row>
    <row r="52637" spans="20:24">
      <c r="T52637" s="288"/>
      <c r="U52637" s="287"/>
      <c r="X52637" s="289"/>
    </row>
    <row r="52638" spans="20:24">
      <c r="T52638" s="288"/>
      <c r="U52638" s="287"/>
      <c r="X52638" s="289"/>
    </row>
    <row r="52639" spans="20:24">
      <c r="T52639" s="288"/>
      <c r="U52639" s="287"/>
      <c r="X52639" s="289"/>
    </row>
    <row r="52640" spans="20:24">
      <c r="T52640" s="288"/>
      <c r="U52640" s="287"/>
      <c r="X52640" s="289"/>
    </row>
    <row r="52641" spans="20:24">
      <c r="T52641" s="288"/>
      <c r="U52641" s="287"/>
      <c r="X52641" s="289"/>
    </row>
    <row r="52642" spans="20:24">
      <c r="T52642" s="288"/>
      <c r="U52642" s="287"/>
      <c r="X52642" s="289"/>
    </row>
    <row r="52643" spans="20:24">
      <c r="T52643" s="288"/>
      <c r="U52643" s="287"/>
      <c r="X52643" s="289"/>
    </row>
    <row r="52644" spans="20:24">
      <c r="T52644" s="288"/>
      <c r="U52644" s="287"/>
      <c r="X52644" s="289"/>
    </row>
    <row r="52645" spans="20:24">
      <c r="T52645" s="288"/>
      <c r="U52645" s="287"/>
      <c r="X52645" s="289"/>
    </row>
    <row r="52646" spans="20:24">
      <c r="T52646" s="288"/>
      <c r="U52646" s="287"/>
      <c r="X52646" s="289"/>
    </row>
    <row r="52647" spans="20:24">
      <c r="T52647" s="288"/>
      <c r="U52647" s="287"/>
      <c r="X52647" s="289"/>
    </row>
    <row r="52648" spans="20:24">
      <c r="T52648" s="288"/>
      <c r="U52648" s="287"/>
      <c r="X52648" s="289"/>
    </row>
    <row r="52649" spans="20:24">
      <c r="T52649" s="288"/>
      <c r="U52649" s="287"/>
      <c r="X52649" s="289"/>
    </row>
    <row r="52650" spans="20:24">
      <c r="T52650" s="288"/>
      <c r="U52650" s="287"/>
      <c r="X52650" s="289"/>
    </row>
    <row r="52651" spans="20:24">
      <c r="T52651" s="288"/>
      <c r="U52651" s="287"/>
      <c r="X52651" s="289"/>
    </row>
    <row r="52652" spans="20:24">
      <c r="T52652" s="288"/>
      <c r="U52652" s="287"/>
      <c r="X52652" s="289"/>
    </row>
    <row r="52653" spans="20:24">
      <c r="T52653" s="288"/>
      <c r="U52653" s="287"/>
      <c r="X52653" s="289"/>
    </row>
    <row r="52654" spans="20:24">
      <c r="T52654" s="288"/>
      <c r="U52654" s="287"/>
      <c r="X52654" s="289"/>
    </row>
    <row r="52655" spans="20:24">
      <c r="T52655" s="288"/>
      <c r="U52655" s="287"/>
      <c r="X52655" s="289"/>
    </row>
    <row r="52656" spans="20:24">
      <c r="T52656" s="288"/>
      <c r="U52656" s="287"/>
      <c r="X52656" s="289"/>
    </row>
    <row r="52657" spans="20:24">
      <c r="T52657" s="288"/>
      <c r="U52657" s="287"/>
      <c r="X52657" s="289"/>
    </row>
    <row r="52658" spans="20:24">
      <c r="T52658" s="288"/>
      <c r="U52658" s="287"/>
      <c r="X52658" s="289"/>
    </row>
    <row r="52659" spans="20:24">
      <c r="T52659" s="288"/>
      <c r="U52659" s="287"/>
      <c r="X52659" s="289"/>
    </row>
    <row r="52660" spans="20:24">
      <c r="T52660" s="288"/>
      <c r="U52660" s="287"/>
      <c r="X52660" s="289"/>
    </row>
    <row r="52661" spans="20:24">
      <c r="T52661" s="288"/>
      <c r="U52661" s="287"/>
      <c r="X52661" s="289"/>
    </row>
    <row r="52662" spans="20:24">
      <c r="T52662" s="288"/>
      <c r="U52662" s="287"/>
      <c r="X52662" s="289"/>
    </row>
    <row r="52663" spans="20:24">
      <c r="T52663" s="288"/>
      <c r="U52663" s="287"/>
      <c r="X52663" s="289"/>
    </row>
    <row r="52664" spans="20:24">
      <c r="T52664" s="288"/>
      <c r="U52664" s="287"/>
      <c r="X52664" s="289"/>
    </row>
    <row r="52665" spans="20:24">
      <c r="T52665" s="288"/>
      <c r="U52665" s="287"/>
      <c r="X52665" s="289"/>
    </row>
    <row r="52666" spans="20:24">
      <c r="T52666" s="288"/>
      <c r="U52666" s="287"/>
      <c r="X52666" s="289"/>
    </row>
    <row r="52667" spans="20:24">
      <c r="T52667" s="288"/>
      <c r="U52667" s="287"/>
      <c r="X52667" s="289"/>
    </row>
    <row r="52668" spans="20:24">
      <c r="T52668" s="288"/>
      <c r="U52668" s="287"/>
      <c r="X52668" s="289"/>
    </row>
    <row r="52669" spans="20:24">
      <c r="T52669" s="288"/>
      <c r="U52669" s="287"/>
      <c r="X52669" s="289"/>
    </row>
    <row r="52670" spans="20:24">
      <c r="T52670" s="288"/>
      <c r="U52670" s="287"/>
      <c r="X52670" s="289"/>
    </row>
    <row r="52671" spans="20:24">
      <c r="T52671" s="288"/>
      <c r="U52671" s="287"/>
      <c r="X52671" s="289"/>
    </row>
    <row r="52672" spans="20:24">
      <c r="T52672" s="288"/>
      <c r="U52672" s="287"/>
      <c r="X52672" s="289"/>
    </row>
    <row r="52673" spans="20:24">
      <c r="T52673" s="288"/>
      <c r="U52673" s="287"/>
      <c r="X52673" s="289"/>
    </row>
    <row r="52674" spans="20:24">
      <c r="T52674" s="288"/>
      <c r="U52674" s="287"/>
      <c r="X52674" s="289"/>
    </row>
    <row r="52675" spans="20:24">
      <c r="T52675" s="288"/>
      <c r="U52675" s="287"/>
      <c r="X52675" s="289"/>
    </row>
    <row r="52676" spans="20:24">
      <c r="T52676" s="288"/>
      <c r="U52676" s="287"/>
      <c r="X52676" s="289"/>
    </row>
    <row r="52677" spans="20:24">
      <c r="T52677" s="288"/>
      <c r="U52677" s="287"/>
      <c r="X52677" s="289"/>
    </row>
    <row r="52678" spans="20:24">
      <c r="T52678" s="288"/>
      <c r="U52678" s="287"/>
      <c r="X52678" s="289"/>
    </row>
    <row r="52679" spans="20:24">
      <c r="T52679" s="288"/>
      <c r="U52679" s="287"/>
      <c r="X52679" s="289"/>
    </row>
    <row r="52680" spans="20:24">
      <c r="T52680" s="288"/>
      <c r="U52680" s="287"/>
      <c r="X52680" s="289"/>
    </row>
    <row r="52681" spans="20:24">
      <c r="T52681" s="288"/>
      <c r="U52681" s="287"/>
      <c r="X52681" s="289"/>
    </row>
    <row r="52682" spans="20:24">
      <c r="T52682" s="288"/>
      <c r="U52682" s="287"/>
      <c r="X52682" s="289"/>
    </row>
    <row r="52683" spans="20:24">
      <c r="T52683" s="288"/>
      <c r="U52683" s="287"/>
      <c r="X52683" s="289"/>
    </row>
    <row r="52684" spans="20:24">
      <c r="T52684" s="288"/>
      <c r="U52684" s="287"/>
      <c r="X52684" s="289"/>
    </row>
    <row r="52685" spans="20:24">
      <c r="T52685" s="288"/>
      <c r="U52685" s="287"/>
      <c r="X52685" s="289"/>
    </row>
    <row r="52686" spans="20:24">
      <c r="T52686" s="288"/>
      <c r="U52686" s="287"/>
      <c r="X52686" s="289"/>
    </row>
    <row r="52687" spans="20:24">
      <c r="T52687" s="288"/>
      <c r="U52687" s="287"/>
      <c r="X52687" s="289"/>
    </row>
    <row r="52688" spans="20:24">
      <c r="T52688" s="288"/>
      <c r="U52688" s="287"/>
      <c r="X52688" s="289"/>
    </row>
    <row r="52689" spans="20:24">
      <c r="T52689" s="288"/>
      <c r="U52689" s="287"/>
      <c r="X52689" s="289"/>
    </row>
    <row r="52690" spans="20:24">
      <c r="T52690" s="288"/>
      <c r="U52690" s="287"/>
      <c r="X52690" s="289"/>
    </row>
    <row r="52691" spans="20:24">
      <c r="T52691" s="288"/>
      <c r="U52691" s="287"/>
      <c r="X52691" s="289"/>
    </row>
    <row r="52692" spans="20:24">
      <c r="T52692" s="288"/>
      <c r="U52692" s="287"/>
      <c r="X52692" s="289"/>
    </row>
    <row r="52693" spans="20:24">
      <c r="T52693" s="288"/>
      <c r="U52693" s="287"/>
      <c r="X52693" s="289"/>
    </row>
    <row r="52694" spans="20:24">
      <c r="T52694" s="288"/>
      <c r="U52694" s="287"/>
      <c r="X52694" s="289"/>
    </row>
    <row r="52695" spans="20:24">
      <c r="T52695" s="288"/>
      <c r="U52695" s="287"/>
      <c r="X52695" s="289"/>
    </row>
    <row r="52696" spans="20:24">
      <c r="T52696" s="288"/>
      <c r="U52696" s="287"/>
      <c r="X52696" s="289"/>
    </row>
    <row r="52697" spans="20:24">
      <c r="T52697" s="288"/>
      <c r="U52697" s="287"/>
      <c r="X52697" s="289"/>
    </row>
    <row r="52698" spans="20:24">
      <c r="T52698" s="288"/>
      <c r="U52698" s="287"/>
      <c r="X52698" s="289"/>
    </row>
    <row r="52699" spans="20:24">
      <c r="T52699" s="288"/>
      <c r="U52699" s="287"/>
      <c r="X52699" s="289"/>
    </row>
    <row r="52700" spans="20:24">
      <c r="T52700" s="288"/>
      <c r="U52700" s="287"/>
      <c r="X52700" s="289"/>
    </row>
    <row r="52701" spans="20:24">
      <c r="T52701" s="288"/>
      <c r="U52701" s="287"/>
      <c r="X52701" s="289"/>
    </row>
    <row r="52702" spans="20:24">
      <c r="T52702" s="288"/>
      <c r="U52702" s="287"/>
      <c r="X52702" s="289"/>
    </row>
    <row r="52703" spans="20:24">
      <c r="T52703" s="288"/>
      <c r="U52703" s="287"/>
      <c r="X52703" s="289"/>
    </row>
    <row r="52704" spans="20:24">
      <c r="T52704" s="288"/>
      <c r="U52704" s="287"/>
      <c r="X52704" s="289"/>
    </row>
    <row r="52705" spans="20:24">
      <c r="T52705" s="288"/>
      <c r="U52705" s="287"/>
      <c r="X52705" s="289"/>
    </row>
    <row r="52706" spans="20:24">
      <c r="T52706" s="288"/>
      <c r="U52706" s="287"/>
      <c r="X52706" s="289"/>
    </row>
    <row r="52707" spans="20:24">
      <c r="T52707" s="288"/>
      <c r="U52707" s="287"/>
      <c r="X52707" s="289"/>
    </row>
    <row r="52708" spans="20:24">
      <c r="T52708" s="288"/>
      <c r="U52708" s="287"/>
      <c r="X52708" s="289"/>
    </row>
    <row r="52709" spans="20:24">
      <c r="T52709" s="288"/>
      <c r="U52709" s="287"/>
      <c r="X52709" s="289"/>
    </row>
    <row r="52710" spans="20:24">
      <c r="T52710" s="288"/>
      <c r="U52710" s="287"/>
      <c r="X52710" s="289"/>
    </row>
    <row r="52711" spans="20:24">
      <c r="T52711" s="288"/>
      <c r="U52711" s="287"/>
      <c r="X52711" s="289"/>
    </row>
    <row r="52712" spans="20:24">
      <c r="T52712" s="288"/>
      <c r="U52712" s="287"/>
      <c r="X52712" s="289"/>
    </row>
    <row r="52713" spans="20:24">
      <c r="T52713" s="288"/>
      <c r="U52713" s="287"/>
      <c r="X52713" s="289"/>
    </row>
    <row r="52714" spans="20:24">
      <c r="T52714" s="288"/>
      <c r="U52714" s="287"/>
      <c r="X52714" s="289"/>
    </row>
    <row r="52715" spans="20:24">
      <c r="T52715" s="288"/>
      <c r="U52715" s="287"/>
      <c r="X52715" s="289"/>
    </row>
    <row r="52716" spans="20:24">
      <c r="T52716" s="288"/>
      <c r="U52716" s="287"/>
      <c r="X52716" s="289"/>
    </row>
    <row r="52717" spans="20:24">
      <c r="T52717" s="288"/>
      <c r="U52717" s="287"/>
      <c r="X52717" s="289"/>
    </row>
    <row r="52718" spans="20:24">
      <c r="T52718" s="288"/>
      <c r="U52718" s="287"/>
      <c r="X52718" s="289"/>
    </row>
    <row r="52719" spans="20:24">
      <c r="T52719" s="288"/>
      <c r="U52719" s="287"/>
      <c r="X52719" s="289"/>
    </row>
    <row r="52720" spans="20:24">
      <c r="T52720" s="288"/>
      <c r="U52720" s="287"/>
      <c r="X52720" s="289"/>
    </row>
    <row r="52721" spans="20:24">
      <c r="T52721" s="288"/>
      <c r="U52721" s="287"/>
      <c r="X52721" s="289"/>
    </row>
    <row r="52722" spans="20:24">
      <c r="T52722" s="288"/>
      <c r="U52722" s="287"/>
      <c r="X52722" s="289"/>
    </row>
    <row r="52723" spans="20:24">
      <c r="T52723" s="288"/>
      <c r="U52723" s="287"/>
      <c r="X52723" s="289"/>
    </row>
    <row r="52724" spans="20:24">
      <c r="T52724" s="288"/>
      <c r="U52724" s="287"/>
      <c r="X52724" s="289"/>
    </row>
    <row r="52725" spans="20:24">
      <c r="T52725" s="288"/>
      <c r="U52725" s="287"/>
      <c r="X52725" s="289"/>
    </row>
    <row r="52726" spans="20:24">
      <c r="T52726" s="288"/>
      <c r="U52726" s="287"/>
      <c r="X52726" s="289"/>
    </row>
    <row r="52727" spans="20:24">
      <c r="T52727" s="288"/>
      <c r="U52727" s="287"/>
      <c r="X52727" s="289"/>
    </row>
    <row r="52728" spans="20:24">
      <c r="T52728" s="288"/>
      <c r="U52728" s="287"/>
      <c r="X52728" s="289"/>
    </row>
    <row r="52729" spans="20:24">
      <c r="T52729" s="288"/>
      <c r="U52729" s="287"/>
      <c r="X52729" s="289"/>
    </row>
    <row r="52730" spans="20:24">
      <c r="T52730" s="288"/>
      <c r="U52730" s="287"/>
      <c r="X52730" s="289"/>
    </row>
    <row r="52731" spans="20:24">
      <c r="T52731" s="288"/>
      <c r="U52731" s="287"/>
      <c r="X52731" s="289"/>
    </row>
    <row r="52732" spans="20:24">
      <c r="T52732" s="288"/>
      <c r="U52732" s="287"/>
      <c r="X52732" s="289"/>
    </row>
    <row r="52733" spans="20:24">
      <c r="T52733" s="288"/>
      <c r="U52733" s="287"/>
      <c r="X52733" s="289"/>
    </row>
    <row r="52734" spans="20:24">
      <c r="T52734" s="288"/>
      <c r="U52734" s="287"/>
      <c r="X52734" s="289"/>
    </row>
    <row r="52735" spans="20:24">
      <c r="T52735" s="288"/>
      <c r="U52735" s="287"/>
      <c r="X52735" s="289"/>
    </row>
    <row r="52736" spans="20:24">
      <c r="T52736" s="288"/>
      <c r="U52736" s="287"/>
      <c r="X52736" s="289"/>
    </row>
    <row r="52737" spans="20:24">
      <c r="T52737" s="288"/>
      <c r="U52737" s="287"/>
      <c r="X52737" s="289"/>
    </row>
    <row r="52738" spans="20:24">
      <c r="T52738" s="288"/>
      <c r="U52738" s="287"/>
      <c r="X52738" s="289"/>
    </row>
    <row r="52739" spans="20:24">
      <c r="T52739" s="288"/>
      <c r="U52739" s="287"/>
      <c r="X52739" s="289"/>
    </row>
    <row r="52740" spans="20:24">
      <c r="T52740" s="288"/>
      <c r="U52740" s="287"/>
      <c r="X52740" s="289"/>
    </row>
    <row r="52741" spans="20:24">
      <c r="T52741" s="288"/>
      <c r="U52741" s="287"/>
      <c r="X52741" s="289"/>
    </row>
    <row r="52742" spans="20:24">
      <c r="T52742" s="288"/>
      <c r="U52742" s="287"/>
      <c r="X52742" s="289"/>
    </row>
    <row r="52743" spans="20:24">
      <c r="T52743" s="288"/>
      <c r="U52743" s="287"/>
      <c r="X52743" s="289"/>
    </row>
    <row r="52744" spans="20:24">
      <c r="T52744" s="288"/>
      <c r="U52744" s="287"/>
      <c r="X52744" s="289"/>
    </row>
    <row r="52745" spans="20:24">
      <c r="T52745" s="288"/>
      <c r="U52745" s="287"/>
      <c r="X52745" s="289"/>
    </row>
    <row r="52746" spans="20:24">
      <c r="T52746" s="288"/>
      <c r="U52746" s="287"/>
      <c r="X52746" s="289"/>
    </row>
    <row r="52747" spans="20:24">
      <c r="T52747" s="288"/>
      <c r="U52747" s="287"/>
      <c r="X52747" s="289"/>
    </row>
    <row r="52748" spans="20:24">
      <c r="T52748" s="288"/>
      <c r="U52748" s="287"/>
      <c r="X52748" s="289"/>
    </row>
    <row r="52749" spans="20:24">
      <c r="T52749" s="288"/>
      <c r="U52749" s="287"/>
      <c r="X52749" s="289"/>
    </row>
    <row r="52750" spans="20:24">
      <c r="T52750" s="288"/>
      <c r="U52750" s="287"/>
      <c r="X52750" s="289"/>
    </row>
    <row r="52751" spans="20:24">
      <c r="T52751" s="288"/>
      <c r="U52751" s="287"/>
      <c r="X52751" s="289"/>
    </row>
    <row r="52752" spans="20:24">
      <c r="T52752" s="288"/>
      <c r="U52752" s="287"/>
      <c r="X52752" s="289"/>
    </row>
    <row r="52753" spans="20:24">
      <c r="T52753" s="288"/>
      <c r="U52753" s="287"/>
      <c r="X52753" s="289"/>
    </row>
    <row r="52754" spans="20:24">
      <c r="T52754" s="288"/>
      <c r="U52754" s="287"/>
      <c r="X52754" s="289"/>
    </row>
    <row r="52755" spans="20:24">
      <c r="T52755" s="288"/>
      <c r="U52755" s="287"/>
      <c r="X52755" s="289"/>
    </row>
    <row r="52756" spans="20:24">
      <c r="T52756" s="288"/>
      <c r="U52756" s="287"/>
      <c r="X52756" s="289"/>
    </row>
    <row r="52757" spans="20:24">
      <c r="T52757" s="288"/>
      <c r="U52757" s="287"/>
      <c r="X52757" s="289"/>
    </row>
    <row r="52758" spans="20:24">
      <c r="T52758" s="288"/>
      <c r="U52758" s="287"/>
      <c r="X52758" s="289"/>
    </row>
    <row r="52759" spans="20:24">
      <c r="T52759" s="288"/>
      <c r="U52759" s="287"/>
      <c r="X52759" s="289"/>
    </row>
    <row r="52760" spans="20:24">
      <c r="T52760" s="288"/>
      <c r="U52760" s="287"/>
      <c r="X52760" s="289"/>
    </row>
    <row r="52761" spans="20:24">
      <c r="T52761" s="288"/>
      <c r="U52761" s="287"/>
      <c r="X52761" s="289"/>
    </row>
    <row r="52762" spans="20:24">
      <c r="T52762" s="288"/>
      <c r="U52762" s="287"/>
      <c r="X52762" s="289"/>
    </row>
    <row r="52763" spans="20:24">
      <c r="T52763" s="288"/>
      <c r="U52763" s="287"/>
      <c r="X52763" s="289"/>
    </row>
    <row r="52764" spans="20:24">
      <c r="T52764" s="288"/>
      <c r="U52764" s="287"/>
      <c r="X52764" s="289"/>
    </row>
    <row r="52765" spans="20:24">
      <c r="T52765" s="288"/>
      <c r="U52765" s="287"/>
      <c r="X52765" s="289"/>
    </row>
    <row r="52766" spans="20:24">
      <c r="T52766" s="288"/>
      <c r="U52766" s="287"/>
      <c r="X52766" s="289"/>
    </row>
    <row r="52767" spans="20:24">
      <c r="T52767" s="288"/>
      <c r="U52767" s="287"/>
      <c r="X52767" s="289"/>
    </row>
    <row r="52768" spans="20:24">
      <c r="T52768" s="288"/>
      <c r="U52768" s="287"/>
      <c r="X52768" s="289"/>
    </row>
    <row r="52769" spans="20:24">
      <c r="T52769" s="288"/>
      <c r="U52769" s="287"/>
      <c r="X52769" s="289"/>
    </row>
    <row r="52770" spans="20:24">
      <c r="T52770" s="288"/>
      <c r="U52770" s="287"/>
      <c r="X52770" s="289"/>
    </row>
    <row r="52771" spans="20:24">
      <c r="T52771" s="288"/>
      <c r="U52771" s="287"/>
      <c r="X52771" s="289"/>
    </row>
    <row r="52772" spans="20:24">
      <c r="T52772" s="288"/>
      <c r="U52772" s="287"/>
      <c r="X52772" s="289"/>
    </row>
    <row r="52773" spans="20:24">
      <c r="T52773" s="288"/>
      <c r="U52773" s="287"/>
      <c r="X52773" s="289"/>
    </row>
    <row r="52774" spans="20:24">
      <c r="T52774" s="288"/>
      <c r="U52774" s="287"/>
      <c r="X52774" s="289"/>
    </row>
    <row r="52775" spans="20:24">
      <c r="T52775" s="288"/>
      <c r="U52775" s="287"/>
      <c r="X52775" s="289"/>
    </row>
    <row r="52776" spans="20:24">
      <c r="T52776" s="288"/>
      <c r="U52776" s="287"/>
      <c r="X52776" s="289"/>
    </row>
    <row r="52777" spans="20:24">
      <c r="T52777" s="288"/>
      <c r="U52777" s="287"/>
      <c r="X52777" s="289"/>
    </row>
    <row r="52778" spans="20:24">
      <c r="T52778" s="288"/>
      <c r="U52778" s="287"/>
      <c r="X52778" s="289"/>
    </row>
    <row r="52779" spans="20:24">
      <c r="T52779" s="288"/>
      <c r="U52779" s="287"/>
      <c r="X52779" s="289"/>
    </row>
    <row r="52780" spans="20:24">
      <c r="T52780" s="288"/>
      <c r="U52780" s="287"/>
      <c r="X52780" s="289"/>
    </row>
    <row r="52781" spans="20:24">
      <c r="T52781" s="288"/>
      <c r="U52781" s="287"/>
      <c r="X52781" s="289"/>
    </row>
    <row r="52782" spans="20:24">
      <c r="T52782" s="288"/>
      <c r="U52782" s="287"/>
      <c r="X52782" s="289"/>
    </row>
    <row r="52783" spans="20:24">
      <c r="T52783" s="288"/>
      <c r="U52783" s="287"/>
      <c r="X52783" s="289"/>
    </row>
    <row r="52784" spans="20:24">
      <c r="T52784" s="288"/>
      <c r="U52784" s="287"/>
      <c r="X52784" s="289"/>
    </row>
    <row r="52785" spans="20:24">
      <c r="T52785" s="288"/>
      <c r="U52785" s="287"/>
      <c r="X52785" s="289"/>
    </row>
    <row r="52786" spans="20:24">
      <c r="T52786" s="288"/>
      <c r="U52786" s="287"/>
      <c r="X52786" s="289"/>
    </row>
    <row r="52787" spans="20:24">
      <c r="T52787" s="288"/>
      <c r="U52787" s="287"/>
      <c r="X52787" s="289"/>
    </row>
    <row r="52788" spans="20:24">
      <c r="T52788" s="288"/>
      <c r="U52788" s="287"/>
      <c r="X52788" s="289"/>
    </row>
    <row r="52789" spans="20:24">
      <c r="T52789" s="288"/>
      <c r="U52789" s="287"/>
      <c r="X52789" s="289"/>
    </row>
    <row r="52790" spans="20:24">
      <c r="T52790" s="288"/>
      <c r="U52790" s="287"/>
      <c r="X52790" s="289"/>
    </row>
    <row r="52791" spans="20:24">
      <c r="T52791" s="288"/>
      <c r="U52791" s="287"/>
      <c r="X52791" s="289"/>
    </row>
    <row r="52792" spans="20:24">
      <c r="T52792" s="288"/>
      <c r="U52792" s="287"/>
      <c r="X52792" s="289"/>
    </row>
    <row r="52793" spans="20:24">
      <c r="T52793" s="288"/>
      <c r="U52793" s="287"/>
      <c r="X52793" s="289"/>
    </row>
    <row r="52794" spans="20:24">
      <c r="T52794" s="288"/>
      <c r="U52794" s="287"/>
      <c r="X52794" s="289"/>
    </row>
    <row r="52795" spans="20:24">
      <c r="T52795" s="288"/>
      <c r="U52795" s="287"/>
      <c r="X52795" s="289"/>
    </row>
    <row r="52796" spans="20:24">
      <c r="T52796" s="288"/>
      <c r="U52796" s="287"/>
      <c r="X52796" s="289"/>
    </row>
    <row r="52797" spans="20:24">
      <c r="T52797" s="288"/>
      <c r="U52797" s="287"/>
      <c r="X52797" s="289"/>
    </row>
    <row r="52798" spans="20:24">
      <c r="T52798" s="288"/>
      <c r="U52798" s="287"/>
      <c r="X52798" s="289"/>
    </row>
    <row r="52799" spans="20:24">
      <c r="T52799" s="288"/>
      <c r="U52799" s="287"/>
      <c r="X52799" s="289"/>
    </row>
    <row r="52800" spans="20:24">
      <c r="T52800" s="288"/>
      <c r="U52800" s="287"/>
      <c r="X52800" s="289"/>
    </row>
    <row r="52801" spans="20:24">
      <c r="T52801" s="288"/>
      <c r="U52801" s="287"/>
      <c r="X52801" s="289"/>
    </row>
    <row r="52802" spans="20:24">
      <c r="T52802" s="288"/>
      <c r="U52802" s="287"/>
      <c r="X52802" s="289"/>
    </row>
    <row r="52803" spans="20:24">
      <c r="T52803" s="288"/>
      <c r="U52803" s="287"/>
      <c r="X52803" s="289"/>
    </row>
    <row r="52804" spans="20:24">
      <c r="T52804" s="288"/>
      <c r="U52804" s="287"/>
      <c r="X52804" s="289"/>
    </row>
    <row r="52805" spans="20:24">
      <c r="T52805" s="288"/>
      <c r="U52805" s="287"/>
      <c r="X52805" s="289"/>
    </row>
    <row r="52806" spans="20:24">
      <c r="T52806" s="288"/>
      <c r="U52806" s="287"/>
      <c r="X52806" s="289"/>
    </row>
    <row r="52807" spans="20:24">
      <c r="T52807" s="288"/>
      <c r="U52807" s="287"/>
      <c r="X52807" s="289"/>
    </row>
    <row r="52808" spans="20:24">
      <c r="T52808" s="288"/>
      <c r="U52808" s="287"/>
      <c r="X52808" s="289"/>
    </row>
    <row r="52809" spans="20:24">
      <c r="T52809" s="288"/>
      <c r="U52809" s="287"/>
      <c r="X52809" s="289"/>
    </row>
    <row r="52810" spans="20:24">
      <c r="T52810" s="288"/>
      <c r="U52810" s="287"/>
      <c r="X52810" s="289"/>
    </row>
    <row r="52811" spans="20:24">
      <c r="T52811" s="288"/>
      <c r="U52811" s="287"/>
      <c r="X52811" s="289"/>
    </row>
    <row r="52812" spans="20:24">
      <c r="T52812" s="288"/>
      <c r="U52812" s="287"/>
      <c r="X52812" s="289"/>
    </row>
    <row r="52813" spans="20:24">
      <c r="T52813" s="288"/>
      <c r="U52813" s="287"/>
      <c r="X52813" s="289"/>
    </row>
    <row r="52814" spans="20:24">
      <c r="T52814" s="288"/>
      <c r="U52814" s="287"/>
      <c r="X52814" s="289"/>
    </row>
    <row r="52815" spans="20:24">
      <c r="T52815" s="288"/>
      <c r="U52815" s="287"/>
      <c r="X52815" s="289"/>
    </row>
    <row r="52816" spans="20:24">
      <c r="T52816" s="288"/>
      <c r="U52816" s="287"/>
      <c r="X52816" s="289"/>
    </row>
    <row r="52817" spans="20:24">
      <c r="T52817" s="288"/>
      <c r="U52817" s="287"/>
      <c r="X52817" s="289"/>
    </row>
    <row r="52818" spans="20:24">
      <c r="T52818" s="288"/>
      <c r="U52818" s="287"/>
      <c r="X52818" s="289"/>
    </row>
    <row r="52819" spans="20:24">
      <c r="T52819" s="288"/>
      <c r="U52819" s="287"/>
      <c r="X52819" s="289"/>
    </row>
    <row r="52820" spans="20:24">
      <c r="T52820" s="288"/>
      <c r="U52820" s="287"/>
      <c r="X52820" s="289"/>
    </row>
    <row r="52821" spans="20:24">
      <c r="T52821" s="288"/>
      <c r="U52821" s="287"/>
      <c r="X52821" s="289"/>
    </row>
    <row r="52822" spans="20:24">
      <c r="T52822" s="288"/>
      <c r="U52822" s="287"/>
      <c r="X52822" s="289"/>
    </row>
    <row r="52823" spans="20:24">
      <c r="T52823" s="288"/>
      <c r="U52823" s="287"/>
      <c r="X52823" s="289"/>
    </row>
    <row r="52824" spans="20:24">
      <c r="T52824" s="288"/>
      <c r="U52824" s="287"/>
      <c r="X52824" s="289"/>
    </row>
    <row r="52825" spans="20:24">
      <c r="T52825" s="288"/>
      <c r="U52825" s="287"/>
      <c r="X52825" s="289"/>
    </row>
    <row r="52826" spans="20:24">
      <c r="T52826" s="288"/>
      <c r="U52826" s="287"/>
      <c r="X52826" s="289"/>
    </row>
    <row r="52827" spans="20:24">
      <c r="T52827" s="288"/>
      <c r="U52827" s="287"/>
      <c r="X52827" s="289"/>
    </row>
    <row r="52828" spans="20:24">
      <c r="T52828" s="288"/>
      <c r="U52828" s="287"/>
      <c r="X52828" s="289"/>
    </row>
    <row r="52829" spans="20:24">
      <c r="T52829" s="288"/>
      <c r="U52829" s="287"/>
      <c r="X52829" s="289"/>
    </row>
    <row r="52830" spans="20:24">
      <c r="T52830" s="288"/>
      <c r="U52830" s="287"/>
      <c r="X52830" s="289"/>
    </row>
    <row r="52831" spans="20:24">
      <c r="T52831" s="288"/>
      <c r="U52831" s="287"/>
      <c r="X52831" s="289"/>
    </row>
    <row r="52832" spans="20:24">
      <c r="T52832" s="288"/>
      <c r="U52832" s="287"/>
      <c r="X52832" s="289"/>
    </row>
    <row r="52833" spans="20:24">
      <c r="T52833" s="288"/>
      <c r="U52833" s="287"/>
      <c r="X52833" s="289"/>
    </row>
    <row r="52834" spans="20:24">
      <c r="T52834" s="288"/>
      <c r="U52834" s="287"/>
      <c r="X52834" s="289"/>
    </row>
    <row r="52835" spans="20:24">
      <c r="T52835" s="288"/>
      <c r="U52835" s="287"/>
      <c r="X52835" s="289"/>
    </row>
    <row r="52836" spans="20:24">
      <c r="T52836" s="288"/>
      <c r="U52836" s="287"/>
      <c r="X52836" s="289"/>
    </row>
    <row r="52837" spans="20:24">
      <c r="T52837" s="288"/>
      <c r="U52837" s="287"/>
      <c r="X52837" s="289"/>
    </row>
    <row r="52838" spans="20:24">
      <c r="T52838" s="288"/>
      <c r="U52838" s="287"/>
      <c r="X52838" s="289"/>
    </row>
    <row r="52839" spans="20:24">
      <c r="T52839" s="288"/>
      <c r="U52839" s="287"/>
      <c r="X52839" s="289"/>
    </row>
    <row r="52840" spans="20:24">
      <c r="T52840" s="288"/>
      <c r="U52840" s="287"/>
      <c r="X52840" s="289"/>
    </row>
    <row r="52841" spans="20:24">
      <c r="T52841" s="288"/>
      <c r="U52841" s="287"/>
      <c r="X52841" s="289"/>
    </row>
    <row r="52842" spans="20:24">
      <c r="T52842" s="288"/>
      <c r="U52842" s="287"/>
      <c r="X52842" s="289"/>
    </row>
    <row r="52843" spans="20:24">
      <c r="T52843" s="288"/>
      <c r="U52843" s="287"/>
      <c r="X52843" s="289"/>
    </row>
    <row r="52844" spans="20:24">
      <c r="T52844" s="288"/>
      <c r="U52844" s="287"/>
      <c r="X52844" s="289"/>
    </row>
    <row r="52845" spans="20:24">
      <c r="T52845" s="288"/>
      <c r="U52845" s="287"/>
      <c r="X52845" s="289"/>
    </row>
    <row r="52846" spans="20:24">
      <c r="T52846" s="288"/>
      <c r="U52846" s="287"/>
      <c r="X52846" s="289"/>
    </row>
    <row r="52847" spans="20:24">
      <c r="T52847" s="288"/>
      <c r="U52847" s="287"/>
      <c r="X52847" s="289"/>
    </row>
    <row r="52848" spans="20:24">
      <c r="T52848" s="288"/>
      <c r="U52848" s="287"/>
      <c r="X52848" s="289"/>
    </row>
    <row r="52849" spans="20:24">
      <c r="T52849" s="288"/>
      <c r="U52849" s="287"/>
      <c r="X52849" s="289"/>
    </row>
    <row r="52850" spans="20:24">
      <c r="T52850" s="288"/>
      <c r="U52850" s="287"/>
      <c r="X52850" s="289"/>
    </row>
    <row r="52851" spans="20:24">
      <c r="T52851" s="288"/>
      <c r="U52851" s="287"/>
      <c r="X52851" s="289"/>
    </row>
    <row r="52852" spans="20:24">
      <c r="T52852" s="288"/>
      <c r="U52852" s="287"/>
      <c r="X52852" s="289"/>
    </row>
    <row r="52853" spans="20:24">
      <c r="T52853" s="288"/>
      <c r="U52853" s="287"/>
      <c r="X52853" s="289"/>
    </row>
    <row r="52854" spans="20:24">
      <c r="T52854" s="288"/>
      <c r="U52854" s="287"/>
      <c r="X52854" s="289"/>
    </row>
    <row r="52855" spans="20:24">
      <c r="T52855" s="288"/>
      <c r="U52855" s="287"/>
      <c r="X52855" s="289"/>
    </row>
    <row r="52856" spans="20:24">
      <c r="T52856" s="288"/>
      <c r="U52856" s="287"/>
      <c r="X52856" s="289"/>
    </row>
    <row r="52857" spans="20:24">
      <c r="T52857" s="288"/>
      <c r="U52857" s="287"/>
      <c r="X52857" s="289"/>
    </row>
    <row r="52858" spans="20:24">
      <c r="T52858" s="288"/>
      <c r="U52858" s="287"/>
      <c r="X52858" s="289"/>
    </row>
    <row r="52859" spans="20:24">
      <c r="T52859" s="288"/>
      <c r="U52859" s="287"/>
      <c r="X52859" s="289"/>
    </row>
    <row r="52860" spans="20:24">
      <c r="T52860" s="288"/>
      <c r="U52860" s="287"/>
      <c r="X52860" s="289"/>
    </row>
    <row r="52861" spans="20:24">
      <c r="T52861" s="288"/>
      <c r="U52861" s="287"/>
      <c r="X52861" s="289"/>
    </row>
    <row r="52862" spans="20:24">
      <c r="T52862" s="288"/>
      <c r="U52862" s="287"/>
      <c r="X52862" s="289"/>
    </row>
    <row r="52863" spans="20:24">
      <c r="T52863" s="288"/>
      <c r="U52863" s="287"/>
      <c r="X52863" s="289"/>
    </row>
    <row r="52864" spans="20:24">
      <c r="T52864" s="288"/>
      <c r="U52864" s="287"/>
      <c r="X52864" s="289"/>
    </row>
    <row r="52865" spans="20:24">
      <c r="T52865" s="288"/>
      <c r="U52865" s="287"/>
      <c r="X52865" s="289"/>
    </row>
    <row r="52866" spans="20:24">
      <c r="T52866" s="288"/>
      <c r="U52866" s="287"/>
      <c r="X52866" s="289"/>
    </row>
    <row r="52867" spans="20:24">
      <c r="T52867" s="288"/>
      <c r="U52867" s="287"/>
      <c r="X52867" s="289"/>
    </row>
    <row r="52868" spans="20:24">
      <c r="T52868" s="288"/>
      <c r="U52868" s="287"/>
      <c r="X52868" s="289"/>
    </row>
    <row r="52869" spans="20:24">
      <c r="T52869" s="288"/>
      <c r="U52869" s="287"/>
      <c r="X52869" s="289"/>
    </row>
    <row r="52870" spans="20:24">
      <c r="T52870" s="288"/>
      <c r="U52870" s="287"/>
      <c r="X52870" s="289"/>
    </row>
    <row r="52871" spans="20:24">
      <c r="T52871" s="288"/>
      <c r="U52871" s="287"/>
      <c r="X52871" s="289"/>
    </row>
    <row r="52872" spans="20:24">
      <c r="T52872" s="288"/>
      <c r="U52872" s="287"/>
      <c r="X52872" s="289"/>
    </row>
    <row r="52873" spans="20:24">
      <c r="T52873" s="288"/>
      <c r="U52873" s="287"/>
      <c r="X52873" s="289"/>
    </row>
    <row r="52874" spans="20:24">
      <c r="T52874" s="288"/>
      <c r="U52874" s="287"/>
      <c r="X52874" s="289"/>
    </row>
    <row r="52875" spans="20:24">
      <c r="T52875" s="288"/>
      <c r="U52875" s="287"/>
      <c r="X52875" s="289"/>
    </row>
    <row r="52876" spans="20:24">
      <c r="T52876" s="288"/>
      <c r="U52876" s="287"/>
      <c r="X52876" s="289"/>
    </row>
    <row r="52877" spans="20:24">
      <c r="T52877" s="288"/>
      <c r="U52877" s="287"/>
      <c r="X52877" s="289"/>
    </row>
    <row r="52878" spans="20:24">
      <c r="T52878" s="288"/>
      <c r="U52878" s="287"/>
      <c r="X52878" s="289"/>
    </row>
    <row r="52879" spans="20:24">
      <c r="T52879" s="288"/>
      <c r="U52879" s="287"/>
      <c r="X52879" s="289"/>
    </row>
    <row r="52880" spans="20:24">
      <c r="T52880" s="288"/>
      <c r="U52880" s="287"/>
      <c r="X52880" s="289"/>
    </row>
    <row r="52881" spans="20:24">
      <c r="T52881" s="288"/>
      <c r="U52881" s="287"/>
      <c r="X52881" s="289"/>
    </row>
    <row r="52882" spans="20:24">
      <c r="T52882" s="288"/>
      <c r="U52882" s="287"/>
      <c r="X52882" s="289"/>
    </row>
    <row r="52883" spans="20:24">
      <c r="T52883" s="288"/>
      <c r="U52883" s="287"/>
      <c r="X52883" s="289"/>
    </row>
    <row r="52884" spans="20:24">
      <c r="T52884" s="288"/>
      <c r="U52884" s="287"/>
      <c r="X52884" s="289"/>
    </row>
    <row r="52885" spans="20:24">
      <c r="T52885" s="288"/>
      <c r="U52885" s="287"/>
      <c r="X52885" s="289"/>
    </row>
    <row r="52886" spans="20:24">
      <c r="T52886" s="288"/>
      <c r="U52886" s="287"/>
      <c r="X52886" s="289"/>
    </row>
    <row r="52887" spans="20:24">
      <c r="T52887" s="288"/>
      <c r="U52887" s="287"/>
      <c r="X52887" s="289"/>
    </row>
    <row r="52888" spans="20:24">
      <c r="T52888" s="288"/>
      <c r="U52888" s="287"/>
      <c r="X52888" s="289"/>
    </row>
    <row r="52889" spans="20:24">
      <c r="T52889" s="288"/>
      <c r="U52889" s="287"/>
      <c r="X52889" s="289"/>
    </row>
    <row r="52890" spans="20:24">
      <c r="T52890" s="288"/>
      <c r="U52890" s="287"/>
      <c r="X52890" s="289"/>
    </row>
    <row r="52891" spans="20:24">
      <c r="T52891" s="288"/>
      <c r="U52891" s="287"/>
      <c r="X52891" s="289"/>
    </row>
    <row r="52892" spans="20:24">
      <c r="T52892" s="288"/>
      <c r="U52892" s="287"/>
      <c r="X52892" s="289"/>
    </row>
    <row r="52893" spans="20:24">
      <c r="T52893" s="288"/>
      <c r="U52893" s="287"/>
      <c r="X52893" s="289"/>
    </row>
    <row r="52894" spans="20:24">
      <c r="T52894" s="288"/>
      <c r="U52894" s="287"/>
      <c r="X52894" s="289"/>
    </row>
    <row r="52895" spans="20:24">
      <c r="T52895" s="288"/>
      <c r="U52895" s="287"/>
      <c r="X52895" s="289"/>
    </row>
    <row r="52896" spans="20:24">
      <c r="T52896" s="288"/>
      <c r="U52896" s="287"/>
      <c r="X52896" s="289"/>
    </row>
    <row r="52897" spans="20:24">
      <c r="T52897" s="288"/>
      <c r="U52897" s="287"/>
      <c r="X52897" s="289"/>
    </row>
    <row r="52898" spans="20:24">
      <c r="T52898" s="288"/>
      <c r="U52898" s="287"/>
      <c r="X52898" s="289"/>
    </row>
    <row r="52899" spans="20:24">
      <c r="T52899" s="288"/>
      <c r="U52899" s="287"/>
      <c r="X52899" s="289"/>
    </row>
    <row r="52900" spans="20:24">
      <c r="T52900" s="288"/>
      <c r="U52900" s="287"/>
      <c r="X52900" s="289"/>
    </row>
    <row r="52901" spans="20:24">
      <c r="T52901" s="288"/>
      <c r="U52901" s="287"/>
      <c r="X52901" s="289"/>
    </row>
    <row r="52902" spans="20:24">
      <c r="T52902" s="288"/>
      <c r="U52902" s="287"/>
      <c r="X52902" s="289"/>
    </row>
    <row r="52903" spans="20:24">
      <c r="T52903" s="288"/>
      <c r="U52903" s="287"/>
      <c r="X52903" s="289"/>
    </row>
    <row r="52904" spans="20:24">
      <c r="T52904" s="288"/>
      <c r="U52904" s="287"/>
      <c r="X52904" s="289"/>
    </row>
    <row r="52905" spans="20:24">
      <c r="T52905" s="288"/>
      <c r="U52905" s="287"/>
      <c r="X52905" s="289"/>
    </row>
    <row r="52906" spans="20:24">
      <c r="T52906" s="288"/>
      <c r="U52906" s="287"/>
      <c r="X52906" s="289"/>
    </row>
    <row r="52907" spans="20:24">
      <c r="T52907" s="288"/>
      <c r="U52907" s="287"/>
      <c r="X52907" s="289"/>
    </row>
    <row r="52908" spans="20:24">
      <c r="T52908" s="288"/>
      <c r="U52908" s="287"/>
      <c r="X52908" s="289"/>
    </row>
    <row r="52909" spans="20:24">
      <c r="T52909" s="288"/>
      <c r="U52909" s="287"/>
      <c r="X52909" s="289"/>
    </row>
    <row r="52910" spans="20:24">
      <c r="T52910" s="288"/>
      <c r="U52910" s="287"/>
      <c r="X52910" s="289"/>
    </row>
    <row r="52911" spans="20:24">
      <c r="T52911" s="288"/>
      <c r="U52911" s="287"/>
      <c r="X52911" s="289"/>
    </row>
    <row r="52912" spans="20:24">
      <c r="T52912" s="288"/>
      <c r="U52912" s="287"/>
      <c r="X52912" s="289"/>
    </row>
    <row r="52913" spans="20:24">
      <c r="T52913" s="288"/>
      <c r="U52913" s="287"/>
      <c r="X52913" s="289"/>
    </row>
    <row r="52914" spans="20:24">
      <c r="T52914" s="288"/>
      <c r="U52914" s="287"/>
      <c r="X52914" s="289"/>
    </row>
    <row r="52915" spans="20:24">
      <c r="T52915" s="288"/>
      <c r="U52915" s="287"/>
      <c r="X52915" s="289"/>
    </row>
    <row r="52916" spans="20:24">
      <c r="T52916" s="288"/>
      <c r="U52916" s="287"/>
      <c r="X52916" s="289"/>
    </row>
    <row r="52917" spans="20:24">
      <c r="T52917" s="288"/>
      <c r="U52917" s="287"/>
      <c r="X52917" s="289"/>
    </row>
    <row r="52918" spans="20:24">
      <c r="T52918" s="288"/>
      <c r="U52918" s="287"/>
      <c r="X52918" s="289"/>
    </row>
    <row r="52919" spans="20:24">
      <c r="T52919" s="288"/>
      <c r="U52919" s="287"/>
      <c r="X52919" s="289"/>
    </row>
    <row r="52920" spans="20:24">
      <c r="T52920" s="288"/>
      <c r="U52920" s="287"/>
      <c r="X52920" s="289"/>
    </row>
    <row r="52921" spans="20:24">
      <c r="T52921" s="288"/>
      <c r="U52921" s="287"/>
      <c r="X52921" s="289"/>
    </row>
    <row r="52922" spans="20:24">
      <c r="T52922" s="288"/>
      <c r="U52922" s="287"/>
      <c r="X52922" s="289"/>
    </row>
    <row r="52923" spans="20:24">
      <c r="T52923" s="288"/>
      <c r="U52923" s="287"/>
      <c r="X52923" s="289"/>
    </row>
    <row r="52924" spans="20:24">
      <c r="T52924" s="288"/>
      <c r="U52924" s="287"/>
      <c r="X52924" s="289"/>
    </row>
    <row r="52925" spans="20:24">
      <c r="T52925" s="288"/>
      <c r="U52925" s="287"/>
      <c r="X52925" s="289"/>
    </row>
    <row r="52926" spans="20:24">
      <c r="T52926" s="288"/>
      <c r="U52926" s="287"/>
      <c r="X52926" s="289"/>
    </row>
    <row r="52927" spans="20:24">
      <c r="T52927" s="288"/>
      <c r="U52927" s="287"/>
      <c r="X52927" s="289"/>
    </row>
    <row r="52928" spans="20:24">
      <c r="T52928" s="288"/>
      <c r="U52928" s="287"/>
      <c r="X52928" s="289"/>
    </row>
    <row r="52929" spans="20:24">
      <c r="T52929" s="288"/>
      <c r="U52929" s="287"/>
      <c r="X52929" s="289"/>
    </row>
    <row r="52930" spans="20:24">
      <c r="T52930" s="288"/>
      <c r="U52930" s="287"/>
      <c r="X52930" s="289"/>
    </row>
    <row r="52931" spans="20:24">
      <c r="T52931" s="288"/>
      <c r="U52931" s="287"/>
      <c r="X52931" s="289"/>
    </row>
    <row r="52932" spans="20:24">
      <c r="T52932" s="288"/>
      <c r="U52932" s="287"/>
      <c r="X52932" s="289"/>
    </row>
    <row r="52933" spans="20:24">
      <c r="T52933" s="288"/>
      <c r="U52933" s="287"/>
      <c r="X52933" s="289"/>
    </row>
    <row r="52934" spans="20:24">
      <c r="T52934" s="288"/>
      <c r="U52934" s="287"/>
      <c r="X52934" s="289"/>
    </row>
    <row r="52935" spans="20:24">
      <c r="T52935" s="288"/>
      <c r="U52935" s="287"/>
      <c r="X52935" s="289"/>
    </row>
    <row r="52936" spans="20:24">
      <c r="T52936" s="288"/>
      <c r="U52936" s="287"/>
      <c r="X52936" s="289"/>
    </row>
    <row r="52937" spans="20:24">
      <c r="T52937" s="288"/>
      <c r="U52937" s="287"/>
      <c r="X52937" s="289"/>
    </row>
    <row r="52938" spans="20:24">
      <c r="T52938" s="288"/>
      <c r="U52938" s="287"/>
      <c r="X52938" s="289"/>
    </row>
    <row r="52939" spans="20:24">
      <c r="T52939" s="288"/>
      <c r="U52939" s="287"/>
      <c r="X52939" s="289"/>
    </row>
    <row r="52940" spans="20:24">
      <c r="T52940" s="288"/>
      <c r="U52940" s="287"/>
      <c r="X52940" s="289"/>
    </row>
    <row r="52941" spans="20:24">
      <c r="T52941" s="288"/>
      <c r="U52941" s="287"/>
      <c r="X52941" s="289"/>
    </row>
    <row r="52942" spans="20:24">
      <c r="T52942" s="288"/>
      <c r="U52942" s="287"/>
      <c r="X52942" s="289"/>
    </row>
    <row r="52943" spans="20:24">
      <c r="T52943" s="288"/>
      <c r="U52943" s="287"/>
      <c r="X52943" s="289"/>
    </row>
    <row r="52944" spans="20:24">
      <c r="T52944" s="288"/>
      <c r="U52944" s="287"/>
      <c r="X52944" s="289"/>
    </row>
    <row r="52945" spans="20:24">
      <c r="T52945" s="288"/>
      <c r="U52945" s="287"/>
      <c r="X52945" s="289"/>
    </row>
    <row r="52946" spans="20:24">
      <c r="T52946" s="288"/>
      <c r="U52946" s="287"/>
      <c r="X52946" s="289"/>
    </row>
    <row r="52947" spans="20:24">
      <c r="T52947" s="288"/>
      <c r="U52947" s="287"/>
      <c r="X52947" s="289"/>
    </row>
    <row r="52948" spans="20:24">
      <c r="T52948" s="288"/>
      <c r="U52948" s="287"/>
      <c r="X52948" s="289"/>
    </row>
    <row r="52949" spans="20:24">
      <c r="T52949" s="288"/>
      <c r="U52949" s="287"/>
      <c r="X52949" s="289"/>
    </row>
    <row r="52950" spans="20:24">
      <c r="T52950" s="288"/>
      <c r="U52950" s="287"/>
      <c r="X52950" s="289"/>
    </row>
    <row r="52951" spans="20:24">
      <c r="T52951" s="288"/>
      <c r="U52951" s="287"/>
      <c r="X52951" s="289"/>
    </row>
    <row r="52952" spans="20:24">
      <c r="T52952" s="288"/>
      <c r="U52952" s="287"/>
      <c r="X52952" s="289"/>
    </row>
    <row r="52953" spans="20:24">
      <c r="T52953" s="288"/>
      <c r="U52953" s="287"/>
      <c r="X52953" s="289"/>
    </row>
    <row r="52954" spans="20:24">
      <c r="T52954" s="288"/>
      <c r="U52954" s="287"/>
      <c r="X52954" s="289"/>
    </row>
    <row r="52955" spans="20:24">
      <c r="T52955" s="288"/>
      <c r="U52955" s="287"/>
      <c r="X52955" s="289"/>
    </row>
    <row r="52956" spans="20:24">
      <c r="T52956" s="288"/>
      <c r="U52956" s="287"/>
      <c r="X52956" s="289"/>
    </row>
    <row r="52957" spans="20:24">
      <c r="T52957" s="288"/>
      <c r="U52957" s="287"/>
      <c r="X52957" s="289"/>
    </row>
    <row r="52958" spans="20:24">
      <c r="T52958" s="288"/>
      <c r="U52958" s="287"/>
      <c r="X52958" s="289"/>
    </row>
    <row r="52959" spans="20:24">
      <c r="T52959" s="288"/>
      <c r="U52959" s="287"/>
      <c r="X52959" s="289"/>
    </row>
    <row r="52960" spans="20:24">
      <c r="T52960" s="288"/>
      <c r="U52960" s="287"/>
      <c r="X52960" s="289"/>
    </row>
    <row r="52961" spans="20:24">
      <c r="T52961" s="288"/>
      <c r="U52961" s="287"/>
      <c r="X52961" s="289"/>
    </row>
    <row r="52962" spans="20:24">
      <c r="T52962" s="288"/>
      <c r="U52962" s="287"/>
      <c r="X52962" s="289"/>
    </row>
    <row r="52963" spans="20:24">
      <c r="T52963" s="288"/>
      <c r="U52963" s="287"/>
      <c r="X52963" s="289"/>
    </row>
    <row r="52964" spans="20:24">
      <c r="T52964" s="288"/>
      <c r="U52964" s="287"/>
      <c r="X52964" s="289"/>
    </row>
    <row r="52965" spans="20:24">
      <c r="T52965" s="288"/>
      <c r="U52965" s="287"/>
      <c r="X52965" s="289"/>
    </row>
    <row r="52966" spans="20:24">
      <c r="T52966" s="288"/>
      <c r="U52966" s="287"/>
      <c r="X52966" s="289"/>
    </row>
    <row r="52967" spans="20:24">
      <c r="T52967" s="288"/>
      <c r="U52967" s="287"/>
      <c r="X52967" s="289"/>
    </row>
    <row r="52968" spans="20:24">
      <c r="T52968" s="288"/>
      <c r="U52968" s="287"/>
      <c r="X52968" s="289"/>
    </row>
    <row r="52969" spans="20:24">
      <c r="T52969" s="288"/>
      <c r="U52969" s="287"/>
      <c r="X52969" s="289"/>
    </row>
    <row r="52970" spans="20:24">
      <c r="T52970" s="288"/>
      <c r="U52970" s="287"/>
      <c r="X52970" s="289"/>
    </row>
    <row r="52971" spans="20:24">
      <c r="T52971" s="288"/>
      <c r="U52971" s="287"/>
      <c r="X52971" s="289"/>
    </row>
    <row r="52972" spans="20:24">
      <c r="T52972" s="288"/>
      <c r="U52972" s="287"/>
      <c r="X52972" s="289"/>
    </row>
    <row r="52973" spans="20:24">
      <c r="T52973" s="288"/>
      <c r="U52973" s="287"/>
      <c r="X52973" s="289"/>
    </row>
    <row r="52974" spans="20:24">
      <c r="T52974" s="288"/>
      <c r="U52974" s="287"/>
      <c r="X52974" s="289"/>
    </row>
    <row r="52975" spans="20:24">
      <c r="T52975" s="288"/>
      <c r="U52975" s="287"/>
      <c r="X52975" s="289"/>
    </row>
    <row r="52976" spans="20:24">
      <c r="T52976" s="288"/>
      <c r="U52976" s="287"/>
      <c r="X52976" s="289"/>
    </row>
    <row r="52977" spans="20:24">
      <c r="T52977" s="288"/>
      <c r="U52977" s="287"/>
      <c r="X52977" s="289"/>
    </row>
    <row r="52978" spans="20:24">
      <c r="T52978" s="288"/>
      <c r="U52978" s="287"/>
      <c r="X52978" s="289"/>
    </row>
    <row r="52979" spans="20:24">
      <c r="T52979" s="288"/>
      <c r="U52979" s="287"/>
      <c r="X52979" s="289"/>
    </row>
    <row r="52980" spans="20:24">
      <c r="T52980" s="288"/>
      <c r="U52980" s="287"/>
      <c r="X52980" s="289"/>
    </row>
    <row r="52981" spans="20:24">
      <c r="T52981" s="288"/>
      <c r="U52981" s="287"/>
      <c r="X52981" s="289"/>
    </row>
    <row r="52982" spans="20:24">
      <c r="T52982" s="288"/>
      <c r="U52982" s="287"/>
      <c r="X52982" s="289"/>
    </row>
    <row r="52983" spans="20:24">
      <c r="T52983" s="288"/>
      <c r="U52983" s="287"/>
      <c r="X52983" s="289"/>
    </row>
    <row r="52984" spans="20:24">
      <c r="T52984" s="288"/>
      <c r="U52984" s="287"/>
      <c r="X52984" s="289"/>
    </row>
    <row r="52985" spans="20:24">
      <c r="T52985" s="288"/>
      <c r="U52985" s="287"/>
      <c r="X52985" s="289"/>
    </row>
    <row r="52986" spans="20:24">
      <c r="T52986" s="288"/>
      <c r="U52986" s="287"/>
      <c r="X52986" s="289"/>
    </row>
    <row r="52987" spans="20:24">
      <c r="T52987" s="288"/>
      <c r="U52987" s="287"/>
      <c r="X52987" s="289"/>
    </row>
    <row r="52988" spans="20:24">
      <c r="T52988" s="288"/>
      <c r="U52988" s="287"/>
      <c r="X52988" s="289"/>
    </row>
    <row r="52989" spans="20:24">
      <c r="T52989" s="288"/>
      <c r="U52989" s="287"/>
      <c r="X52989" s="289"/>
    </row>
    <row r="52990" spans="20:24">
      <c r="T52990" s="288"/>
      <c r="U52990" s="287"/>
      <c r="X52990" s="289"/>
    </row>
    <row r="52991" spans="20:24">
      <c r="T52991" s="288"/>
      <c r="U52991" s="287"/>
      <c r="X52991" s="289"/>
    </row>
    <row r="52992" spans="20:24">
      <c r="T52992" s="288"/>
      <c r="U52992" s="287"/>
      <c r="X52992" s="289"/>
    </row>
    <row r="52993" spans="20:24">
      <c r="T52993" s="288"/>
      <c r="U52993" s="287"/>
      <c r="X52993" s="289"/>
    </row>
    <row r="52994" spans="20:24">
      <c r="T52994" s="288"/>
      <c r="U52994" s="287"/>
      <c r="X52994" s="289"/>
    </row>
    <row r="52995" spans="20:24">
      <c r="T52995" s="288"/>
      <c r="U52995" s="287"/>
      <c r="X52995" s="289"/>
    </row>
    <row r="52996" spans="20:24">
      <c r="T52996" s="288"/>
      <c r="U52996" s="287"/>
      <c r="X52996" s="289"/>
    </row>
    <row r="52997" spans="20:24">
      <c r="T52997" s="288"/>
      <c r="U52997" s="287"/>
      <c r="X52997" s="289"/>
    </row>
    <row r="52998" spans="20:24">
      <c r="T52998" s="288"/>
      <c r="U52998" s="287"/>
      <c r="X52998" s="289"/>
    </row>
    <row r="52999" spans="20:24">
      <c r="T52999" s="288"/>
      <c r="U52999" s="287"/>
      <c r="X52999" s="289"/>
    </row>
    <row r="53000" spans="20:24">
      <c r="T53000" s="288"/>
      <c r="U53000" s="287"/>
      <c r="X53000" s="289"/>
    </row>
    <row r="53001" spans="20:24">
      <c r="T53001" s="288"/>
      <c r="U53001" s="287"/>
      <c r="X53001" s="289"/>
    </row>
    <row r="53002" spans="20:24">
      <c r="T53002" s="288"/>
      <c r="U53002" s="287"/>
      <c r="X53002" s="289"/>
    </row>
    <row r="53003" spans="20:24">
      <c r="T53003" s="288"/>
      <c r="U53003" s="287"/>
      <c r="X53003" s="289"/>
    </row>
    <row r="53004" spans="20:24">
      <c r="T53004" s="288"/>
      <c r="U53004" s="287"/>
      <c r="X53004" s="289"/>
    </row>
    <row r="53005" spans="20:24">
      <c r="T53005" s="288"/>
      <c r="U53005" s="287"/>
      <c r="X53005" s="289"/>
    </row>
    <row r="53006" spans="20:24">
      <c r="T53006" s="288"/>
      <c r="U53006" s="287"/>
      <c r="X53006" s="289"/>
    </row>
    <row r="53007" spans="20:24">
      <c r="T53007" s="288"/>
      <c r="U53007" s="287"/>
      <c r="X53007" s="289"/>
    </row>
    <row r="53008" spans="20:24">
      <c r="T53008" s="288"/>
      <c r="U53008" s="287"/>
      <c r="X53008" s="289"/>
    </row>
    <row r="53009" spans="20:24">
      <c r="T53009" s="288"/>
      <c r="U53009" s="287"/>
      <c r="X53009" s="289"/>
    </row>
    <row r="53010" spans="20:24">
      <c r="T53010" s="288"/>
      <c r="U53010" s="287"/>
      <c r="X53010" s="289"/>
    </row>
    <row r="53011" spans="20:24">
      <c r="T53011" s="288"/>
      <c r="U53011" s="287"/>
      <c r="X53011" s="289"/>
    </row>
    <row r="53012" spans="20:24">
      <c r="T53012" s="288"/>
      <c r="U53012" s="287"/>
      <c r="X53012" s="289"/>
    </row>
    <row r="53013" spans="20:24">
      <c r="T53013" s="288"/>
      <c r="U53013" s="287"/>
      <c r="X53013" s="289"/>
    </row>
    <row r="53014" spans="20:24">
      <c r="T53014" s="288"/>
      <c r="U53014" s="287"/>
      <c r="X53014" s="289"/>
    </row>
    <row r="53015" spans="20:24">
      <c r="T53015" s="288"/>
      <c r="U53015" s="287"/>
      <c r="X53015" s="289"/>
    </row>
    <row r="53016" spans="20:24">
      <c r="T53016" s="288"/>
      <c r="U53016" s="287"/>
      <c r="X53016" s="289"/>
    </row>
    <row r="53017" spans="20:24">
      <c r="T53017" s="288"/>
      <c r="U53017" s="287"/>
      <c r="X53017" s="289"/>
    </row>
    <row r="53018" spans="20:24">
      <c r="T53018" s="288"/>
      <c r="U53018" s="287"/>
      <c r="X53018" s="289"/>
    </row>
    <row r="53019" spans="20:24">
      <c r="T53019" s="288"/>
      <c r="U53019" s="287"/>
      <c r="X53019" s="289"/>
    </row>
    <row r="53020" spans="20:24">
      <c r="T53020" s="288"/>
      <c r="U53020" s="287"/>
      <c r="X53020" s="289"/>
    </row>
    <row r="53021" spans="20:24">
      <c r="T53021" s="288"/>
      <c r="U53021" s="287"/>
      <c r="X53021" s="289"/>
    </row>
    <row r="53022" spans="20:24">
      <c r="T53022" s="288"/>
      <c r="U53022" s="287"/>
      <c r="X53022" s="289"/>
    </row>
    <row r="53023" spans="20:24">
      <c r="T53023" s="288"/>
      <c r="U53023" s="287"/>
      <c r="X53023" s="289"/>
    </row>
    <row r="53024" spans="20:24">
      <c r="T53024" s="288"/>
      <c r="U53024" s="287"/>
      <c r="X53024" s="289"/>
    </row>
    <row r="53025" spans="20:24">
      <c r="T53025" s="288"/>
      <c r="U53025" s="287"/>
      <c r="X53025" s="289"/>
    </row>
    <row r="53026" spans="20:24">
      <c r="T53026" s="288"/>
      <c r="U53026" s="287"/>
      <c r="X53026" s="289"/>
    </row>
    <row r="53027" spans="20:24">
      <c r="T53027" s="288"/>
      <c r="U53027" s="287"/>
      <c r="X53027" s="289"/>
    </row>
    <row r="53028" spans="20:24">
      <c r="T53028" s="288"/>
      <c r="U53028" s="287"/>
      <c r="X53028" s="289"/>
    </row>
    <row r="53029" spans="20:24">
      <c r="T53029" s="288"/>
      <c r="U53029" s="287"/>
      <c r="X53029" s="289"/>
    </row>
    <row r="53030" spans="20:24">
      <c r="T53030" s="288"/>
      <c r="U53030" s="287"/>
      <c r="X53030" s="289"/>
    </row>
    <row r="53031" spans="20:24">
      <c r="T53031" s="288"/>
      <c r="U53031" s="287"/>
      <c r="X53031" s="289"/>
    </row>
    <row r="53032" spans="20:24">
      <c r="T53032" s="288"/>
      <c r="U53032" s="287"/>
      <c r="X53032" s="289"/>
    </row>
    <row r="53033" spans="20:24">
      <c r="T53033" s="288"/>
      <c r="U53033" s="287"/>
      <c r="X53033" s="289"/>
    </row>
    <row r="53034" spans="20:24">
      <c r="T53034" s="288"/>
      <c r="U53034" s="287"/>
      <c r="X53034" s="289"/>
    </row>
    <row r="53035" spans="20:24">
      <c r="T53035" s="288"/>
      <c r="U53035" s="287"/>
      <c r="X53035" s="289"/>
    </row>
    <row r="53036" spans="20:24">
      <c r="T53036" s="288"/>
      <c r="U53036" s="287"/>
      <c r="X53036" s="289"/>
    </row>
    <row r="53037" spans="20:24">
      <c r="T53037" s="288"/>
      <c r="U53037" s="287"/>
      <c r="X53037" s="289"/>
    </row>
    <row r="53038" spans="20:24">
      <c r="T53038" s="288"/>
      <c r="U53038" s="287"/>
      <c r="X53038" s="289"/>
    </row>
    <row r="53039" spans="20:24">
      <c r="T53039" s="288"/>
      <c r="U53039" s="287"/>
      <c r="X53039" s="289"/>
    </row>
    <row r="53040" spans="20:24">
      <c r="T53040" s="288"/>
      <c r="U53040" s="287"/>
      <c r="X53040" s="289"/>
    </row>
    <row r="53041" spans="20:24">
      <c r="T53041" s="288"/>
      <c r="U53041" s="287"/>
      <c r="X53041" s="289"/>
    </row>
    <row r="53042" spans="20:24">
      <c r="T53042" s="288"/>
      <c r="U53042" s="287"/>
      <c r="X53042" s="289"/>
    </row>
    <row r="53043" spans="20:24">
      <c r="T53043" s="288"/>
      <c r="U53043" s="287"/>
      <c r="X53043" s="289"/>
    </row>
    <row r="53044" spans="20:24">
      <c r="T53044" s="288"/>
      <c r="U53044" s="287"/>
      <c r="X53044" s="289"/>
    </row>
    <row r="53045" spans="20:24">
      <c r="T53045" s="288"/>
      <c r="U53045" s="287"/>
      <c r="X53045" s="289"/>
    </row>
    <row r="53046" spans="20:24">
      <c r="T53046" s="288"/>
      <c r="U53046" s="287"/>
      <c r="X53046" s="289"/>
    </row>
    <row r="53047" spans="20:24">
      <c r="T53047" s="288"/>
      <c r="U53047" s="287"/>
      <c r="X53047" s="289"/>
    </row>
    <row r="53048" spans="20:24">
      <c r="T53048" s="288"/>
      <c r="U53048" s="287"/>
      <c r="X53048" s="289"/>
    </row>
    <row r="53049" spans="20:24">
      <c r="T53049" s="288"/>
      <c r="U53049" s="287"/>
      <c r="X53049" s="289"/>
    </row>
    <row r="53050" spans="20:24">
      <c r="T53050" s="288"/>
      <c r="U53050" s="287"/>
      <c r="X53050" s="289"/>
    </row>
    <row r="53051" spans="20:24">
      <c r="T53051" s="288"/>
      <c r="U53051" s="287"/>
      <c r="X53051" s="289"/>
    </row>
    <row r="53052" spans="20:24">
      <c r="T53052" s="288"/>
      <c r="U53052" s="287"/>
      <c r="X53052" s="289"/>
    </row>
    <row r="53053" spans="20:24">
      <c r="T53053" s="288"/>
      <c r="U53053" s="287"/>
      <c r="X53053" s="289"/>
    </row>
    <row r="53054" spans="20:24">
      <c r="T53054" s="288"/>
      <c r="U53054" s="287"/>
      <c r="X53054" s="289"/>
    </row>
    <row r="53055" spans="20:24">
      <c r="T53055" s="288"/>
      <c r="U53055" s="287"/>
      <c r="X53055" s="289"/>
    </row>
    <row r="53056" spans="20:24">
      <c r="T53056" s="288"/>
      <c r="U53056" s="287"/>
      <c r="X53056" s="289"/>
    </row>
    <row r="53057" spans="20:24">
      <c r="T53057" s="288"/>
      <c r="U53057" s="287"/>
      <c r="X53057" s="289"/>
    </row>
    <row r="53058" spans="20:24">
      <c r="T53058" s="288"/>
      <c r="U53058" s="287"/>
      <c r="X53058" s="289"/>
    </row>
    <row r="53059" spans="20:24">
      <c r="T53059" s="288"/>
      <c r="U53059" s="287"/>
      <c r="X53059" s="289"/>
    </row>
    <row r="53060" spans="20:24">
      <c r="T53060" s="288"/>
      <c r="U53060" s="287"/>
      <c r="X53060" s="289"/>
    </row>
    <row r="53061" spans="20:24">
      <c r="T53061" s="288"/>
      <c r="U53061" s="287"/>
      <c r="X53061" s="289"/>
    </row>
    <row r="53062" spans="20:24">
      <c r="T53062" s="288"/>
      <c r="U53062" s="287"/>
      <c r="X53062" s="289"/>
    </row>
    <row r="53063" spans="20:24">
      <c r="T53063" s="288"/>
      <c r="U53063" s="287"/>
      <c r="X53063" s="289"/>
    </row>
    <row r="53064" spans="20:24">
      <c r="T53064" s="288"/>
      <c r="U53064" s="287"/>
      <c r="X53064" s="289"/>
    </row>
    <row r="53065" spans="20:24">
      <c r="T53065" s="288"/>
      <c r="U53065" s="287"/>
      <c r="X53065" s="289"/>
    </row>
    <row r="53066" spans="20:24">
      <c r="T53066" s="288"/>
      <c r="U53066" s="287"/>
      <c r="X53066" s="289"/>
    </row>
    <row r="53067" spans="20:24">
      <c r="T53067" s="288"/>
      <c r="U53067" s="287"/>
      <c r="X53067" s="289"/>
    </row>
    <row r="53068" spans="20:24">
      <c r="T53068" s="288"/>
      <c r="U53068" s="287"/>
      <c r="X53068" s="289"/>
    </row>
    <row r="53069" spans="20:24">
      <c r="T53069" s="288"/>
      <c r="U53069" s="287"/>
      <c r="X53069" s="289"/>
    </row>
    <row r="53070" spans="20:24">
      <c r="T53070" s="288"/>
      <c r="U53070" s="287"/>
      <c r="X53070" s="289"/>
    </row>
    <row r="53071" spans="20:24">
      <c r="T53071" s="288"/>
      <c r="U53071" s="287"/>
      <c r="X53071" s="289"/>
    </row>
    <row r="53072" spans="20:24">
      <c r="T53072" s="288"/>
      <c r="U53072" s="287"/>
      <c r="X53072" s="289"/>
    </row>
    <row r="53073" spans="20:24">
      <c r="T53073" s="288"/>
      <c r="U53073" s="287"/>
      <c r="X53073" s="289"/>
    </row>
    <row r="53074" spans="20:24">
      <c r="T53074" s="288"/>
      <c r="U53074" s="287"/>
      <c r="X53074" s="289"/>
    </row>
    <row r="53075" spans="20:24">
      <c r="T53075" s="288"/>
      <c r="U53075" s="287"/>
      <c r="X53075" s="289"/>
    </row>
    <row r="53076" spans="20:24">
      <c r="T53076" s="288"/>
      <c r="U53076" s="287"/>
      <c r="X53076" s="289"/>
    </row>
    <row r="53077" spans="20:24">
      <c r="T53077" s="288"/>
      <c r="U53077" s="287"/>
      <c r="X53077" s="289"/>
    </row>
    <row r="53078" spans="20:24">
      <c r="T53078" s="288"/>
      <c r="U53078" s="287"/>
      <c r="X53078" s="289"/>
    </row>
    <row r="53079" spans="20:24">
      <c r="T53079" s="288"/>
      <c r="U53079" s="287"/>
      <c r="X53079" s="289"/>
    </row>
    <row r="53080" spans="20:24">
      <c r="T53080" s="288"/>
      <c r="U53080" s="287"/>
      <c r="X53080" s="289"/>
    </row>
    <row r="53081" spans="20:24">
      <c r="T53081" s="288"/>
      <c r="U53081" s="287"/>
      <c r="X53081" s="289"/>
    </row>
    <row r="53082" spans="20:24">
      <c r="T53082" s="288"/>
      <c r="U53082" s="287"/>
      <c r="X53082" s="289"/>
    </row>
    <row r="53083" spans="20:24">
      <c r="T53083" s="288"/>
      <c r="U53083" s="287"/>
      <c r="X53083" s="289"/>
    </row>
    <row r="53084" spans="20:24">
      <c r="T53084" s="288"/>
      <c r="U53084" s="287"/>
      <c r="X53084" s="289"/>
    </row>
    <row r="53085" spans="20:24">
      <c r="T53085" s="288"/>
      <c r="U53085" s="287"/>
      <c r="X53085" s="289"/>
    </row>
    <row r="53086" spans="20:24">
      <c r="T53086" s="288"/>
      <c r="U53086" s="287"/>
      <c r="X53086" s="289"/>
    </row>
    <row r="53087" spans="20:24">
      <c r="T53087" s="288"/>
      <c r="U53087" s="287"/>
      <c r="X53087" s="289"/>
    </row>
    <row r="53088" spans="20:24">
      <c r="T53088" s="288"/>
      <c r="U53088" s="287"/>
      <c r="X53088" s="289"/>
    </row>
    <row r="53089" spans="20:24">
      <c r="T53089" s="288"/>
      <c r="U53089" s="287"/>
      <c r="X53089" s="289"/>
    </row>
    <row r="53090" spans="20:24">
      <c r="T53090" s="288"/>
      <c r="U53090" s="287"/>
      <c r="X53090" s="289"/>
    </row>
    <row r="53091" spans="20:24">
      <c r="T53091" s="288"/>
      <c r="U53091" s="287"/>
      <c r="X53091" s="289"/>
    </row>
    <row r="53092" spans="20:24">
      <c r="T53092" s="288"/>
      <c r="U53092" s="287"/>
      <c r="X53092" s="289"/>
    </row>
    <row r="53093" spans="20:24">
      <c r="T53093" s="288"/>
      <c r="U53093" s="287"/>
      <c r="X53093" s="289"/>
    </row>
    <row r="53094" spans="20:24">
      <c r="T53094" s="288"/>
      <c r="U53094" s="287"/>
      <c r="X53094" s="289"/>
    </row>
    <row r="53095" spans="20:24">
      <c r="T53095" s="288"/>
      <c r="U53095" s="287"/>
      <c r="X53095" s="289"/>
    </row>
    <row r="53096" spans="20:24">
      <c r="T53096" s="288"/>
      <c r="U53096" s="287"/>
      <c r="X53096" s="289"/>
    </row>
    <row r="53097" spans="20:24">
      <c r="T53097" s="288"/>
      <c r="U53097" s="287"/>
      <c r="X53097" s="289"/>
    </row>
    <row r="53098" spans="20:24">
      <c r="T53098" s="288"/>
      <c r="U53098" s="287"/>
      <c r="X53098" s="289"/>
    </row>
    <row r="53099" spans="20:24">
      <c r="T53099" s="288"/>
      <c r="U53099" s="287"/>
      <c r="X53099" s="289"/>
    </row>
    <row r="53100" spans="20:24">
      <c r="T53100" s="288"/>
      <c r="U53100" s="287"/>
      <c r="X53100" s="289"/>
    </row>
    <row r="53101" spans="20:24">
      <c r="T53101" s="288"/>
      <c r="U53101" s="287"/>
      <c r="X53101" s="289"/>
    </row>
    <row r="53102" spans="20:24">
      <c r="T53102" s="288"/>
      <c r="U53102" s="287"/>
      <c r="X53102" s="289"/>
    </row>
    <row r="53103" spans="20:24">
      <c r="T53103" s="288"/>
      <c r="U53103" s="287"/>
      <c r="X53103" s="289"/>
    </row>
    <row r="53104" spans="20:24">
      <c r="T53104" s="288"/>
      <c r="U53104" s="287"/>
      <c r="X53104" s="289"/>
    </row>
    <row r="53105" spans="20:24">
      <c r="T53105" s="288"/>
      <c r="U53105" s="287"/>
      <c r="X53105" s="289"/>
    </row>
    <row r="53106" spans="20:24">
      <c r="T53106" s="288"/>
      <c r="U53106" s="287"/>
      <c r="X53106" s="289"/>
    </row>
    <row r="53107" spans="20:24">
      <c r="T53107" s="288"/>
      <c r="U53107" s="287"/>
      <c r="X53107" s="289"/>
    </row>
    <row r="53108" spans="20:24">
      <c r="T53108" s="288"/>
      <c r="U53108" s="287"/>
      <c r="X53108" s="289"/>
    </row>
    <row r="53109" spans="20:24">
      <c r="T53109" s="288"/>
      <c r="U53109" s="287"/>
      <c r="X53109" s="289"/>
    </row>
    <row r="53110" spans="20:24">
      <c r="T53110" s="288"/>
      <c r="U53110" s="287"/>
      <c r="X53110" s="289"/>
    </row>
    <row r="53111" spans="20:24">
      <c r="T53111" s="288"/>
      <c r="U53111" s="287"/>
      <c r="X53111" s="289"/>
    </row>
    <row r="53112" spans="20:24">
      <c r="T53112" s="288"/>
      <c r="U53112" s="287"/>
      <c r="X53112" s="289"/>
    </row>
    <row r="53113" spans="20:24">
      <c r="T53113" s="288"/>
      <c r="U53113" s="287"/>
      <c r="X53113" s="289"/>
    </row>
    <row r="53114" spans="20:24">
      <c r="T53114" s="288"/>
      <c r="U53114" s="287"/>
      <c r="X53114" s="289"/>
    </row>
    <row r="53115" spans="20:24">
      <c r="T53115" s="288"/>
      <c r="U53115" s="287"/>
      <c r="X53115" s="289"/>
    </row>
    <row r="53116" spans="20:24">
      <c r="T53116" s="288"/>
      <c r="U53116" s="287"/>
      <c r="X53116" s="289"/>
    </row>
    <row r="53117" spans="20:24">
      <c r="T53117" s="288"/>
      <c r="U53117" s="287"/>
      <c r="X53117" s="289"/>
    </row>
    <row r="53118" spans="20:24">
      <c r="T53118" s="288"/>
      <c r="U53118" s="287"/>
      <c r="X53118" s="289"/>
    </row>
    <row r="53119" spans="20:24">
      <c r="T53119" s="288"/>
      <c r="U53119" s="287"/>
      <c r="X53119" s="289"/>
    </row>
    <row r="53120" spans="20:24">
      <c r="T53120" s="288"/>
      <c r="U53120" s="287"/>
      <c r="X53120" s="289"/>
    </row>
    <row r="53121" spans="20:24">
      <c r="T53121" s="288"/>
      <c r="U53121" s="287"/>
      <c r="X53121" s="289"/>
    </row>
    <row r="53122" spans="20:24">
      <c r="T53122" s="288"/>
      <c r="U53122" s="287"/>
      <c r="X53122" s="289"/>
    </row>
    <row r="53123" spans="20:24">
      <c r="T53123" s="288"/>
      <c r="U53123" s="287"/>
      <c r="X53123" s="289"/>
    </row>
    <row r="53124" spans="20:24">
      <c r="T53124" s="288"/>
      <c r="U53124" s="287"/>
      <c r="X53124" s="289"/>
    </row>
    <row r="53125" spans="20:24">
      <c r="T53125" s="288"/>
      <c r="U53125" s="287"/>
      <c r="X53125" s="289"/>
    </row>
    <row r="53126" spans="20:24">
      <c r="T53126" s="288"/>
      <c r="U53126" s="287"/>
      <c r="X53126" s="289"/>
    </row>
    <row r="53127" spans="20:24">
      <c r="T53127" s="288"/>
      <c r="U53127" s="287"/>
      <c r="X53127" s="289"/>
    </row>
    <row r="53128" spans="20:24">
      <c r="T53128" s="288"/>
      <c r="U53128" s="287"/>
      <c r="X53128" s="289"/>
    </row>
    <row r="53129" spans="20:24">
      <c r="T53129" s="288"/>
      <c r="U53129" s="287"/>
      <c r="X53129" s="289"/>
    </row>
    <row r="53130" spans="20:24">
      <c r="T53130" s="288"/>
      <c r="U53130" s="287"/>
      <c r="X53130" s="289"/>
    </row>
    <row r="53131" spans="20:24">
      <c r="T53131" s="288"/>
      <c r="U53131" s="287"/>
      <c r="X53131" s="289"/>
    </row>
    <row r="53132" spans="20:24">
      <c r="T53132" s="288"/>
      <c r="U53132" s="287"/>
      <c r="X53132" s="289"/>
    </row>
    <row r="53133" spans="20:24">
      <c r="T53133" s="288"/>
      <c r="U53133" s="287"/>
      <c r="X53133" s="289"/>
    </row>
    <row r="53134" spans="20:24">
      <c r="T53134" s="288"/>
      <c r="U53134" s="287"/>
      <c r="X53134" s="289"/>
    </row>
    <row r="53135" spans="20:24">
      <c r="T53135" s="288"/>
      <c r="U53135" s="287"/>
      <c r="X53135" s="289"/>
    </row>
    <row r="53136" spans="20:24">
      <c r="T53136" s="288"/>
      <c r="U53136" s="287"/>
      <c r="X53136" s="289"/>
    </row>
    <row r="53137" spans="20:24">
      <c r="T53137" s="288"/>
      <c r="U53137" s="287"/>
      <c r="X53137" s="289"/>
    </row>
    <row r="53138" spans="20:24">
      <c r="T53138" s="288"/>
      <c r="U53138" s="287"/>
      <c r="X53138" s="289"/>
    </row>
    <row r="53139" spans="20:24">
      <c r="T53139" s="288"/>
      <c r="U53139" s="287"/>
      <c r="X53139" s="289"/>
    </row>
    <row r="53140" spans="20:24">
      <c r="T53140" s="288"/>
      <c r="U53140" s="287"/>
      <c r="X53140" s="289"/>
    </row>
    <row r="53141" spans="20:24">
      <c r="T53141" s="288"/>
      <c r="U53141" s="287"/>
      <c r="X53141" s="289"/>
    </row>
    <row r="53142" spans="20:24">
      <c r="T53142" s="288"/>
      <c r="U53142" s="287"/>
      <c r="X53142" s="289"/>
    </row>
    <row r="53143" spans="20:24">
      <c r="T53143" s="288"/>
      <c r="U53143" s="287"/>
      <c r="X53143" s="289"/>
    </row>
    <row r="53144" spans="20:24">
      <c r="T53144" s="288"/>
      <c r="U53144" s="287"/>
      <c r="X53144" s="289"/>
    </row>
    <row r="53145" spans="20:24">
      <c r="T53145" s="288"/>
      <c r="U53145" s="287"/>
      <c r="X53145" s="289"/>
    </row>
    <row r="53146" spans="20:24">
      <c r="T53146" s="288"/>
      <c r="U53146" s="287"/>
      <c r="X53146" s="289"/>
    </row>
    <row r="53147" spans="20:24">
      <c r="T53147" s="288"/>
      <c r="U53147" s="287"/>
      <c r="X53147" s="289"/>
    </row>
    <row r="53148" spans="20:24">
      <c r="T53148" s="288"/>
      <c r="U53148" s="287"/>
      <c r="X53148" s="289"/>
    </row>
    <row r="53149" spans="20:24">
      <c r="T53149" s="288"/>
      <c r="U53149" s="287"/>
      <c r="X53149" s="289"/>
    </row>
    <row r="53150" spans="20:24">
      <c r="T53150" s="288"/>
      <c r="U53150" s="287"/>
      <c r="X53150" s="289"/>
    </row>
    <row r="53151" spans="20:24">
      <c r="T53151" s="288"/>
      <c r="U53151" s="287"/>
      <c r="X53151" s="289"/>
    </row>
    <row r="53152" spans="20:24">
      <c r="T53152" s="288"/>
      <c r="U53152" s="287"/>
      <c r="X53152" s="289"/>
    </row>
    <row r="53153" spans="20:24">
      <c r="T53153" s="288"/>
      <c r="U53153" s="287"/>
      <c r="X53153" s="289"/>
    </row>
    <row r="53154" spans="20:24">
      <c r="T53154" s="288"/>
      <c r="U53154" s="287"/>
      <c r="X53154" s="289"/>
    </row>
    <row r="53155" spans="20:24">
      <c r="T53155" s="288"/>
      <c r="U53155" s="287"/>
      <c r="X53155" s="289"/>
    </row>
    <row r="53156" spans="20:24">
      <c r="T53156" s="288"/>
      <c r="U53156" s="287"/>
      <c r="X53156" s="289"/>
    </row>
    <row r="53157" spans="20:24">
      <c r="T53157" s="288"/>
      <c r="U53157" s="287"/>
      <c r="X53157" s="289"/>
    </row>
    <row r="53158" spans="20:24">
      <c r="T53158" s="288"/>
      <c r="U53158" s="287"/>
      <c r="X53158" s="289"/>
    </row>
    <row r="53159" spans="20:24">
      <c r="T53159" s="288"/>
      <c r="U53159" s="287"/>
      <c r="X53159" s="289"/>
    </row>
    <row r="53160" spans="20:24">
      <c r="T53160" s="288"/>
      <c r="U53160" s="287"/>
      <c r="X53160" s="289"/>
    </row>
    <row r="53161" spans="20:24">
      <c r="T53161" s="288"/>
      <c r="U53161" s="287"/>
      <c r="X53161" s="289"/>
    </row>
    <row r="53162" spans="20:24">
      <c r="T53162" s="288"/>
      <c r="U53162" s="287"/>
      <c r="X53162" s="289"/>
    </row>
    <row r="53163" spans="20:24">
      <c r="T53163" s="288"/>
      <c r="U53163" s="287"/>
      <c r="X53163" s="289"/>
    </row>
    <row r="53164" spans="20:24">
      <c r="T53164" s="288"/>
      <c r="U53164" s="287"/>
      <c r="X53164" s="289"/>
    </row>
    <row r="53165" spans="20:24">
      <c r="T53165" s="288"/>
      <c r="U53165" s="287"/>
      <c r="X53165" s="289"/>
    </row>
    <row r="53166" spans="20:24">
      <c r="T53166" s="288"/>
      <c r="U53166" s="287"/>
      <c r="X53166" s="289"/>
    </row>
    <row r="53167" spans="20:24">
      <c r="T53167" s="288"/>
      <c r="U53167" s="287"/>
      <c r="X53167" s="289"/>
    </row>
    <row r="53168" spans="20:24">
      <c r="T53168" s="288"/>
      <c r="U53168" s="287"/>
      <c r="X53168" s="289"/>
    </row>
    <row r="53169" spans="20:24">
      <c r="T53169" s="288"/>
      <c r="U53169" s="287"/>
      <c r="X53169" s="289"/>
    </row>
    <row r="53170" spans="20:24">
      <c r="T53170" s="288"/>
      <c r="U53170" s="287"/>
      <c r="X53170" s="289"/>
    </row>
    <row r="53171" spans="20:24">
      <c r="T53171" s="288"/>
      <c r="U53171" s="287"/>
      <c r="X53171" s="289"/>
    </row>
    <row r="53172" spans="20:24">
      <c r="T53172" s="288"/>
      <c r="U53172" s="287"/>
      <c r="X53172" s="289"/>
    </row>
    <row r="53173" spans="20:24">
      <c r="T53173" s="288"/>
      <c r="U53173" s="287"/>
      <c r="X53173" s="289"/>
    </row>
    <row r="53174" spans="20:24">
      <c r="T53174" s="288"/>
      <c r="U53174" s="287"/>
      <c r="X53174" s="289"/>
    </row>
    <row r="53175" spans="20:24">
      <c r="T53175" s="288"/>
      <c r="U53175" s="287"/>
      <c r="X53175" s="289"/>
    </row>
    <row r="53176" spans="20:24">
      <c r="T53176" s="288"/>
      <c r="U53176" s="287"/>
      <c r="X53176" s="289"/>
    </row>
    <row r="53177" spans="20:24">
      <c r="T53177" s="288"/>
      <c r="U53177" s="287"/>
      <c r="X53177" s="289"/>
    </row>
    <row r="53178" spans="20:24">
      <c r="T53178" s="288"/>
      <c r="U53178" s="287"/>
      <c r="X53178" s="289"/>
    </row>
    <row r="53179" spans="20:24">
      <c r="T53179" s="288"/>
      <c r="U53179" s="287"/>
      <c r="X53179" s="289"/>
    </row>
    <row r="53180" spans="20:24">
      <c r="T53180" s="288"/>
      <c r="U53180" s="287"/>
      <c r="X53180" s="289"/>
    </row>
    <row r="53181" spans="20:24">
      <c r="T53181" s="288"/>
      <c r="U53181" s="287"/>
      <c r="X53181" s="289"/>
    </row>
    <row r="53182" spans="20:24">
      <c r="T53182" s="288"/>
      <c r="U53182" s="287"/>
      <c r="X53182" s="289"/>
    </row>
    <row r="53183" spans="20:24">
      <c r="T53183" s="288"/>
      <c r="U53183" s="287"/>
      <c r="X53183" s="289"/>
    </row>
    <row r="53184" spans="20:24">
      <c r="T53184" s="288"/>
      <c r="U53184" s="287"/>
      <c r="X53184" s="289"/>
    </row>
    <row r="53185" spans="20:24">
      <c r="T53185" s="288"/>
      <c r="U53185" s="287"/>
      <c r="X53185" s="289"/>
    </row>
    <row r="53186" spans="20:24">
      <c r="T53186" s="288"/>
      <c r="U53186" s="287"/>
      <c r="X53186" s="289"/>
    </row>
    <row r="53187" spans="20:24">
      <c r="T53187" s="288"/>
      <c r="U53187" s="287"/>
      <c r="X53187" s="289"/>
    </row>
    <row r="53188" spans="20:24">
      <c r="T53188" s="288"/>
      <c r="U53188" s="287"/>
      <c r="X53188" s="289"/>
    </row>
    <row r="53189" spans="20:24">
      <c r="T53189" s="288"/>
      <c r="U53189" s="287"/>
      <c r="X53189" s="289"/>
    </row>
    <row r="53190" spans="20:24">
      <c r="T53190" s="288"/>
      <c r="U53190" s="287"/>
      <c r="X53190" s="289"/>
    </row>
    <row r="53191" spans="20:24">
      <c r="T53191" s="288"/>
      <c r="U53191" s="287"/>
      <c r="X53191" s="289"/>
    </row>
    <row r="53192" spans="20:24">
      <c r="T53192" s="288"/>
      <c r="U53192" s="287"/>
      <c r="X53192" s="289"/>
    </row>
    <row r="53193" spans="20:24">
      <c r="T53193" s="288"/>
      <c r="U53193" s="287"/>
      <c r="X53193" s="289"/>
    </row>
    <row r="53194" spans="20:24">
      <c r="T53194" s="288"/>
      <c r="U53194" s="287"/>
      <c r="X53194" s="289"/>
    </row>
    <row r="53195" spans="20:24">
      <c r="T53195" s="288"/>
      <c r="U53195" s="287"/>
      <c r="X53195" s="289"/>
    </row>
    <row r="53196" spans="20:24">
      <c r="T53196" s="288"/>
      <c r="U53196" s="287"/>
      <c r="X53196" s="289"/>
    </row>
    <row r="53197" spans="20:24">
      <c r="T53197" s="288"/>
      <c r="U53197" s="287"/>
      <c r="X53197" s="289"/>
    </row>
    <row r="53198" spans="20:24">
      <c r="T53198" s="288"/>
      <c r="U53198" s="287"/>
      <c r="X53198" s="289"/>
    </row>
    <row r="53199" spans="20:24">
      <c r="T53199" s="288"/>
      <c r="U53199" s="287"/>
      <c r="X53199" s="289"/>
    </row>
    <row r="53200" spans="20:24">
      <c r="T53200" s="288"/>
      <c r="U53200" s="287"/>
      <c r="X53200" s="289"/>
    </row>
    <row r="53201" spans="20:24">
      <c r="T53201" s="288"/>
      <c r="U53201" s="287"/>
      <c r="X53201" s="289"/>
    </row>
    <row r="53202" spans="20:24">
      <c r="T53202" s="288"/>
      <c r="U53202" s="287"/>
      <c r="X53202" s="289"/>
    </row>
    <row r="53203" spans="20:24">
      <c r="T53203" s="288"/>
      <c r="U53203" s="287"/>
      <c r="X53203" s="289"/>
    </row>
    <row r="53204" spans="20:24">
      <c r="T53204" s="288"/>
      <c r="U53204" s="287"/>
      <c r="X53204" s="289"/>
    </row>
    <row r="53205" spans="20:24">
      <c r="T53205" s="288"/>
      <c r="U53205" s="287"/>
      <c r="X53205" s="289"/>
    </row>
    <row r="53206" spans="20:24">
      <c r="T53206" s="288"/>
      <c r="U53206" s="287"/>
      <c r="X53206" s="289"/>
    </row>
    <row r="53207" spans="20:24">
      <c r="T53207" s="288"/>
      <c r="U53207" s="287"/>
      <c r="X53207" s="289"/>
    </row>
    <row r="53208" spans="20:24">
      <c r="T53208" s="288"/>
      <c r="U53208" s="287"/>
      <c r="X53208" s="289"/>
    </row>
    <row r="53209" spans="20:24">
      <c r="T53209" s="288"/>
      <c r="U53209" s="287"/>
      <c r="X53209" s="289"/>
    </row>
    <row r="53210" spans="20:24">
      <c r="T53210" s="288"/>
      <c r="U53210" s="287"/>
      <c r="X53210" s="289"/>
    </row>
    <row r="53211" spans="20:24">
      <c r="T53211" s="288"/>
      <c r="U53211" s="287"/>
      <c r="X53211" s="289"/>
    </row>
    <row r="53212" spans="20:24">
      <c r="T53212" s="288"/>
      <c r="U53212" s="287"/>
      <c r="X53212" s="289"/>
    </row>
    <row r="53213" spans="20:24">
      <c r="T53213" s="288"/>
      <c r="U53213" s="287"/>
      <c r="X53213" s="289"/>
    </row>
    <row r="53214" spans="20:24">
      <c r="T53214" s="288"/>
      <c r="U53214" s="287"/>
      <c r="X53214" s="289"/>
    </row>
    <row r="53215" spans="20:24">
      <c r="T53215" s="288"/>
      <c r="U53215" s="287"/>
      <c r="X53215" s="289"/>
    </row>
    <row r="53216" spans="20:24">
      <c r="T53216" s="288"/>
      <c r="U53216" s="287"/>
      <c r="X53216" s="289"/>
    </row>
    <row r="53217" spans="20:24">
      <c r="T53217" s="288"/>
      <c r="U53217" s="287"/>
      <c r="X53217" s="289"/>
    </row>
    <row r="53218" spans="20:24">
      <c r="T53218" s="288"/>
      <c r="U53218" s="287"/>
      <c r="X53218" s="289"/>
    </row>
    <row r="53219" spans="20:24">
      <c r="T53219" s="288"/>
      <c r="U53219" s="287"/>
      <c r="X53219" s="289"/>
    </row>
    <row r="53220" spans="20:24">
      <c r="T53220" s="288"/>
      <c r="U53220" s="287"/>
      <c r="X53220" s="289"/>
    </row>
    <row r="53221" spans="20:24">
      <c r="T53221" s="288"/>
      <c r="U53221" s="287"/>
      <c r="X53221" s="289"/>
    </row>
    <row r="53222" spans="20:24">
      <c r="T53222" s="288"/>
      <c r="U53222" s="287"/>
      <c r="X53222" s="289"/>
    </row>
    <row r="53223" spans="20:24">
      <c r="T53223" s="288"/>
      <c r="U53223" s="287"/>
      <c r="X53223" s="289"/>
    </row>
    <row r="53224" spans="20:24">
      <c r="T53224" s="288"/>
      <c r="U53224" s="287"/>
      <c r="X53224" s="289"/>
    </row>
    <row r="53225" spans="20:24">
      <c r="T53225" s="288"/>
      <c r="U53225" s="287"/>
      <c r="X53225" s="289"/>
    </row>
    <row r="53226" spans="20:24">
      <c r="T53226" s="288"/>
      <c r="U53226" s="287"/>
      <c r="X53226" s="289"/>
    </row>
    <row r="53227" spans="20:24">
      <c r="T53227" s="288"/>
      <c r="U53227" s="287"/>
      <c r="X53227" s="289"/>
    </row>
    <row r="53228" spans="20:24">
      <c r="T53228" s="288"/>
      <c r="U53228" s="287"/>
      <c r="X53228" s="289"/>
    </row>
    <row r="53229" spans="20:24">
      <c r="T53229" s="288"/>
      <c r="U53229" s="287"/>
      <c r="X53229" s="289"/>
    </row>
    <row r="53230" spans="20:24">
      <c r="T53230" s="288"/>
      <c r="U53230" s="287"/>
      <c r="X53230" s="289"/>
    </row>
    <row r="53231" spans="20:24">
      <c r="T53231" s="288"/>
      <c r="U53231" s="287"/>
      <c r="X53231" s="289"/>
    </row>
    <row r="53232" spans="20:24">
      <c r="T53232" s="288"/>
      <c r="U53232" s="287"/>
      <c r="X53232" s="289"/>
    </row>
    <row r="53233" spans="20:24">
      <c r="T53233" s="288"/>
      <c r="U53233" s="287"/>
      <c r="X53233" s="289"/>
    </row>
    <row r="53234" spans="20:24">
      <c r="T53234" s="288"/>
      <c r="U53234" s="287"/>
      <c r="X53234" s="289"/>
    </row>
    <row r="53235" spans="20:24">
      <c r="T53235" s="288"/>
      <c r="U53235" s="287"/>
      <c r="X53235" s="289"/>
    </row>
    <row r="53236" spans="20:24">
      <c r="T53236" s="288"/>
      <c r="U53236" s="287"/>
      <c r="X53236" s="289"/>
    </row>
    <row r="53237" spans="20:24">
      <c r="T53237" s="288"/>
      <c r="U53237" s="287"/>
      <c r="X53237" s="289"/>
    </row>
    <row r="53238" spans="20:24">
      <c r="T53238" s="288"/>
      <c r="U53238" s="287"/>
      <c r="X53238" s="289"/>
    </row>
    <row r="53239" spans="20:24">
      <c r="T53239" s="288"/>
      <c r="U53239" s="287"/>
      <c r="X53239" s="289"/>
    </row>
    <row r="53240" spans="20:24">
      <c r="T53240" s="288"/>
      <c r="U53240" s="287"/>
      <c r="X53240" s="289"/>
    </row>
    <row r="53241" spans="20:24">
      <c r="T53241" s="288"/>
      <c r="U53241" s="287"/>
      <c r="X53241" s="289"/>
    </row>
    <row r="53242" spans="20:24">
      <c r="T53242" s="288"/>
      <c r="U53242" s="287"/>
      <c r="X53242" s="289"/>
    </row>
    <row r="53243" spans="20:24">
      <c r="T53243" s="288"/>
      <c r="U53243" s="287"/>
      <c r="X53243" s="289"/>
    </row>
    <row r="53244" spans="20:24">
      <c r="T53244" s="288"/>
      <c r="U53244" s="287"/>
      <c r="X53244" s="289"/>
    </row>
    <row r="53245" spans="20:24">
      <c r="T53245" s="288"/>
      <c r="U53245" s="287"/>
      <c r="X53245" s="289"/>
    </row>
    <row r="53246" spans="20:24">
      <c r="T53246" s="288"/>
      <c r="U53246" s="287"/>
      <c r="X53246" s="289"/>
    </row>
    <row r="53247" spans="20:24">
      <c r="T53247" s="288"/>
      <c r="U53247" s="287"/>
      <c r="X53247" s="289"/>
    </row>
    <row r="53248" spans="20:24">
      <c r="T53248" s="288"/>
      <c r="U53248" s="287"/>
      <c r="X53248" s="289"/>
    </row>
    <row r="53249" spans="20:24">
      <c r="T53249" s="288"/>
      <c r="U53249" s="287"/>
      <c r="X53249" s="289"/>
    </row>
    <row r="53250" spans="20:24">
      <c r="T53250" s="288"/>
      <c r="U53250" s="287"/>
      <c r="X53250" s="289"/>
    </row>
    <row r="53251" spans="20:24">
      <c r="T53251" s="288"/>
      <c r="U53251" s="287"/>
      <c r="X53251" s="289"/>
    </row>
    <row r="53252" spans="20:24">
      <c r="T53252" s="288"/>
      <c r="U53252" s="287"/>
      <c r="X53252" s="289"/>
    </row>
    <row r="53253" spans="20:24">
      <c r="T53253" s="288"/>
      <c r="U53253" s="287"/>
      <c r="X53253" s="289"/>
    </row>
    <row r="53254" spans="20:24">
      <c r="T53254" s="288"/>
      <c r="U53254" s="287"/>
      <c r="X53254" s="289"/>
    </row>
    <row r="53255" spans="20:24">
      <c r="T53255" s="288"/>
      <c r="U53255" s="287"/>
      <c r="X53255" s="289"/>
    </row>
    <row r="53256" spans="20:24">
      <c r="T53256" s="288"/>
      <c r="U53256" s="287"/>
      <c r="X53256" s="289"/>
    </row>
    <row r="53257" spans="20:24">
      <c r="T53257" s="288"/>
      <c r="U53257" s="287"/>
      <c r="X53257" s="289"/>
    </row>
    <row r="53258" spans="20:24">
      <c r="T53258" s="288"/>
      <c r="U53258" s="287"/>
      <c r="X53258" s="289"/>
    </row>
    <row r="53259" spans="20:24">
      <c r="T53259" s="288"/>
      <c r="U53259" s="287"/>
      <c r="X53259" s="289"/>
    </row>
    <row r="53260" spans="20:24">
      <c r="T53260" s="288"/>
      <c r="U53260" s="287"/>
      <c r="X53260" s="289"/>
    </row>
    <row r="53261" spans="20:24">
      <c r="T53261" s="288"/>
      <c r="U53261" s="287"/>
      <c r="X53261" s="289"/>
    </row>
    <row r="53262" spans="20:24">
      <c r="T53262" s="288"/>
      <c r="U53262" s="287"/>
      <c r="X53262" s="289"/>
    </row>
    <row r="53263" spans="20:24">
      <c r="T53263" s="288"/>
      <c r="U53263" s="287"/>
      <c r="X53263" s="289"/>
    </row>
    <row r="53264" spans="20:24">
      <c r="T53264" s="288"/>
      <c r="U53264" s="287"/>
      <c r="X53264" s="289"/>
    </row>
    <row r="53265" spans="20:24">
      <c r="T53265" s="288"/>
      <c r="U53265" s="287"/>
      <c r="X53265" s="289"/>
    </row>
    <row r="53266" spans="20:24">
      <c r="T53266" s="288"/>
      <c r="U53266" s="287"/>
      <c r="X53266" s="289"/>
    </row>
    <row r="53267" spans="20:24">
      <c r="T53267" s="288"/>
      <c r="U53267" s="287"/>
      <c r="X53267" s="289"/>
    </row>
    <row r="53268" spans="20:24">
      <c r="T53268" s="288"/>
      <c r="U53268" s="287"/>
      <c r="X53268" s="289"/>
    </row>
    <row r="53269" spans="20:24">
      <c r="T53269" s="288"/>
      <c r="U53269" s="287"/>
      <c r="X53269" s="289"/>
    </row>
    <row r="53270" spans="20:24">
      <c r="T53270" s="288"/>
      <c r="U53270" s="287"/>
      <c r="X53270" s="289"/>
    </row>
    <row r="53271" spans="20:24">
      <c r="T53271" s="288"/>
      <c r="U53271" s="287"/>
      <c r="X53271" s="289"/>
    </row>
    <row r="53272" spans="20:24">
      <c r="T53272" s="288"/>
      <c r="U53272" s="287"/>
      <c r="X53272" s="289"/>
    </row>
    <row r="53273" spans="20:24">
      <c r="T53273" s="288"/>
      <c r="U53273" s="287"/>
      <c r="X53273" s="289"/>
    </row>
    <row r="53274" spans="20:24">
      <c r="T53274" s="288"/>
      <c r="U53274" s="287"/>
      <c r="X53274" s="289"/>
    </row>
    <row r="53275" spans="20:24">
      <c r="T53275" s="288"/>
      <c r="U53275" s="287"/>
      <c r="X53275" s="289"/>
    </row>
    <row r="53276" spans="20:24">
      <c r="T53276" s="288"/>
      <c r="U53276" s="287"/>
      <c r="X53276" s="289"/>
    </row>
    <row r="53277" spans="20:24">
      <c r="T53277" s="288"/>
      <c r="U53277" s="287"/>
      <c r="X53277" s="289"/>
    </row>
    <row r="53278" spans="20:24">
      <c r="T53278" s="288"/>
      <c r="U53278" s="287"/>
      <c r="X53278" s="289"/>
    </row>
    <row r="53279" spans="20:24">
      <c r="T53279" s="288"/>
      <c r="U53279" s="287"/>
      <c r="X53279" s="289"/>
    </row>
    <row r="53280" spans="20:24">
      <c r="T53280" s="288"/>
      <c r="U53280" s="287"/>
      <c r="X53280" s="289"/>
    </row>
    <row r="53281" spans="20:24">
      <c r="T53281" s="288"/>
      <c r="U53281" s="287"/>
      <c r="X53281" s="289"/>
    </row>
    <row r="53282" spans="20:24">
      <c r="T53282" s="288"/>
      <c r="U53282" s="287"/>
      <c r="X53282" s="289"/>
    </row>
    <row r="53283" spans="20:24">
      <c r="T53283" s="288"/>
      <c r="U53283" s="287"/>
      <c r="X53283" s="289"/>
    </row>
    <row r="53284" spans="20:24">
      <c r="T53284" s="288"/>
      <c r="U53284" s="287"/>
      <c r="X53284" s="289"/>
    </row>
    <row r="53285" spans="20:24">
      <c r="T53285" s="288"/>
      <c r="U53285" s="287"/>
      <c r="X53285" s="289"/>
    </row>
    <row r="53286" spans="20:24">
      <c r="T53286" s="288"/>
      <c r="U53286" s="287"/>
      <c r="X53286" s="289"/>
    </row>
    <row r="53287" spans="20:24">
      <c r="T53287" s="288"/>
      <c r="U53287" s="287"/>
      <c r="X53287" s="289"/>
    </row>
    <row r="53288" spans="20:24">
      <c r="T53288" s="288"/>
      <c r="U53288" s="287"/>
      <c r="X53288" s="289"/>
    </row>
    <row r="53289" spans="20:24">
      <c r="T53289" s="288"/>
      <c r="U53289" s="287"/>
      <c r="X53289" s="289"/>
    </row>
    <row r="53290" spans="20:24">
      <c r="T53290" s="288"/>
      <c r="U53290" s="287"/>
      <c r="X53290" s="289"/>
    </row>
    <row r="53291" spans="20:24">
      <c r="T53291" s="288"/>
      <c r="U53291" s="287"/>
      <c r="X53291" s="289"/>
    </row>
    <row r="53292" spans="20:24">
      <c r="T53292" s="288"/>
      <c r="U53292" s="287"/>
      <c r="X53292" s="289"/>
    </row>
    <row r="53293" spans="20:24">
      <c r="T53293" s="288"/>
      <c r="U53293" s="287"/>
      <c r="X53293" s="289"/>
    </row>
    <row r="53294" spans="20:24">
      <c r="T53294" s="288"/>
      <c r="U53294" s="287"/>
      <c r="X53294" s="289"/>
    </row>
    <row r="53295" spans="20:24">
      <c r="T53295" s="288"/>
      <c r="U53295" s="287"/>
      <c r="X53295" s="289"/>
    </row>
    <row r="53296" spans="20:24">
      <c r="T53296" s="288"/>
      <c r="U53296" s="287"/>
      <c r="X53296" s="289"/>
    </row>
    <row r="53297" spans="20:24">
      <c r="T53297" s="288"/>
      <c r="U53297" s="287"/>
      <c r="X53297" s="289"/>
    </row>
    <row r="53298" spans="20:24">
      <c r="T53298" s="288"/>
      <c r="U53298" s="287"/>
      <c r="X53298" s="289"/>
    </row>
    <row r="53299" spans="20:24">
      <c r="T53299" s="288"/>
      <c r="U53299" s="287"/>
      <c r="X53299" s="289"/>
    </row>
    <row r="53300" spans="20:24">
      <c r="T53300" s="288"/>
      <c r="U53300" s="287"/>
      <c r="X53300" s="289"/>
    </row>
    <row r="53301" spans="20:24">
      <c r="T53301" s="288"/>
      <c r="U53301" s="287"/>
      <c r="X53301" s="289"/>
    </row>
    <row r="53302" spans="20:24">
      <c r="T53302" s="288"/>
      <c r="U53302" s="287"/>
      <c r="X53302" s="289"/>
    </row>
    <row r="53303" spans="20:24">
      <c r="T53303" s="288"/>
      <c r="U53303" s="287"/>
      <c r="X53303" s="289"/>
    </row>
    <row r="53304" spans="20:24">
      <c r="T53304" s="288"/>
      <c r="U53304" s="287"/>
      <c r="X53304" s="289"/>
    </row>
    <row r="53305" spans="20:24">
      <c r="T53305" s="288"/>
      <c r="U53305" s="287"/>
      <c r="X53305" s="289"/>
    </row>
    <row r="53306" spans="20:24">
      <c r="T53306" s="288"/>
      <c r="U53306" s="287"/>
      <c r="X53306" s="289"/>
    </row>
    <row r="53307" spans="20:24">
      <c r="T53307" s="288"/>
      <c r="U53307" s="287"/>
      <c r="X53307" s="289"/>
    </row>
    <row r="53308" spans="20:24">
      <c r="T53308" s="288"/>
      <c r="U53308" s="287"/>
      <c r="X53308" s="289"/>
    </row>
    <row r="53309" spans="20:24">
      <c r="T53309" s="288"/>
      <c r="U53309" s="287"/>
      <c r="X53309" s="289"/>
    </row>
    <row r="53310" spans="20:24">
      <c r="T53310" s="288"/>
      <c r="U53310" s="287"/>
      <c r="X53310" s="289"/>
    </row>
    <row r="53311" spans="20:24">
      <c r="T53311" s="288"/>
      <c r="U53311" s="287"/>
      <c r="X53311" s="289"/>
    </row>
    <row r="53312" spans="20:24">
      <c r="T53312" s="288"/>
      <c r="U53312" s="287"/>
      <c r="X53312" s="289"/>
    </row>
    <row r="53313" spans="20:24">
      <c r="T53313" s="288"/>
      <c r="U53313" s="287"/>
      <c r="X53313" s="289"/>
    </row>
    <row r="53314" spans="20:24">
      <c r="T53314" s="288"/>
      <c r="U53314" s="287"/>
      <c r="X53314" s="289"/>
    </row>
    <row r="53315" spans="20:24">
      <c r="T53315" s="288"/>
      <c r="U53315" s="287"/>
      <c r="X53315" s="289"/>
    </row>
    <row r="53316" spans="20:24">
      <c r="T53316" s="288"/>
      <c r="U53316" s="287"/>
      <c r="X53316" s="289"/>
    </row>
    <row r="53317" spans="20:24">
      <c r="T53317" s="288"/>
      <c r="U53317" s="287"/>
      <c r="X53317" s="289"/>
    </row>
    <row r="53318" spans="20:24">
      <c r="T53318" s="288"/>
      <c r="U53318" s="287"/>
      <c r="X53318" s="289"/>
    </row>
    <row r="53319" spans="20:24">
      <c r="T53319" s="288"/>
      <c r="U53319" s="287"/>
      <c r="X53319" s="289"/>
    </row>
    <row r="53320" spans="20:24">
      <c r="T53320" s="288"/>
      <c r="U53320" s="287"/>
      <c r="X53320" s="289"/>
    </row>
    <row r="53321" spans="20:24">
      <c r="T53321" s="288"/>
      <c r="U53321" s="287"/>
      <c r="X53321" s="289"/>
    </row>
    <row r="53322" spans="20:24">
      <c r="T53322" s="288"/>
      <c r="U53322" s="287"/>
      <c r="X53322" s="289"/>
    </row>
    <row r="53323" spans="20:24">
      <c r="T53323" s="288"/>
      <c r="U53323" s="287"/>
      <c r="X53323" s="289"/>
    </row>
    <row r="53324" spans="20:24">
      <c r="T53324" s="288"/>
      <c r="U53324" s="287"/>
      <c r="X53324" s="289"/>
    </row>
    <row r="53325" spans="20:24">
      <c r="T53325" s="288"/>
      <c r="U53325" s="287"/>
      <c r="X53325" s="289"/>
    </row>
    <row r="53326" spans="20:24">
      <c r="T53326" s="288"/>
      <c r="U53326" s="287"/>
      <c r="X53326" s="289"/>
    </row>
    <row r="53327" spans="20:24">
      <c r="T53327" s="288"/>
      <c r="U53327" s="287"/>
      <c r="X53327" s="289"/>
    </row>
    <row r="53328" spans="20:24">
      <c r="T53328" s="288"/>
      <c r="U53328" s="287"/>
      <c r="X53328" s="289"/>
    </row>
    <row r="53329" spans="20:24">
      <c r="T53329" s="288"/>
      <c r="U53329" s="287"/>
      <c r="X53329" s="289"/>
    </row>
    <row r="53330" spans="20:24">
      <c r="T53330" s="288"/>
      <c r="U53330" s="287"/>
      <c r="X53330" s="289"/>
    </row>
    <row r="53331" spans="20:24">
      <c r="T53331" s="288"/>
      <c r="U53331" s="287"/>
      <c r="X53331" s="289"/>
    </row>
    <row r="53332" spans="20:24">
      <c r="T53332" s="288"/>
      <c r="U53332" s="287"/>
      <c r="X53332" s="289"/>
    </row>
    <row r="53333" spans="20:24">
      <c r="T53333" s="288"/>
      <c r="U53333" s="287"/>
      <c r="X53333" s="289"/>
    </row>
    <row r="53334" spans="20:24">
      <c r="T53334" s="288"/>
      <c r="U53334" s="287"/>
      <c r="X53334" s="289"/>
    </row>
    <row r="53335" spans="20:24">
      <c r="T53335" s="288"/>
      <c r="U53335" s="287"/>
      <c r="X53335" s="289"/>
    </row>
    <row r="53336" spans="20:24">
      <c r="T53336" s="288"/>
      <c r="U53336" s="287"/>
      <c r="X53336" s="289"/>
    </row>
    <row r="53337" spans="20:24">
      <c r="T53337" s="288"/>
      <c r="U53337" s="287"/>
      <c r="X53337" s="289"/>
    </row>
    <row r="53338" spans="20:24">
      <c r="T53338" s="288"/>
      <c r="U53338" s="287"/>
      <c r="X53338" s="289"/>
    </row>
    <row r="53339" spans="20:24">
      <c r="T53339" s="288"/>
      <c r="U53339" s="287"/>
      <c r="X53339" s="289"/>
    </row>
    <row r="53340" spans="20:24">
      <c r="T53340" s="288"/>
      <c r="U53340" s="287"/>
      <c r="X53340" s="289"/>
    </row>
    <row r="53341" spans="20:24">
      <c r="T53341" s="288"/>
      <c r="U53341" s="287"/>
      <c r="X53341" s="289"/>
    </row>
    <row r="53342" spans="20:24">
      <c r="T53342" s="288"/>
      <c r="U53342" s="287"/>
      <c r="X53342" s="289"/>
    </row>
    <row r="53343" spans="20:24">
      <c r="T53343" s="288"/>
      <c r="U53343" s="287"/>
      <c r="X53343" s="289"/>
    </row>
    <row r="53344" spans="20:24">
      <c r="T53344" s="288"/>
      <c r="U53344" s="287"/>
      <c r="X53344" s="289"/>
    </row>
    <row r="53345" spans="20:24">
      <c r="T53345" s="288"/>
      <c r="U53345" s="287"/>
      <c r="X53345" s="289"/>
    </row>
    <row r="53346" spans="20:24">
      <c r="T53346" s="288"/>
      <c r="U53346" s="287"/>
      <c r="X53346" s="289"/>
    </row>
    <row r="53347" spans="20:24">
      <c r="T53347" s="288"/>
      <c r="U53347" s="287"/>
      <c r="X53347" s="289"/>
    </row>
    <row r="53348" spans="20:24">
      <c r="T53348" s="288"/>
      <c r="U53348" s="287"/>
      <c r="X53348" s="289"/>
    </row>
    <row r="53349" spans="20:24">
      <c r="T53349" s="288"/>
      <c r="U53349" s="287"/>
      <c r="X53349" s="289"/>
    </row>
    <row r="53350" spans="20:24">
      <c r="T53350" s="288"/>
      <c r="U53350" s="287"/>
      <c r="X53350" s="289"/>
    </row>
    <row r="53351" spans="20:24">
      <c r="T53351" s="288"/>
      <c r="U53351" s="287"/>
      <c r="X53351" s="289"/>
    </row>
    <row r="53352" spans="20:24">
      <c r="T53352" s="288"/>
      <c r="U53352" s="287"/>
      <c r="X53352" s="289"/>
    </row>
    <row r="53353" spans="20:24">
      <c r="T53353" s="288"/>
      <c r="U53353" s="287"/>
      <c r="X53353" s="289"/>
    </row>
    <row r="53354" spans="20:24">
      <c r="T53354" s="288"/>
      <c r="U53354" s="287"/>
      <c r="X53354" s="289"/>
    </row>
    <row r="53355" spans="20:24">
      <c r="T53355" s="288"/>
      <c r="U53355" s="287"/>
      <c r="X53355" s="289"/>
    </row>
    <row r="53356" spans="20:24">
      <c r="T53356" s="288"/>
      <c r="U53356" s="287"/>
      <c r="X53356" s="289"/>
    </row>
    <row r="53357" spans="20:24">
      <c r="T53357" s="288"/>
      <c r="U53357" s="287"/>
      <c r="X53357" s="289"/>
    </row>
    <row r="53358" spans="20:24">
      <c r="T53358" s="288"/>
      <c r="U53358" s="287"/>
      <c r="X53358" s="289"/>
    </row>
    <row r="53359" spans="20:24">
      <c r="T53359" s="288"/>
      <c r="U53359" s="287"/>
      <c r="X53359" s="289"/>
    </row>
    <row r="53360" spans="20:24">
      <c r="T53360" s="288"/>
      <c r="U53360" s="287"/>
      <c r="X53360" s="289"/>
    </row>
    <row r="53361" spans="20:24">
      <c r="T53361" s="288"/>
      <c r="U53361" s="287"/>
      <c r="X53361" s="289"/>
    </row>
    <row r="53362" spans="20:24">
      <c r="T53362" s="288"/>
      <c r="U53362" s="287"/>
      <c r="X53362" s="289"/>
    </row>
    <row r="53363" spans="20:24">
      <c r="T53363" s="288"/>
      <c r="U53363" s="287"/>
      <c r="X53363" s="289"/>
    </row>
    <row r="53364" spans="20:24">
      <c r="T53364" s="288"/>
      <c r="U53364" s="287"/>
      <c r="X53364" s="289"/>
    </row>
    <row r="53365" spans="20:24">
      <c r="T53365" s="288"/>
      <c r="U53365" s="287"/>
      <c r="X53365" s="289"/>
    </row>
    <row r="53366" spans="20:24">
      <c r="T53366" s="288"/>
      <c r="U53366" s="287"/>
      <c r="X53366" s="289"/>
    </row>
    <row r="53367" spans="20:24">
      <c r="T53367" s="288"/>
      <c r="U53367" s="287"/>
      <c r="X53367" s="289"/>
    </row>
    <row r="53368" spans="20:24">
      <c r="T53368" s="288"/>
      <c r="U53368" s="287"/>
      <c r="X53368" s="289"/>
    </row>
    <row r="53369" spans="20:24">
      <c r="T53369" s="288"/>
      <c r="U53369" s="287"/>
      <c r="X53369" s="289"/>
    </row>
    <row r="53370" spans="20:24">
      <c r="T53370" s="288"/>
      <c r="U53370" s="287"/>
      <c r="X53370" s="289"/>
    </row>
    <row r="53371" spans="20:24">
      <c r="T53371" s="288"/>
      <c r="U53371" s="287"/>
      <c r="X53371" s="289"/>
    </row>
    <row r="53372" spans="20:24">
      <c r="T53372" s="288"/>
      <c r="U53372" s="287"/>
      <c r="X53372" s="289"/>
    </row>
    <row r="53373" spans="20:24">
      <c r="T53373" s="288"/>
      <c r="U53373" s="287"/>
      <c r="X53373" s="289"/>
    </row>
    <row r="53374" spans="20:24">
      <c r="T53374" s="288"/>
      <c r="U53374" s="287"/>
      <c r="X53374" s="289"/>
    </row>
    <row r="53375" spans="20:24">
      <c r="T53375" s="288"/>
      <c r="U53375" s="287"/>
      <c r="X53375" s="289"/>
    </row>
    <row r="53376" spans="20:24">
      <c r="T53376" s="288"/>
      <c r="U53376" s="287"/>
      <c r="X53376" s="289"/>
    </row>
    <row r="53377" spans="20:24">
      <c r="T53377" s="288"/>
      <c r="U53377" s="287"/>
      <c r="X53377" s="289"/>
    </row>
    <row r="53378" spans="20:24">
      <c r="T53378" s="288"/>
      <c r="U53378" s="287"/>
      <c r="X53378" s="289"/>
    </row>
    <row r="53379" spans="20:24">
      <c r="T53379" s="288"/>
      <c r="U53379" s="287"/>
      <c r="X53379" s="289"/>
    </row>
    <row r="53380" spans="20:24">
      <c r="T53380" s="288"/>
      <c r="U53380" s="287"/>
      <c r="X53380" s="289"/>
    </row>
    <row r="53381" spans="20:24">
      <c r="T53381" s="288"/>
      <c r="U53381" s="287"/>
      <c r="X53381" s="289"/>
    </row>
    <row r="53382" spans="20:24">
      <c r="T53382" s="288"/>
      <c r="U53382" s="287"/>
      <c r="X53382" s="289"/>
    </row>
    <row r="53383" spans="20:24">
      <c r="T53383" s="288"/>
      <c r="U53383" s="287"/>
      <c r="X53383" s="289"/>
    </row>
    <row r="53384" spans="20:24">
      <c r="T53384" s="288"/>
      <c r="U53384" s="287"/>
      <c r="X53384" s="289"/>
    </row>
    <row r="53385" spans="20:24">
      <c r="T53385" s="288"/>
      <c r="U53385" s="287"/>
      <c r="X53385" s="289"/>
    </row>
    <row r="53386" spans="20:24">
      <c r="T53386" s="288"/>
      <c r="U53386" s="287"/>
      <c r="X53386" s="289"/>
    </row>
    <row r="53387" spans="20:24">
      <c r="T53387" s="288"/>
      <c r="U53387" s="287"/>
      <c r="X53387" s="289"/>
    </row>
    <row r="53388" spans="20:24">
      <c r="T53388" s="288"/>
      <c r="U53388" s="287"/>
      <c r="X53388" s="289"/>
    </row>
    <row r="53389" spans="20:24">
      <c r="T53389" s="288"/>
      <c r="U53389" s="287"/>
      <c r="X53389" s="289"/>
    </row>
    <row r="53390" spans="20:24">
      <c r="T53390" s="288"/>
      <c r="U53390" s="287"/>
      <c r="X53390" s="289"/>
    </row>
    <row r="53391" spans="20:24">
      <c r="T53391" s="288"/>
      <c r="U53391" s="287"/>
      <c r="X53391" s="289"/>
    </row>
    <row r="53392" spans="20:24">
      <c r="T53392" s="288"/>
      <c r="U53392" s="287"/>
      <c r="X53392" s="289"/>
    </row>
    <row r="53393" spans="20:24">
      <c r="T53393" s="288"/>
      <c r="U53393" s="287"/>
      <c r="X53393" s="289"/>
    </row>
    <row r="53394" spans="20:24">
      <c r="T53394" s="288"/>
      <c r="U53394" s="287"/>
      <c r="X53394" s="289"/>
    </row>
    <row r="53395" spans="20:24">
      <c r="T53395" s="288"/>
      <c r="U53395" s="287"/>
      <c r="X53395" s="289"/>
    </row>
    <row r="53396" spans="20:24">
      <c r="T53396" s="288"/>
      <c r="U53396" s="287"/>
      <c r="X53396" s="289"/>
    </row>
    <row r="53397" spans="20:24">
      <c r="T53397" s="288"/>
      <c r="U53397" s="287"/>
      <c r="X53397" s="289"/>
    </row>
    <row r="53398" spans="20:24">
      <c r="T53398" s="288"/>
      <c r="U53398" s="287"/>
      <c r="X53398" s="289"/>
    </row>
    <row r="53399" spans="20:24">
      <c r="T53399" s="288"/>
      <c r="U53399" s="287"/>
      <c r="X53399" s="289"/>
    </row>
    <row r="53400" spans="20:24">
      <c r="T53400" s="288"/>
      <c r="U53400" s="287"/>
      <c r="X53400" s="289"/>
    </row>
    <row r="53401" spans="20:24">
      <c r="T53401" s="288"/>
      <c r="U53401" s="287"/>
      <c r="X53401" s="289"/>
    </row>
    <row r="53402" spans="20:24">
      <c r="T53402" s="288"/>
      <c r="U53402" s="287"/>
      <c r="X53402" s="289"/>
    </row>
    <row r="53403" spans="20:24">
      <c r="T53403" s="288"/>
      <c r="U53403" s="287"/>
      <c r="X53403" s="289"/>
    </row>
    <row r="53404" spans="20:24">
      <c r="T53404" s="288"/>
      <c r="U53404" s="287"/>
      <c r="X53404" s="289"/>
    </row>
    <row r="53405" spans="20:24">
      <c r="T53405" s="288"/>
      <c r="U53405" s="287"/>
      <c r="X53405" s="289"/>
    </row>
    <row r="53406" spans="20:24">
      <c r="T53406" s="288"/>
      <c r="U53406" s="287"/>
      <c r="X53406" s="289"/>
    </row>
    <row r="53407" spans="20:24">
      <c r="T53407" s="288"/>
      <c r="U53407" s="287"/>
      <c r="X53407" s="289"/>
    </row>
    <row r="53408" spans="20:24">
      <c r="T53408" s="288"/>
      <c r="U53408" s="287"/>
      <c r="X53408" s="289"/>
    </row>
    <row r="53409" spans="20:24">
      <c r="T53409" s="288"/>
      <c r="U53409" s="287"/>
      <c r="X53409" s="289"/>
    </row>
    <row r="53410" spans="20:24">
      <c r="T53410" s="288"/>
      <c r="U53410" s="287"/>
      <c r="X53410" s="289"/>
    </row>
    <row r="53411" spans="20:24">
      <c r="T53411" s="288"/>
      <c r="U53411" s="287"/>
      <c r="X53411" s="289"/>
    </row>
    <row r="53412" spans="20:24">
      <c r="T53412" s="288"/>
      <c r="U53412" s="287"/>
      <c r="X53412" s="289"/>
    </row>
    <row r="53413" spans="20:24">
      <c r="T53413" s="288"/>
      <c r="U53413" s="287"/>
      <c r="X53413" s="289"/>
    </row>
    <row r="53414" spans="20:24">
      <c r="T53414" s="288"/>
      <c r="U53414" s="287"/>
      <c r="X53414" s="289"/>
    </row>
    <row r="53415" spans="20:24">
      <c r="T53415" s="288"/>
      <c r="U53415" s="287"/>
      <c r="X53415" s="289"/>
    </row>
    <row r="53416" spans="20:24">
      <c r="T53416" s="288"/>
      <c r="U53416" s="287"/>
      <c r="X53416" s="289"/>
    </row>
    <row r="53417" spans="20:24">
      <c r="T53417" s="288"/>
      <c r="U53417" s="287"/>
      <c r="X53417" s="289"/>
    </row>
    <row r="53418" spans="20:24">
      <c r="T53418" s="288"/>
      <c r="U53418" s="287"/>
      <c r="X53418" s="289"/>
    </row>
    <row r="53419" spans="20:24">
      <c r="T53419" s="288"/>
      <c r="U53419" s="287"/>
      <c r="X53419" s="289"/>
    </row>
    <row r="53420" spans="20:24">
      <c r="T53420" s="288"/>
      <c r="U53420" s="287"/>
      <c r="X53420" s="289"/>
    </row>
    <row r="53421" spans="20:24">
      <c r="T53421" s="288"/>
      <c r="U53421" s="287"/>
      <c r="X53421" s="289"/>
    </row>
    <row r="53422" spans="20:24">
      <c r="T53422" s="288"/>
      <c r="U53422" s="287"/>
      <c r="X53422" s="289"/>
    </row>
    <row r="53423" spans="20:24">
      <c r="T53423" s="288"/>
      <c r="U53423" s="287"/>
      <c r="X53423" s="289"/>
    </row>
    <row r="53424" spans="20:24">
      <c r="T53424" s="288"/>
      <c r="U53424" s="287"/>
      <c r="X53424" s="289"/>
    </row>
    <row r="53425" spans="20:24">
      <c r="T53425" s="288"/>
      <c r="U53425" s="287"/>
      <c r="X53425" s="289"/>
    </row>
    <row r="53426" spans="20:24">
      <c r="T53426" s="288"/>
      <c r="U53426" s="287"/>
      <c r="X53426" s="289"/>
    </row>
    <row r="53427" spans="20:24">
      <c r="T53427" s="288"/>
      <c r="U53427" s="287"/>
      <c r="X53427" s="289"/>
    </row>
    <row r="53428" spans="20:24">
      <c r="T53428" s="288"/>
      <c r="U53428" s="287"/>
      <c r="X53428" s="289"/>
    </row>
    <row r="53429" spans="20:24">
      <c r="T53429" s="288"/>
      <c r="U53429" s="287"/>
      <c r="X53429" s="289"/>
    </row>
    <row r="53430" spans="20:24">
      <c r="T53430" s="288"/>
      <c r="U53430" s="287"/>
      <c r="X53430" s="289"/>
    </row>
    <row r="53431" spans="20:24">
      <c r="T53431" s="288"/>
      <c r="U53431" s="287"/>
      <c r="X53431" s="289"/>
    </row>
    <row r="53432" spans="20:24">
      <c r="T53432" s="288"/>
      <c r="U53432" s="287"/>
      <c r="X53432" s="289"/>
    </row>
    <row r="53433" spans="20:24">
      <c r="T53433" s="288"/>
      <c r="U53433" s="287"/>
      <c r="X53433" s="289"/>
    </row>
    <row r="53434" spans="20:24">
      <c r="T53434" s="288"/>
      <c r="U53434" s="287"/>
      <c r="X53434" s="289"/>
    </row>
    <row r="53435" spans="20:24">
      <c r="T53435" s="288"/>
      <c r="U53435" s="287"/>
      <c r="X53435" s="289"/>
    </row>
    <row r="53436" spans="20:24">
      <c r="T53436" s="288"/>
      <c r="U53436" s="287"/>
      <c r="X53436" s="289"/>
    </row>
    <row r="53437" spans="20:24">
      <c r="T53437" s="288"/>
      <c r="U53437" s="287"/>
      <c r="X53437" s="289"/>
    </row>
    <row r="53438" spans="20:24">
      <c r="T53438" s="288"/>
      <c r="U53438" s="287"/>
      <c r="X53438" s="289"/>
    </row>
    <row r="53439" spans="20:24">
      <c r="T53439" s="288"/>
      <c r="U53439" s="287"/>
      <c r="X53439" s="289"/>
    </row>
    <row r="53440" spans="20:24">
      <c r="T53440" s="288"/>
      <c r="U53440" s="287"/>
      <c r="X53440" s="289"/>
    </row>
    <row r="53441" spans="20:24">
      <c r="T53441" s="288"/>
      <c r="U53441" s="287"/>
      <c r="X53441" s="289"/>
    </row>
    <row r="53442" spans="20:24">
      <c r="T53442" s="288"/>
      <c r="U53442" s="287"/>
      <c r="X53442" s="289"/>
    </row>
    <row r="53443" spans="20:24">
      <c r="T53443" s="288"/>
      <c r="U53443" s="287"/>
      <c r="X53443" s="289"/>
    </row>
    <row r="53444" spans="20:24">
      <c r="T53444" s="288"/>
      <c r="U53444" s="287"/>
      <c r="X53444" s="289"/>
    </row>
    <row r="53445" spans="20:24">
      <c r="T53445" s="288"/>
      <c r="U53445" s="287"/>
      <c r="X53445" s="289"/>
    </row>
    <row r="53446" spans="20:24">
      <c r="T53446" s="288"/>
      <c r="U53446" s="287"/>
      <c r="X53446" s="289"/>
    </row>
    <row r="53447" spans="20:24">
      <c r="T53447" s="288"/>
      <c r="U53447" s="287"/>
      <c r="X53447" s="289"/>
    </row>
    <row r="53448" spans="20:24">
      <c r="T53448" s="288"/>
      <c r="U53448" s="287"/>
      <c r="X53448" s="289"/>
    </row>
    <row r="53449" spans="20:24">
      <c r="T53449" s="288"/>
      <c r="U53449" s="287"/>
      <c r="X53449" s="289"/>
    </row>
    <row r="53450" spans="20:24">
      <c r="T53450" s="288"/>
      <c r="U53450" s="287"/>
      <c r="X53450" s="289"/>
    </row>
    <row r="53451" spans="20:24">
      <c r="T53451" s="288"/>
      <c r="U53451" s="287"/>
      <c r="X53451" s="289"/>
    </row>
    <row r="53452" spans="20:24">
      <c r="T53452" s="288"/>
      <c r="U53452" s="287"/>
      <c r="X53452" s="289"/>
    </row>
    <row r="53453" spans="20:24">
      <c r="T53453" s="288"/>
      <c r="U53453" s="287"/>
      <c r="X53453" s="289"/>
    </row>
    <row r="53454" spans="20:24">
      <c r="T53454" s="288"/>
      <c r="U53454" s="287"/>
      <c r="X53454" s="289"/>
    </row>
    <row r="53455" spans="20:24">
      <c r="T53455" s="288"/>
      <c r="U53455" s="287"/>
      <c r="X53455" s="289"/>
    </row>
    <row r="53456" spans="20:24">
      <c r="T53456" s="288"/>
      <c r="U53456" s="287"/>
      <c r="X53456" s="289"/>
    </row>
    <row r="53457" spans="20:24">
      <c r="T53457" s="288"/>
      <c r="U53457" s="287"/>
      <c r="X53457" s="289"/>
    </row>
    <row r="53458" spans="20:24">
      <c r="T53458" s="288"/>
      <c r="U53458" s="287"/>
      <c r="X53458" s="289"/>
    </row>
    <row r="53459" spans="20:24">
      <c r="T53459" s="288"/>
      <c r="U53459" s="287"/>
      <c r="X53459" s="289"/>
    </row>
    <row r="53460" spans="20:24">
      <c r="T53460" s="288"/>
      <c r="U53460" s="287"/>
      <c r="X53460" s="289"/>
    </row>
    <row r="53461" spans="20:24">
      <c r="T53461" s="288"/>
      <c r="U53461" s="287"/>
      <c r="X53461" s="289"/>
    </row>
    <row r="53462" spans="20:24">
      <c r="T53462" s="288"/>
      <c r="U53462" s="287"/>
      <c r="X53462" s="289"/>
    </row>
    <row r="53463" spans="20:24">
      <c r="T53463" s="288"/>
      <c r="U53463" s="287"/>
      <c r="X53463" s="289"/>
    </row>
    <row r="53464" spans="20:24">
      <c r="T53464" s="288"/>
      <c r="U53464" s="287"/>
      <c r="X53464" s="289"/>
    </row>
    <row r="53465" spans="20:24">
      <c r="T53465" s="288"/>
      <c r="U53465" s="287"/>
      <c r="X53465" s="289"/>
    </row>
    <row r="53466" spans="20:24">
      <c r="T53466" s="288"/>
      <c r="U53466" s="287"/>
      <c r="X53466" s="289"/>
    </row>
    <row r="53467" spans="20:24">
      <c r="T53467" s="288"/>
      <c r="U53467" s="287"/>
      <c r="X53467" s="289"/>
    </row>
    <row r="53468" spans="20:24">
      <c r="T53468" s="288"/>
      <c r="U53468" s="287"/>
      <c r="X53468" s="289"/>
    </row>
    <row r="53469" spans="20:24">
      <c r="T53469" s="288"/>
      <c r="U53469" s="287"/>
      <c r="X53469" s="289"/>
    </row>
    <row r="53470" spans="20:24">
      <c r="T53470" s="288"/>
      <c r="U53470" s="287"/>
      <c r="X53470" s="289"/>
    </row>
    <row r="53471" spans="20:24">
      <c r="T53471" s="288"/>
      <c r="U53471" s="287"/>
      <c r="X53471" s="289"/>
    </row>
    <row r="53472" spans="20:24">
      <c r="T53472" s="288"/>
      <c r="U53472" s="287"/>
      <c r="X53472" s="289"/>
    </row>
    <row r="53473" spans="20:24">
      <c r="T53473" s="288"/>
      <c r="U53473" s="287"/>
      <c r="X53473" s="289"/>
    </row>
    <row r="53474" spans="20:24">
      <c r="T53474" s="288"/>
      <c r="U53474" s="287"/>
      <c r="X53474" s="289"/>
    </row>
    <row r="53475" spans="20:24">
      <c r="T53475" s="288"/>
      <c r="U53475" s="287"/>
      <c r="X53475" s="289"/>
    </row>
    <row r="53476" spans="20:24">
      <c r="T53476" s="288"/>
      <c r="U53476" s="287"/>
      <c r="X53476" s="289"/>
    </row>
    <row r="53477" spans="20:24">
      <c r="T53477" s="288"/>
      <c r="U53477" s="287"/>
      <c r="X53477" s="289"/>
    </row>
    <row r="53478" spans="20:24">
      <c r="T53478" s="288"/>
      <c r="U53478" s="287"/>
      <c r="X53478" s="289"/>
    </row>
    <row r="53479" spans="20:24">
      <c r="T53479" s="288"/>
      <c r="U53479" s="287"/>
      <c r="X53479" s="289"/>
    </row>
    <row r="53480" spans="20:24">
      <c r="T53480" s="288"/>
      <c r="U53480" s="287"/>
      <c r="X53480" s="289"/>
    </row>
    <row r="53481" spans="20:24">
      <c r="T53481" s="288"/>
      <c r="U53481" s="287"/>
      <c r="X53481" s="289"/>
    </row>
    <row r="53482" spans="20:24">
      <c r="T53482" s="288"/>
      <c r="U53482" s="287"/>
      <c r="X53482" s="289"/>
    </row>
    <row r="53483" spans="20:24">
      <c r="T53483" s="288"/>
      <c r="U53483" s="287"/>
      <c r="X53483" s="289"/>
    </row>
    <row r="53484" spans="20:24">
      <c r="T53484" s="288"/>
      <c r="U53484" s="287"/>
      <c r="X53484" s="289"/>
    </row>
    <row r="53485" spans="20:24">
      <c r="T53485" s="288"/>
      <c r="U53485" s="287"/>
      <c r="X53485" s="289"/>
    </row>
    <row r="53486" spans="20:24">
      <c r="T53486" s="288"/>
      <c r="U53486" s="287"/>
      <c r="X53486" s="289"/>
    </row>
    <row r="53487" spans="20:24">
      <c r="T53487" s="288"/>
      <c r="U53487" s="287"/>
      <c r="X53487" s="289"/>
    </row>
    <row r="53488" spans="20:24">
      <c r="T53488" s="288"/>
      <c r="U53488" s="287"/>
      <c r="X53488" s="289"/>
    </row>
    <row r="53489" spans="20:24">
      <c r="T53489" s="288"/>
      <c r="U53489" s="287"/>
      <c r="X53489" s="289"/>
    </row>
    <row r="53490" spans="20:24">
      <c r="T53490" s="288"/>
      <c r="U53490" s="287"/>
      <c r="X53490" s="289"/>
    </row>
    <row r="53491" spans="20:24">
      <c r="T53491" s="288"/>
      <c r="U53491" s="287"/>
      <c r="X53491" s="289"/>
    </row>
    <row r="53492" spans="20:24">
      <c r="T53492" s="288"/>
      <c r="U53492" s="287"/>
      <c r="X53492" s="289"/>
    </row>
    <row r="53493" spans="20:24">
      <c r="T53493" s="288"/>
      <c r="U53493" s="287"/>
      <c r="X53493" s="289"/>
    </row>
    <row r="53494" spans="20:24">
      <c r="T53494" s="288"/>
      <c r="U53494" s="287"/>
      <c r="X53494" s="289"/>
    </row>
    <row r="53495" spans="20:24">
      <c r="T53495" s="288"/>
      <c r="U53495" s="287"/>
      <c r="X53495" s="289"/>
    </row>
    <row r="53496" spans="20:24">
      <c r="T53496" s="288"/>
      <c r="U53496" s="287"/>
      <c r="X53496" s="289"/>
    </row>
    <row r="53497" spans="20:24">
      <c r="T53497" s="288"/>
      <c r="U53497" s="287"/>
      <c r="X53497" s="289"/>
    </row>
    <row r="53498" spans="20:24">
      <c r="T53498" s="288"/>
      <c r="U53498" s="287"/>
      <c r="X53498" s="289"/>
    </row>
    <row r="53499" spans="20:24">
      <c r="T53499" s="288"/>
      <c r="U53499" s="287"/>
      <c r="X53499" s="289"/>
    </row>
    <row r="53500" spans="20:24">
      <c r="T53500" s="288"/>
      <c r="U53500" s="287"/>
      <c r="X53500" s="289"/>
    </row>
    <row r="53501" spans="20:24">
      <c r="T53501" s="288"/>
      <c r="U53501" s="287"/>
      <c r="X53501" s="289"/>
    </row>
    <row r="53502" spans="20:24">
      <c r="T53502" s="288"/>
      <c r="U53502" s="287"/>
      <c r="X53502" s="289"/>
    </row>
    <row r="53503" spans="20:24">
      <c r="T53503" s="288"/>
      <c r="U53503" s="287"/>
      <c r="X53503" s="289"/>
    </row>
    <row r="53504" spans="20:24">
      <c r="T53504" s="288"/>
      <c r="U53504" s="287"/>
      <c r="X53504" s="289"/>
    </row>
    <row r="53505" spans="20:24">
      <c r="T53505" s="288"/>
      <c r="U53505" s="287"/>
      <c r="X53505" s="289"/>
    </row>
    <row r="53506" spans="20:24">
      <c r="T53506" s="288"/>
      <c r="U53506" s="287"/>
      <c r="X53506" s="289"/>
    </row>
    <row r="53507" spans="20:24">
      <c r="T53507" s="288"/>
      <c r="U53507" s="287"/>
      <c r="X53507" s="289"/>
    </row>
    <row r="53508" spans="20:24">
      <c r="T53508" s="288"/>
      <c r="U53508" s="287"/>
      <c r="X53508" s="289"/>
    </row>
    <row r="53509" spans="20:24">
      <c r="T53509" s="288"/>
      <c r="U53509" s="287"/>
      <c r="X53509" s="289"/>
    </row>
    <row r="53510" spans="20:24">
      <c r="T53510" s="288"/>
      <c r="U53510" s="287"/>
      <c r="X53510" s="289"/>
    </row>
    <row r="53511" spans="20:24">
      <c r="T53511" s="288"/>
      <c r="U53511" s="287"/>
      <c r="X53511" s="289"/>
    </row>
    <row r="53512" spans="20:24">
      <c r="T53512" s="288"/>
      <c r="U53512" s="287"/>
      <c r="X53512" s="289"/>
    </row>
    <row r="53513" spans="20:24">
      <c r="T53513" s="288"/>
      <c r="U53513" s="287"/>
      <c r="X53513" s="289"/>
    </row>
    <row r="53514" spans="20:24">
      <c r="T53514" s="288"/>
      <c r="U53514" s="287"/>
      <c r="X53514" s="289"/>
    </row>
    <row r="53515" spans="20:24">
      <c r="T53515" s="288"/>
      <c r="U53515" s="287"/>
      <c r="X53515" s="289"/>
    </row>
    <row r="53516" spans="20:24">
      <c r="T53516" s="288"/>
      <c r="U53516" s="287"/>
      <c r="X53516" s="289"/>
    </row>
    <row r="53517" spans="20:24">
      <c r="T53517" s="288"/>
      <c r="U53517" s="287"/>
      <c r="X53517" s="289"/>
    </row>
    <row r="53518" spans="20:24">
      <c r="T53518" s="288"/>
      <c r="U53518" s="287"/>
      <c r="X53518" s="289"/>
    </row>
    <row r="53519" spans="20:24">
      <c r="T53519" s="288"/>
      <c r="U53519" s="287"/>
      <c r="X53519" s="289"/>
    </row>
    <row r="53520" spans="20:24">
      <c r="T53520" s="288"/>
      <c r="U53520" s="287"/>
      <c r="X53520" s="289"/>
    </row>
    <row r="53521" spans="20:24">
      <c r="T53521" s="288"/>
      <c r="U53521" s="287"/>
      <c r="X53521" s="289"/>
    </row>
    <row r="53522" spans="20:24">
      <c r="T53522" s="288"/>
      <c r="U53522" s="287"/>
      <c r="X53522" s="289"/>
    </row>
    <row r="53523" spans="20:24">
      <c r="T53523" s="288"/>
      <c r="U53523" s="287"/>
      <c r="X53523" s="289"/>
    </row>
    <row r="53524" spans="20:24">
      <c r="T53524" s="288"/>
      <c r="U53524" s="287"/>
      <c r="X53524" s="289"/>
    </row>
    <row r="53525" spans="20:24">
      <c r="T53525" s="288"/>
      <c r="U53525" s="287"/>
      <c r="X53525" s="289"/>
    </row>
    <row r="53526" spans="20:24">
      <c r="T53526" s="288"/>
      <c r="U53526" s="287"/>
      <c r="X53526" s="289"/>
    </row>
    <row r="53527" spans="20:24">
      <c r="T53527" s="288"/>
      <c r="U53527" s="287"/>
      <c r="X53527" s="289"/>
    </row>
    <row r="53528" spans="20:24">
      <c r="T53528" s="288"/>
      <c r="U53528" s="287"/>
      <c r="X53528" s="289"/>
    </row>
    <row r="53529" spans="20:24">
      <c r="T53529" s="288"/>
      <c r="U53529" s="287"/>
      <c r="X53529" s="289"/>
    </row>
    <row r="53530" spans="20:24">
      <c r="T53530" s="288"/>
      <c r="U53530" s="287"/>
      <c r="X53530" s="289"/>
    </row>
    <row r="53531" spans="20:24">
      <c r="T53531" s="288"/>
      <c r="U53531" s="287"/>
      <c r="X53531" s="289"/>
    </row>
    <row r="53532" spans="20:24">
      <c r="T53532" s="288"/>
      <c r="U53532" s="287"/>
      <c r="X53532" s="289"/>
    </row>
    <row r="53533" spans="20:24">
      <c r="T53533" s="288"/>
      <c r="U53533" s="287"/>
      <c r="X53533" s="289"/>
    </row>
    <row r="53534" spans="20:24">
      <c r="T53534" s="288"/>
      <c r="U53534" s="287"/>
      <c r="X53534" s="289"/>
    </row>
    <row r="53535" spans="20:24">
      <c r="T53535" s="288"/>
      <c r="U53535" s="287"/>
      <c r="X53535" s="289"/>
    </row>
    <row r="53536" spans="20:24">
      <c r="T53536" s="288"/>
      <c r="U53536" s="287"/>
      <c r="X53536" s="289"/>
    </row>
    <row r="53537" spans="20:24">
      <c r="T53537" s="288"/>
      <c r="U53537" s="287"/>
      <c r="X53537" s="289"/>
    </row>
    <row r="53538" spans="20:24">
      <c r="T53538" s="288"/>
      <c r="U53538" s="287"/>
      <c r="X53538" s="289"/>
    </row>
    <row r="53539" spans="20:24">
      <c r="T53539" s="288"/>
      <c r="U53539" s="287"/>
      <c r="X53539" s="289"/>
    </row>
    <row r="53540" spans="20:24">
      <c r="T53540" s="288"/>
      <c r="U53540" s="287"/>
      <c r="X53540" s="289"/>
    </row>
    <row r="53541" spans="20:24">
      <c r="T53541" s="288"/>
      <c r="U53541" s="287"/>
      <c r="X53541" s="289"/>
    </row>
    <row r="53542" spans="20:24">
      <c r="T53542" s="288"/>
      <c r="U53542" s="287"/>
      <c r="X53542" s="289"/>
    </row>
    <row r="53543" spans="20:24">
      <c r="T53543" s="288"/>
      <c r="U53543" s="287"/>
      <c r="X53543" s="289"/>
    </row>
    <row r="53544" spans="20:24">
      <c r="T53544" s="288"/>
      <c r="U53544" s="287"/>
      <c r="X53544" s="289"/>
    </row>
    <row r="53545" spans="20:24">
      <c r="T53545" s="288"/>
      <c r="U53545" s="287"/>
      <c r="X53545" s="289"/>
    </row>
    <row r="53546" spans="20:24">
      <c r="T53546" s="288"/>
      <c r="U53546" s="287"/>
      <c r="X53546" s="289"/>
    </row>
    <row r="53547" spans="20:24">
      <c r="T53547" s="288"/>
      <c r="U53547" s="287"/>
      <c r="X53547" s="289"/>
    </row>
    <row r="53548" spans="20:24">
      <c r="T53548" s="288"/>
      <c r="U53548" s="287"/>
      <c r="X53548" s="289"/>
    </row>
    <row r="53549" spans="20:24">
      <c r="T53549" s="288"/>
      <c r="U53549" s="287"/>
      <c r="X53549" s="289"/>
    </row>
    <row r="53550" spans="20:24">
      <c r="T53550" s="288"/>
      <c r="U53550" s="287"/>
      <c r="X53550" s="289"/>
    </row>
    <row r="53551" spans="20:24">
      <c r="T53551" s="288"/>
      <c r="U53551" s="287"/>
      <c r="X53551" s="289"/>
    </row>
    <row r="53552" spans="20:24">
      <c r="T53552" s="288"/>
      <c r="U53552" s="287"/>
      <c r="X53552" s="289"/>
    </row>
    <row r="53553" spans="20:24">
      <c r="T53553" s="288"/>
      <c r="U53553" s="287"/>
      <c r="X53553" s="289"/>
    </row>
    <row r="53554" spans="20:24">
      <c r="T53554" s="288"/>
      <c r="U53554" s="287"/>
      <c r="X53554" s="289"/>
    </row>
    <row r="53555" spans="20:24">
      <c r="T53555" s="288"/>
      <c r="U53555" s="287"/>
      <c r="X53555" s="289"/>
    </row>
    <row r="53556" spans="20:24">
      <c r="T53556" s="288"/>
      <c r="U53556" s="287"/>
      <c r="X53556" s="289"/>
    </row>
    <row r="53557" spans="20:24">
      <c r="T53557" s="288"/>
      <c r="U53557" s="287"/>
      <c r="X53557" s="289"/>
    </row>
    <row r="53558" spans="20:24">
      <c r="T53558" s="288"/>
      <c r="U53558" s="287"/>
      <c r="X53558" s="289"/>
    </row>
    <row r="53559" spans="20:24">
      <c r="T53559" s="288"/>
      <c r="U53559" s="287"/>
      <c r="X53559" s="289"/>
    </row>
    <row r="53560" spans="20:24">
      <c r="T53560" s="288"/>
      <c r="U53560" s="287"/>
      <c r="X53560" s="289"/>
    </row>
    <row r="53561" spans="20:24">
      <c r="T53561" s="288"/>
      <c r="U53561" s="287"/>
      <c r="X53561" s="289"/>
    </row>
    <row r="53562" spans="20:24">
      <c r="T53562" s="288"/>
      <c r="U53562" s="287"/>
      <c r="X53562" s="289"/>
    </row>
    <row r="53563" spans="20:24">
      <c r="T53563" s="288"/>
      <c r="U53563" s="287"/>
      <c r="X53563" s="289"/>
    </row>
    <row r="53564" spans="20:24">
      <c r="T53564" s="288"/>
      <c r="U53564" s="287"/>
      <c r="X53564" s="289"/>
    </row>
    <row r="53565" spans="20:24">
      <c r="T53565" s="288"/>
      <c r="U53565" s="287"/>
      <c r="X53565" s="289"/>
    </row>
    <row r="53566" spans="20:24">
      <c r="T53566" s="288"/>
      <c r="U53566" s="287"/>
      <c r="X53566" s="289"/>
    </row>
    <row r="53567" spans="20:24">
      <c r="T53567" s="288"/>
      <c r="U53567" s="287"/>
      <c r="X53567" s="289"/>
    </row>
    <row r="53568" spans="20:24">
      <c r="T53568" s="288"/>
      <c r="U53568" s="287"/>
      <c r="X53568" s="289"/>
    </row>
    <row r="53569" spans="20:24">
      <c r="T53569" s="288"/>
      <c r="U53569" s="287"/>
      <c r="X53569" s="289"/>
    </row>
    <row r="53570" spans="20:24">
      <c r="T53570" s="288"/>
      <c r="U53570" s="287"/>
      <c r="X53570" s="289"/>
    </row>
    <row r="53571" spans="20:24">
      <c r="T53571" s="288"/>
      <c r="U53571" s="287"/>
      <c r="X53571" s="289"/>
    </row>
    <row r="53572" spans="20:24">
      <c r="T53572" s="288"/>
      <c r="U53572" s="287"/>
      <c r="X53572" s="289"/>
    </row>
    <row r="53573" spans="20:24">
      <c r="T53573" s="288"/>
      <c r="U53573" s="287"/>
      <c r="X53573" s="289"/>
    </row>
    <row r="53574" spans="20:24">
      <c r="T53574" s="288"/>
      <c r="U53574" s="287"/>
      <c r="X53574" s="289"/>
    </row>
    <row r="53575" spans="20:24">
      <c r="T53575" s="288"/>
      <c r="U53575" s="287"/>
      <c r="X53575" s="289"/>
    </row>
    <row r="53576" spans="20:24">
      <c r="T53576" s="288"/>
      <c r="U53576" s="287"/>
      <c r="X53576" s="289"/>
    </row>
    <row r="53577" spans="20:24">
      <c r="T53577" s="288"/>
      <c r="U53577" s="287"/>
      <c r="X53577" s="289"/>
    </row>
    <row r="53578" spans="20:24">
      <c r="T53578" s="288"/>
      <c r="U53578" s="287"/>
      <c r="X53578" s="289"/>
    </row>
    <row r="53579" spans="20:24">
      <c r="T53579" s="288"/>
      <c r="U53579" s="287"/>
      <c r="X53579" s="289"/>
    </row>
    <row r="53580" spans="20:24">
      <c r="T53580" s="288"/>
      <c r="U53580" s="287"/>
      <c r="X53580" s="289"/>
    </row>
    <row r="53581" spans="20:24">
      <c r="T53581" s="288"/>
      <c r="U53581" s="287"/>
      <c r="X53581" s="289"/>
    </row>
    <row r="53582" spans="20:24">
      <c r="T53582" s="288"/>
      <c r="U53582" s="287"/>
      <c r="X53582" s="289"/>
    </row>
    <row r="53583" spans="20:24">
      <c r="T53583" s="288"/>
      <c r="U53583" s="287"/>
      <c r="X53583" s="289"/>
    </row>
    <row r="53584" spans="20:24">
      <c r="T53584" s="288"/>
      <c r="U53584" s="287"/>
      <c r="X53584" s="289"/>
    </row>
    <row r="53585" spans="20:24">
      <c r="T53585" s="288"/>
      <c r="U53585" s="287"/>
      <c r="X53585" s="289"/>
    </row>
    <row r="53586" spans="20:24">
      <c r="T53586" s="288"/>
      <c r="U53586" s="287"/>
      <c r="X53586" s="289"/>
    </row>
    <row r="53587" spans="20:24">
      <c r="T53587" s="288"/>
      <c r="U53587" s="287"/>
      <c r="X53587" s="289"/>
    </row>
    <row r="53588" spans="20:24">
      <c r="T53588" s="288"/>
      <c r="U53588" s="287"/>
      <c r="X53588" s="289"/>
    </row>
    <row r="53589" spans="20:24">
      <c r="T53589" s="288"/>
      <c r="U53589" s="287"/>
      <c r="X53589" s="289"/>
    </row>
    <row r="53590" spans="20:24">
      <c r="T53590" s="288"/>
      <c r="U53590" s="287"/>
      <c r="X53590" s="289"/>
    </row>
    <row r="53591" spans="20:24">
      <c r="T53591" s="288"/>
      <c r="U53591" s="287"/>
      <c r="X53591" s="289"/>
    </row>
    <row r="53592" spans="20:24">
      <c r="T53592" s="288"/>
      <c r="U53592" s="287"/>
      <c r="X53592" s="289"/>
    </row>
    <row r="53593" spans="20:24">
      <c r="T53593" s="288"/>
      <c r="U53593" s="287"/>
      <c r="X53593" s="289"/>
    </row>
    <row r="53594" spans="20:24">
      <c r="T53594" s="288"/>
      <c r="U53594" s="287"/>
      <c r="X53594" s="289"/>
    </row>
    <row r="53595" spans="20:24">
      <c r="T53595" s="288"/>
      <c r="U53595" s="287"/>
      <c r="X53595" s="289"/>
    </row>
    <row r="53596" spans="20:24">
      <c r="T53596" s="288"/>
      <c r="U53596" s="287"/>
      <c r="X53596" s="289"/>
    </row>
    <row r="53597" spans="20:24">
      <c r="T53597" s="288"/>
      <c r="U53597" s="287"/>
      <c r="X53597" s="289"/>
    </row>
    <row r="53598" spans="20:24">
      <c r="T53598" s="288"/>
      <c r="U53598" s="287"/>
      <c r="X53598" s="289"/>
    </row>
    <row r="53599" spans="20:24">
      <c r="T53599" s="288"/>
      <c r="U53599" s="287"/>
      <c r="X53599" s="289"/>
    </row>
    <row r="53600" spans="20:24">
      <c r="T53600" s="288"/>
      <c r="U53600" s="287"/>
      <c r="X53600" s="289"/>
    </row>
    <row r="53601" spans="20:24">
      <c r="T53601" s="288"/>
      <c r="U53601" s="287"/>
      <c r="X53601" s="289"/>
    </row>
    <row r="53602" spans="20:24">
      <c r="T53602" s="288"/>
      <c r="U53602" s="287"/>
      <c r="X53602" s="289"/>
    </row>
    <row r="53603" spans="20:24">
      <c r="T53603" s="288"/>
      <c r="U53603" s="287"/>
      <c r="X53603" s="289"/>
    </row>
    <row r="53604" spans="20:24">
      <c r="T53604" s="288"/>
      <c r="U53604" s="287"/>
      <c r="X53604" s="289"/>
    </row>
    <row r="53605" spans="20:24">
      <c r="T53605" s="288"/>
      <c r="U53605" s="287"/>
      <c r="X53605" s="289"/>
    </row>
    <row r="53606" spans="20:24">
      <c r="T53606" s="288"/>
      <c r="U53606" s="287"/>
      <c r="X53606" s="289"/>
    </row>
    <row r="53607" spans="20:24">
      <c r="T53607" s="288"/>
      <c r="U53607" s="287"/>
      <c r="X53607" s="289"/>
    </row>
    <row r="53608" spans="20:24">
      <c r="T53608" s="288"/>
      <c r="U53608" s="287"/>
      <c r="X53608" s="289"/>
    </row>
    <row r="53609" spans="20:24">
      <c r="T53609" s="288"/>
      <c r="U53609" s="287"/>
      <c r="X53609" s="289"/>
    </row>
    <row r="53610" spans="20:24">
      <c r="T53610" s="288"/>
      <c r="U53610" s="287"/>
      <c r="X53610" s="289"/>
    </row>
    <row r="53611" spans="20:24">
      <c r="T53611" s="288"/>
      <c r="U53611" s="287"/>
      <c r="X53611" s="289"/>
    </row>
    <row r="53612" spans="20:24">
      <c r="T53612" s="288"/>
      <c r="U53612" s="287"/>
      <c r="X53612" s="289"/>
    </row>
    <row r="53613" spans="20:24">
      <c r="T53613" s="288"/>
      <c r="U53613" s="287"/>
      <c r="X53613" s="289"/>
    </row>
    <row r="53614" spans="20:24">
      <c r="T53614" s="288"/>
      <c r="U53614" s="287"/>
      <c r="X53614" s="289"/>
    </row>
    <row r="53615" spans="20:24">
      <c r="T53615" s="288"/>
      <c r="U53615" s="287"/>
      <c r="X53615" s="289"/>
    </row>
    <row r="53616" spans="20:24">
      <c r="T53616" s="288"/>
      <c r="U53616" s="287"/>
      <c r="X53616" s="289"/>
    </row>
    <row r="53617" spans="20:24">
      <c r="T53617" s="288"/>
      <c r="U53617" s="287"/>
      <c r="X53617" s="289"/>
    </row>
    <row r="53618" spans="20:24">
      <c r="T53618" s="288"/>
      <c r="U53618" s="287"/>
      <c r="X53618" s="289"/>
    </row>
    <row r="53619" spans="20:24">
      <c r="T53619" s="288"/>
      <c r="U53619" s="287"/>
      <c r="X53619" s="289"/>
    </row>
    <row r="53620" spans="20:24">
      <c r="T53620" s="288"/>
      <c r="U53620" s="287"/>
      <c r="X53620" s="289"/>
    </row>
    <row r="53621" spans="20:24">
      <c r="T53621" s="288"/>
      <c r="U53621" s="287"/>
      <c r="X53621" s="289"/>
    </row>
    <row r="53622" spans="20:24">
      <c r="T53622" s="288"/>
      <c r="U53622" s="287"/>
      <c r="X53622" s="289"/>
    </row>
    <row r="53623" spans="20:24">
      <c r="T53623" s="288"/>
      <c r="U53623" s="287"/>
      <c r="X53623" s="289"/>
    </row>
    <row r="53624" spans="20:24">
      <c r="T53624" s="288"/>
      <c r="U53624" s="287"/>
      <c r="X53624" s="289"/>
    </row>
    <row r="53625" spans="20:24">
      <c r="T53625" s="288"/>
      <c r="U53625" s="287"/>
      <c r="X53625" s="289"/>
    </row>
    <row r="53626" spans="20:24">
      <c r="T53626" s="288"/>
      <c r="U53626" s="287"/>
      <c r="X53626" s="289"/>
    </row>
    <row r="53627" spans="20:24">
      <c r="T53627" s="288"/>
      <c r="U53627" s="287"/>
      <c r="X53627" s="289"/>
    </row>
    <row r="53628" spans="20:24">
      <c r="T53628" s="288"/>
      <c r="U53628" s="287"/>
      <c r="X53628" s="289"/>
    </row>
    <row r="53629" spans="20:24">
      <c r="T53629" s="288"/>
      <c r="U53629" s="287"/>
      <c r="X53629" s="289"/>
    </row>
    <row r="53630" spans="20:24">
      <c r="T53630" s="288"/>
      <c r="U53630" s="287"/>
      <c r="X53630" s="289"/>
    </row>
    <row r="53631" spans="20:24">
      <c r="T53631" s="288"/>
      <c r="U53631" s="287"/>
      <c r="X53631" s="289"/>
    </row>
    <row r="53632" spans="20:24">
      <c r="T53632" s="288"/>
      <c r="U53632" s="287"/>
      <c r="X53632" s="289"/>
    </row>
    <row r="53633" spans="20:24">
      <c r="T53633" s="288"/>
      <c r="U53633" s="287"/>
      <c r="X53633" s="289"/>
    </row>
    <row r="53634" spans="20:24">
      <c r="T53634" s="288"/>
      <c r="U53634" s="287"/>
      <c r="X53634" s="289"/>
    </row>
    <row r="53635" spans="20:24">
      <c r="T53635" s="288"/>
      <c r="U53635" s="287"/>
      <c r="X53635" s="289"/>
    </row>
    <row r="53636" spans="20:24">
      <c r="T53636" s="288"/>
      <c r="U53636" s="287"/>
      <c r="X53636" s="289"/>
    </row>
    <row r="53637" spans="20:24">
      <c r="T53637" s="288"/>
      <c r="U53637" s="287"/>
      <c r="X53637" s="289"/>
    </row>
    <row r="53638" spans="20:24">
      <c r="T53638" s="288"/>
      <c r="U53638" s="287"/>
      <c r="X53638" s="289"/>
    </row>
    <row r="53639" spans="20:24">
      <c r="T53639" s="288"/>
      <c r="U53639" s="287"/>
      <c r="X53639" s="289"/>
    </row>
    <row r="53640" spans="20:24">
      <c r="T53640" s="288"/>
      <c r="U53640" s="287"/>
      <c r="X53640" s="289"/>
    </row>
    <row r="53641" spans="20:24">
      <c r="T53641" s="288"/>
      <c r="U53641" s="287"/>
      <c r="X53641" s="289"/>
    </row>
    <row r="53642" spans="20:24">
      <c r="T53642" s="288"/>
      <c r="U53642" s="287"/>
      <c r="X53642" s="289"/>
    </row>
    <row r="53643" spans="20:24">
      <c r="T53643" s="288"/>
      <c r="U53643" s="287"/>
      <c r="X53643" s="289"/>
    </row>
    <row r="53644" spans="20:24">
      <c r="T53644" s="288"/>
      <c r="U53644" s="287"/>
      <c r="X53644" s="289"/>
    </row>
    <row r="53645" spans="20:24">
      <c r="T53645" s="288"/>
      <c r="U53645" s="287"/>
      <c r="X53645" s="289"/>
    </row>
    <row r="53646" spans="20:24">
      <c r="T53646" s="288"/>
      <c r="U53646" s="287"/>
      <c r="X53646" s="289"/>
    </row>
    <row r="53647" spans="20:24">
      <c r="T53647" s="288"/>
      <c r="U53647" s="287"/>
      <c r="X53647" s="289"/>
    </row>
    <row r="53648" spans="20:24">
      <c r="T53648" s="288"/>
      <c r="U53648" s="287"/>
      <c r="X53648" s="289"/>
    </row>
    <row r="53649" spans="20:24">
      <c r="T53649" s="288"/>
      <c r="U53649" s="287"/>
      <c r="X53649" s="289"/>
    </row>
    <row r="53650" spans="20:24">
      <c r="T53650" s="288"/>
      <c r="U53650" s="287"/>
      <c r="X53650" s="289"/>
    </row>
    <row r="53651" spans="20:24">
      <c r="T53651" s="288"/>
      <c r="U53651" s="287"/>
      <c r="X53651" s="289"/>
    </row>
    <row r="53652" spans="20:24">
      <c r="T53652" s="288"/>
      <c r="U53652" s="287"/>
      <c r="X53652" s="289"/>
    </row>
    <row r="53653" spans="20:24">
      <c r="T53653" s="288"/>
      <c r="U53653" s="287"/>
      <c r="X53653" s="289"/>
    </row>
    <row r="53654" spans="20:24">
      <c r="T53654" s="288"/>
      <c r="U53654" s="287"/>
      <c r="X53654" s="289"/>
    </row>
    <row r="53655" spans="20:24">
      <c r="T53655" s="288"/>
      <c r="U53655" s="287"/>
      <c r="X53655" s="289"/>
    </row>
    <row r="53656" spans="20:24">
      <c r="T53656" s="288"/>
      <c r="U53656" s="287"/>
      <c r="X53656" s="289"/>
    </row>
    <row r="53657" spans="20:24">
      <c r="T53657" s="288"/>
      <c r="U53657" s="287"/>
      <c r="X53657" s="289"/>
    </row>
    <row r="53658" spans="20:24">
      <c r="T53658" s="288"/>
      <c r="U53658" s="287"/>
      <c r="X53658" s="289"/>
    </row>
    <row r="53659" spans="20:24">
      <c r="T53659" s="288"/>
      <c r="U53659" s="287"/>
      <c r="X53659" s="289"/>
    </row>
    <row r="53660" spans="20:24">
      <c r="T53660" s="288"/>
      <c r="U53660" s="287"/>
      <c r="X53660" s="289"/>
    </row>
    <row r="53661" spans="20:24">
      <c r="T53661" s="288"/>
      <c r="U53661" s="287"/>
      <c r="X53661" s="289"/>
    </row>
    <row r="53662" spans="20:24">
      <c r="T53662" s="288"/>
      <c r="U53662" s="287"/>
      <c r="X53662" s="289"/>
    </row>
    <row r="53663" spans="20:24">
      <c r="T53663" s="288"/>
      <c r="U53663" s="287"/>
      <c r="X53663" s="289"/>
    </row>
    <row r="53664" spans="20:24">
      <c r="T53664" s="288"/>
      <c r="U53664" s="287"/>
      <c r="X53664" s="289"/>
    </row>
    <row r="53665" spans="20:24">
      <c r="T53665" s="288"/>
      <c r="U53665" s="287"/>
      <c r="X53665" s="289"/>
    </row>
    <row r="53666" spans="20:24">
      <c r="T53666" s="288"/>
      <c r="U53666" s="287"/>
      <c r="X53666" s="289"/>
    </row>
    <row r="53667" spans="20:24">
      <c r="T53667" s="288"/>
      <c r="U53667" s="287"/>
      <c r="X53667" s="289"/>
    </row>
    <row r="53668" spans="20:24">
      <c r="T53668" s="288"/>
      <c r="U53668" s="287"/>
      <c r="X53668" s="289"/>
    </row>
    <row r="53669" spans="20:24">
      <c r="T53669" s="288"/>
      <c r="U53669" s="287"/>
      <c r="X53669" s="289"/>
    </row>
    <row r="53670" spans="20:24">
      <c r="T53670" s="288"/>
      <c r="U53670" s="287"/>
      <c r="X53670" s="289"/>
    </row>
    <row r="53671" spans="20:24">
      <c r="T53671" s="288"/>
      <c r="U53671" s="287"/>
      <c r="X53671" s="289"/>
    </row>
    <row r="53672" spans="20:24">
      <c r="T53672" s="288"/>
      <c r="U53672" s="287"/>
      <c r="X53672" s="289"/>
    </row>
    <row r="53673" spans="20:24">
      <c r="T53673" s="288"/>
      <c r="U53673" s="287"/>
      <c r="X53673" s="289"/>
    </row>
    <row r="53674" spans="20:24">
      <c r="T53674" s="288"/>
      <c r="U53674" s="287"/>
      <c r="X53674" s="289"/>
    </row>
    <row r="53675" spans="20:24">
      <c r="T53675" s="288"/>
      <c r="U53675" s="287"/>
      <c r="X53675" s="289"/>
    </row>
    <row r="53676" spans="20:24">
      <c r="T53676" s="288"/>
      <c r="U53676" s="287"/>
      <c r="X53676" s="289"/>
    </row>
    <row r="53677" spans="20:24">
      <c r="T53677" s="288"/>
      <c r="U53677" s="287"/>
      <c r="X53677" s="289"/>
    </row>
    <row r="53678" spans="20:24">
      <c r="T53678" s="288"/>
      <c r="U53678" s="287"/>
      <c r="X53678" s="289"/>
    </row>
    <row r="53679" spans="20:24">
      <c r="T53679" s="288"/>
      <c r="U53679" s="287"/>
      <c r="X53679" s="289"/>
    </row>
    <row r="53680" spans="20:24">
      <c r="T53680" s="288"/>
      <c r="U53680" s="287"/>
      <c r="X53680" s="289"/>
    </row>
    <row r="53681" spans="20:24">
      <c r="T53681" s="288"/>
      <c r="U53681" s="287"/>
      <c r="X53681" s="289"/>
    </row>
    <row r="53682" spans="20:24">
      <c r="T53682" s="288"/>
      <c r="U53682" s="287"/>
      <c r="X53682" s="289"/>
    </row>
    <row r="53683" spans="20:24">
      <c r="T53683" s="288"/>
      <c r="U53683" s="287"/>
      <c r="X53683" s="289"/>
    </row>
    <row r="53684" spans="20:24">
      <c r="T53684" s="288"/>
      <c r="U53684" s="287"/>
      <c r="X53684" s="289"/>
    </row>
    <row r="53685" spans="20:24">
      <c r="T53685" s="288"/>
      <c r="U53685" s="287"/>
      <c r="X53685" s="289"/>
    </row>
    <row r="53686" spans="20:24">
      <c r="T53686" s="288"/>
      <c r="U53686" s="287"/>
      <c r="X53686" s="289"/>
    </row>
    <row r="53687" spans="20:24">
      <c r="T53687" s="288"/>
      <c r="U53687" s="287"/>
      <c r="X53687" s="289"/>
    </row>
    <row r="53688" spans="20:24">
      <c r="T53688" s="288"/>
      <c r="U53688" s="287"/>
      <c r="X53688" s="289"/>
    </row>
    <row r="53689" spans="20:24">
      <c r="T53689" s="288"/>
      <c r="U53689" s="287"/>
      <c r="X53689" s="289"/>
    </row>
    <row r="53690" spans="20:24">
      <c r="T53690" s="288"/>
      <c r="U53690" s="287"/>
      <c r="X53690" s="289"/>
    </row>
    <row r="53691" spans="20:24">
      <c r="T53691" s="288"/>
      <c r="U53691" s="287"/>
      <c r="X53691" s="289"/>
    </row>
    <row r="53692" spans="20:24">
      <c r="T53692" s="288"/>
      <c r="U53692" s="287"/>
      <c r="X53692" s="289"/>
    </row>
    <row r="53693" spans="20:24">
      <c r="T53693" s="288"/>
      <c r="U53693" s="287"/>
      <c r="X53693" s="289"/>
    </row>
    <row r="53694" spans="20:24">
      <c r="T53694" s="288"/>
      <c r="U53694" s="287"/>
      <c r="X53694" s="289"/>
    </row>
    <row r="53695" spans="20:24">
      <c r="T53695" s="288"/>
      <c r="U53695" s="287"/>
      <c r="X53695" s="289"/>
    </row>
    <row r="53696" spans="20:24">
      <c r="T53696" s="288"/>
      <c r="U53696" s="287"/>
      <c r="X53696" s="289"/>
    </row>
    <row r="53697" spans="20:24">
      <c r="T53697" s="288"/>
      <c r="U53697" s="287"/>
      <c r="X53697" s="289"/>
    </row>
    <row r="53698" spans="20:24">
      <c r="T53698" s="288"/>
      <c r="U53698" s="287"/>
      <c r="X53698" s="289"/>
    </row>
    <row r="53699" spans="20:24">
      <c r="T53699" s="288"/>
      <c r="U53699" s="287"/>
      <c r="X53699" s="289"/>
    </row>
    <row r="53700" spans="20:24">
      <c r="T53700" s="288"/>
      <c r="U53700" s="287"/>
      <c r="X53700" s="289"/>
    </row>
    <row r="53701" spans="20:24">
      <c r="T53701" s="288"/>
      <c r="U53701" s="287"/>
      <c r="X53701" s="289"/>
    </row>
    <row r="53702" spans="20:24">
      <c r="T53702" s="288"/>
      <c r="U53702" s="287"/>
      <c r="X53702" s="289"/>
    </row>
    <row r="53703" spans="20:24">
      <c r="T53703" s="288"/>
      <c r="U53703" s="287"/>
      <c r="X53703" s="289"/>
    </row>
    <row r="53704" spans="20:24">
      <c r="T53704" s="288"/>
      <c r="U53704" s="287"/>
      <c r="X53704" s="289"/>
    </row>
    <row r="53705" spans="20:24">
      <c r="T53705" s="288"/>
      <c r="U53705" s="287"/>
      <c r="X53705" s="289"/>
    </row>
    <row r="53706" spans="20:24">
      <c r="T53706" s="288"/>
      <c r="U53706" s="287"/>
      <c r="X53706" s="289"/>
    </row>
    <row r="53707" spans="20:24">
      <c r="T53707" s="288"/>
      <c r="U53707" s="287"/>
      <c r="X53707" s="289"/>
    </row>
    <row r="53708" spans="20:24">
      <c r="T53708" s="288"/>
      <c r="U53708" s="287"/>
      <c r="X53708" s="289"/>
    </row>
    <row r="53709" spans="20:24">
      <c r="T53709" s="288"/>
      <c r="U53709" s="287"/>
      <c r="X53709" s="289"/>
    </row>
    <row r="53710" spans="20:24">
      <c r="T53710" s="288"/>
      <c r="U53710" s="287"/>
      <c r="X53710" s="289"/>
    </row>
    <row r="53711" spans="20:24">
      <c r="T53711" s="288"/>
      <c r="U53711" s="287"/>
      <c r="X53711" s="289"/>
    </row>
    <row r="53712" spans="20:24">
      <c r="T53712" s="288"/>
      <c r="U53712" s="287"/>
      <c r="X53712" s="289"/>
    </row>
    <row r="53713" spans="20:24">
      <c r="T53713" s="288"/>
      <c r="U53713" s="287"/>
      <c r="X53713" s="289"/>
    </row>
    <row r="53714" spans="20:24">
      <c r="T53714" s="288"/>
      <c r="U53714" s="287"/>
      <c r="X53714" s="289"/>
    </row>
    <row r="53715" spans="20:24">
      <c r="T53715" s="288"/>
      <c r="U53715" s="287"/>
      <c r="X53715" s="289"/>
    </row>
    <row r="53716" spans="20:24">
      <c r="T53716" s="288"/>
      <c r="U53716" s="287"/>
      <c r="X53716" s="289"/>
    </row>
    <row r="53717" spans="20:24">
      <c r="T53717" s="288"/>
      <c r="U53717" s="287"/>
      <c r="X53717" s="289"/>
    </row>
    <row r="53718" spans="20:24">
      <c r="T53718" s="288"/>
      <c r="U53718" s="287"/>
      <c r="X53718" s="289"/>
    </row>
    <row r="53719" spans="20:24">
      <c r="T53719" s="288"/>
      <c r="U53719" s="287"/>
      <c r="X53719" s="289"/>
    </row>
    <row r="53720" spans="20:24">
      <c r="T53720" s="288"/>
      <c r="U53720" s="287"/>
      <c r="X53720" s="289"/>
    </row>
    <row r="53721" spans="20:24">
      <c r="T53721" s="288"/>
      <c r="U53721" s="287"/>
      <c r="X53721" s="289"/>
    </row>
    <row r="53722" spans="20:24">
      <c r="T53722" s="288"/>
      <c r="U53722" s="287"/>
      <c r="X53722" s="289"/>
    </row>
    <row r="53723" spans="20:24">
      <c r="T53723" s="288"/>
      <c r="U53723" s="287"/>
      <c r="X53723" s="289"/>
    </row>
    <row r="53724" spans="20:24">
      <c r="T53724" s="288"/>
      <c r="U53724" s="287"/>
      <c r="X53724" s="289"/>
    </row>
    <row r="53725" spans="20:24">
      <c r="T53725" s="288"/>
      <c r="U53725" s="287"/>
      <c r="X53725" s="289"/>
    </row>
    <row r="53726" spans="20:24">
      <c r="T53726" s="288"/>
      <c r="U53726" s="287"/>
      <c r="X53726" s="289"/>
    </row>
    <row r="53727" spans="20:24">
      <c r="T53727" s="288"/>
      <c r="U53727" s="287"/>
      <c r="X53727" s="289"/>
    </row>
    <row r="53728" spans="20:24">
      <c r="T53728" s="288"/>
      <c r="U53728" s="287"/>
      <c r="X53728" s="289"/>
    </row>
    <row r="53729" spans="20:24">
      <c r="T53729" s="288"/>
      <c r="U53729" s="287"/>
      <c r="X53729" s="289"/>
    </row>
    <row r="53730" spans="20:24">
      <c r="T53730" s="288"/>
      <c r="U53730" s="287"/>
      <c r="X53730" s="289"/>
    </row>
    <row r="53731" spans="20:24">
      <c r="T53731" s="288"/>
      <c r="U53731" s="287"/>
      <c r="X53731" s="289"/>
    </row>
    <row r="53732" spans="20:24">
      <c r="T53732" s="288"/>
      <c r="U53732" s="287"/>
      <c r="X53732" s="289"/>
    </row>
    <row r="53733" spans="20:24">
      <c r="T53733" s="288"/>
      <c r="U53733" s="287"/>
      <c r="X53733" s="289"/>
    </row>
    <row r="53734" spans="20:24">
      <c r="T53734" s="288"/>
      <c r="U53734" s="287"/>
      <c r="X53734" s="289"/>
    </row>
    <row r="53735" spans="20:24">
      <c r="T53735" s="288"/>
      <c r="U53735" s="287"/>
      <c r="X53735" s="289"/>
    </row>
    <row r="53736" spans="20:24">
      <c r="T53736" s="288"/>
      <c r="U53736" s="287"/>
      <c r="X53736" s="289"/>
    </row>
    <row r="53737" spans="20:24">
      <c r="T53737" s="288"/>
      <c r="U53737" s="287"/>
      <c r="X53737" s="289"/>
    </row>
    <row r="53738" spans="20:24">
      <c r="T53738" s="288"/>
      <c r="U53738" s="287"/>
      <c r="X53738" s="289"/>
    </row>
    <row r="53739" spans="20:24">
      <c r="T53739" s="288"/>
      <c r="U53739" s="287"/>
      <c r="X53739" s="289"/>
    </row>
    <row r="53740" spans="20:24">
      <c r="T53740" s="288"/>
      <c r="U53740" s="287"/>
      <c r="X53740" s="289"/>
    </row>
    <row r="53741" spans="20:24">
      <c r="T53741" s="288"/>
      <c r="U53741" s="287"/>
      <c r="X53741" s="289"/>
    </row>
    <row r="53742" spans="20:24">
      <c r="T53742" s="288"/>
      <c r="U53742" s="287"/>
      <c r="X53742" s="289"/>
    </row>
    <row r="53743" spans="20:24">
      <c r="T53743" s="288"/>
      <c r="U53743" s="287"/>
      <c r="X53743" s="289"/>
    </row>
    <row r="53744" spans="20:24">
      <c r="T53744" s="288"/>
      <c r="U53744" s="287"/>
      <c r="X53744" s="289"/>
    </row>
    <row r="53745" spans="20:24">
      <c r="T53745" s="288"/>
      <c r="U53745" s="287"/>
      <c r="X53745" s="289"/>
    </row>
    <row r="53746" spans="20:24">
      <c r="T53746" s="288"/>
      <c r="U53746" s="287"/>
      <c r="X53746" s="289"/>
    </row>
    <row r="53747" spans="20:24">
      <c r="T53747" s="288"/>
      <c r="U53747" s="287"/>
      <c r="X53747" s="289"/>
    </row>
    <row r="53748" spans="20:24">
      <c r="T53748" s="288"/>
      <c r="U53748" s="287"/>
      <c r="X53748" s="289"/>
    </row>
    <row r="53749" spans="20:24">
      <c r="T53749" s="288"/>
      <c r="U53749" s="287"/>
      <c r="X53749" s="289"/>
    </row>
    <row r="53750" spans="20:24">
      <c r="T53750" s="288"/>
      <c r="U53750" s="287"/>
      <c r="X53750" s="289"/>
    </row>
    <row r="53751" spans="20:24">
      <c r="T53751" s="288"/>
      <c r="U53751" s="287"/>
      <c r="X53751" s="289"/>
    </row>
    <row r="53752" spans="20:24">
      <c r="T53752" s="288"/>
      <c r="U53752" s="287"/>
      <c r="X53752" s="289"/>
    </row>
    <row r="53753" spans="20:24">
      <c r="T53753" s="288"/>
      <c r="U53753" s="287"/>
      <c r="X53753" s="289"/>
    </row>
    <row r="53754" spans="20:24">
      <c r="T53754" s="288"/>
      <c r="U53754" s="287"/>
      <c r="X53754" s="289"/>
    </row>
    <row r="53755" spans="20:24">
      <c r="T53755" s="288"/>
      <c r="U53755" s="287"/>
      <c r="X53755" s="289"/>
    </row>
    <row r="53756" spans="20:24">
      <c r="T53756" s="288"/>
      <c r="U53756" s="287"/>
      <c r="X53756" s="289"/>
    </row>
    <row r="53757" spans="20:24">
      <c r="T53757" s="288"/>
      <c r="U53757" s="287"/>
      <c r="X53757" s="289"/>
    </row>
    <row r="53758" spans="20:24">
      <c r="T53758" s="288"/>
      <c r="U53758" s="287"/>
      <c r="X53758" s="289"/>
    </row>
    <row r="53759" spans="20:24">
      <c r="T53759" s="288"/>
      <c r="U53759" s="287"/>
      <c r="X53759" s="289"/>
    </row>
    <row r="53760" spans="20:24">
      <c r="T53760" s="288"/>
      <c r="U53760" s="287"/>
      <c r="X53760" s="289"/>
    </row>
    <row r="53761" spans="20:24">
      <c r="T53761" s="288"/>
      <c r="U53761" s="287"/>
      <c r="X53761" s="289"/>
    </row>
    <row r="53762" spans="20:24">
      <c r="T53762" s="288"/>
      <c r="U53762" s="287"/>
      <c r="X53762" s="289"/>
    </row>
    <row r="53763" spans="20:24">
      <c r="T53763" s="288"/>
      <c r="U53763" s="287"/>
      <c r="X53763" s="289"/>
    </row>
    <row r="53764" spans="20:24">
      <c r="T53764" s="288"/>
      <c r="U53764" s="287"/>
      <c r="X53764" s="289"/>
    </row>
    <row r="53765" spans="20:24">
      <c r="T53765" s="288"/>
      <c r="U53765" s="287"/>
      <c r="X53765" s="289"/>
    </row>
    <row r="53766" spans="20:24">
      <c r="T53766" s="288"/>
      <c r="U53766" s="287"/>
      <c r="X53766" s="289"/>
    </row>
    <row r="53767" spans="20:24">
      <c r="T53767" s="288"/>
      <c r="U53767" s="287"/>
      <c r="X53767" s="289"/>
    </row>
    <row r="53768" spans="20:24">
      <c r="T53768" s="288"/>
      <c r="U53768" s="287"/>
      <c r="X53768" s="289"/>
    </row>
    <row r="53769" spans="20:24">
      <c r="T53769" s="288"/>
      <c r="U53769" s="287"/>
      <c r="X53769" s="289"/>
    </row>
    <row r="53770" spans="20:24">
      <c r="T53770" s="288"/>
      <c r="U53770" s="287"/>
      <c r="X53770" s="289"/>
    </row>
    <row r="53771" spans="20:24">
      <c r="T53771" s="288"/>
      <c r="U53771" s="287"/>
      <c r="X53771" s="289"/>
    </row>
    <row r="53772" spans="20:24">
      <c r="T53772" s="288"/>
      <c r="U53772" s="287"/>
      <c r="X53772" s="289"/>
    </row>
    <row r="53773" spans="20:24">
      <c r="T53773" s="288"/>
      <c r="U53773" s="287"/>
      <c r="X53773" s="289"/>
    </row>
    <row r="53774" spans="20:24">
      <c r="T53774" s="288"/>
      <c r="U53774" s="287"/>
      <c r="X53774" s="289"/>
    </row>
    <row r="53775" spans="20:24">
      <c r="T53775" s="288"/>
      <c r="U53775" s="287"/>
      <c r="X53775" s="289"/>
    </row>
    <row r="53776" spans="20:24">
      <c r="T53776" s="288"/>
      <c r="U53776" s="287"/>
      <c r="X53776" s="289"/>
    </row>
    <row r="53777" spans="20:24">
      <c r="T53777" s="288"/>
      <c r="U53777" s="287"/>
      <c r="X53777" s="289"/>
    </row>
    <row r="53778" spans="20:24">
      <c r="T53778" s="288"/>
      <c r="U53778" s="287"/>
      <c r="X53778" s="289"/>
    </row>
    <row r="53779" spans="20:24">
      <c r="T53779" s="288"/>
      <c r="U53779" s="287"/>
      <c r="X53779" s="289"/>
    </row>
    <row r="53780" spans="20:24">
      <c r="T53780" s="288"/>
      <c r="U53780" s="287"/>
      <c r="X53780" s="289"/>
    </row>
    <row r="53781" spans="20:24">
      <c r="T53781" s="288"/>
      <c r="U53781" s="287"/>
      <c r="X53781" s="289"/>
    </row>
    <row r="53782" spans="20:24">
      <c r="T53782" s="288"/>
      <c r="U53782" s="287"/>
      <c r="X53782" s="289"/>
    </row>
    <row r="53783" spans="20:24">
      <c r="T53783" s="288"/>
      <c r="U53783" s="287"/>
      <c r="X53783" s="289"/>
    </row>
    <row r="53784" spans="20:24">
      <c r="T53784" s="288"/>
      <c r="U53784" s="287"/>
      <c r="X53784" s="289"/>
    </row>
    <row r="53785" spans="20:24">
      <c r="T53785" s="288"/>
      <c r="U53785" s="287"/>
      <c r="X53785" s="289"/>
    </row>
    <row r="53786" spans="20:24">
      <c r="T53786" s="288"/>
      <c r="U53786" s="287"/>
      <c r="X53786" s="289"/>
    </row>
    <row r="53787" spans="20:24">
      <c r="T53787" s="288"/>
      <c r="U53787" s="287"/>
      <c r="X53787" s="289"/>
    </row>
    <row r="53788" spans="20:24">
      <c r="T53788" s="288"/>
      <c r="U53788" s="287"/>
      <c r="X53788" s="289"/>
    </row>
    <row r="53789" spans="20:24">
      <c r="T53789" s="288"/>
      <c r="U53789" s="287"/>
      <c r="X53789" s="289"/>
    </row>
    <row r="53790" spans="20:24">
      <c r="T53790" s="288"/>
      <c r="U53790" s="287"/>
      <c r="X53790" s="289"/>
    </row>
    <row r="53791" spans="20:24">
      <c r="T53791" s="288"/>
      <c r="U53791" s="287"/>
      <c r="X53791" s="289"/>
    </row>
    <row r="53792" spans="20:24">
      <c r="T53792" s="288"/>
      <c r="U53792" s="287"/>
      <c r="X53792" s="289"/>
    </row>
    <row r="53793" spans="20:24">
      <c r="T53793" s="288"/>
      <c r="U53793" s="287"/>
      <c r="X53793" s="289"/>
    </row>
    <row r="53794" spans="20:24">
      <c r="T53794" s="288"/>
      <c r="U53794" s="287"/>
      <c r="X53794" s="289"/>
    </row>
    <row r="53795" spans="20:24">
      <c r="T53795" s="288"/>
      <c r="U53795" s="287"/>
      <c r="X53795" s="289"/>
    </row>
    <row r="53796" spans="20:24">
      <c r="T53796" s="288"/>
      <c r="U53796" s="287"/>
      <c r="X53796" s="289"/>
    </row>
    <row r="53797" spans="20:24">
      <c r="T53797" s="288"/>
      <c r="U53797" s="287"/>
      <c r="X53797" s="289"/>
    </row>
    <row r="53798" spans="20:24">
      <c r="T53798" s="288"/>
      <c r="U53798" s="287"/>
      <c r="X53798" s="289"/>
    </row>
    <row r="53799" spans="20:24">
      <c r="T53799" s="288"/>
      <c r="U53799" s="287"/>
      <c r="X53799" s="289"/>
    </row>
    <row r="53800" spans="20:24">
      <c r="T53800" s="288"/>
      <c r="U53800" s="287"/>
      <c r="X53800" s="289"/>
    </row>
    <row r="53801" spans="20:24">
      <c r="T53801" s="288"/>
      <c r="U53801" s="287"/>
      <c r="X53801" s="289"/>
    </row>
    <row r="53802" spans="20:24">
      <c r="T53802" s="288"/>
      <c r="U53802" s="287"/>
      <c r="X53802" s="289"/>
    </row>
    <row r="53803" spans="20:24">
      <c r="T53803" s="288"/>
      <c r="U53803" s="287"/>
      <c r="X53803" s="289"/>
    </row>
    <row r="53804" spans="20:24">
      <c r="T53804" s="288"/>
      <c r="U53804" s="287"/>
      <c r="X53804" s="289"/>
    </row>
    <row r="53805" spans="20:24">
      <c r="T53805" s="288"/>
      <c r="U53805" s="287"/>
      <c r="X53805" s="289"/>
    </row>
    <row r="53806" spans="20:24">
      <c r="T53806" s="288"/>
      <c r="U53806" s="287"/>
      <c r="X53806" s="289"/>
    </row>
    <row r="53807" spans="20:24">
      <c r="T53807" s="288"/>
      <c r="U53807" s="287"/>
      <c r="X53807" s="289"/>
    </row>
    <row r="53808" spans="20:24">
      <c r="T53808" s="288"/>
      <c r="U53808" s="287"/>
      <c r="X53808" s="289"/>
    </row>
    <row r="53809" spans="20:24">
      <c r="T53809" s="288"/>
      <c r="U53809" s="287"/>
      <c r="X53809" s="289"/>
    </row>
    <row r="53810" spans="20:24">
      <c r="T53810" s="288"/>
      <c r="U53810" s="287"/>
      <c r="X53810" s="289"/>
    </row>
    <row r="53811" spans="20:24">
      <c r="T53811" s="288"/>
      <c r="U53811" s="287"/>
      <c r="X53811" s="289"/>
    </row>
    <row r="53812" spans="20:24">
      <c r="T53812" s="288"/>
      <c r="U53812" s="287"/>
      <c r="X53812" s="289"/>
    </row>
    <row r="53813" spans="20:24">
      <c r="T53813" s="288"/>
      <c r="U53813" s="287"/>
      <c r="X53813" s="289"/>
    </row>
    <row r="53814" spans="20:24">
      <c r="T53814" s="288"/>
      <c r="U53814" s="287"/>
      <c r="X53814" s="289"/>
    </row>
    <row r="53815" spans="20:24">
      <c r="T53815" s="288"/>
      <c r="U53815" s="287"/>
      <c r="X53815" s="289"/>
    </row>
    <row r="53816" spans="20:24">
      <c r="T53816" s="288"/>
      <c r="U53816" s="287"/>
      <c r="X53816" s="289"/>
    </row>
    <row r="53817" spans="20:24">
      <c r="T53817" s="288"/>
      <c r="U53817" s="287"/>
      <c r="X53817" s="289"/>
    </row>
    <row r="53818" spans="20:24">
      <c r="T53818" s="288"/>
      <c r="U53818" s="287"/>
      <c r="X53818" s="289"/>
    </row>
    <row r="53819" spans="20:24">
      <c r="T53819" s="288"/>
      <c r="U53819" s="287"/>
      <c r="X53819" s="289"/>
    </row>
    <row r="53820" spans="20:24">
      <c r="T53820" s="288"/>
      <c r="U53820" s="287"/>
      <c r="X53820" s="289"/>
    </row>
    <row r="53821" spans="20:24">
      <c r="T53821" s="288"/>
      <c r="U53821" s="287"/>
      <c r="X53821" s="289"/>
    </row>
    <row r="53822" spans="20:24">
      <c r="T53822" s="288"/>
      <c r="U53822" s="287"/>
      <c r="X53822" s="289"/>
    </row>
    <row r="53823" spans="20:24">
      <c r="T53823" s="288"/>
      <c r="U53823" s="287"/>
      <c r="X53823" s="289"/>
    </row>
    <row r="53824" spans="20:24">
      <c r="T53824" s="288"/>
      <c r="U53824" s="287"/>
      <c r="X53824" s="289"/>
    </row>
    <row r="53825" spans="20:24">
      <c r="T53825" s="288"/>
      <c r="U53825" s="287"/>
      <c r="X53825" s="289"/>
    </row>
    <row r="53826" spans="20:24">
      <c r="T53826" s="288"/>
      <c r="U53826" s="287"/>
      <c r="X53826" s="289"/>
    </row>
    <row r="53827" spans="20:24">
      <c r="T53827" s="288"/>
      <c r="U53827" s="287"/>
      <c r="X53827" s="289"/>
    </row>
    <row r="53828" spans="20:24">
      <c r="T53828" s="288"/>
      <c r="U53828" s="287"/>
      <c r="X53828" s="289"/>
    </row>
    <row r="53829" spans="20:24">
      <c r="T53829" s="288"/>
      <c r="U53829" s="287"/>
      <c r="X53829" s="289"/>
    </row>
    <row r="53830" spans="20:24">
      <c r="T53830" s="288"/>
      <c r="U53830" s="287"/>
      <c r="X53830" s="289"/>
    </row>
    <row r="53831" spans="20:24">
      <c r="T53831" s="288"/>
      <c r="U53831" s="287"/>
      <c r="X53831" s="289"/>
    </row>
    <row r="53832" spans="20:24">
      <c r="T53832" s="288"/>
      <c r="U53832" s="287"/>
      <c r="X53832" s="289"/>
    </row>
    <row r="53833" spans="20:24">
      <c r="T53833" s="288"/>
      <c r="U53833" s="287"/>
      <c r="X53833" s="289"/>
    </row>
    <row r="53834" spans="20:24">
      <c r="T53834" s="288"/>
      <c r="U53834" s="287"/>
      <c r="X53834" s="289"/>
    </row>
    <row r="53835" spans="20:24">
      <c r="T53835" s="288"/>
      <c r="U53835" s="287"/>
      <c r="X53835" s="289"/>
    </row>
    <row r="53836" spans="20:24">
      <c r="T53836" s="288"/>
      <c r="U53836" s="287"/>
      <c r="X53836" s="289"/>
    </row>
    <row r="53837" spans="20:24">
      <c r="T53837" s="288"/>
      <c r="U53837" s="287"/>
      <c r="X53837" s="289"/>
    </row>
    <row r="53838" spans="20:24">
      <c r="T53838" s="288"/>
      <c r="U53838" s="287"/>
      <c r="X53838" s="289"/>
    </row>
    <row r="53839" spans="20:24">
      <c r="T53839" s="288"/>
      <c r="U53839" s="287"/>
      <c r="X53839" s="289"/>
    </row>
    <row r="53840" spans="20:24">
      <c r="T53840" s="288"/>
      <c r="U53840" s="287"/>
      <c r="X53840" s="289"/>
    </row>
    <row r="53841" spans="20:24">
      <c r="T53841" s="288"/>
      <c r="U53841" s="287"/>
      <c r="X53841" s="289"/>
    </row>
    <row r="53842" spans="20:24">
      <c r="T53842" s="288"/>
      <c r="U53842" s="287"/>
      <c r="X53842" s="289"/>
    </row>
    <row r="53843" spans="20:24">
      <c r="T53843" s="288"/>
      <c r="U53843" s="287"/>
      <c r="X53843" s="289"/>
    </row>
    <row r="53844" spans="20:24">
      <c r="T53844" s="288"/>
      <c r="U53844" s="287"/>
      <c r="X53844" s="289"/>
    </row>
    <row r="53845" spans="20:24">
      <c r="T53845" s="288"/>
      <c r="U53845" s="287"/>
      <c r="X53845" s="289"/>
    </row>
    <row r="53846" spans="20:24">
      <c r="T53846" s="288"/>
      <c r="U53846" s="287"/>
      <c r="X53846" s="289"/>
    </row>
    <row r="53847" spans="20:24">
      <c r="T53847" s="288"/>
      <c r="U53847" s="287"/>
      <c r="X53847" s="289"/>
    </row>
    <row r="53848" spans="20:24">
      <c r="T53848" s="288"/>
      <c r="U53848" s="287"/>
      <c r="X53848" s="289"/>
    </row>
    <row r="53849" spans="20:24">
      <c r="T53849" s="288"/>
      <c r="U53849" s="287"/>
      <c r="X53849" s="289"/>
    </row>
    <row r="53850" spans="20:24">
      <c r="T53850" s="288"/>
      <c r="U53850" s="287"/>
      <c r="X53850" s="289"/>
    </row>
    <row r="53851" spans="20:24">
      <c r="T53851" s="288"/>
      <c r="U53851" s="287"/>
      <c r="X53851" s="289"/>
    </row>
    <row r="53852" spans="20:24">
      <c r="T53852" s="288"/>
      <c r="U53852" s="287"/>
      <c r="X53852" s="289"/>
    </row>
    <row r="53853" spans="20:24">
      <c r="T53853" s="288"/>
      <c r="U53853" s="287"/>
      <c r="X53853" s="289"/>
    </row>
    <row r="53854" spans="20:24">
      <c r="T53854" s="288"/>
      <c r="U53854" s="287"/>
      <c r="X53854" s="289"/>
    </row>
    <row r="53855" spans="20:24">
      <c r="T53855" s="288"/>
      <c r="U53855" s="287"/>
      <c r="X53855" s="289"/>
    </row>
    <row r="53856" spans="20:24">
      <c r="T53856" s="288"/>
      <c r="U53856" s="287"/>
      <c r="X53856" s="289"/>
    </row>
    <row r="53857" spans="20:24">
      <c r="T53857" s="288"/>
      <c r="U53857" s="287"/>
      <c r="X53857" s="289"/>
    </row>
    <row r="53858" spans="20:24">
      <c r="T53858" s="288"/>
      <c r="U53858" s="287"/>
      <c r="X53858" s="289"/>
    </row>
    <row r="53859" spans="20:24">
      <c r="T53859" s="288"/>
      <c r="U53859" s="287"/>
      <c r="X53859" s="289"/>
    </row>
    <row r="53860" spans="20:24">
      <c r="T53860" s="288"/>
      <c r="U53860" s="287"/>
      <c r="X53860" s="289"/>
    </row>
    <row r="53861" spans="20:24">
      <c r="T53861" s="288"/>
      <c r="U53861" s="287"/>
      <c r="X53861" s="289"/>
    </row>
    <row r="53862" spans="20:24">
      <c r="T53862" s="288"/>
      <c r="U53862" s="287"/>
      <c r="X53862" s="289"/>
    </row>
    <row r="53863" spans="20:24">
      <c r="T53863" s="288"/>
      <c r="U53863" s="287"/>
      <c r="X53863" s="289"/>
    </row>
    <row r="53864" spans="20:24">
      <c r="T53864" s="288"/>
      <c r="U53864" s="287"/>
      <c r="X53864" s="289"/>
    </row>
    <row r="53865" spans="20:24">
      <c r="T53865" s="288"/>
      <c r="U53865" s="287"/>
      <c r="X53865" s="289"/>
    </row>
    <row r="53866" spans="20:24">
      <c r="T53866" s="288"/>
      <c r="U53866" s="287"/>
      <c r="X53866" s="289"/>
    </row>
    <row r="53867" spans="20:24">
      <c r="T53867" s="288"/>
      <c r="U53867" s="287"/>
      <c r="X53867" s="289"/>
    </row>
    <row r="53868" spans="20:24">
      <c r="T53868" s="288"/>
      <c r="U53868" s="287"/>
      <c r="X53868" s="289"/>
    </row>
    <row r="53869" spans="20:24">
      <c r="T53869" s="288"/>
      <c r="U53869" s="287"/>
      <c r="X53869" s="289"/>
    </row>
    <row r="53870" spans="20:24">
      <c r="T53870" s="288"/>
      <c r="U53870" s="287"/>
      <c r="X53870" s="289"/>
    </row>
    <row r="53871" spans="20:24">
      <c r="T53871" s="288"/>
      <c r="U53871" s="287"/>
      <c r="X53871" s="289"/>
    </row>
    <row r="53872" spans="20:24">
      <c r="T53872" s="288"/>
      <c r="U53872" s="287"/>
      <c r="X53872" s="289"/>
    </row>
    <row r="53873" spans="20:24">
      <c r="T53873" s="288"/>
      <c r="U53873" s="287"/>
      <c r="X53873" s="289"/>
    </row>
    <row r="53874" spans="20:24">
      <c r="T53874" s="288"/>
      <c r="U53874" s="287"/>
      <c r="X53874" s="289"/>
    </row>
    <row r="53875" spans="20:24">
      <c r="T53875" s="288"/>
      <c r="U53875" s="287"/>
      <c r="X53875" s="289"/>
    </row>
    <row r="53876" spans="20:24">
      <c r="T53876" s="288"/>
      <c r="U53876" s="287"/>
      <c r="X53876" s="289"/>
    </row>
    <row r="53877" spans="20:24">
      <c r="T53877" s="288"/>
      <c r="U53877" s="287"/>
      <c r="X53877" s="289"/>
    </row>
    <row r="53878" spans="20:24">
      <c r="T53878" s="288"/>
      <c r="U53878" s="287"/>
      <c r="X53878" s="289"/>
    </row>
    <row r="53879" spans="20:24">
      <c r="T53879" s="288"/>
      <c r="U53879" s="287"/>
      <c r="X53879" s="289"/>
    </row>
    <row r="53880" spans="20:24">
      <c r="T53880" s="288"/>
      <c r="U53880" s="287"/>
      <c r="X53880" s="289"/>
    </row>
    <row r="53881" spans="20:24">
      <c r="T53881" s="288"/>
      <c r="U53881" s="287"/>
      <c r="X53881" s="289"/>
    </row>
    <row r="53882" spans="20:24">
      <c r="T53882" s="288"/>
      <c r="U53882" s="287"/>
      <c r="X53882" s="289"/>
    </row>
    <row r="53883" spans="20:24">
      <c r="T53883" s="288"/>
      <c r="U53883" s="287"/>
      <c r="X53883" s="289"/>
    </row>
    <row r="53884" spans="20:24">
      <c r="T53884" s="288"/>
      <c r="U53884" s="287"/>
      <c r="X53884" s="289"/>
    </row>
    <row r="53885" spans="20:24">
      <c r="T53885" s="288"/>
      <c r="U53885" s="287"/>
      <c r="X53885" s="289"/>
    </row>
    <row r="53886" spans="20:24">
      <c r="T53886" s="288"/>
      <c r="U53886" s="287"/>
      <c r="X53886" s="289"/>
    </row>
    <row r="53887" spans="20:24">
      <c r="T53887" s="288"/>
      <c r="U53887" s="287"/>
      <c r="X53887" s="289"/>
    </row>
    <row r="53888" spans="20:24">
      <c r="T53888" s="288"/>
      <c r="U53888" s="287"/>
      <c r="X53888" s="289"/>
    </row>
    <row r="53889" spans="20:24">
      <c r="T53889" s="288"/>
      <c r="U53889" s="287"/>
      <c r="X53889" s="289"/>
    </row>
    <row r="53890" spans="20:24">
      <c r="T53890" s="288"/>
      <c r="U53890" s="287"/>
      <c r="X53890" s="289"/>
    </row>
    <row r="53891" spans="20:24">
      <c r="T53891" s="288"/>
      <c r="U53891" s="287"/>
      <c r="X53891" s="289"/>
    </row>
    <row r="53892" spans="20:24">
      <c r="T53892" s="288"/>
      <c r="U53892" s="287"/>
      <c r="X53892" s="289"/>
    </row>
    <row r="53893" spans="20:24">
      <c r="T53893" s="288"/>
      <c r="U53893" s="287"/>
      <c r="X53893" s="289"/>
    </row>
    <row r="53894" spans="20:24">
      <c r="T53894" s="288"/>
      <c r="U53894" s="287"/>
      <c r="X53894" s="289"/>
    </row>
    <row r="53895" spans="20:24">
      <c r="T53895" s="288"/>
      <c r="U53895" s="287"/>
      <c r="X53895" s="289"/>
    </row>
    <row r="53896" spans="20:24">
      <c r="T53896" s="288"/>
      <c r="U53896" s="287"/>
      <c r="X53896" s="289"/>
    </row>
    <row r="53897" spans="20:24">
      <c r="T53897" s="288"/>
      <c r="U53897" s="287"/>
      <c r="X53897" s="289"/>
    </row>
    <row r="53898" spans="20:24">
      <c r="T53898" s="288"/>
      <c r="U53898" s="287"/>
      <c r="X53898" s="289"/>
    </row>
    <row r="53899" spans="20:24">
      <c r="T53899" s="288"/>
      <c r="U53899" s="287"/>
      <c r="X53899" s="289"/>
    </row>
    <row r="53900" spans="20:24">
      <c r="T53900" s="288"/>
      <c r="U53900" s="287"/>
      <c r="X53900" s="289"/>
    </row>
    <row r="53901" spans="20:24">
      <c r="T53901" s="288"/>
      <c r="U53901" s="287"/>
      <c r="X53901" s="289"/>
    </row>
    <row r="53902" spans="20:24">
      <c r="T53902" s="288"/>
      <c r="U53902" s="287"/>
      <c r="X53902" s="289"/>
    </row>
    <row r="53903" spans="20:24">
      <c r="T53903" s="288"/>
      <c r="U53903" s="287"/>
      <c r="X53903" s="289"/>
    </row>
    <row r="53904" spans="20:24">
      <c r="T53904" s="288"/>
      <c r="U53904" s="287"/>
      <c r="X53904" s="289"/>
    </row>
    <row r="53905" spans="20:24">
      <c r="T53905" s="288"/>
      <c r="U53905" s="287"/>
      <c r="X53905" s="289"/>
    </row>
    <row r="53906" spans="20:24">
      <c r="T53906" s="288"/>
      <c r="U53906" s="287"/>
      <c r="X53906" s="289"/>
    </row>
    <row r="53907" spans="20:24">
      <c r="T53907" s="288"/>
      <c r="U53907" s="287"/>
      <c r="X53907" s="289"/>
    </row>
    <row r="53908" spans="20:24">
      <c r="T53908" s="288"/>
      <c r="U53908" s="287"/>
      <c r="X53908" s="289"/>
    </row>
    <row r="53909" spans="20:24">
      <c r="T53909" s="288"/>
      <c r="U53909" s="287"/>
      <c r="X53909" s="289"/>
    </row>
    <row r="53910" spans="20:24">
      <c r="T53910" s="288"/>
      <c r="U53910" s="287"/>
      <c r="X53910" s="289"/>
    </row>
    <row r="53911" spans="20:24">
      <c r="T53911" s="288"/>
      <c r="U53911" s="287"/>
      <c r="X53911" s="289"/>
    </row>
    <row r="53912" spans="20:24">
      <c r="T53912" s="288"/>
      <c r="U53912" s="287"/>
      <c r="X53912" s="289"/>
    </row>
    <row r="53913" spans="20:24">
      <c r="T53913" s="288"/>
      <c r="U53913" s="287"/>
      <c r="X53913" s="289"/>
    </row>
    <row r="53914" spans="20:24">
      <c r="T53914" s="288"/>
      <c r="U53914" s="287"/>
      <c r="X53914" s="289"/>
    </row>
    <row r="53915" spans="20:24">
      <c r="T53915" s="288"/>
      <c r="U53915" s="287"/>
      <c r="X53915" s="289"/>
    </row>
    <row r="53916" spans="20:24">
      <c r="T53916" s="288"/>
      <c r="U53916" s="287"/>
      <c r="X53916" s="289"/>
    </row>
    <row r="53917" spans="20:24">
      <c r="T53917" s="288"/>
      <c r="U53917" s="287"/>
      <c r="X53917" s="289"/>
    </row>
    <row r="53918" spans="20:24">
      <c r="T53918" s="288"/>
      <c r="U53918" s="287"/>
      <c r="X53918" s="289"/>
    </row>
    <row r="53919" spans="20:24">
      <c r="T53919" s="288"/>
      <c r="U53919" s="287"/>
      <c r="X53919" s="289"/>
    </row>
    <row r="53920" spans="20:24">
      <c r="T53920" s="288"/>
      <c r="U53920" s="287"/>
      <c r="X53920" s="289"/>
    </row>
    <row r="53921" spans="20:24">
      <c r="T53921" s="288"/>
      <c r="U53921" s="287"/>
      <c r="X53921" s="289"/>
    </row>
    <row r="53922" spans="20:24">
      <c r="T53922" s="288"/>
      <c r="U53922" s="287"/>
      <c r="X53922" s="289"/>
    </row>
    <row r="53923" spans="20:24">
      <c r="T53923" s="288"/>
      <c r="U53923" s="287"/>
      <c r="X53923" s="289"/>
    </row>
    <row r="53924" spans="20:24">
      <c r="T53924" s="288"/>
      <c r="U53924" s="287"/>
      <c r="X53924" s="289"/>
    </row>
    <row r="53925" spans="20:24">
      <c r="T53925" s="288"/>
      <c r="U53925" s="287"/>
      <c r="X53925" s="289"/>
    </row>
    <row r="53926" spans="20:24">
      <c r="T53926" s="288"/>
      <c r="U53926" s="287"/>
      <c r="X53926" s="289"/>
    </row>
    <row r="53927" spans="20:24">
      <c r="T53927" s="288"/>
      <c r="U53927" s="287"/>
      <c r="X53927" s="289"/>
    </row>
    <row r="53928" spans="20:24">
      <c r="T53928" s="288"/>
      <c r="U53928" s="287"/>
      <c r="X53928" s="289"/>
    </row>
    <row r="53929" spans="20:24">
      <c r="T53929" s="288"/>
      <c r="U53929" s="287"/>
      <c r="X53929" s="289"/>
    </row>
    <row r="53930" spans="20:24">
      <c r="T53930" s="288"/>
      <c r="U53930" s="287"/>
      <c r="X53930" s="289"/>
    </row>
    <row r="53931" spans="20:24">
      <c r="T53931" s="288"/>
      <c r="U53931" s="287"/>
      <c r="X53931" s="289"/>
    </row>
    <row r="53932" spans="20:24">
      <c r="T53932" s="288"/>
      <c r="U53932" s="287"/>
      <c r="X53932" s="289"/>
    </row>
    <row r="53933" spans="20:24">
      <c r="T53933" s="288"/>
      <c r="U53933" s="287"/>
      <c r="X53933" s="289"/>
    </row>
    <row r="53934" spans="20:24">
      <c r="T53934" s="288"/>
      <c r="U53934" s="287"/>
      <c r="X53934" s="289"/>
    </row>
    <row r="53935" spans="20:24">
      <c r="T53935" s="288"/>
      <c r="U53935" s="287"/>
      <c r="X53935" s="289"/>
    </row>
    <row r="53936" spans="20:24">
      <c r="T53936" s="288"/>
      <c r="U53936" s="287"/>
      <c r="X53936" s="289"/>
    </row>
    <row r="53937" spans="20:24">
      <c r="T53937" s="288"/>
      <c r="U53937" s="287"/>
      <c r="X53937" s="289"/>
    </row>
    <row r="53938" spans="20:24">
      <c r="T53938" s="288"/>
      <c r="U53938" s="287"/>
      <c r="X53938" s="289"/>
    </row>
    <row r="53939" spans="20:24">
      <c r="T53939" s="288"/>
      <c r="U53939" s="287"/>
      <c r="X53939" s="289"/>
    </row>
    <row r="53940" spans="20:24">
      <c r="T53940" s="288"/>
      <c r="U53940" s="287"/>
      <c r="X53940" s="289"/>
    </row>
    <row r="53941" spans="20:24">
      <c r="T53941" s="288"/>
      <c r="U53941" s="287"/>
      <c r="X53941" s="289"/>
    </row>
    <row r="53942" spans="20:24">
      <c r="T53942" s="288"/>
      <c r="U53942" s="287"/>
      <c r="X53942" s="289"/>
    </row>
    <row r="53943" spans="20:24">
      <c r="T53943" s="288"/>
      <c r="U53943" s="287"/>
      <c r="X53943" s="289"/>
    </row>
    <row r="53944" spans="20:24">
      <c r="T53944" s="288"/>
      <c r="U53944" s="287"/>
      <c r="X53944" s="289"/>
    </row>
    <row r="53945" spans="20:24">
      <c r="T53945" s="288"/>
      <c r="U53945" s="287"/>
      <c r="X53945" s="289"/>
    </row>
    <row r="53946" spans="20:24">
      <c r="T53946" s="288"/>
      <c r="U53946" s="287"/>
      <c r="X53946" s="289"/>
    </row>
    <row r="53947" spans="20:24">
      <c r="T53947" s="288"/>
      <c r="U53947" s="287"/>
      <c r="X53947" s="289"/>
    </row>
    <row r="53948" spans="20:24">
      <c r="T53948" s="288"/>
      <c r="U53948" s="287"/>
      <c r="X53948" s="289"/>
    </row>
    <row r="53949" spans="20:24">
      <c r="T53949" s="288"/>
      <c r="U53949" s="287"/>
      <c r="X53949" s="289"/>
    </row>
    <row r="53950" spans="20:24">
      <c r="T53950" s="288"/>
      <c r="U53950" s="287"/>
      <c r="X53950" s="289"/>
    </row>
    <row r="53951" spans="20:24">
      <c r="T53951" s="288"/>
      <c r="U53951" s="287"/>
      <c r="X53951" s="289"/>
    </row>
    <row r="53952" spans="20:24">
      <c r="T53952" s="288"/>
      <c r="U53952" s="287"/>
      <c r="X53952" s="289"/>
    </row>
    <row r="53953" spans="20:24">
      <c r="T53953" s="288"/>
      <c r="U53953" s="287"/>
      <c r="X53953" s="289"/>
    </row>
    <row r="53954" spans="20:24">
      <c r="T53954" s="288"/>
      <c r="U53954" s="287"/>
      <c r="X53954" s="289"/>
    </row>
    <row r="53955" spans="20:24">
      <c r="T53955" s="288"/>
      <c r="U53955" s="287"/>
      <c r="X53955" s="289"/>
    </row>
    <row r="53956" spans="20:24">
      <c r="T53956" s="288"/>
      <c r="U53956" s="287"/>
      <c r="X53956" s="289"/>
    </row>
    <row r="53957" spans="20:24">
      <c r="T53957" s="288"/>
      <c r="U53957" s="287"/>
      <c r="X53957" s="289"/>
    </row>
    <row r="53958" spans="20:24">
      <c r="T53958" s="288"/>
      <c r="U53958" s="287"/>
      <c r="X53958" s="289"/>
    </row>
    <row r="53959" spans="20:24">
      <c r="T53959" s="288"/>
      <c r="U53959" s="287"/>
      <c r="X53959" s="289"/>
    </row>
    <row r="53960" spans="20:24">
      <c r="T53960" s="288"/>
      <c r="U53960" s="287"/>
      <c r="X53960" s="289"/>
    </row>
    <row r="53961" spans="20:24">
      <c r="T53961" s="288"/>
      <c r="U53961" s="287"/>
      <c r="X53961" s="289"/>
    </row>
    <row r="53962" spans="20:24">
      <c r="T53962" s="288"/>
      <c r="U53962" s="287"/>
      <c r="X53962" s="289"/>
    </row>
    <row r="53963" spans="20:24">
      <c r="T53963" s="288"/>
      <c r="U53963" s="287"/>
      <c r="X53963" s="289"/>
    </row>
    <row r="53964" spans="20:24">
      <c r="T53964" s="288"/>
      <c r="U53964" s="287"/>
      <c r="X53964" s="289"/>
    </row>
    <row r="53965" spans="20:24">
      <c r="T53965" s="288"/>
      <c r="U53965" s="287"/>
      <c r="X53965" s="289"/>
    </row>
    <row r="53966" spans="20:24">
      <c r="T53966" s="288"/>
      <c r="U53966" s="287"/>
      <c r="X53966" s="289"/>
    </row>
    <row r="53967" spans="20:24">
      <c r="T53967" s="288"/>
      <c r="U53967" s="287"/>
      <c r="X53967" s="289"/>
    </row>
    <row r="53968" spans="20:24">
      <c r="T53968" s="288"/>
      <c r="U53968" s="287"/>
      <c r="X53968" s="289"/>
    </row>
    <row r="53969" spans="20:24">
      <c r="T53969" s="288"/>
      <c r="U53969" s="287"/>
      <c r="X53969" s="289"/>
    </row>
    <row r="53970" spans="20:24">
      <c r="T53970" s="288"/>
      <c r="U53970" s="287"/>
      <c r="X53970" s="289"/>
    </row>
    <row r="53971" spans="20:24">
      <c r="T53971" s="288"/>
      <c r="U53971" s="287"/>
      <c r="X53971" s="289"/>
    </row>
    <row r="53972" spans="20:24">
      <c r="T53972" s="288"/>
      <c r="U53972" s="287"/>
      <c r="X53972" s="289"/>
    </row>
    <row r="53973" spans="20:24">
      <c r="T53973" s="288"/>
      <c r="U53973" s="287"/>
      <c r="X53973" s="289"/>
    </row>
    <row r="53974" spans="20:24">
      <c r="T53974" s="288"/>
      <c r="U53974" s="287"/>
      <c r="X53974" s="289"/>
    </row>
    <row r="53975" spans="20:24">
      <c r="T53975" s="288"/>
      <c r="U53975" s="287"/>
      <c r="X53975" s="289"/>
    </row>
    <row r="53976" spans="20:24">
      <c r="T53976" s="288"/>
      <c r="U53976" s="287"/>
      <c r="X53976" s="289"/>
    </row>
    <row r="53977" spans="20:24">
      <c r="T53977" s="288"/>
      <c r="U53977" s="287"/>
      <c r="X53977" s="289"/>
    </row>
    <row r="53978" spans="20:24">
      <c r="T53978" s="288"/>
      <c r="U53978" s="287"/>
      <c r="X53978" s="289"/>
    </row>
    <row r="53979" spans="20:24">
      <c r="T53979" s="288"/>
      <c r="U53979" s="287"/>
      <c r="X53979" s="289"/>
    </row>
    <row r="53980" spans="20:24">
      <c r="T53980" s="288"/>
      <c r="U53980" s="287"/>
      <c r="X53980" s="289"/>
    </row>
    <row r="53981" spans="20:24">
      <c r="T53981" s="288"/>
      <c r="U53981" s="287"/>
      <c r="X53981" s="289"/>
    </row>
    <row r="53982" spans="20:24">
      <c r="T53982" s="288"/>
      <c r="U53982" s="287"/>
      <c r="X53982" s="289"/>
    </row>
    <row r="53983" spans="20:24">
      <c r="T53983" s="288"/>
      <c r="U53983" s="287"/>
      <c r="X53983" s="289"/>
    </row>
    <row r="53984" spans="20:24">
      <c r="T53984" s="288"/>
      <c r="U53984" s="287"/>
      <c r="X53984" s="289"/>
    </row>
    <row r="53985" spans="20:24">
      <c r="T53985" s="288"/>
      <c r="U53985" s="287"/>
      <c r="X53985" s="289"/>
    </row>
    <row r="53986" spans="20:24">
      <c r="T53986" s="288"/>
      <c r="U53986" s="287"/>
      <c r="X53986" s="289"/>
    </row>
    <row r="53987" spans="20:24">
      <c r="T53987" s="288"/>
      <c r="U53987" s="287"/>
      <c r="X53987" s="289"/>
    </row>
    <row r="53988" spans="20:24">
      <c r="T53988" s="288"/>
      <c r="U53988" s="287"/>
      <c r="X53988" s="289"/>
    </row>
    <row r="53989" spans="20:24">
      <c r="T53989" s="288"/>
      <c r="U53989" s="287"/>
      <c r="X53989" s="289"/>
    </row>
    <row r="53990" spans="20:24">
      <c r="T53990" s="288"/>
      <c r="U53990" s="287"/>
      <c r="X53990" s="289"/>
    </row>
    <row r="53991" spans="20:24">
      <c r="T53991" s="288"/>
      <c r="U53991" s="287"/>
      <c r="X53991" s="289"/>
    </row>
    <row r="53992" spans="20:24">
      <c r="T53992" s="288"/>
      <c r="U53992" s="287"/>
      <c r="X53992" s="289"/>
    </row>
    <row r="53993" spans="20:24">
      <c r="T53993" s="288"/>
      <c r="U53993" s="287"/>
      <c r="X53993" s="289"/>
    </row>
    <row r="53994" spans="20:24">
      <c r="T53994" s="288"/>
      <c r="U53994" s="287"/>
      <c r="X53994" s="289"/>
    </row>
    <row r="53995" spans="20:24">
      <c r="T53995" s="288"/>
      <c r="U53995" s="287"/>
      <c r="X53995" s="289"/>
    </row>
    <row r="53996" spans="20:24">
      <c r="T53996" s="288"/>
      <c r="U53996" s="287"/>
      <c r="X53996" s="289"/>
    </row>
    <row r="53997" spans="20:24">
      <c r="T53997" s="288"/>
      <c r="U53997" s="287"/>
      <c r="X53997" s="289"/>
    </row>
    <row r="53998" spans="20:24">
      <c r="T53998" s="288"/>
      <c r="U53998" s="287"/>
      <c r="X53998" s="289"/>
    </row>
    <row r="53999" spans="20:24">
      <c r="T53999" s="288"/>
      <c r="U53999" s="287"/>
      <c r="X53999" s="289"/>
    </row>
    <row r="54000" spans="20:24">
      <c r="T54000" s="288"/>
      <c r="U54000" s="287"/>
      <c r="X54000" s="289"/>
    </row>
    <row r="54001" spans="20:24">
      <c r="T54001" s="288"/>
      <c r="U54001" s="287"/>
      <c r="X54001" s="289"/>
    </row>
    <row r="54002" spans="20:24">
      <c r="T54002" s="288"/>
      <c r="U54002" s="287"/>
      <c r="X54002" s="289"/>
    </row>
    <row r="54003" spans="20:24">
      <c r="T54003" s="288"/>
      <c r="U54003" s="287"/>
      <c r="X54003" s="289"/>
    </row>
    <row r="54004" spans="20:24">
      <c r="T54004" s="288"/>
      <c r="U54004" s="287"/>
      <c r="X54004" s="289"/>
    </row>
    <row r="54005" spans="20:24">
      <c r="T54005" s="288"/>
      <c r="U54005" s="287"/>
      <c r="X54005" s="289"/>
    </row>
    <row r="54006" spans="20:24">
      <c r="T54006" s="288"/>
      <c r="U54006" s="287"/>
      <c r="X54006" s="289"/>
    </row>
    <row r="54007" spans="20:24">
      <c r="T54007" s="288"/>
      <c r="U54007" s="287"/>
      <c r="X54007" s="289"/>
    </row>
    <row r="54008" spans="20:24">
      <c r="T54008" s="288"/>
      <c r="U54008" s="287"/>
      <c r="X54008" s="289"/>
    </row>
    <row r="54009" spans="20:24">
      <c r="T54009" s="288"/>
      <c r="U54009" s="287"/>
      <c r="X54009" s="289"/>
    </row>
    <row r="54010" spans="20:24">
      <c r="T54010" s="288"/>
      <c r="U54010" s="287"/>
      <c r="X54010" s="289"/>
    </row>
    <row r="54011" spans="20:24">
      <c r="T54011" s="288"/>
      <c r="U54011" s="287"/>
      <c r="X54011" s="289"/>
    </row>
    <row r="54012" spans="20:24">
      <c r="T54012" s="288"/>
      <c r="U54012" s="287"/>
      <c r="X54012" s="289"/>
    </row>
    <row r="54013" spans="20:24">
      <c r="T54013" s="288"/>
      <c r="U54013" s="287"/>
      <c r="X54013" s="289"/>
    </row>
    <row r="54014" spans="20:24">
      <c r="T54014" s="288"/>
      <c r="U54014" s="287"/>
      <c r="X54014" s="289"/>
    </row>
    <row r="54015" spans="20:24">
      <c r="T54015" s="288"/>
      <c r="U54015" s="287"/>
      <c r="X54015" s="289"/>
    </row>
    <row r="54016" spans="20:24">
      <c r="T54016" s="288"/>
      <c r="U54016" s="287"/>
      <c r="X54016" s="289"/>
    </row>
    <row r="54017" spans="20:24">
      <c r="T54017" s="288"/>
      <c r="U54017" s="287"/>
      <c r="X54017" s="289"/>
    </row>
    <row r="54018" spans="20:24">
      <c r="T54018" s="288"/>
      <c r="U54018" s="287"/>
      <c r="X54018" s="289"/>
    </row>
    <row r="54019" spans="20:24">
      <c r="T54019" s="288"/>
      <c r="U54019" s="287"/>
      <c r="X54019" s="289"/>
    </row>
    <row r="54020" spans="20:24">
      <c r="T54020" s="288"/>
      <c r="U54020" s="287"/>
      <c r="X54020" s="289"/>
    </row>
    <row r="54021" spans="20:24">
      <c r="T54021" s="288"/>
      <c r="U54021" s="287"/>
      <c r="X54021" s="289"/>
    </row>
    <row r="54022" spans="20:24">
      <c r="T54022" s="288"/>
      <c r="U54022" s="287"/>
      <c r="X54022" s="289"/>
    </row>
    <row r="54023" spans="20:24">
      <c r="T54023" s="288"/>
      <c r="U54023" s="287"/>
      <c r="X54023" s="289"/>
    </row>
    <row r="54024" spans="20:24">
      <c r="T54024" s="288"/>
      <c r="U54024" s="287"/>
      <c r="X54024" s="289"/>
    </row>
    <row r="54025" spans="20:24">
      <c r="T54025" s="288"/>
      <c r="U54025" s="287"/>
      <c r="X54025" s="289"/>
    </row>
    <row r="54026" spans="20:24">
      <c r="T54026" s="288"/>
      <c r="U54026" s="287"/>
      <c r="X54026" s="289"/>
    </row>
    <row r="54027" spans="20:24">
      <c r="T54027" s="288"/>
      <c r="U54027" s="287"/>
      <c r="X54027" s="289"/>
    </row>
    <row r="54028" spans="20:24">
      <c r="T54028" s="288"/>
      <c r="U54028" s="287"/>
      <c r="X54028" s="289"/>
    </row>
    <row r="54029" spans="20:24">
      <c r="T54029" s="288"/>
      <c r="U54029" s="287"/>
      <c r="X54029" s="289"/>
    </row>
    <row r="54030" spans="20:24">
      <c r="T54030" s="288"/>
      <c r="U54030" s="287"/>
      <c r="X54030" s="289"/>
    </row>
    <row r="54031" spans="20:24">
      <c r="T54031" s="288"/>
      <c r="U54031" s="287"/>
      <c r="X54031" s="289"/>
    </row>
    <row r="54032" spans="20:24">
      <c r="T54032" s="288"/>
      <c r="U54032" s="287"/>
      <c r="X54032" s="289"/>
    </row>
    <row r="54033" spans="20:24">
      <c r="T54033" s="288"/>
      <c r="U54033" s="287"/>
      <c r="X54033" s="289"/>
    </row>
    <row r="54034" spans="20:24">
      <c r="T54034" s="288"/>
      <c r="U54034" s="287"/>
      <c r="X54034" s="289"/>
    </row>
    <row r="54035" spans="20:24">
      <c r="T54035" s="288"/>
      <c r="U54035" s="287"/>
      <c r="X54035" s="289"/>
    </row>
    <row r="54036" spans="20:24">
      <c r="T54036" s="288"/>
      <c r="U54036" s="287"/>
      <c r="X54036" s="289"/>
    </row>
    <row r="54037" spans="20:24">
      <c r="T54037" s="288"/>
      <c r="U54037" s="287"/>
      <c r="X54037" s="289"/>
    </row>
    <row r="54038" spans="20:24">
      <c r="T54038" s="288"/>
      <c r="U54038" s="287"/>
      <c r="X54038" s="289"/>
    </row>
    <row r="54039" spans="20:24">
      <c r="T54039" s="288"/>
      <c r="U54039" s="287"/>
      <c r="X54039" s="289"/>
    </row>
    <row r="54040" spans="20:24">
      <c r="T54040" s="288"/>
      <c r="U54040" s="287"/>
      <c r="X54040" s="289"/>
    </row>
    <row r="54041" spans="20:24">
      <c r="T54041" s="288"/>
      <c r="U54041" s="287"/>
      <c r="X54041" s="289"/>
    </row>
    <row r="54042" spans="20:24">
      <c r="T54042" s="288"/>
      <c r="U54042" s="287"/>
      <c r="X54042" s="289"/>
    </row>
    <row r="54043" spans="20:24">
      <c r="T54043" s="288"/>
      <c r="U54043" s="287"/>
      <c r="X54043" s="289"/>
    </row>
    <row r="54044" spans="20:24">
      <c r="T54044" s="288"/>
      <c r="U54044" s="287"/>
      <c r="X54044" s="289"/>
    </row>
    <row r="54045" spans="20:24">
      <c r="T54045" s="288"/>
      <c r="U54045" s="287"/>
      <c r="X54045" s="289"/>
    </row>
    <row r="54046" spans="20:24">
      <c r="T54046" s="288"/>
      <c r="U54046" s="287"/>
      <c r="X54046" s="289"/>
    </row>
    <row r="54047" spans="20:24">
      <c r="T54047" s="288"/>
      <c r="U54047" s="287"/>
      <c r="X54047" s="289"/>
    </row>
    <row r="54048" spans="20:24">
      <c r="T54048" s="288"/>
      <c r="U54048" s="287"/>
      <c r="X54048" s="289"/>
    </row>
    <row r="54049" spans="20:24">
      <c r="T54049" s="288"/>
      <c r="U54049" s="287"/>
      <c r="X54049" s="289"/>
    </row>
    <row r="54050" spans="20:24">
      <c r="T54050" s="288"/>
      <c r="U54050" s="287"/>
      <c r="X54050" s="289"/>
    </row>
    <row r="54051" spans="20:24">
      <c r="T54051" s="288"/>
      <c r="U54051" s="287"/>
      <c r="X54051" s="289"/>
    </row>
    <row r="54052" spans="20:24">
      <c r="T54052" s="288"/>
      <c r="U54052" s="287"/>
      <c r="X54052" s="289"/>
    </row>
    <row r="54053" spans="20:24">
      <c r="T54053" s="288"/>
      <c r="U54053" s="287"/>
      <c r="X54053" s="289"/>
    </row>
    <row r="54054" spans="20:24">
      <c r="T54054" s="288"/>
      <c r="U54054" s="287"/>
      <c r="X54054" s="289"/>
    </row>
    <row r="54055" spans="20:24">
      <c r="T54055" s="288"/>
      <c r="U54055" s="287"/>
      <c r="X54055" s="289"/>
    </row>
    <row r="54056" spans="20:24">
      <c r="T54056" s="288"/>
      <c r="U54056" s="287"/>
      <c r="X54056" s="289"/>
    </row>
    <row r="54057" spans="20:24">
      <c r="T54057" s="288"/>
      <c r="U54057" s="287"/>
      <c r="X54057" s="289"/>
    </row>
    <row r="54058" spans="20:24">
      <c r="T54058" s="288"/>
      <c r="U54058" s="287"/>
      <c r="X54058" s="289"/>
    </row>
    <row r="54059" spans="20:24">
      <c r="T54059" s="288"/>
      <c r="U54059" s="287"/>
      <c r="X54059" s="289"/>
    </row>
    <row r="54060" spans="20:24">
      <c r="T54060" s="288"/>
      <c r="U54060" s="287"/>
      <c r="X54060" s="289"/>
    </row>
    <row r="54061" spans="20:24">
      <c r="T54061" s="288"/>
      <c r="U54061" s="287"/>
      <c r="X54061" s="289"/>
    </row>
    <row r="54062" spans="20:24">
      <c r="T54062" s="288"/>
      <c r="U54062" s="287"/>
      <c r="X54062" s="289"/>
    </row>
    <row r="54063" spans="20:24">
      <c r="T54063" s="288"/>
      <c r="U54063" s="287"/>
      <c r="X54063" s="289"/>
    </row>
    <row r="54064" spans="20:24">
      <c r="T54064" s="288"/>
      <c r="U54064" s="287"/>
      <c r="X54064" s="289"/>
    </row>
    <row r="54065" spans="20:24">
      <c r="T54065" s="288"/>
      <c r="U54065" s="287"/>
      <c r="X54065" s="289"/>
    </row>
    <row r="54066" spans="20:24">
      <c r="T54066" s="288"/>
      <c r="U54066" s="287"/>
      <c r="X54066" s="289"/>
    </row>
    <row r="54067" spans="20:24">
      <c r="T54067" s="288"/>
      <c r="U54067" s="287"/>
      <c r="X54067" s="289"/>
    </row>
    <row r="54068" spans="20:24">
      <c r="T54068" s="288"/>
      <c r="U54068" s="287"/>
      <c r="X54068" s="289"/>
    </row>
    <row r="54069" spans="20:24">
      <c r="T54069" s="288"/>
      <c r="U54069" s="287"/>
      <c r="X54069" s="289"/>
    </row>
    <row r="54070" spans="20:24">
      <c r="T54070" s="288"/>
      <c r="U54070" s="287"/>
      <c r="X54070" s="289"/>
    </row>
    <row r="54071" spans="20:24">
      <c r="T54071" s="288"/>
      <c r="U54071" s="287"/>
      <c r="X54071" s="289"/>
    </row>
    <row r="54072" spans="20:24">
      <c r="T54072" s="288"/>
      <c r="U54072" s="287"/>
      <c r="X54072" s="289"/>
    </row>
    <row r="54073" spans="20:24">
      <c r="T54073" s="288"/>
      <c r="U54073" s="287"/>
      <c r="X54073" s="289"/>
    </row>
    <row r="54074" spans="20:24">
      <c r="T54074" s="288"/>
      <c r="U54074" s="287"/>
      <c r="X54074" s="289"/>
    </row>
    <row r="54075" spans="20:24">
      <c r="T54075" s="288"/>
      <c r="U54075" s="287"/>
      <c r="X54075" s="289"/>
    </row>
    <row r="54076" spans="20:24">
      <c r="T54076" s="288"/>
      <c r="U54076" s="287"/>
      <c r="X54076" s="289"/>
    </row>
    <row r="54077" spans="20:24">
      <c r="T54077" s="288"/>
      <c r="U54077" s="287"/>
      <c r="X54077" s="289"/>
    </row>
    <row r="54078" spans="20:24">
      <c r="T54078" s="288"/>
      <c r="U54078" s="287"/>
      <c r="X54078" s="289"/>
    </row>
    <row r="54079" spans="20:24">
      <c r="T54079" s="288"/>
      <c r="U54079" s="287"/>
      <c r="X54079" s="289"/>
    </row>
    <row r="54080" spans="20:24">
      <c r="T54080" s="288"/>
      <c r="U54080" s="287"/>
      <c r="X54080" s="289"/>
    </row>
    <row r="54081" spans="20:24">
      <c r="T54081" s="288"/>
      <c r="U54081" s="287"/>
      <c r="X54081" s="289"/>
    </row>
    <row r="54082" spans="20:24">
      <c r="T54082" s="288"/>
      <c r="U54082" s="287"/>
      <c r="X54082" s="289"/>
    </row>
    <row r="54083" spans="20:24">
      <c r="T54083" s="288"/>
      <c r="U54083" s="287"/>
      <c r="X54083" s="289"/>
    </row>
    <row r="54084" spans="20:24">
      <c r="T54084" s="288"/>
      <c r="U54084" s="287"/>
      <c r="X54084" s="289"/>
    </row>
    <row r="54085" spans="20:24">
      <c r="T54085" s="288"/>
      <c r="U54085" s="287"/>
      <c r="X54085" s="289"/>
    </row>
    <row r="54086" spans="20:24">
      <c r="T54086" s="288"/>
      <c r="U54086" s="287"/>
      <c r="X54086" s="289"/>
    </row>
    <row r="54087" spans="20:24">
      <c r="T54087" s="288"/>
      <c r="U54087" s="287"/>
      <c r="X54087" s="289"/>
    </row>
    <row r="54088" spans="20:24">
      <c r="T54088" s="288"/>
      <c r="U54088" s="287"/>
      <c r="X54088" s="289"/>
    </row>
    <row r="54089" spans="20:24">
      <c r="T54089" s="288"/>
      <c r="U54089" s="287"/>
      <c r="X54089" s="289"/>
    </row>
    <row r="54090" spans="20:24">
      <c r="T54090" s="288"/>
      <c r="U54090" s="287"/>
      <c r="X54090" s="289"/>
    </row>
    <row r="54091" spans="20:24">
      <c r="T54091" s="288"/>
      <c r="U54091" s="287"/>
      <c r="X54091" s="289"/>
    </row>
    <row r="54092" spans="20:24">
      <c r="T54092" s="288"/>
      <c r="U54092" s="287"/>
      <c r="X54092" s="289"/>
    </row>
    <row r="54093" spans="20:24">
      <c r="T54093" s="288"/>
      <c r="U54093" s="287"/>
      <c r="X54093" s="289"/>
    </row>
    <row r="54094" spans="20:24">
      <c r="T54094" s="288"/>
      <c r="U54094" s="287"/>
      <c r="X54094" s="289"/>
    </row>
    <row r="54095" spans="20:24">
      <c r="T54095" s="288"/>
      <c r="U54095" s="287"/>
      <c r="X54095" s="289"/>
    </row>
    <row r="54096" spans="20:24">
      <c r="T54096" s="288"/>
      <c r="U54096" s="287"/>
      <c r="X54096" s="289"/>
    </row>
    <row r="54097" spans="20:24">
      <c r="T54097" s="288"/>
      <c r="U54097" s="287"/>
      <c r="X54097" s="289"/>
    </row>
    <row r="54098" spans="20:24">
      <c r="T54098" s="288"/>
      <c r="U54098" s="287"/>
      <c r="X54098" s="289"/>
    </row>
    <row r="54099" spans="20:24">
      <c r="T54099" s="288"/>
      <c r="U54099" s="287"/>
      <c r="X54099" s="289"/>
    </row>
    <row r="54100" spans="20:24">
      <c r="T54100" s="288"/>
      <c r="U54100" s="287"/>
      <c r="X54100" s="289"/>
    </row>
    <row r="54101" spans="20:24">
      <c r="T54101" s="288"/>
      <c r="U54101" s="287"/>
      <c r="X54101" s="289"/>
    </row>
    <row r="54102" spans="20:24">
      <c r="T54102" s="288"/>
      <c r="U54102" s="287"/>
      <c r="X54102" s="289"/>
    </row>
    <row r="54103" spans="20:24">
      <c r="T54103" s="288"/>
      <c r="U54103" s="287"/>
      <c r="X54103" s="289"/>
    </row>
    <row r="54104" spans="20:24">
      <c r="T54104" s="288"/>
      <c r="U54104" s="287"/>
      <c r="X54104" s="289"/>
    </row>
    <row r="54105" spans="20:24">
      <c r="T54105" s="288"/>
      <c r="U54105" s="287"/>
      <c r="X54105" s="289"/>
    </row>
    <row r="54106" spans="20:24">
      <c r="T54106" s="288"/>
      <c r="U54106" s="287"/>
      <c r="X54106" s="289"/>
    </row>
    <row r="54107" spans="20:24">
      <c r="T54107" s="288"/>
      <c r="U54107" s="287"/>
      <c r="X54107" s="289"/>
    </row>
    <row r="54108" spans="20:24">
      <c r="T54108" s="288"/>
      <c r="U54108" s="287"/>
      <c r="X54108" s="289"/>
    </row>
    <row r="54109" spans="20:24">
      <c r="T54109" s="288"/>
      <c r="U54109" s="287"/>
      <c r="X54109" s="289"/>
    </row>
    <row r="54110" spans="20:24">
      <c r="T54110" s="288"/>
      <c r="U54110" s="287"/>
      <c r="X54110" s="289"/>
    </row>
    <row r="54111" spans="20:24">
      <c r="T54111" s="288"/>
      <c r="U54111" s="287"/>
      <c r="X54111" s="289"/>
    </row>
    <row r="54112" spans="20:24">
      <c r="T54112" s="288"/>
      <c r="U54112" s="287"/>
      <c r="X54112" s="289"/>
    </row>
    <row r="54113" spans="20:24">
      <c r="T54113" s="288"/>
      <c r="U54113" s="287"/>
      <c r="X54113" s="289"/>
    </row>
    <row r="54114" spans="20:24">
      <c r="T54114" s="288"/>
      <c r="U54114" s="287"/>
      <c r="X54114" s="289"/>
    </row>
    <row r="54115" spans="20:24">
      <c r="T54115" s="288"/>
      <c r="U54115" s="287"/>
      <c r="X54115" s="289"/>
    </row>
    <row r="54116" spans="20:24">
      <c r="T54116" s="288"/>
      <c r="U54116" s="287"/>
      <c r="X54116" s="289"/>
    </row>
    <row r="54117" spans="20:24">
      <c r="T54117" s="288"/>
      <c r="U54117" s="287"/>
      <c r="X54117" s="289"/>
    </row>
    <row r="54118" spans="20:24">
      <c r="T54118" s="288"/>
      <c r="U54118" s="287"/>
      <c r="X54118" s="289"/>
    </row>
    <row r="54119" spans="20:24">
      <c r="T54119" s="288"/>
      <c r="U54119" s="287"/>
      <c r="X54119" s="289"/>
    </row>
    <row r="54120" spans="20:24">
      <c r="T54120" s="288"/>
      <c r="U54120" s="287"/>
      <c r="X54120" s="289"/>
    </row>
    <row r="54121" spans="20:24">
      <c r="T54121" s="288"/>
      <c r="U54121" s="287"/>
      <c r="X54121" s="289"/>
    </row>
    <row r="54122" spans="20:24">
      <c r="T54122" s="288"/>
      <c r="U54122" s="287"/>
      <c r="X54122" s="289"/>
    </row>
    <row r="54123" spans="20:24">
      <c r="T54123" s="288"/>
      <c r="U54123" s="287"/>
      <c r="X54123" s="289"/>
    </row>
    <row r="54124" spans="20:24">
      <c r="T54124" s="288"/>
      <c r="U54124" s="287"/>
      <c r="X54124" s="289"/>
    </row>
    <row r="54125" spans="20:24">
      <c r="T54125" s="288"/>
      <c r="U54125" s="287"/>
      <c r="X54125" s="289"/>
    </row>
    <row r="54126" spans="20:24">
      <c r="T54126" s="288"/>
      <c r="U54126" s="287"/>
      <c r="X54126" s="289"/>
    </row>
    <row r="54127" spans="20:24">
      <c r="T54127" s="288"/>
      <c r="U54127" s="287"/>
      <c r="X54127" s="289"/>
    </row>
    <row r="54128" spans="20:24">
      <c r="T54128" s="288"/>
      <c r="U54128" s="287"/>
      <c r="X54128" s="289"/>
    </row>
    <row r="54129" spans="20:24">
      <c r="T54129" s="288"/>
      <c r="U54129" s="287"/>
      <c r="X54129" s="289"/>
    </row>
    <row r="54130" spans="20:24">
      <c r="T54130" s="288"/>
      <c r="U54130" s="287"/>
      <c r="X54130" s="289"/>
    </row>
    <row r="54131" spans="20:24">
      <c r="T54131" s="288"/>
      <c r="U54131" s="287"/>
      <c r="X54131" s="289"/>
    </row>
    <row r="54132" spans="20:24">
      <c r="T54132" s="288"/>
      <c r="U54132" s="287"/>
      <c r="X54132" s="289"/>
    </row>
    <row r="54133" spans="20:24">
      <c r="T54133" s="288"/>
      <c r="U54133" s="287"/>
      <c r="X54133" s="289"/>
    </row>
    <row r="54134" spans="20:24">
      <c r="T54134" s="288"/>
      <c r="U54134" s="287"/>
      <c r="X54134" s="289"/>
    </row>
    <row r="54135" spans="20:24">
      <c r="T54135" s="288"/>
      <c r="U54135" s="287"/>
      <c r="X54135" s="289"/>
    </row>
    <row r="54136" spans="20:24">
      <c r="T54136" s="288"/>
      <c r="U54136" s="287"/>
      <c r="X54136" s="289"/>
    </row>
    <row r="54137" spans="20:24">
      <c r="T54137" s="288"/>
      <c r="U54137" s="287"/>
      <c r="X54137" s="289"/>
    </row>
    <row r="54138" spans="20:24">
      <c r="T54138" s="288"/>
      <c r="U54138" s="287"/>
      <c r="X54138" s="289"/>
    </row>
    <row r="54139" spans="20:24">
      <c r="T54139" s="288"/>
      <c r="U54139" s="287"/>
      <c r="X54139" s="289"/>
    </row>
    <row r="54140" spans="20:24">
      <c r="T54140" s="288"/>
      <c r="U54140" s="287"/>
      <c r="X54140" s="289"/>
    </row>
    <row r="54141" spans="20:24">
      <c r="T54141" s="288"/>
      <c r="U54141" s="287"/>
      <c r="X54141" s="289"/>
    </row>
    <row r="54142" spans="20:24">
      <c r="T54142" s="288"/>
      <c r="U54142" s="287"/>
      <c r="X54142" s="289"/>
    </row>
    <row r="54143" spans="20:24">
      <c r="T54143" s="288"/>
      <c r="U54143" s="287"/>
      <c r="X54143" s="289"/>
    </row>
    <row r="54144" spans="20:24">
      <c r="T54144" s="288"/>
      <c r="U54144" s="287"/>
      <c r="X54144" s="289"/>
    </row>
    <row r="54145" spans="20:24">
      <c r="T54145" s="288"/>
      <c r="U54145" s="287"/>
      <c r="X54145" s="289"/>
    </row>
    <row r="54146" spans="20:24">
      <c r="T54146" s="288"/>
      <c r="U54146" s="287"/>
      <c r="X54146" s="289"/>
    </row>
    <row r="54147" spans="20:24">
      <c r="T54147" s="288"/>
      <c r="U54147" s="287"/>
      <c r="X54147" s="289"/>
    </row>
    <row r="54148" spans="20:24">
      <c r="T54148" s="288"/>
      <c r="U54148" s="287"/>
      <c r="X54148" s="289"/>
    </row>
    <row r="54149" spans="20:24">
      <c r="T54149" s="288"/>
      <c r="U54149" s="287"/>
      <c r="X54149" s="289"/>
    </row>
    <row r="54150" spans="20:24">
      <c r="T54150" s="288"/>
      <c r="U54150" s="287"/>
      <c r="X54150" s="289"/>
    </row>
    <row r="54151" spans="20:24">
      <c r="T54151" s="288"/>
      <c r="U54151" s="287"/>
      <c r="X54151" s="289"/>
    </row>
    <row r="54152" spans="20:24">
      <c r="T54152" s="288"/>
      <c r="U54152" s="287"/>
      <c r="X54152" s="289"/>
    </row>
    <row r="54153" spans="20:24">
      <c r="T54153" s="288"/>
      <c r="U54153" s="287"/>
      <c r="X54153" s="289"/>
    </row>
    <row r="54154" spans="20:24">
      <c r="T54154" s="288"/>
      <c r="U54154" s="287"/>
      <c r="X54154" s="289"/>
    </row>
    <row r="54155" spans="20:24">
      <c r="T54155" s="288"/>
      <c r="U54155" s="287"/>
      <c r="X54155" s="289"/>
    </row>
    <row r="54156" spans="20:24">
      <c r="T54156" s="288"/>
      <c r="U54156" s="287"/>
      <c r="X54156" s="289"/>
    </row>
    <row r="54157" spans="20:24">
      <c r="T54157" s="288"/>
      <c r="U54157" s="287"/>
      <c r="X54157" s="289"/>
    </row>
    <row r="54158" spans="20:24">
      <c r="T54158" s="288"/>
      <c r="U54158" s="287"/>
      <c r="X54158" s="289"/>
    </row>
    <row r="54159" spans="20:24">
      <c r="T54159" s="288"/>
      <c r="U54159" s="287"/>
      <c r="X54159" s="289"/>
    </row>
    <row r="54160" spans="20:24">
      <c r="T54160" s="288"/>
      <c r="U54160" s="287"/>
      <c r="X54160" s="289"/>
    </row>
    <row r="54161" spans="20:24">
      <c r="T54161" s="288"/>
      <c r="U54161" s="287"/>
      <c r="X54161" s="289"/>
    </row>
    <row r="54162" spans="20:24">
      <c r="T54162" s="288"/>
      <c r="U54162" s="287"/>
      <c r="X54162" s="289"/>
    </row>
    <row r="54163" spans="20:24">
      <c r="T54163" s="288"/>
      <c r="U54163" s="287"/>
      <c r="X54163" s="289"/>
    </row>
    <row r="54164" spans="20:24">
      <c r="T54164" s="288"/>
      <c r="U54164" s="287"/>
      <c r="X54164" s="289"/>
    </row>
    <row r="54165" spans="20:24">
      <c r="T54165" s="288"/>
      <c r="U54165" s="287"/>
      <c r="X54165" s="289"/>
    </row>
    <row r="54166" spans="20:24">
      <c r="T54166" s="288"/>
      <c r="U54166" s="287"/>
      <c r="X54166" s="289"/>
    </row>
    <row r="54167" spans="20:24">
      <c r="T54167" s="288"/>
      <c r="U54167" s="287"/>
      <c r="X54167" s="289"/>
    </row>
    <row r="54168" spans="20:24">
      <c r="T54168" s="288"/>
      <c r="U54168" s="287"/>
      <c r="X54168" s="289"/>
    </row>
    <row r="54169" spans="20:24">
      <c r="T54169" s="288"/>
      <c r="U54169" s="287"/>
      <c r="X54169" s="289"/>
    </row>
    <row r="54170" spans="20:24">
      <c r="T54170" s="288"/>
      <c r="U54170" s="287"/>
      <c r="X54170" s="289"/>
    </row>
    <row r="54171" spans="20:24">
      <c r="T54171" s="288"/>
      <c r="U54171" s="287"/>
      <c r="X54171" s="289"/>
    </row>
    <row r="54172" spans="20:24">
      <c r="T54172" s="288"/>
      <c r="U54172" s="287"/>
      <c r="X54172" s="289"/>
    </row>
    <row r="54173" spans="20:24">
      <c r="T54173" s="288"/>
      <c r="U54173" s="287"/>
      <c r="X54173" s="289"/>
    </row>
    <row r="54174" spans="20:24">
      <c r="T54174" s="288"/>
      <c r="U54174" s="287"/>
      <c r="X54174" s="289"/>
    </row>
    <row r="54175" spans="20:24">
      <c r="T54175" s="288"/>
      <c r="U54175" s="287"/>
      <c r="X54175" s="289"/>
    </row>
    <row r="54176" spans="20:24">
      <c r="T54176" s="288"/>
      <c r="U54176" s="287"/>
      <c r="X54176" s="289"/>
    </row>
    <row r="54177" spans="20:24">
      <c r="T54177" s="288"/>
      <c r="U54177" s="287"/>
      <c r="X54177" s="289"/>
    </row>
    <row r="54178" spans="20:24">
      <c r="T54178" s="288"/>
      <c r="U54178" s="287"/>
      <c r="X54178" s="289"/>
    </row>
    <row r="54179" spans="20:24">
      <c r="T54179" s="288"/>
      <c r="U54179" s="287"/>
      <c r="X54179" s="289"/>
    </row>
    <row r="54180" spans="20:24">
      <c r="T54180" s="288"/>
      <c r="U54180" s="287"/>
      <c r="X54180" s="289"/>
    </row>
    <row r="54181" spans="20:24">
      <c r="T54181" s="288"/>
      <c r="U54181" s="287"/>
      <c r="X54181" s="289"/>
    </row>
    <row r="54182" spans="20:24">
      <c r="T54182" s="288"/>
      <c r="U54182" s="287"/>
      <c r="X54182" s="289"/>
    </row>
    <row r="54183" spans="20:24">
      <c r="T54183" s="288"/>
      <c r="U54183" s="287"/>
      <c r="X54183" s="289"/>
    </row>
    <row r="54184" spans="20:24">
      <c r="T54184" s="288"/>
      <c r="U54184" s="287"/>
      <c r="X54184" s="289"/>
    </row>
    <row r="54185" spans="20:24">
      <c r="T54185" s="288"/>
      <c r="U54185" s="287"/>
      <c r="X54185" s="289"/>
    </row>
    <row r="54186" spans="20:24">
      <c r="T54186" s="288"/>
      <c r="U54186" s="287"/>
      <c r="X54186" s="289"/>
    </row>
    <row r="54187" spans="20:24">
      <c r="T54187" s="288"/>
      <c r="U54187" s="287"/>
      <c r="X54187" s="289"/>
    </row>
    <row r="54188" spans="20:24">
      <c r="T54188" s="288"/>
      <c r="U54188" s="287"/>
      <c r="X54188" s="289"/>
    </row>
    <row r="54189" spans="20:24">
      <c r="T54189" s="288"/>
      <c r="U54189" s="287"/>
      <c r="X54189" s="289"/>
    </row>
    <row r="54190" spans="20:24">
      <c r="T54190" s="288"/>
      <c r="U54190" s="287"/>
      <c r="X54190" s="289"/>
    </row>
    <row r="54191" spans="20:24">
      <c r="T54191" s="288"/>
      <c r="U54191" s="287"/>
      <c r="X54191" s="289"/>
    </row>
    <row r="54192" spans="20:24">
      <c r="T54192" s="288"/>
      <c r="U54192" s="287"/>
      <c r="X54192" s="289"/>
    </row>
    <row r="54193" spans="20:24">
      <c r="T54193" s="288"/>
      <c r="U54193" s="287"/>
      <c r="X54193" s="289"/>
    </row>
    <row r="54194" spans="20:24">
      <c r="T54194" s="288"/>
      <c r="U54194" s="287"/>
      <c r="X54194" s="289"/>
    </row>
    <row r="54195" spans="20:24">
      <c r="T54195" s="288"/>
      <c r="U54195" s="287"/>
      <c r="X54195" s="289"/>
    </row>
    <row r="54196" spans="20:24">
      <c r="T54196" s="288"/>
      <c r="U54196" s="287"/>
      <c r="X54196" s="289"/>
    </row>
    <row r="54197" spans="20:24">
      <c r="T54197" s="288"/>
      <c r="U54197" s="287"/>
      <c r="X54197" s="289"/>
    </row>
    <row r="54198" spans="20:24">
      <c r="T54198" s="288"/>
      <c r="U54198" s="287"/>
      <c r="X54198" s="289"/>
    </row>
    <row r="54199" spans="20:24">
      <c r="T54199" s="288"/>
      <c r="U54199" s="287"/>
      <c r="X54199" s="289"/>
    </row>
    <row r="54200" spans="20:24">
      <c r="T54200" s="288"/>
      <c r="U54200" s="287"/>
      <c r="X54200" s="289"/>
    </row>
    <row r="54201" spans="20:24">
      <c r="T54201" s="288"/>
      <c r="U54201" s="287"/>
      <c r="X54201" s="289"/>
    </row>
    <row r="54202" spans="20:24">
      <c r="T54202" s="288"/>
      <c r="U54202" s="287"/>
      <c r="X54202" s="289"/>
    </row>
    <row r="54203" spans="20:24">
      <c r="T54203" s="288"/>
      <c r="U54203" s="287"/>
      <c r="X54203" s="289"/>
    </row>
    <row r="54204" spans="20:24">
      <c r="T54204" s="288"/>
      <c r="U54204" s="287"/>
      <c r="X54204" s="289"/>
    </row>
    <row r="54205" spans="20:24">
      <c r="T54205" s="288"/>
      <c r="U54205" s="287"/>
      <c r="X54205" s="289"/>
    </row>
    <row r="54206" spans="20:24">
      <c r="T54206" s="288"/>
      <c r="U54206" s="287"/>
      <c r="X54206" s="289"/>
    </row>
    <row r="54207" spans="20:24">
      <c r="T54207" s="288"/>
      <c r="U54207" s="287"/>
      <c r="X54207" s="289"/>
    </row>
    <row r="54208" spans="20:24">
      <c r="T54208" s="288"/>
      <c r="U54208" s="287"/>
      <c r="X54208" s="289"/>
    </row>
    <row r="54209" spans="20:24">
      <c r="T54209" s="288"/>
      <c r="U54209" s="287"/>
      <c r="X54209" s="289"/>
    </row>
    <row r="54210" spans="20:24">
      <c r="T54210" s="288"/>
      <c r="U54210" s="287"/>
      <c r="X54210" s="289"/>
    </row>
    <row r="54211" spans="20:24">
      <c r="T54211" s="288"/>
      <c r="U54211" s="287"/>
      <c r="X54211" s="289"/>
    </row>
    <row r="54212" spans="20:24">
      <c r="T54212" s="288"/>
      <c r="U54212" s="287"/>
      <c r="X54212" s="289"/>
    </row>
    <row r="54213" spans="20:24">
      <c r="T54213" s="288"/>
      <c r="U54213" s="287"/>
      <c r="X54213" s="289"/>
    </row>
    <row r="54214" spans="20:24">
      <c r="T54214" s="288"/>
      <c r="U54214" s="287"/>
      <c r="X54214" s="289"/>
    </row>
    <row r="54215" spans="20:24">
      <c r="T54215" s="288"/>
      <c r="U54215" s="287"/>
      <c r="X54215" s="289"/>
    </row>
    <row r="54216" spans="20:24">
      <c r="T54216" s="288"/>
      <c r="U54216" s="287"/>
      <c r="X54216" s="289"/>
    </row>
    <row r="54217" spans="20:24">
      <c r="T54217" s="288"/>
      <c r="U54217" s="287"/>
      <c r="X54217" s="289"/>
    </row>
    <row r="54218" spans="20:24">
      <c r="T54218" s="288"/>
      <c r="U54218" s="287"/>
      <c r="X54218" s="289"/>
    </row>
    <row r="54219" spans="20:24">
      <c r="T54219" s="288"/>
      <c r="U54219" s="287"/>
      <c r="X54219" s="289"/>
    </row>
    <row r="54220" spans="20:24">
      <c r="T54220" s="288"/>
      <c r="U54220" s="287"/>
      <c r="X54220" s="289"/>
    </row>
    <row r="54221" spans="20:24">
      <c r="T54221" s="288"/>
      <c r="U54221" s="287"/>
      <c r="X54221" s="289"/>
    </row>
    <row r="54222" spans="20:24">
      <c r="T54222" s="288"/>
      <c r="U54222" s="287"/>
      <c r="X54222" s="289"/>
    </row>
    <row r="54223" spans="20:24">
      <c r="T54223" s="288"/>
      <c r="U54223" s="287"/>
      <c r="X54223" s="289"/>
    </row>
    <row r="54224" spans="20:24">
      <c r="T54224" s="288"/>
      <c r="U54224" s="287"/>
      <c r="X54224" s="289"/>
    </row>
    <row r="54225" spans="20:24">
      <c r="T54225" s="288"/>
      <c r="U54225" s="287"/>
      <c r="X54225" s="289"/>
    </row>
    <row r="54226" spans="20:24">
      <c r="T54226" s="288"/>
      <c r="U54226" s="287"/>
      <c r="X54226" s="289"/>
    </row>
    <row r="54227" spans="20:24">
      <c r="T54227" s="288"/>
      <c r="U54227" s="287"/>
      <c r="X54227" s="289"/>
    </row>
    <row r="54228" spans="20:24">
      <c r="T54228" s="288"/>
      <c r="U54228" s="287"/>
      <c r="X54228" s="289"/>
    </row>
    <row r="54229" spans="20:24">
      <c r="T54229" s="288"/>
      <c r="U54229" s="287"/>
      <c r="X54229" s="289"/>
    </row>
    <row r="54230" spans="20:24">
      <c r="T54230" s="288"/>
      <c r="U54230" s="287"/>
      <c r="X54230" s="289"/>
    </row>
    <row r="54231" spans="20:24">
      <c r="T54231" s="288"/>
      <c r="U54231" s="287"/>
      <c r="X54231" s="289"/>
    </row>
    <row r="54232" spans="20:24">
      <c r="T54232" s="288"/>
      <c r="U54232" s="287"/>
      <c r="X54232" s="289"/>
    </row>
    <row r="54233" spans="20:24">
      <c r="T54233" s="288"/>
      <c r="U54233" s="287"/>
      <c r="X54233" s="289"/>
    </row>
    <row r="54234" spans="20:24">
      <c r="T54234" s="288"/>
      <c r="U54234" s="287"/>
      <c r="X54234" s="289"/>
    </row>
    <row r="54235" spans="20:24">
      <c r="T54235" s="288"/>
      <c r="U54235" s="287"/>
      <c r="X54235" s="289"/>
    </row>
    <row r="54236" spans="20:24">
      <c r="T54236" s="288"/>
      <c r="U54236" s="287"/>
      <c r="X54236" s="289"/>
    </row>
    <row r="54237" spans="20:24">
      <c r="T54237" s="288"/>
      <c r="U54237" s="287"/>
      <c r="X54237" s="289"/>
    </row>
    <row r="54238" spans="20:24">
      <c r="T54238" s="288"/>
      <c r="U54238" s="287"/>
      <c r="X54238" s="289"/>
    </row>
    <row r="54239" spans="20:24">
      <c r="T54239" s="288"/>
      <c r="U54239" s="287"/>
      <c r="X54239" s="289"/>
    </row>
    <row r="54240" spans="20:24">
      <c r="T54240" s="288"/>
      <c r="U54240" s="287"/>
      <c r="X54240" s="289"/>
    </row>
    <row r="54241" spans="20:24">
      <c r="T54241" s="288"/>
      <c r="U54241" s="287"/>
      <c r="X54241" s="289"/>
    </row>
    <row r="54242" spans="20:24">
      <c r="T54242" s="288"/>
      <c r="U54242" s="287"/>
      <c r="X54242" s="289"/>
    </row>
    <row r="54243" spans="20:24">
      <c r="T54243" s="288"/>
      <c r="U54243" s="287"/>
      <c r="X54243" s="289"/>
    </row>
    <row r="54244" spans="20:24">
      <c r="T54244" s="288"/>
      <c r="U54244" s="287"/>
      <c r="X54244" s="289"/>
    </row>
    <row r="54245" spans="20:24">
      <c r="T54245" s="288"/>
      <c r="U54245" s="287"/>
      <c r="X54245" s="289"/>
    </row>
    <row r="54246" spans="20:24">
      <c r="T54246" s="288"/>
      <c r="U54246" s="287"/>
      <c r="X54246" s="289"/>
    </row>
    <row r="54247" spans="20:24">
      <c r="T54247" s="288"/>
      <c r="U54247" s="287"/>
      <c r="X54247" s="289"/>
    </row>
    <row r="54248" spans="20:24">
      <c r="T54248" s="288"/>
      <c r="U54248" s="287"/>
      <c r="X54248" s="289"/>
    </row>
    <row r="54249" spans="20:24">
      <c r="T54249" s="288"/>
      <c r="U54249" s="287"/>
      <c r="X54249" s="289"/>
    </row>
    <row r="54250" spans="20:24">
      <c r="T54250" s="288"/>
      <c r="U54250" s="287"/>
      <c r="X54250" s="289"/>
    </row>
    <row r="54251" spans="20:24">
      <c r="T54251" s="288"/>
      <c r="U54251" s="287"/>
      <c r="X54251" s="289"/>
    </row>
    <row r="54252" spans="20:24">
      <c r="T54252" s="288"/>
      <c r="U54252" s="287"/>
      <c r="X54252" s="289"/>
    </row>
    <row r="54253" spans="20:24">
      <c r="T54253" s="288"/>
      <c r="U54253" s="287"/>
      <c r="X54253" s="289"/>
    </row>
    <row r="54254" spans="20:24">
      <c r="T54254" s="288"/>
      <c r="U54254" s="287"/>
      <c r="X54254" s="289"/>
    </row>
    <row r="54255" spans="20:24">
      <c r="T54255" s="288"/>
      <c r="U54255" s="287"/>
      <c r="X54255" s="289"/>
    </row>
    <row r="54256" spans="20:24">
      <c r="T54256" s="288"/>
      <c r="U54256" s="287"/>
      <c r="X54256" s="289"/>
    </row>
    <row r="54257" spans="20:24">
      <c r="T54257" s="288"/>
      <c r="U54257" s="287"/>
      <c r="X54257" s="289"/>
    </row>
    <row r="54258" spans="20:24">
      <c r="T54258" s="288"/>
      <c r="U54258" s="287"/>
      <c r="X54258" s="289"/>
    </row>
    <row r="54259" spans="20:24">
      <c r="T54259" s="288"/>
      <c r="U54259" s="287"/>
      <c r="X54259" s="289"/>
    </row>
    <row r="54260" spans="20:24">
      <c r="T54260" s="288"/>
      <c r="U54260" s="287"/>
      <c r="X54260" s="289"/>
    </row>
    <row r="54261" spans="20:24">
      <c r="T54261" s="288"/>
      <c r="U54261" s="287"/>
      <c r="X54261" s="289"/>
    </row>
    <row r="54262" spans="20:24">
      <c r="T54262" s="288"/>
      <c r="U54262" s="287"/>
      <c r="X54262" s="289"/>
    </row>
    <row r="54263" spans="20:24">
      <c r="T54263" s="288"/>
      <c r="U54263" s="287"/>
      <c r="X54263" s="289"/>
    </row>
    <row r="54264" spans="20:24">
      <c r="T54264" s="288"/>
      <c r="U54264" s="287"/>
      <c r="X54264" s="289"/>
    </row>
    <row r="54265" spans="20:24">
      <c r="T54265" s="288"/>
      <c r="U54265" s="287"/>
      <c r="X54265" s="289"/>
    </row>
    <row r="54266" spans="20:24">
      <c r="T54266" s="288"/>
      <c r="U54266" s="287"/>
      <c r="X54266" s="289"/>
    </row>
    <row r="54267" spans="20:24">
      <c r="T54267" s="288"/>
      <c r="U54267" s="287"/>
      <c r="X54267" s="289"/>
    </row>
    <row r="54268" spans="20:24">
      <c r="T54268" s="288"/>
      <c r="U54268" s="287"/>
      <c r="X54268" s="289"/>
    </row>
    <row r="54269" spans="20:24">
      <c r="T54269" s="288"/>
      <c r="U54269" s="287"/>
      <c r="X54269" s="289"/>
    </row>
    <row r="54270" spans="20:24">
      <c r="T54270" s="288"/>
      <c r="U54270" s="287"/>
      <c r="X54270" s="289"/>
    </row>
    <row r="54271" spans="20:24">
      <c r="T54271" s="288"/>
      <c r="U54271" s="287"/>
      <c r="X54271" s="289"/>
    </row>
    <row r="54272" spans="20:24">
      <c r="T54272" s="288"/>
      <c r="U54272" s="287"/>
      <c r="X54272" s="289"/>
    </row>
    <row r="54273" spans="20:24">
      <c r="T54273" s="288"/>
      <c r="U54273" s="287"/>
      <c r="X54273" s="289"/>
    </row>
    <row r="54274" spans="20:24">
      <c r="T54274" s="288"/>
      <c r="U54274" s="287"/>
      <c r="X54274" s="289"/>
    </row>
    <row r="54275" spans="20:24">
      <c r="T54275" s="288"/>
      <c r="U54275" s="287"/>
      <c r="X54275" s="289"/>
    </row>
    <row r="54276" spans="20:24">
      <c r="T54276" s="288"/>
      <c r="U54276" s="287"/>
      <c r="X54276" s="289"/>
    </row>
    <row r="54277" spans="20:24">
      <c r="T54277" s="288"/>
      <c r="U54277" s="287"/>
      <c r="X54277" s="289"/>
    </row>
    <row r="54278" spans="20:24">
      <c r="T54278" s="288"/>
      <c r="U54278" s="287"/>
      <c r="X54278" s="289"/>
    </row>
    <row r="54279" spans="20:24">
      <c r="T54279" s="288"/>
      <c r="U54279" s="287"/>
      <c r="X54279" s="289"/>
    </row>
    <row r="54280" spans="20:24">
      <c r="T54280" s="288"/>
      <c r="U54280" s="287"/>
      <c r="X54280" s="289"/>
    </row>
    <row r="54281" spans="20:24">
      <c r="T54281" s="288"/>
      <c r="U54281" s="287"/>
      <c r="X54281" s="289"/>
    </row>
    <row r="54282" spans="20:24">
      <c r="T54282" s="288"/>
      <c r="U54282" s="287"/>
      <c r="X54282" s="289"/>
    </row>
    <row r="54283" spans="20:24">
      <c r="T54283" s="288"/>
      <c r="U54283" s="287"/>
      <c r="X54283" s="289"/>
    </row>
    <row r="54284" spans="20:24">
      <c r="T54284" s="288"/>
      <c r="U54284" s="287"/>
      <c r="X54284" s="289"/>
    </row>
    <row r="54285" spans="20:24">
      <c r="T54285" s="288"/>
      <c r="U54285" s="287"/>
      <c r="X54285" s="289"/>
    </row>
    <row r="54286" spans="20:24">
      <c r="T54286" s="288"/>
      <c r="U54286" s="287"/>
      <c r="X54286" s="289"/>
    </row>
    <row r="54287" spans="20:24">
      <c r="T54287" s="288"/>
      <c r="U54287" s="287"/>
      <c r="X54287" s="289"/>
    </row>
    <row r="54288" spans="20:24">
      <c r="T54288" s="288"/>
      <c r="U54288" s="287"/>
      <c r="X54288" s="289"/>
    </row>
    <row r="54289" spans="20:24">
      <c r="T54289" s="288"/>
      <c r="U54289" s="287"/>
      <c r="X54289" s="289"/>
    </row>
    <row r="54290" spans="20:24">
      <c r="T54290" s="288"/>
      <c r="U54290" s="287"/>
      <c r="X54290" s="289"/>
    </row>
    <row r="54291" spans="20:24">
      <c r="T54291" s="288"/>
      <c r="U54291" s="287"/>
      <c r="X54291" s="289"/>
    </row>
    <row r="54292" spans="20:24">
      <c r="T54292" s="288"/>
      <c r="U54292" s="287"/>
      <c r="X54292" s="289"/>
    </row>
    <row r="54293" spans="20:24">
      <c r="T54293" s="288"/>
      <c r="U54293" s="287"/>
      <c r="X54293" s="289"/>
    </row>
    <row r="54294" spans="20:24">
      <c r="T54294" s="288"/>
      <c r="U54294" s="287"/>
      <c r="X54294" s="289"/>
    </row>
    <row r="54295" spans="20:24">
      <c r="T54295" s="288"/>
      <c r="U54295" s="287"/>
      <c r="X54295" s="289"/>
    </row>
    <row r="54296" spans="20:24">
      <c r="T54296" s="288"/>
      <c r="U54296" s="287"/>
      <c r="X54296" s="289"/>
    </row>
    <row r="54297" spans="20:24">
      <c r="T54297" s="288"/>
      <c r="U54297" s="287"/>
      <c r="X54297" s="289"/>
    </row>
    <row r="54298" spans="20:24">
      <c r="T54298" s="288"/>
      <c r="U54298" s="287"/>
      <c r="X54298" s="289"/>
    </row>
    <row r="54299" spans="20:24">
      <c r="T54299" s="288"/>
      <c r="U54299" s="287"/>
      <c r="X54299" s="289"/>
    </row>
    <row r="54300" spans="20:24">
      <c r="T54300" s="288"/>
      <c r="U54300" s="287"/>
      <c r="X54300" s="289"/>
    </row>
    <row r="54301" spans="20:24">
      <c r="T54301" s="288"/>
      <c r="U54301" s="287"/>
      <c r="X54301" s="289"/>
    </row>
    <row r="54302" spans="20:24">
      <c r="T54302" s="288"/>
      <c r="U54302" s="287"/>
      <c r="X54302" s="289"/>
    </row>
    <row r="54303" spans="20:24">
      <c r="T54303" s="288"/>
      <c r="U54303" s="287"/>
      <c r="X54303" s="289"/>
    </row>
    <row r="54304" spans="20:24">
      <c r="T54304" s="288"/>
      <c r="U54304" s="287"/>
      <c r="X54304" s="289"/>
    </row>
    <row r="54305" spans="20:24">
      <c r="T54305" s="288"/>
      <c r="U54305" s="287"/>
      <c r="X54305" s="289"/>
    </row>
    <row r="54306" spans="20:24">
      <c r="T54306" s="288"/>
      <c r="U54306" s="287"/>
      <c r="X54306" s="289"/>
    </row>
    <row r="54307" spans="20:24">
      <c r="T54307" s="288"/>
      <c r="U54307" s="287"/>
      <c r="X54307" s="289"/>
    </row>
    <row r="54308" spans="20:24">
      <c r="T54308" s="288"/>
      <c r="U54308" s="287"/>
      <c r="X54308" s="289"/>
    </row>
    <row r="54309" spans="20:24">
      <c r="T54309" s="288"/>
      <c r="U54309" s="287"/>
      <c r="X54309" s="289"/>
    </row>
    <row r="54310" spans="20:24">
      <c r="T54310" s="288"/>
      <c r="U54310" s="287"/>
      <c r="X54310" s="289"/>
    </row>
    <row r="54311" spans="20:24">
      <c r="T54311" s="288"/>
      <c r="U54311" s="287"/>
      <c r="X54311" s="289"/>
    </row>
    <row r="54312" spans="20:24">
      <c r="T54312" s="288"/>
      <c r="U54312" s="287"/>
      <c r="X54312" s="289"/>
    </row>
    <row r="54313" spans="20:24">
      <c r="T54313" s="288"/>
      <c r="U54313" s="287"/>
      <c r="X54313" s="289"/>
    </row>
    <row r="54314" spans="20:24">
      <c r="T54314" s="288"/>
      <c r="U54314" s="287"/>
      <c r="X54314" s="289"/>
    </row>
    <row r="54315" spans="20:24">
      <c r="T54315" s="288"/>
      <c r="U54315" s="287"/>
      <c r="X54315" s="289"/>
    </row>
    <row r="54316" spans="20:24">
      <c r="T54316" s="288"/>
      <c r="U54316" s="287"/>
      <c r="X54316" s="289"/>
    </row>
    <row r="54317" spans="20:24">
      <c r="T54317" s="288"/>
      <c r="U54317" s="287"/>
      <c r="X54317" s="289"/>
    </row>
    <row r="54318" spans="20:24">
      <c r="T54318" s="288"/>
      <c r="U54318" s="287"/>
      <c r="X54318" s="289"/>
    </row>
    <row r="54319" spans="20:24">
      <c r="T54319" s="288"/>
      <c r="U54319" s="287"/>
      <c r="X54319" s="289"/>
    </row>
    <row r="54320" spans="20:24">
      <c r="T54320" s="288"/>
      <c r="U54320" s="287"/>
      <c r="X54320" s="289"/>
    </row>
    <row r="54321" spans="20:24">
      <c r="T54321" s="288"/>
      <c r="U54321" s="287"/>
      <c r="X54321" s="289"/>
    </row>
    <row r="54322" spans="20:24">
      <c r="T54322" s="288"/>
      <c r="U54322" s="287"/>
      <c r="X54322" s="289"/>
    </row>
    <row r="54323" spans="20:24">
      <c r="T54323" s="288"/>
      <c r="U54323" s="287"/>
      <c r="X54323" s="289"/>
    </row>
    <row r="54324" spans="20:24">
      <c r="T54324" s="288"/>
      <c r="U54324" s="287"/>
      <c r="X54324" s="289"/>
    </row>
    <row r="54325" spans="20:24">
      <c r="T54325" s="288"/>
      <c r="U54325" s="287"/>
      <c r="X54325" s="289"/>
    </row>
    <row r="54326" spans="20:24">
      <c r="T54326" s="288"/>
      <c r="U54326" s="287"/>
      <c r="X54326" s="289"/>
    </row>
    <row r="54327" spans="20:24">
      <c r="T54327" s="288"/>
      <c r="U54327" s="287"/>
      <c r="X54327" s="289"/>
    </row>
    <row r="54328" spans="20:24">
      <c r="T54328" s="288"/>
      <c r="U54328" s="287"/>
      <c r="X54328" s="289"/>
    </row>
    <row r="54329" spans="20:24">
      <c r="T54329" s="288"/>
      <c r="U54329" s="287"/>
      <c r="X54329" s="289"/>
    </row>
    <row r="54330" spans="20:24">
      <c r="T54330" s="288"/>
      <c r="U54330" s="287"/>
      <c r="X54330" s="289"/>
    </row>
    <row r="54331" spans="20:24">
      <c r="T54331" s="288"/>
      <c r="U54331" s="287"/>
      <c r="X54331" s="289"/>
    </row>
    <row r="54332" spans="20:24">
      <c r="T54332" s="288"/>
      <c r="U54332" s="287"/>
      <c r="X54332" s="289"/>
    </row>
    <row r="54333" spans="20:24">
      <c r="T54333" s="288"/>
      <c r="U54333" s="287"/>
      <c r="X54333" s="289"/>
    </row>
    <row r="54334" spans="20:24">
      <c r="T54334" s="288"/>
      <c r="U54334" s="287"/>
      <c r="X54334" s="289"/>
    </row>
    <row r="54335" spans="20:24">
      <c r="T54335" s="288"/>
      <c r="U54335" s="287"/>
      <c r="X54335" s="289"/>
    </row>
    <row r="54336" spans="20:24">
      <c r="T54336" s="288"/>
      <c r="U54336" s="287"/>
      <c r="X54336" s="289"/>
    </row>
    <row r="54337" spans="20:24">
      <c r="T54337" s="288"/>
      <c r="U54337" s="287"/>
      <c r="X54337" s="289"/>
    </row>
    <row r="54338" spans="20:24">
      <c r="T54338" s="288"/>
      <c r="U54338" s="287"/>
      <c r="X54338" s="289"/>
    </row>
    <row r="54339" spans="20:24">
      <c r="T54339" s="288"/>
      <c r="U54339" s="287"/>
      <c r="X54339" s="289"/>
    </row>
    <row r="54340" spans="20:24">
      <c r="T54340" s="288"/>
      <c r="U54340" s="287"/>
      <c r="X54340" s="289"/>
    </row>
    <row r="54341" spans="20:24">
      <c r="T54341" s="288"/>
      <c r="U54341" s="287"/>
      <c r="X54341" s="289"/>
    </row>
    <row r="54342" spans="20:24">
      <c r="T54342" s="288"/>
      <c r="U54342" s="287"/>
      <c r="X54342" s="289"/>
    </row>
    <row r="54343" spans="20:24">
      <c r="T54343" s="288"/>
      <c r="U54343" s="287"/>
      <c r="X54343" s="289"/>
    </row>
    <row r="54344" spans="20:24">
      <c r="T54344" s="288"/>
      <c r="U54344" s="287"/>
      <c r="X54344" s="289"/>
    </row>
    <row r="54345" spans="20:24">
      <c r="T54345" s="288"/>
      <c r="U54345" s="287"/>
      <c r="X54345" s="289"/>
    </row>
    <row r="54346" spans="20:24">
      <c r="T54346" s="288"/>
      <c r="U54346" s="287"/>
      <c r="X54346" s="289"/>
    </row>
    <row r="54347" spans="20:24">
      <c r="T54347" s="288"/>
      <c r="U54347" s="287"/>
      <c r="X54347" s="289"/>
    </row>
    <row r="54348" spans="20:24">
      <c r="T54348" s="288"/>
      <c r="U54348" s="287"/>
      <c r="X54348" s="289"/>
    </row>
    <row r="54349" spans="20:24">
      <c r="T54349" s="288"/>
      <c r="U54349" s="287"/>
      <c r="X54349" s="289"/>
    </row>
    <row r="54350" spans="20:24">
      <c r="T54350" s="288"/>
      <c r="U54350" s="287"/>
      <c r="X54350" s="289"/>
    </row>
    <row r="54351" spans="20:24">
      <c r="T54351" s="288"/>
      <c r="U54351" s="287"/>
      <c r="X54351" s="289"/>
    </row>
    <row r="54352" spans="20:24">
      <c r="T54352" s="288"/>
      <c r="U54352" s="287"/>
      <c r="X54352" s="289"/>
    </row>
    <row r="54353" spans="20:24">
      <c r="T54353" s="288"/>
      <c r="U54353" s="287"/>
      <c r="X54353" s="289"/>
    </row>
    <row r="54354" spans="20:24">
      <c r="T54354" s="288"/>
      <c r="U54354" s="287"/>
      <c r="X54354" s="289"/>
    </row>
    <row r="54355" spans="20:24">
      <c r="T54355" s="288"/>
      <c r="U54355" s="287"/>
      <c r="X54355" s="289"/>
    </row>
    <row r="54356" spans="20:24">
      <c r="T54356" s="288"/>
      <c r="U54356" s="287"/>
      <c r="X54356" s="289"/>
    </row>
    <row r="54357" spans="20:24">
      <c r="T54357" s="288"/>
      <c r="U54357" s="287"/>
      <c r="X54357" s="289"/>
    </row>
    <row r="54358" spans="20:24">
      <c r="T54358" s="288"/>
      <c r="U54358" s="287"/>
      <c r="X54358" s="289"/>
    </row>
    <row r="54359" spans="20:24">
      <c r="T54359" s="288"/>
      <c r="U54359" s="287"/>
      <c r="X54359" s="289"/>
    </row>
    <row r="54360" spans="20:24">
      <c r="T54360" s="288"/>
      <c r="U54360" s="287"/>
      <c r="X54360" s="289"/>
    </row>
    <row r="54361" spans="20:24">
      <c r="T54361" s="288"/>
      <c r="U54361" s="287"/>
      <c r="X54361" s="289"/>
    </row>
    <row r="54362" spans="20:24">
      <c r="T54362" s="288"/>
      <c r="U54362" s="287"/>
      <c r="X54362" s="289"/>
    </row>
    <row r="54363" spans="20:24">
      <c r="T54363" s="288"/>
      <c r="U54363" s="287"/>
      <c r="X54363" s="289"/>
    </row>
    <row r="54364" spans="20:24">
      <c r="T54364" s="288"/>
      <c r="U54364" s="287"/>
      <c r="X54364" s="289"/>
    </row>
    <row r="54365" spans="20:24">
      <c r="T54365" s="288"/>
      <c r="U54365" s="287"/>
      <c r="X54365" s="289"/>
    </row>
    <row r="54366" spans="20:24">
      <c r="T54366" s="288"/>
      <c r="U54366" s="287"/>
      <c r="X54366" s="289"/>
    </row>
    <row r="54367" spans="20:24">
      <c r="T54367" s="288"/>
      <c r="U54367" s="287"/>
      <c r="X54367" s="289"/>
    </row>
    <row r="54368" spans="20:24">
      <c r="T54368" s="288"/>
      <c r="U54368" s="287"/>
      <c r="X54368" s="289"/>
    </row>
    <row r="54369" spans="20:24">
      <c r="T54369" s="288"/>
      <c r="U54369" s="287"/>
      <c r="X54369" s="289"/>
    </row>
    <row r="54370" spans="20:24">
      <c r="T54370" s="288"/>
      <c r="U54370" s="287"/>
      <c r="X54370" s="289"/>
    </row>
    <row r="54371" spans="20:24">
      <c r="T54371" s="288"/>
      <c r="U54371" s="287"/>
      <c r="X54371" s="289"/>
    </row>
    <row r="54372" spans="20:24">
      <c r="T54372" s="288"/>
      <c r="U54372" s="287"/>
      <c r="X54372" s="289"/>
    </row>
    <row r="54373" spans="20:24">
      <c r="T54373" s="288"/>
      <c r="U54373" s="287"/>
      <c r="X54373" s="289"/>
    </row>
    <row r="54374" spans="20:24">
      <c r="T54374" s="288"/>
      <c r="U54374" s="287"/>
      <c r="X54374" s="289"/>
    </row>
    <row r="54375" spans="20:24">
      <c r="T54375" s="288"/>
      <c r="U54375" s="287"/>
      <c r="X54375" s="289"/>
    </row>
    <row r="54376" spans="20:24">
      <c r="T54376" s="288"/>
      <c r="U54376" s="287"/>
      <c r="X54376" s="289"/>
    </row>
    <row r="54377" spans="20:24">
      <c r="T54377" s="288"/>
      <c r="U54377" s="287"/>
      <c r="X54377" s="289"/>
    </row>
    <row r="54378" spans="20:24">
      <c r="T54378" s="288"/>
      <c r="U54378" s="287"/>
      <c r="X54378" s="289"/>
    </row>
    <row r="54379" spans="20:24">
      <c r="T54379" s="288"/>
      <c r="U54379" s="287"/>
      <c r="X54379" s="289"/>
    </row>
    <row r="54380" spans="20:24">
      <c r="T54380" s="288"/>
      <c r="U54380" s="287"/>
      <c r="X54380" s="289"/>
    </row>
    <row r="54381" spans="20:24">
      <c r="T54381" s="288"/>
      <c r="U54381" s="287"/>
      <c r="X54381" s="289"/>
    </row>
    <row r="54382" spans="20:24">
      <c r="T54382" s="288"/>
      <c r="U54382" s="287"/>
      <c r="X54382" s="289"/>
    </row>
    <row r="54383" spans="20:24">
      <c r="T54383" s="288"/>
      <c r="U54383" s="287"/>
      <c r="X54383" s="289"/>
    </row>
    <row r="54384" spans="20:24">
      <c r="T54384" s="288"/>
      <c r="U54384" s="287"/>
      <c r="X54384" s="289"/>
    </row>
    <row r="54385" spans="20:24">
      <c r="T54385" s="288"/>
      <c r="U54385" s="287"/>
      <c r="X54385" s="289"/>
    </row>
    <row r="54386" spans="20:24">
      <c r="T54386" s="288"/>
      <c r="U54386" s="287"/>
      <c r="X54386" s="289"/>
    </row>
    <row r="54387" spans="20:24">
      <c r="T54387" s="288"/>
      <c r="U54387" s="287"/>
      <c r="X54387" s="289"/>
    </row>
    <row r="54388" spans="20:24">
      <c r="T54388" s="288"/>
      <c r="U54388" s="287"/>
      <c r="X54388" s="289"/>
    </row>
    <row r="54389" spans="20:24">
      <c r="T54389" s="288"/>
      <c r="U54389" s="287"/>
      <c r="X54389" s="289"/>
    </row>
    <row r="54390" spans="20:24">
      <c r="T54390" s="288"/>
      <c r="U54390" s="287"/>
      <c r="X54390" s="289"/>
    </row>
    <row r="54391" spans="20:24">
      <c r="T54391" s="288"/>
      <c r="U54391" s="287"/>
      <c r="X54391" s="289"/>
    </row>
    <row r="54392" spans="20:24">
      <c r="T54392" s="288"/>
      <c r="U54392" s="287"/>
      <c r="X54392" s="289"/>
    </row>
    <row r="54393" spans="20:24">
      <c r="T54393" s="288"/>
      <c r="U54393" s="287"/>
      <c r="X54393" s="289"/>
    </row>
    <row r="54394" spans="20:24">
      <c r="T54394" s="288"/>
      <c r="U54394" s="287"/>
      <c r="X54394" s="289"/>
    </row>
    <row r="54395" spans="20:24">
      <c r="T54395" s="288"/>
      <c r="U54395" s="287"/>
      <c r="X54395" s="289"/>
    </row>
    <row r="54396" spans="20:24">
      <c r="T54396" s="288"/>
      <c r="U54396" s="287"/>
      <c r="X54396" s="289"/>
    </row>
    <row r="54397" spans="20:24">
      <c r="T54397" s="288"/>
      <c r="U54397" s="287"/>
      <c r="X54397" s="289"/>
    </row>
    <row r="54398" spans="20:24">
      <c r="T54398" s="288"/>
      <c r="U54398" s="287"/>
      <c r="X54398" s="289"/>
    </row>
    <row r="54399" spans="20:24">
      <c r="T54399" s="288"/>
      <c r="U54399" s="287"/>
      <c r="X54399" s="289"/>
    </row>
    <row r="54400" spans="20:24">
      <c r="T54400" s="288"/>
      <c r="U54400" s="287"/>
      <c r="X54400" s="289"/>
    </row>
    <row r="54401" spans="20:24">
      <c r="T54401" s="288"/>
      <c r="U54401" s="287"/>
      <c r="X54401" s="289"/>
    </row>
    <row r="54402" spans="20:24">
      <c r="T54402" s="288"/>
      <c r="U54402" s="287"/>
      <c r="X54402" s="289"/>
    </row>
    <row r="54403" spans="20:24">
      <c r="T54403" s="288"/>
      <c r="U54403" s="287"/>
      <c r="X54403" s="289"/>
    </row>
    <row r="54404" spans="20:24">
      <c r="T54404" s="288"/>
      <c r="U54404" s="287"/>
      <c r="X54404" s="289"/>
    </row>
    <row r="54405" spans="20:24">
      <c r="T54405" s="288"/>
      <c r="U54405" s="287"/>
      <c r="X54405" s="289"/>
    </row>
    <row r="54406" spans="20:24">
      <c r="T54406" s="288"/>
      <c r="U54406" s="287"/>
      <c r="X54406" s="289"/>
    </row>
    <row r="54407" spans="20:24">
      <c r="T54407" s="288"/>
      <c r="U54407" s="287"/>
      <c r="X54407" s="289"/>
    </row>
    <row r="54408" spans="20:24">
      <c r="T54408" s="288"/>
      <c r="U54408" s="287"/>
      <c r="X54408" s="289"/>
    </row>
    <row r="54409" spans="20:24">
      <c r="T54409" s="288"/>
      <c r="U54409" s="287"/>
      <c r="X54409" s="289"/>
    </row>
    <row r="54410" spans="20:24">
      <c r="T54410" s="288"/>
      <c r="U54410" s="287"/>
      <c r="X54410" s="289"/>
    </row>
    <row r="54411" spans="20:24">
      <c r="T54411" s="288"/>
      <c r="U54411" s="287"/>
      <c r="X54411" s="289"/>
    </row>
    <row r="54412" spans="20:24">
      <c r="T54412" s="288"/>
      <c r="U54412" s="287"/>
      <c r="X54412" s="289"/>
    </row>
    <row r="54413" spans="20:24">
      <c r="T54413" s="288"/>
      <c r="U54413" s="287"/>
      <c r="X54413" s="289"/>
    </row>
    <row r="54414" spans="20:24">
      <c r="T54414" s="288"/>
      <c r="U54414" s="287"/>
      <c r="X54414" s="289"/>
    </row>
    <row r="54415" spans="20:24">
      <c r="T54415" s="288"/>
      <c r="U54415" s="287"/>
      <c r="X54415" s="289"/>
    </row>
    <row r="54416" spans="20:24">
      <c r="T54416" s="288"/>
      <c r="U54416" s="287"/>
      <c r="X54416" s="289"/>
    </row>
    <row r="54417" spans="20:24">
      <c r="T54417" s="288"/>
      <c r="U54417" s="287"/>
      <c r="X54417" s="289"/>
    </row>
    <row r="54418" spans="20:24">
      <c r="T54418" s="288"/>
      <c r="U54418" s="287"/>
      <c r="X54418" s="289"/>
    </row>
    <row r="54419" spans="20:24">
      <c r="T54419" s="288"/>
      <c r="U54419" s="287"/>
      <c r="X54419" s="289"/>
    </row>
    <row r="54420" spans="20:24">
      <c r="T54420" s="288"/>
      <c r="U54420" s="287"/>
      <c r="X54420" s="289"/>
    </row>
    <row r="54421" spans="20:24">
      <c r="T54421" s="288"/>
      <c r="U54421" s="287"/>
      <c r="X54421" s="289"/>
    </row>
    <row r="54422" spans="20:24">
      <c r="T54422" s="288"/>
      <c r="U54422" s="287"/>
      <c r="X54422" s="289"/>
    </row>
    <row r="54423" spans="20:24">
      <c r="T54423" s="288"/>
      <c r="U54423" s="287"/>
      <c r="X54423" s="289"/>
    </row>
    <row r="54424" spans="20:24">
      <c r="T54424" s="288"/>
      <c r="U54424" s="287"/>
      <c r="X54424" s="289"/>
    </row>
    <row r="54425" spans="20:24">
      <c r="T54425" s="288"/>
      <c r="U54425" s="287"/>
      <c r="X54425" s="289"/>
    </row>
    <row r="54426" spans="20:24">
      <c r="T54426" s="288"/>
      <c r="U54426" s="287"/>
      <c r="X54426" s="289"/>
    </row>
    <row r="54427" spans="20:24">
      <c r="T54427" s="288"/>
      <c r="U54427" s="287"/>
      <c r="X54427" s="289"/>
    </row>
    <row r="54428" spans="20:24">
      <c r="T54428" s="288"/>
      <c r="U54428" s="287"/>
      <c r="X54428" s="289"/>
    </row>
    <row r="54429" spans="20:24">
      <c r="T54429" s="288"/>
      <c r="U54429" s="287"/>
      <c r="X54429" s="289"/>
    </row>
    <row r="54430" spans="20:24">
      <c r="T54430" s="288"/>
      <c r="U54430" s="287"/>
      <c r="X54430" s="289"/>
    </row>
    <row r="54431" spans="20:24">
      <c r="T54431" s="288"/>
      <c r="U54431" s="287"/>
      <c r="X54431" s="289"/>
    </row>
    <row r="54432" spans="20:24">
      <c r="T54432" s="288"/>
      <c r="U54432" s="287"/>
      <c r="X54432" s="289"/>
    </row>
    <row r="54433" spans="20:24">
      <c r="T54433" s="288"/>
      <c r="U54433" s="287"/>
      <c r="X54433" s="289"/>
    </row>
    <row r="54434" spans="20:24">
      <c r="T54434" s="288"/>
      <c r="U54434" s="287"/>
      <c r="X54434" s="289"/>
    </row>
    <row r="54435" spans="20:24">
      <c r="T54435" s="288"/>
      <c r="U54435" s="287"/>
      <c r="X54435" s="289"/>
    </row>
    <row r="54436" spans="20:24">
      <c r="T54436" s="288"/>
      <c r="U54436" s="287"/>
      <c r="X54436" s="289"/>
    </row>
    <row r="54437" spans="20:24">
      <c r="T54437" s="288"/>
      <c r="U54437" s="287"/>
      <c r="X54437" s="289"/>
    </row>
    <row r="54438" spans="20:24">
      <c r="T54438" s="288"/>
      <c r="U54438" s="287"/>
      <c r="X54438" s="289"/>
    </row>
    <row r="54439" spans="20:24">
      <c r="T54439" s="288"/>
      <c r="U54439" s="287"/>
      <c r="X54439" s="289"/>
    </row>
    <row r="54440" spans="20:24">
      <c r="T54440" s="288"/>
      <c r="U54440" s="287"/>
      <c r="X54440" s="289"/>
    </row>
    <row r="54441" spans="20:24">
      <c r="T54441" s="288"/>
      <c r="U54441" s="287"/>
      <c r="X54441" s="289"/>
    </row>
    <row r="54442" spans="20:24">
      <c r="T54442" s="288"/>
      <c r="U54442" s="287"/>
      <c r="X54442" s="289"/>
    </row>
    <row r="54443" spans="20:24">
      <c r="T54443" s="288"/>
      <c r="U54443" s="287"/>
      <c r="X54443" s="289"/>
    </row>
    <row r="54444" spans="20:24">
      <c r="T54444" s="288"/>
      <c r="U54444" s="287"/>
      <c r="X54444" s="289"/>
    </row>
    <row r="54445" spans="20:24">
      <c r="T54445" s="288"/>
      <c r="U54445" s="287"/>
      <c r="X54445" s="289"/>
    </row>
    <row r="54446" spans="20:24">
      <c r="T54446" s="288"/>
      <c r="U54446" s="287"/>
      <c r="X54446" s="289"/>
    </row>
    <row r="54447" spans="20:24">
      <c r="T54447" s="288"/>
      <c r="U54447" s="287"/>
      <c r="X54447" s="289"/>
    </row>
    <row r="54448" spans="20:24">
      <c r="T54448" s="288"/>
      <c r="U54448" s="287"/>
      <c r="X54448" s="289"/>
    </row>
    <row r="54449" spans="20:24">
      <c r="T54449" s="288"/>
      <c r="U54449" s="287"/>
      <c r="X54449" s="289"/>
    </row>
    <row r="54450" spans="20:24">
      <c r="T54450" s="288"/>
      <c r="U54450" s="287"/>
      <c r="X54450" s="289"/>
    </row>
    <row r="54451" spans="20:24">
      <c r="T54451" s="288"/>
      <c r="U54451" s="287"/>
      <c r="X54451" s="289"/>
    </row>
    <row r="54452" spans="20:24">
      <c r="T54452" s="288"/>
      <c r="U54452" s="287"/>
      <c r="X54452" s="289"/>
    </row>
    <row r="54453" spans="20:24">
      <c r="T54453" s="288"/>
      <c r="U54453" s="287"/>
      <c r="X54453" s="289"/>
    </row>
    <row r="54454" spans="20:24">
      <c r="T54454" s="288"/>
      <c r="U54454" s="287"/>
      <c r="X54454" s="289"/>
    </row>
    <row r="54455" spans="20:24">
      <c r="T54455" s="288"/>
      <c r="U54455" s="287"/>
      <c r="X54455" s="289"/>
    </row>
    <row r="54456" spans="20:24">
      <c r="T54456" s="288"/>
      <c r="U54456" s="287"/>
      <c r="X54456" s="289"/>
    </row>
    <row r="54457" spans="20:24">
      <c r="T54457" s="288"/>
      <c r="U54457" s="287"/>
      <c r="X54457" s="289"/>
    </row>
    <row r="54458" spans="20:24">
      <c r="T54458" s="288"/>
      <c r="U54458" s="287"/>
      <c r="X54458" s="289"/>
    </row>
    <row r="54459" spans="20:24">
      <c r="T54459" s="288"/>
      <c r="U54459" s="287"/>
      <c r="X54459" s="289"/>
    </row>
    <row r="54460" spans="20:24">
      <c r="T54460" s="288"/>
      <c r="U54460" s="287"/>
      <c r="X54460" s="289"/>
    </row>
    <row r="54461" spans="20:24">
      <c r="T54461" s="288"/>
      <c r="U54461" s="287"/>
      <c r="X54461" s="289"/>
    </row>
    <row r="54462" spans="20:24">
      <c r="T54462" s="288"/>
      <c r="U54462" s="287"/>
      <c r="X54462" s="289"/>
    </row>
    <row r="54463" spans="20:24">
      <c r="T54463" s="288"/>
      <c r="U54463" s="287"/>
      <c r="X54463" s="289"/>
    </row>
    <row r="54464" spans="20:24">
      <c r="T54464" s="288"/>
      <c r="U54464" s="287"/>
      <c r="X54464" s="289"/>
    </row>
    <row r="54465" spans="20:24">
      <c r="T54465" s="288"/>
      <c r="U54465" s="287"/>
      <c r="X54465" s="289"/>
    </row>
    <row r="54466" spans="20:24">
      <c r="T54466" s="288"/>
      <c r="U54466" s="287"/>
      <c r="X54466" s="289"/>
    </row>
    <row r="54467" spans="20:24">
      <c r="T54467" s="288"/>
      <c r="U54467" s="287"/>
      <c r="X54467" s="289"/>
    </row>
    <row r="54468" spans="20:24">
      <c r="T54468" s="288"/>
      <c r="U54468" s="287"/>
      <c r="X54468" s="289"/>
    </row>
    <row r="54469" spans="20:24">
      <c r="T54469" s="288"/>
      <c r="U54469" s="287"/>
      <c r="X54469" s="289"/>
    </row>
    <row r="54470" spans="20:24">
      <c r="T54470" s="288"/>
      <c r="U54470" s="287"/>
      <c r="X54470" s="289"/>
    </row>
    <row r="54471" spans="20:24">
      <c r="T54471" s="288"/>
      <c r="U54471" s="287"/>
      <c r="X54471" s="289"/>
    </row>
    <row r="54472" spans="20:24">
      <c r="T54472" s="288"/>
      <c r="U54472" s="287"/>
      <c r="X54472" s="289"/>
    </row>
    <row r="54473" spans="20:24">
      <c r="T54473" s="288"/>
      <c r="U54473" s="287"/>
      <c r="X54473" s="289"/>
    </row>
    <row r="54474" spans="20:24">
      <c r="T54474" s="288"/>
      <c r="U54474" s="287"/>
      <c r="X54474" s="289"/>
    </row>
    <row r="54475" spans="20:24">
      <c r="T54475" s="288"/>
      <c r="U54475" s="287"/>
      <c r="X54475" s="289"/>
    </row>
    <row r="54476" spans="20:24">
      <c r="T54476" s="288"/>
      <c r="U54476" s="287"/>
      <c r="X54476" s="289"/>
    </row>
    <row r="54477" spans="20:24">
      <c r="T54477" s="288"/>
      <c r="U54477" s="287"/>
      <c r="X54477" s="289"/>
    </row>
    <row r="54478" spans="20:24">
      <c r="T54478" s="288"/>
      <c r="U54478" s="287"/>
      <c r="X54478" s="289"/>
    </row>
    <row r="54479" spans="20:24">
      <c r="T54479" s="288"/>
      <c r="U54479" s="287"/>
      <c r="X54479" s="289"/>
    </row>
    <row r="54480" spans="20:24">
      <c r="T54480" s="288"/>
      <c r="U54480" s="287"/>
      <c r="X54480" s="289"/>
    </row>
    <row r="54481" spans="20:24">
      <c r="T54481" s="288"/>
      <c r="U54481" s="287"/>
      <c r="X54481" s="289"/>
    </row>
    <row r="54482" spans="20:24">
      <c r="T54482" s="288"/>
      <c r="U54482" s="287"/>
      <c r="X54482" s="289"/>
    </row>
    <row r="54483" spans="20:24">
      <c r="T54483" s="288"/>
      <c r="U54483" s="287"/>
      <c r="X54483" s="289"/>
    </row>
    <row r="54484" spans="20:24">
      <c r="T54484" s="288"/>
      <c r="U54484" s="287"/>
      <c r="X54484" s="289"/>
    </row>
    <row r="54485" spans="20:24">
      <c r="T54485" s="288"/>
      <c r="U54485" s="287"/>
      <c r="X54485" s="289"/>
    </row>
    <row r="54486" spans="20:24">
      <c r="T54486" s="288"/>
      <c r="U54486" s="287"/>
      <c r="X54486" s="289"/>
    </row>
    <row r="54487" spans="20:24">
      <c r="T54487" s="288"/>
      <c r="U54487" s="287"/>
      <c r="X54487" s="289"/>
    </row>
    <row r="54488" spans="20:24">
      <c r="T54488" s="288"/>
      <c r="U54488" s="287"/>
      <c r="X54488" s="289"/>
    </row>
    <row r="54489" spans="20:24">
      <c r="T54489" s="288"/>
      <c r="U54489" s="287"/>
      <c r="X54489" s="289"/>
    </row>
    <row r="54490" spans="20:24">
      <c r="T54490" s="288"/>
      <c r="U54490" s="287"/>
      <c r="X54490" s="289"/>
    </row>
    <row r="54491" spans="20:24">
      <c r="T54491" s="288"/>
      <c r="U54491" s="287"/>
      <c r="X54491" s="289"/>
    </row>
    <row r="54492" spans="20:24">
      <c r="T54492" s="288"/>
      <c r="U54492" s="287"/>
      <c r="X54492" s="289"/>
    </row>
    <row r="54493" spans="20:24">
      <c r="T54493" s="288"/>
      <c r="U54493" s="287"/>
      <c r="X54493" s="289"/>
    </row>
    <row r="54494" spans="20:24">
      <c r="T54494" s="288"/>
      <c r="U54494" s="287"/>
      <c r="X54494" s="289"/>
    </row>
    <row r="54495" spans="20:24">
      <c r="T54495" s="288"/>
      <c r="U54495" s="287"/>
      <c r="X54495" s="289"/>
    </row>
    <row r="54496" spans="20:24">
      <c r="T54496" s="288"/>
      <c r="U54496" s="287"/>
      <c r="X54496" s="289"/>
    </row>
    <row r="54497" spans="20:24">
      <c r="T54497" s="288"/>
      <c r="U54497" s="287"/>
      <c r="X54497" s="289"/>
    </row>
    <row r="54498" spans="20:24">
      <c r="T54498" s="288"/>
      <c r="U54498" s="287"/>
      <c r="X54498" s="289"/>
    </row>
    <row r="54499" spans="20:24">
      <c r="T54499" s="288"/>
      <c r="U54499" s="287"/>
      <c r="X54499" s="289"/>
    </row>
    <row r="54500" spans="20:24">
      <c r="T54500" s="288"/>
      <c r="U54500" s="287"/>
      <c r="X54500" s="289"/>
    </row>
    <row r="54501" spans="20:24">
      <c r="T54501" s="288"/>
      <c r="U54501" s="287"/>
      <c r="X54501" s="289"/>
    </row>
    <row r="54502" spans="20:24">
      <c r="T54502" s="288"/>
      <c r="U54502" s="287"/>
      <c r="X54502" s="289"/>
    </row>
    <row r="54503" spans="20:24">
      <c r="T54503" s="288"/>
      <c r="U54503" s="287"/>
      <c r="X54503" s="289"/>
    </row>
    <row r="54504" spans="20:24">
      <c r="T54504" s="288"/>
      <c r="U54504" s="287"/>
      <c r="X54504" s="289"/>
    </row>
    <row r="54505" spans="20:24">
      <c r="T54505" s="288"/>
      <c r="U54505" s="287"/>
      <c r="X54505" s="289"/>
    </row>
    <row r="54506" spans="20:24">
      <c r="T54506" s="288"/>
      <c r="U54506" s="287"/>
      <c r="X54506" s="289"/>
    </row>
    <row r="54507" spans="20:24">
      <c r="T54507" s="288"/>
      <c r="U54507" s="287"/>
      <c r="X54507" s="289"/>
    </row>
    <row r="54508" spans="20:24">
      <c r="T54508" s="288"/>
      <c r="U54508" s="287"/>
      <c r="X54508" s="289"/>
    </row>
    <row r="54509" spans="20:24">
      <c r="T54509" s="288"/>
      <c r="U54509" s="287"/>
      <c r="X54509" s="289"/>
    </row>
    <row r="54510" spans="20:24">
      <c r="T54510" s="288"/>
      <c r="U54510" s="287"/>
      <c r="X54510" s="289"/>
    </row>
    <row r="54511" spans="20:24">
      <c r="T54511" s="288"/>
      <c r="U54511" s="287"/>
      <c r="X54511" s="289"/>
    </row>
    <row r="54512" spans="20:24">
      <c r="T54512" s="288"/>
      <c r="U54512" s="287"/>
      <c r="X54512" s="289"/>
    </row>
    <row r="54513" spans="20:24">
      <c r="T54513" s="288"/>
      <c r="U54513" s="287"/>
      <c r="X54513" s="289"/>
    </row>
    <row r="54514" spans="20:24">
      <c r="T54514" s="288"/>
      <c r="U54514" s="287"/>
      <c r="X54514" s="289"/>
    </row>
    <row r="54515" spans="20:24">
      <c r="T54515" s="288"/>
      <c r="U54515" s="287"/>
      <c r="X54515" s="289"/>
    </row>
    <row r="54516" spans="20:24">
      <c r="T54516" s="288"/>
      <c r="U54516" s="287"/>
      <c r="X54516" s="289"/>
    </row>
    <row r="54517" spans="20:24">
      <c r="T54517" s="288"/>
      <c r="U54517" s="287"/>
      <c r="X54517" s="289"/>
    </row>
    <row r="54518" spans="20:24">
      <c r="T54518" s="288"/>
      <c r="U54518" s="287"/>
      <c r="X54518" s="289"/>
    </row>
    <row r="54519" spans="20:24">
      <c r="T54519" s="288"/>
      <c r="U54519" s="287"/>
      <c r="X54519" s="289"/>
    </row>
    <row r="54520" spans="20:24">
      <c r="T54520" s="288"/>
      <c r="U54520" s="287"/>
      <c r="X54520" s="289"/>
    </row>
    <row r="54521" spans="20:24">
      <c r="T54521" s="288"/>
      <c r="U54521" s="287"/>
      <c r="X54521" s="289"/>
    </row>
    <row r="54522" spans="20:24">
      <c r="T54522" s="288"/>
      <c r="U54522" s="287"/>
      <c r="X54522" s="289"/>
    </row>
    <row r="54523" spans="20:24">
      <c r="T54523" s="288"/>
      <c r="U54523" s="287"/>
      <c r="X54523" s="289"/>
    </row>
    <row r="54524" spans="20:24">
      <c r="T54524" s="288"/>
      <c r="U54524" s="287"/>
      <c r="X54524" s="289"/>
    </row>
    <row r="54525" spans="20:24">
      <c r="T54525" s="288"/>
      <c r="U54525" s="287"/>
      <c r="X54525" s="289"/>
    </row>
    <row r="54526" spans="20:24">
      <c r="T54526" s="288"/>
      <c r="U54526" s="287"/>
      <c r="X54526" s="289"/>
    </row>
    <row r="54527" spans="20:24">
      <c r="T54527" s="288"/>
      <c r="U54527" s="287"/>
      <c r="X54527" s="289"/>
    </row>
    <row r="54528" spans="20:24">
      <c r="T54528" s="288"/>
      <c r="U54528" s="287"/>
      <c r="X54528" s="289"/>
    </row>
    <row r="54529" spans="20:24">
      <c r="T54529" s="288"/>
      <c r="U54529" s="287"/>
      <c r="X54529" s="289"/>
    </row>
    <row r="54530" spans="20:24">
      <c r="T54530" s="288"/>
      <c r="U54530" s="287"/>
      <c r="X54530" s="289"/>
    </row>
    <row r="54531" spans="20:24">
      <c r="T54531" s="288"/>
      <c r="U54531" s="287"/>
      <c r="X54531" s="289"/>
    </row>
    <row r="54532" spans="20:24">
      <c r="T54532" s="288"/>
      <c r="U54532" s="287"/>
      <c r="X54532" s="289"/>
    </row>
    <row r="54533" spans="20:24">
      <c r="T54533" s="288"/>
      <c r="U54533" s="287"/>
      <c r="X54533" s="289"/>
    </row>
    <row r="54534" spans="20:24">
      <c r="T54534" s="288"/>
      <c r="U54534" s="287"/>
      <c r="X54534" s="289"/>
    </row>
    <row r="54535" spans="20:24">
      <c r="T54535" s="288"/>
      <c r="U54535" s="287"/>
      <c r="X54535" s="289"/>
    </row>
    <row r="54536" spans="20:24">
      <c r="T54536" s="288"/>
      <c r="U54536" s="287"/>
      <c r="X54536" s="289"/>
    </row>
    <row r="54537" spans="20:24">
      <c r="T54537" s="288"/>
      <c r="U54537" s="287"/>
      <c r="X54537" s="289"/>
    </row>
    <row r="54538" spans="20:24">
      <c r="T54538" s="288"/>
      <c r="U54538" s="287"/>
      <c r="X54538" s="289"/>
    </row>
    <row r="54539" spans="20:24">
      <c r="T54539" s="288"/>
      <c r="U54539" s="287"/>
      <c r="X54539" s="289"/>
    </row>
    <row r="54540" spans="20:24">
      <c r="T54540" s="288"/>
      <c r="U54540" s="287"/>
      <c r="X54540" s="289"/>
    </row>
    <row r="54541" spans="20:24">
      <c r="T54541" s="288"/>
      <c r="U54541" s="287"/>
      <c r="X54541" s="289"/>
    </row>
    <row r="54542" spans="20:24">
      <c r="T54542" s="288"/>
      <c r="U54542" s="287"/>
      <c r="X54542" s="289"/>
    </row>
    <row r="54543" spans="20:24">
      <c r="T54543" s="288"/>
      <c r="U54543" s="287"/>
      <c r="X54543" s="289"/>
    </row>
    <row r="54544" spans="20:24">
      <c r="T54544" s="288"/>
      <c r="U54544" s="287"/>
      <c r="X54544" s="289"/>
    </row>
    <row r="54545" spans="20:24">
      <c r="T54545" s="288"/>
      <c r="U54545" s="287"/>
      <c r="X54545" s="289"/>
    </row>
    <row r="54546" spans="20:24">
      <c r="T54546" s="288"/>
      <c r="U54546" s="287"/>
      <c r="X54546" s="289"/>
    </row>
    <row r="54547" spans="20:24">
      <c r="T54547" s="288"/>
      <c r="U54547" s="287"/>
      <c r="X54547" s="289"/>
    </row>
    <row r="54548" spans="20:24">
      <c r="T54548" s="288"/>
      <c r="U54548" s="287"/>
      <c r="X54548" s="289"/>
    </row>
    <row r="54549" spans="20:24">
      <c r="T54549" s="288"/>
      <c r="U54549" s="287"/>
      <c r="X54549" s="289"/>
    </row>
    <row r="54550" spans="20:24">
      <c r="T54550" s="288"/>
      <c r="U54550" s="287"/>
      <c r="X54550" s="289"/>
    </row>
    <row r="54551" spans="20:24">
      <c r="T54551" s="288"/>
      <c r="U54551" s="287"/>
      <c r="X54551" s="289"/>
    </row>
    <row r="54552" spans="20:24">
      <c r="T54552" s="288"/>
      <c r="U54552" s="287"/>
      <c r="X54552" s="289"/>
    </row>
    <row r="54553" spans="20:24">
      <c r="T54553" s="288"/>
      <c r="U54553" s="287"/>
      <c r="X54553" s="289"/>
    </row>
    <row r="54554" spans="20:24">
      <c r="T54554" s="288"/>
      <c r="U54554" s="287"/>
      <c r="X54554" s="289"/>
    </row>
    <row r="54555" spans="20:24">
      <c r="T54555" s="288"/>
      <c r="U54555" s="287"/>
      <c r="X54555" s="289"/>
    </row>
    <row r="54556" spans="20:24">
      <c r="T54556" s="288"/>
      <c r="U54556" s="287"/>
      <c r="X54556" s="289"/>
    </row>
    <row r="54557" spans="20:24">
      <c r="T54557" s="288"/>
      <c r="U54557" s="287"/>
      <c r="X54557" s="289"/>
    </row>
    <row r="54558" spans="20:24">
      <c r="T54558" s="288"/>
      <c r="U54558" s="287"/>
      <c r="X54558" s="289"/>
    </row>
    <row r="54559" spans="20:24">
      <c r="T54559" s="288"/>
      <c r="U54559" s="287"/>
      <c r="X54559" s="289"/>
    </row>
    <row r="54560" spans="20:24">
      <c r="T54560" s="288"/>
      <c r="U54560" s="287"/>
      <c r="X54560" s="289"/>
    </row>
    <row r="54561" spans="20:24">
      <c r="T54561" s="288"/>
      <c r="U54561" s="287"/>
      <c r="X54561" s="289"/>
    </row>
    <row r="54562" spans="20:24">
      <c r="T54562" s="288"/>
      <c r="U54562" s="287"/>
      <c r="X54562" s="289"/>
    </row>
    <row r="54563" spans="20:24">
      <c r="T54563" s="288"/>
      <c r="U54563" s="287"/>
      <c r="X54563" s="289"/>
    </row>
    <row r="54564" spans="20:24">
      <c r="T54564" s="288"/>
      <c r="U54564" s="287"/>
      <c r="X54564" s="289"/>
    </row>
    <row r="54565" spans="20:24">
      <c r="T54565" s="288"/>
      <c r="U54565" s="287"/>
      <c r="X54565" s="289"/>
    </row>
    <row r="54566" spans="20:24">
      <c r="T54566" s="288"/>
      <c r="U54566" s="287"/>
      <c r="X54566" s="289"/>
    </row>
    <row r="54567" spans="20:24">
      <c r="T54567" s="288"/>
      <c r="U54567" s="287"/>
      <c r="X54567" s="289"/>
    </row>
    <row r="54568" spans="20:24">
      <c r="T54568" s="288"/>
      <c r="U54568" s="287"/>
      <c r="X54568" s="289"/>
    </row>
    <row r="54569" spans="20:24">
      <c r="T54569" s="288"/>
      <c r="U54569" s="287"/>
      <c r="X54569" s="289"/>
    </row>
    <row r="54570" spans="20:24">
      <c r="T54570" s="288"/>
      <c r="U54570" s="287"/>
      <c r="X54570" s="289"/>
    </row>
    <row r="54571" spans="20:24">
      <c r="T54571" s="288"/>
      <c r="U54571" s="287"/>
      <c r="X54571" s="289"/>
    </row>
    <row r="54572" spans="20:24">
      <c r="T54572" s="288"/>
      <c r="U54572" s="287"/>
      <c r="X54572" s="289"/>
    </row>
    <row r="54573" spans="20:24">
      <c r="T54573" s="288"/>
      <c r="U54573" s="287"/>
      <c r="X54573" s="289"/>
    </row>
    <row r="54574" spans="20:24">
      <c r="T54574" s="288"/>
      <c r="U54574" s="287"/>
      <c r="X54574" s="289"/>
    </row>
    <row r="54575" spans="20:24">
      <c r="T54575" s="288"/>
      <c r="U54575" s="287"/>
      <c r="X54575" s="289"/>
    </row>
    <row r="54576" spans="20:24">
      <c r="T54576" s="288"/>
      <c r="U54576" s="287"/>
      <c r="X54576" s="289"/>
    </row>
    <row r="54577" spans="20:24">
      <c r="T54577" s="288"/>
      <c r="U54577" s="287"/>
      <c r="X54577" s="289"/>
    </row>
    <row r="54578" spans="20:24">
      <c r="T54578" s="288"/>
      <c r="U54578" s="287"/>
      <c r="X54578" s="289"/>
    </row>
    <row r="54579" spans="20:24">
      <c r="T54579" s="288"/>
      <c r="U54579" s="287"/>
      <c r="X54579" s="289"/>
    </row>
    <row r="54580" spans="20:24">
      <c r="T54580" s="288"/>
      <c r="U54580" s="287"/>
      <c r="X54580" s="289"/>
    </row>
    <row r="54581" spans="20:24">
      <c r="T54581" s="288"/>
      <c r="U54581" s="287"/>
      <c r="X54581" s="289"/>
    </row>
    <row r="54582" spans="20:24">
      <c r="T54582" s="288"/>
      <c r="U54582" s="287"/>
      <c r="X54582" s="289"/>
    </row>
    <row r="54583" spans="20:24">
      <c r="T54583" s="288"/>
      <c r="U54583" s="287"/>
      <c r="X54583" s="289"/>
    </row>
    <row r="54584" spans="20:24">
      <c r="T54584" s="288"/>
      <c r="U54584" s="287"/>
      <c r="X54584" s="289"/>
    </row>
    <row r="54585" spans="20:24">
      <c r="T54585" s="288"/>
      <c r="U54585" s="287"/>
      <c r="X54585" s="289"/>
    </row>
    <row r="54586" spans="20:24">
      <c r="T54586" s="288"/>
      <c r="U54586" s="287"/>
      <c r="X54586" s="289"/>
    </row>
    <row r="54587" spans="20:24">
      <c r="T54587" s="288"/>
      <c r="U54587" s="287"/>
      <c r="X54587" s="289"/>
    </row>
    <row r="54588" spans="20:24">
      <c r="T54588" s="288"/>
      <c r="U54588" s="287"/>
      <c r="X54588" s="289"/>
    </row>
    <row r="54589" spans="20:24">
      <c r="T54589" s="288"/>
      <c r="U54589" s="287"/>
      <c r="X54589" s="289"/>
    </row>
    <row r="54590" spans="20:24">
      <c r="T54590" s="288"/>
      <c r="U54590" s="287"/>
      <c r="X54590" s="289"/>
    </row>
    <row r="54591" spans="20:24">
      <c r="T54591" s="288"/>
      <c r="U54591" s="287"/>
      <c r="X54591" s="289"/>
    </row>
    <row r="54592" spans="20:24">
      <c r="T54592" s="288"/>
      <c r="U54592" s="287"/>
      <c r="X54592" s="289"/>
    </row>
    <row r="54593" spans="20:24">
      <c r="T54593" s="288"/>
      <c r="U54593" s="287"/>
      <c r="X54593" s="289"/>
    </row>
    <row r="54594" spans="20:24">
      <c r="T54594" s="288"/>
      <c r="U54594" s="287"/>
      <c r="X54594" s="289"/>
    </row>
    <row r="54595" spans="20:24">
      <c r="T54595" s="288"/>
      <c r="U54595" s="287"/>
      <c r="X54595" s="289"/>
    </row>
    <row r="54596" spans="20:24">
      <c r="T54596" s="288"/>
      <c r="U54596" s="287"/>
      <c r="X54596" s="289"/>
    </row>
    <row r="54597" spans="20:24">
      <c r="T54597" s="288"/>
      <c r="U54597" s="287"/>
      <c r="X54597" s="289"/>
    </row>
    <row r="54598" spans="20:24">
      <c r="T54598" s="288"/>
      <c r="U54598" s="287"/>
      <c r="X54598" s="289"/>
    </row>
    <row r="54599" spans="20:24">
      <c r="T54599" s="288"/>
      <c r="U54599" s="287"/>
      <c r="X54599" s="289"/>
    </row>
    <row r="54600" spans="20:24">
      <c r="T54600" s="288"/>
      <c r="U54600" s="287"/>
      <c r="X54600" s="289"/>
    </row>
    <row r="54601" spans="20:24">
      <c r="T54601" s="288"/>
      <c r="U54601" s="287"/>
      <c r="X54601" s="289"/>
    </row>
    <row r="54602" spans="20:24">
      <c r="T54602" s="288"/>
      <c r="U54602" s="287"/>
      <c r="X54602" s="289"/>
    </row>
    <row r="54603" spans="20:24">
      <c r="T54603" s="288"/>
      <c r="U54603" s="287"/>
      <c r="X54603" s="289"/>
    </row>
    <row r="54604" spans="20:24">
      <c r="T54604" s="288"/>
      <c r="U54604" s="287"/>
      <c r="X54604" s="289"/>
    </row>
    <row r="54605" spans="20:24">
      <c r="T54605" s="288"/>
      <c r="U54605" s="287"/>
      <c r="X54605" s="289"/>
    </row>
    <row r="54606" spans="20:24">
      <c r="T54606" s="288"/>
      <c r="U54606" s="287"/>
      <c r="X54606" s="289"/>
    </row>
    <row r="54607" spans="20:24">
      <c r="T54607" s="288"/>
      <c r="U54607" s="287"/>
      <c r="X54607" s="289"/>
    </row>
    <row r="54608" spans="20:24">
      <c r="T54608" s="288"/>
      <c r="U54608" s="287"/>
      <c r="X54608" s="289"/>
    </row>
    <row r="54609" spans="20:24">
      <c r="T54609" s="288"/>
      <c r="U54609" s="287"/>
      <c r="X54609" s="289"/>
    </row>
    <row r="54610" spans="20:24">
      <c r="T54610" s="288"/>
      <c r="U54610" s="287"/>
      <c r="X54610" s="289"/>
    </row>
    <row r="54611" spans="20:24">
      <c r="T54611" s="288"/>
      <c r="U54611" s="287"/>
      <c r="X54611" s="289"/>
    </row>
    <row r="54612" spans="20:24">
      <c r="T54612" s="288"/>
      <c r="U54612" s="287"/>
      <c r="X54612" s="289"/>
    </row>
    <row r="54613" spans="20:24">
      <c r="T54613" s="288"/>
      <c r="U54613" s="287"/>
      <c r="X54613" s="289"/>
    </row>
    <row r="54614" spans="20:24">
      <c r="T54614" s="288"/>
      <c r="U54614" s="287"/>
      <c r="X54614" s="289"/>
    </row>
    <row r="54615" spans="20:24">
      <c r="T54615" s="288"/>
      <c r="U54615" s="287"/>
      <c r="X54615" s="289"/>
    </row>
    <row r="54616" spans="20:24">
      <c r="T54616" s="288"/>
      <c r="U54616" s="287"/>
      <c r="X54616" s="289"/>
    </row>
    <row r="54617" spans="20:24">
      <c r="T54617" s="288"/>
      <c r="U54617" s="287"/>
      <c r="X54617" s="289"/>
    </row>
    <row r="54618" spans="20:24">
      <c r="T54618" s="288"/>
      <c r="U54618" s="287"/>
      <c r="X54618" s="289"/>
    </row>
    <row r="54619" spans="20:24">
      <c r="T54619" s="288"/>
      <c r="U54619" s="287"/>
      <c r="X54619" s="289"/>
    </row>
    <row r="54620" spans="20:24">
      <c r="T54620" s="288"/>
      <c r="U54620" s="287"/>
      <c r="X54620" s="289"/>
    </row>
    <row r="54621" spans="20:24">
      <c r="T54621" s="288"/>
      <c r="U54621" s="287"/>
      <c r="X54621" s="289"/>
    </row>
    <row r="54622" spans="20:24">
      <c r="T54622" s="288"/>
      <c r="U54622" s="287"/>
      <c r="X54622" s="289"/>
    </row>
    <row r="54623" spans="20:24">
      <c r="T54623" s="288"/>
      <c r="U54623" s="287"/>
      <c r="X54623" s="289"/>
    </row>
    <row r="54624" spans="20:24">
      <c r="T54624" s="288"/>
      <c r="U54624" s="287"/>
      <c r="X54624" s="289"/>
    </row>
    <row r="54625" spans="20:24">
      <c r="T54625" s="288"/>
      <c r="U54625" s="287"/>
      <c r="X54625" s="289"/>
    </row>
    <row r="54626" spans="20:24">
      <c r="T54626" s="288"/>
      <c r="U54626" s="287"/>
      <c r="X54626" s="289"/>
    </row>
    <row r="54627" spans="20:24">
      <c r="T54627" s="288"/>
      <c r="U54627" s="287"/>
      <c r="X54627" s="289"/>
    </row>
    <row r="54628" spans="20:24">
      <c r="T54628" s="288"/>
      <c r="U54628" s="287"/>
      <c r="X54628" s="289"/>
    </row>
    <row r="54629" spans="20:24">
      <c r="T54629" s="288"/>
      <c r="U54629" s="287"/>
      <c r="X54629" s="289"/>
    </row>
    <row r="54630" spans="20:24">
      <c r="T54630" s="288"/>
      <c r="U54630" s="287"/>
      <c r="X54630" s="289"/>
    </row>
    <row r="54631" spans="20:24">
      <c r="T54631" s="288"/>
      <c r="U54631" s="287"/>
      <c r="X54631" s="289"/>
    </row>
    <row r="54632" spans="20:24">
      <c r="T54632" s="288"/>
      <c r="U54632" s="287"/>
      <c r="X54632" s="289"/>
    </row>
    <row r="54633" spans="20:24">
      <c r="T54633" s="288"/>
      <c r="U54633" s="287"/>
      <c r="X54633" s="289"/>
    </row>
    <row r="54634" spans="20:24">
      <c r="T54634" s="288"/>
      <c r="U54634" s="287"/>
      <c r="X54634" s="289"/>
    </row>
    <row r="54635" spans="20:24">
      <c r="T54635" s="288"/>
      <c r="U54635" s="287"/>
      <c r="X54635" s="289"/>
    </row>
    <row r="54636" spans="20:24">
      <c r="T54636" s="288"/>
      <c r="U54636" s="287"/>
      <c r="X54636" s="289"/>
    </row>
    <row r="54637" spans="20:24">
      <c r="T54637" s="288"/>
      <c r="U54637" s="287"/>
      <c r="X54637" s="289"/>
    </row>
    <row r="54638" spans="20:24">
      <c r="T54638" s="288"/>
      <c r="U54638" s="287"/>
      <c r="X54638" s="289"/>
    </row>
    <row r="54639" spans="20:24">
      <c r="T54639" s="288"/>
      <c r="U54639" s="287"/>
      <c r="X54639" s="289"/>
    </row>
    <row r="54640" spans="20:24">
      <c r="T54640" s="288"/>
      <c r="U54640" s="287"/>
      <c r="X54640" s="289"/>
    </row>
    <row r="54641" spans="20:24">
      <c r="T54641" s="288"/>
      <c r="U54641" s="287"/>
      <c r="X54641" s="289"/>
    </row>
    <row r="54642" spans="20:24">
      <c r="T54642" s="288"/>
      <c r="U54642" s="287"/>
      <c r="X54642" s="289"/>
    </row>
    <row r="54643" spans="20:24">
      <c r="T54643" s="288"/>
      <c r="U54643" s="287"/>
      <c r="X54643" s="289"/>
    </row>
    <row r="54644" spans="20:24">
      <c r="T54644" s="288"/>
      <c r="U54644" s="287"/>
      <c r="X54644" s="289"/>
    </row>
    <row r="54645" spans="20:24">
      <c r="T54645" s="288"/>
      <c r="U54645" s="287"/>
      <c r="X54645" s="289"/>
    </row>
    <row r="54646" spans="20:24">
      <c r="T54646" s="288"/>
      <c r="U54646" s="287"/>
      <c r="X54646" s="289"/>
    </row>
    <row r="54647" spans="20:24">
      <c r="T54647" s="288"/>
      <c r="U54647" s="287"/>
      <c r="X54647" s="289"/>
    </row>
    <row r="54648" spans="20:24">
      <c r="T54648" s="288"/>
      <c r="U54648" s="287"/>
      <c r="X54648" s="289"/>
    </row>
    <row r="54649" spans="20:24">
      <c r="T54649" s="288"/>
      <c r="U54649" s="287"/>
      <c r="X54649" s="289"/>
    </row>
    <row r="54650" spans="20:24">
      <c r="T54650" s="288"/>
      <c r="U54650" s="287"/>
      <c r="X54650" s="289"/>
    </row>
    <row r="54651" spans="20:24">
      <c r="T54651" s="288"/>
      <c r="U54651" s="287"/>
      <c r="X54651" s="289"/>
    </row>
    <row r="54652" spans="20:24">
      <c r="T54652" s="288"/>
      <c r="U54652" s="287"/>
      <c r="X54652" s="289"/>
    </row>
    <row r="54653" spans="20:24">
      <c r="T54653" s="288"/>
      <c r="U54653" s="287"/>
      <c r="X54653" s="289"/>
    </row>
    <row r="54654" spans="20:24">
      <c r="T54654" s="288"/>
      <c r="U54654" s="287"/>
      <c r="X54654" s="289"/>
    </row>
    <row r="54655" spans="20:24">
      <c r="T54655" s="288"/>
      <c r="U54655" s="287"/>
      <c r="X54655" s="289"/>
    </row>
    <row r="54656" spans="20:24">
      <c r="T54656" s="288"/>
      <c r="U54656" s="287"/>
      <c r="X54656" s="289"/>
    </row>
    <row r="54657" spans="20:24">
      <c r="T54657" s="288"/>
      <c r="U54657" s="287"/>
      <c r="X54657" s="289"/>
    </row>
    <row r="54658" spans="20:24">
      <c r="T54658" s="288"/>
      <c r="U54658" s="287"/>
      <c r="X54658" s="289"/>
    </row>
    <row r="54659" spans="20:24">
      <c r="T54659" s="288"/>
      <c r="U54659" s="287"/>
      <c r="X54659" s="289"/>
    </row>
    <row r="54660" spans="20:24">
      <c r="T54660" s="288"/>
      <c r="U54660" s="287"/>
      <c r="X54660" s="289"/>
    </row>
    <row r="54661" spans="20:24">
      <c r="T54661" s="288"/>
      <c r="U54661" s="287"/>
      <c r="X54661" s="289"/>
    </row>
    <row r="54662" spans="20:24">
      <c r="T54662" s="288"/>
      <c r="U54662" s="287"/>
      <c r="X54662" s="289"/>
    </row>
    <row r="54663" spans="20:24">
      <c r="T54663" s="288"/>
      <c r="U54663" s="287"/>
      <c r="X54663" s="289"/>
    </row>
    <row r="54664" spans="20:24">
      <c r="T54664" s="288"/>
      <c r="U54664" s="287"/>
      <c r="X54664" s="289"/>
    </row>
    <row r="54665" spans="20:24">
      <c r="T54665" s="288"/>
      <c r="U54665" s="287"/>
      <c r="X54665" s="289"/>
    </row>
    <row r="54666" spans="20:24">
      <c r="T54666" s="288"/>
      <c r="U54666" s="287"/>
      <c r="X54666" s="289"/>
    </row>
    <row r="54667" spans="20:24">
      <c r="T54667" s="288"/>
      <c r="U54667" s="287"/>
      <c r="X54667" s="289"/>
    </row>
    <row r="54668" spans="20:24">
      <c r="T54668" s="288"/>
      <c r="U54668" s="287"/>
      <c r="X54668" s="289"/>
    </row>
    <row r="54669" spans="20:24">
      <c r="T54669" s="288"/>
      <c r="U54669" s="287"/>
      <c r="X54669" s="289"/>
    </row>
    <row r="54670" spans="20:24">
      <c r="T54670" s="288"/>
      <c r="U54670" s="287"/>
      <c r="X54670" s="289"/>
    </row>
    <row r="54671" spans="20:24">
      <c r="T54671" s="288"/>
      <c r="U54671" s="287"/>
      <c r="X54671" s="289"/>
    </row>
    <row r="54672" spans="20:24">
      <c r="T54672" s="288"/>
      <c r="U54672" s="287"/>
      <c r="X54672" s="289"/>
    </row>
    <row r="54673" spans="20:24">
      <c r="T54673" s="288"/>
      <c r="U54673" s="287"/>
      <c r="X54673" s="289"/>
    </row>
    <row r="54674" spans="20:24">
      <c r="T54674" s="288"/>
      <c r="U54674" s="287"/>
      <c r="X54674" s="289"/>
    </row>
    <row r="54675" spans="20:24">
      <c r="T54675" s="288"/>
      <c r="U54675" s="287"/>
      <c r="X54675" s="289"/>
    </row>
    <row r="54676" spans="20:24">
      <c r="T54676" s="288"/>
      <c r="U54676" s="287"/>
      <c r="X54676" s="289"/>
    </row>
    <row r="54677" spans="20:24">
      <c r="T54677" s="288"/>
      <c r="U54677" s="287"/>
      <c r="X54677" s="289"/>
    </row>
    <row r="54678" spans="20:24">
      <c r="T54678" s="288"/>
      <c r="U54678" s="287"/>
      <c r="X54678" s="289"/>
    </row>
    <row r="54679" spans="20:24">
      <c r="T54679" s="288"/>
      <c r="U54679" s="287"/>
      <c r="X54679" s="289"/>
    </row>
    <row r="54680" spans="20:24">
      <c r="T54680" s="288"/>
      <c r="U54680" s="287"/>
      <c r="X54680" s="289"/>
    </row>
    <row r="54681" spans="20:24">
      <c r="T54681" s="288"/>
      <c r="U54681" s="287"/>
      <c r="X54681" s="289"/>
    </row>
    <row r="54682" spans="20:24">
      <c r="T54682" s="288"/>
      <c r="U54682" s="287"/>
      <c r="X54682" s="289"/>
    </row>
    <row r="54683" spans="20:24">
      <c r="T54683" s="288"/>
      <c r="U54683" s="287"/>
      <c r="X54683" s="289"/>
    </row>
    <row r="54684" spans="20:24">
      <c r="T54684" s="288"/>
      <c r="U54684" s="287"/>
      <c r="X54684" s="289"/>
    </row>
    <row r="54685" spans="20:24">
      <c r="T54685" s="288"/>
      <c r="U54685" s="287"/>
      <c r="X54685" s="289"/>
    </row>
    <row r="54686" spans="20:24">
      <c r="T54686" s="288"/>
      <c r="U54686" s="287"/>
      <c r="X54686" s="289"/>
    </row>
    <row r="54687" spans="20:24">
      <c r="T54687" s="288"/>
      <c r="U54687" s="287"/>
      <c r="X54687" s="289"/>
    </row>
    <row r="54688" spans="20:24">
      <c r="T54688" s="288"/>
      <c r="U54688" s="287"/>
      <c r="X54688" s="289"/>
    </row>
    <row r="54689" spans="20:24">
      <c r="T54689" s="288"/>
      <c r="U54689" s="287"/>
      <c r="X54689" s="289"/>
    </row>
    <row r="54690" spans="20:24">
      <c r="T54690" s="288"/>
      <c r="U54690" s="287"/>
      <c r="X54690" s="289"/>
    </row>
    <row r="54691" spans="20:24">
      <c r="T54691" s="288"/>
      <c r="U54691" s="287"/>
      <c r="X54691" s="289"/>
    </row>
    <row r="54692" spans="20:24">
      <c r="T54692" s="288"/>
      <c r="U54692" s="287"/>
      <c r="X54692" s="289"/>
    </row>
    <row r="54693" spans="20:24">
      <c r="T54693" s="288"/>
      <c r="U54693" s="287"/>
      <c r="X54693" s="289"/>
    </row>
    <row r="54694" spans="20:24">
      <c r="T54694" s="288"/>
      <c r="U54694" s="287"/>
      <c r="X54694" s="289"/>
    </row>
    <row r="54695" spans="20:24">
      <c r="T54695" s="288"/>
      <c r="U54695" s="287"/>
      <c r="X54695" s="289"/>
    </row>
    <row r="54696" spans="20:24">
      <c r="T54696" s="288"/>
      <c r="U54696" s="287"/>
      <c r="X54696" s="289"/>
    </row>
    <row r="54697" spans="20:24">
      <c r="T54697" s="288"/>
      <c r="U54697" s="287"/>
      <c r="X54697" s="289"/>
    </row>
    <row r="54698" spans="20:24">
      <c r="T54698" s="288"/>
      <c r="U54698" s="287"/>
      <c r="X54698" s="289"/>
    </row>
    <row r="54699" spans="20:24">
      <c r="T54699" s="288"/>
      <c r="U54699" s="287"/>
      <c r="X54699" s="289"/>
    </row>
    <row r="54700" spans="20:24">
      <c r="T54700" s="288"/>
      <c r="U54700" s="287"/>
      <c r="X54700" s="289"/>
    </row>
    <row r="54701" spans="20:24">
      <c r="T54701" s="288"/>
      <c r="U54701" s="287"/>
      <c r="X54701" s="289"/>
    </row>
    <row r="54702" spans="20:24">
      <c r="T54702" s="288"/>
      <c r="U54702" s="287"/>
      <c r="X54702" s="289"/>
    </row>
    <row r="54703" spans="20:24">
      <c r="T54703" s="288"/>
      <c r="U54703" s="287"/>
      <c r="X54703" s="289"/>
    </row>
    <row r="54704" spans="20:24">
      <c r="T54704" s="288"/>
      <c r="U54704" s="287"/>
      <c r="X54704" s="289"/>
    </row>
    <row r="54705" spans="20:24">
      <c r="T54705" s="288"/>
      <c r="U54705" s="287"/>
      <c r="X54705" s="289"/>
    </row>
    <row r="54706" spans="20:24">
      <c r="T54706" s="288"/>
      <c r="U54706" s="287"/>
      <c r="X54706" s="289"/>
    </row>
    <row r="54707" spans="20:24">
      <c r="T54707" s="288"/>
      <c r="U54707" s="287"/>
      <c r="X54707" s="289"/>
    </row>
    <row r="54708" spans="20:24">
      <c r="T54708" s="288"/>
      <c r="U54708" s="287"/>
      <c r="X54708" s="289"/>
    </row>
    <row r="54709" spans="20:24">
      <c r="T54709" s="288"/>
      <c r="U54709" s="287"/>
      <c r="X54709" s="289"/>
    </row>
    <row r="54710" spans="20:24">
      <c r="T54710" s="288"/>
      <c r="U54710" s="287"/>
      <c r="X54710" s="289"/>
    </row>
    <row r="54711" spans="20:24">
      <c r="T54711" s="288"/>
      <c r="U54711" s="287"/>
      <c r="X54711" s="289"/>
    </row>
    <row r="54712" spans="20:24">
      <c r="T54712" s="288"/>
      <c r="U54712" s="287"/>
      <c r="X54712" s="289"/>
    </row>
    <row r="54713" spans="20:24">
      <c r="T54713" s="288"/>
      <c r="U54713" s="287"/>
      <c r="X54713" s="289"/>
    </row>
    <row r="54714" spans="20:24">
      <c r="T54714" s="288"/>
      <c r="U54714" s="287"/>
      <c r="X54714" s="289"/>
    </row>
    <row r="54715" spans="20:24">
      <c r="T54715" s="288"/>
      <c r="U54715" s="287"/>
      <c r="X54715" s="289"/>
    </row>
    <row r="54716" spans="20:24">
      <c r="T54716" s="288"/>
      <c r="U54716" s="287"/>
      <c r="X54716" s="289"/>
    </row>
    <row r="54717" spans="20:24">
      <c r="T54717" s="288"/>
      <c r="U54717" s="287"/>
      <c r="X54717" s="289"/>
    </row>
    <row r="54718" spans="20:24">
      <c r="T54718" s="288"/>
      <c r="U54718" s="287"/>
      <c r="X54718" s="289"/>
    </row>
    <row r="54719" spans="20:24">
      <c r="T54719" s="288"/>
      <c r="U54719" s="287"/>
      <c r="X54719" s="289"/>
    </row>
    <row r="54720" spans="20:24">
      <c r="T54720" s="288"/>
      <c r="U54720" s="287"/>
      <c r="X54720" s="289"/>
    </row>
    <row r="54721" spans="20:24">
      <c r="T54721" s="288"/>
      <c r="U54721" s="287"/>
      <c r="X54721" s="289"/>
    </row>
    <row r="54722" spans="20:24">
      <c r="T54722" s="288"/>
      <c r="U54722" s="287"/>
      <c r="X54722" s="289"/>
    </row>
    <row r="54723" spans="20:24">
      <c r="T54723" s="288"/>
      <c r="U54723" s="287"/>
      <c r="X54723" s="289"/>
    </row>
    <row r="54724" spans="20:24">
      <c r="T54724" s="288"/>
      <c r="U54724" s="287"/>
      <c r="X54724" s="289"/>
    </row>
    <row r="54725" spans="20:24">
      <c r="T54725" s="288"/>
      <c r="U54725" s="287"/>
      <c r="X54725" s="289"/>
    </row>
    <row r="54726" spans="20:24">
      <c r="T54726" s="288"/>
      <c r="U54726" s="287"/>
      <c r="X54726" s="289"/>
    </row>
    <row r="54727" spans="20:24">
      <c r="T54727" s="288"/>
      <c r="U54727" s="287"/>
      <c r="X54727" s="289"/>
    </row>
    <row r="54728" spans="20:24">
      <c r="T54728" s="288"/>
      <c r="U54728" s="287"/>
      <c r="X54728" s="289"/>
    </row>
    <row r="54729" spans="20:24">
      <c r="T54729" s="288"/>
      <c r="U54729" s="287"/>
      <c r="X54729" s="289"/>
    </row>
    <row r="54730" spans="20:24">
      <c r="T54730" s="288"/>
      <c r="U54730" s="287"/>
      <c r="X54730" s="289"/>
    </row>
    <row r="54731" spans="20:24">
      <c r="T54731" s="288"/>
      <c r="U54731" s="287"/>
      <c r="X54731" s="289"/>
    </row>
    <row r="54732" spans="20:24">
      <c r="T54732" s="288"/>
      <c r="U54732" s="287"/>
      <c r="X54732" s="289"/>
    </row>
    <row r="54733" spans="20:24">
      <c r="T54733" s="288"/>
      <c r="U54733" s="287"/>
      <c r="X54733" s="289"/>
    </row>
    <row r="54734" spans="20:24">
      <c r="T54734" s="288"/>
      <c r="U54734" s="287"/>
      <c r="X54734" s="289"/>
    </row>
    <row r="54735" spans="20:24">
      <c r="T54735" s="288"/>
      <c r="U54735" s="287"/>
      <c r="X54735" s="289"/>
    </row>
    <row r="54736" spans="20:24">
      <c r="T54736" s="288"/>
      <c r="U54736" s="287"/>
      <c r="X54736" s="289"/>
    </row>
    <row r="54737" spans="20:24">
      <c r="T54737" s="288"/>
      <c r="U54737" s="287"/>
      <c r="X54737" s="289"/>
    </row>
    <row r="54738" spans="20:24">
      <c r="T54738" s="288"/>
      <c r="U54738" s="287"/>
      <c r="X54738" s="289"/>
    </row>
    <row r="54739" spans="20:24">
      <c r="T54739" s="288"/>
      <c r="U54739" s="287"/>
      <c r="X54739" s="289"/>
    </row>
    <row r="54740" spans="20:24">
      <c r="T54740" s="288"/>
      <c r="U54740" s="287"/>
      <c r="X54740" s="289"/>
    </row>
    <row r="54741" spans="20:24">
      <c r="T54741" s="288"/>
      <c r="U54741" s="287"/>
      <c r="X54741" s="289"/>
    </row>
    <row r="54742" spans="20:24">
      <c r="T54742" s="288"/>
      <c r="U54742" s="287"/>
      <c r="X54742" s="289"/>
    </row>
    <row r="54743" spans="20:24">
      <c r="T54743" s="288"/>
      <c r="U54743" s="287"/>
      <c r="X54743" s="289"/>
    </row>
    <row r="54744" spans="20:24">
      <c r="T54744" s="288"/>
      <c r="U54744" s="287"/>
      <c r="X54744" s="289"/>
    </row>
    <row r="54745" spans="20:24">
      <c r="T54745" s="288"/>
      <c r="U54745" s="287"/>
      <c r="X54745" s="289"/>
    </row>
    <row r="54746" spans="20:24">
      <c r="T54746" s="288"/>
      <c r="U54746" s="287"/>
      <c r="X54746" s="289"/>
    </row>
    <row r="54747" spans="20:24">
      <c r="T54747" s="288"/>
      <c r="U54747" s="287"/>
      <c r="X54747" s="289"/>
    </row>
    <row r="54748" spans="20:24">
      <c r="T54748" s="288"/>
      <c r="U54748" s="287"/>
      <c r="X54748" s="289"/>
    </row>
    <row r="54749" spans="20:24">
      <c r="T54749" s="288"/>
      <c r="U54749" s="287"/>
      <c r="X54749" s="289"/>
    </row>
    <row r="54750" spans="20:24">
      <c r="T54750" s="288"/>
      <c r="U54750" s="287"/>
      <c r="X54750" s="289"/>
    </row>
    <row r="54751" spans="20:24">
      <c r="T54751" s="288"/>
      <c r="U54751" s="287"/>
      <c r="X54751" s="289"/>
    </row>
    <row r="54752" spans="20:24">
      <c r="T54752" s="288"/>
      <c r="U54752" s="287"/>
      <c r="X54752" s="289"/>
    </row>
    <row r="54753" spans="20:24">
      <c r="T54753" s="288"/>
      <c r="U54753" s="287"/>
      <c r="X54753" s="289"/>
    </row>
    <row r="54754" spans="20:24">
      <c r="T54754" s="288"/>
      <c r="U54754" s="287"/>
      <c r="X54754" s="289"/>
    </row>
    <row r="54755" spans="20:24">
      <c r="T54755" s="288"/>
      <c r="U54755" s="287"/>
      <c r="X54755" s="289"/>
    </row>
    <row r="54756" spans="20:24">
      <c r="T54756" s="288"/>
      <c r="U54756" s="287"/>
      <c r="X54756" s="289"/>
    </row>
    <row r="54757" spans="20:24">
      <c r="T54757" s="288"/>
      <c r="U54757" s="287"/>
      <c r="X54757" s="289"/>
    </row>
    <row r="54758" spans="20:24">
      <c r="T54758" s="288"/>
      <c r="U54758" s="287"/>
      <c r="X54758" s="289"/>
    </row>
    <row r="54759" spans="20:24">
      <c r="T54759" s="288"/>
      <c r="U54759" s="287"/>
      <c r="X54759" s="289"/>
    </row>
    <row r="54760" spans="20:24">
      <c r="T54760" s="288"/>
      <c r="U54760" s="287"/>
      <c r="X54760" s="289"/>
    </row>
    <row r="54761" spans="20:24">
      <c r="T54761" s="288"/>
      <c r="U54761" s="287"/>
      <c r="X54761" s="289"/>
    </row>
    <row r="54762" spans="20:24">
      <c r="T54762" s="288"/>
      <c r="U54762" s="287"/>
      <c r="X54762" s="289"/>
    </row>
    <row r="54763" spans="20:24">
      <c r="T54763" s="288"/>
      <c r="U54763" s="287"/>
      <c r="X54763" s="289"/>
    </row>
    <row r="54764" spans="20:24">
      <c r="T54764" s="288"/>
      <c r="U54764" s="287"/>
      <c r="X54764" s="289"/>
    </row>
    <row r="54765" spans="20:24">
      <c r="T54765" s="288"/>
      <c r="U54765" s="287"/>
      <c r="X54765" s="289"/>
    </row>
    <row r="54766" spans="20:24">
      <c r="T54766" s="288"/>
      <c r="U54766" s="287"/>
      <c r="X54766" s="289"/>
    </row>
    <row r="54767" spans="20:24">
      <c r="T54767" s="288"/>
      <c r="U54767" s="287"/>
      <c r="X54767" s="289"/>
    </row>
    <row r="54768" spans="20:24">
      <c r="T54768" s="288"/>
      <c r="U54768" s="287"/>
      <c r="X54768" s="289"/>
    </row>
    <row r="54769" spans="20:24">
      <c r="T54769" s="288"/>
      <c r="U54769" s="287"/>
      <c r="X54769" s="289"/>
    </row>
    <row r="54770" spans="20:24">
      <c r="T54770" s="288"/>
      <c r="U54770" s="287"/>
      <c r="X54770" s="289"/>
    </row>
    <row r="54771" spans="20:24">
      <c r="T54771" s="288"/>
      <c r="U54771" s="287"/>
      <c r="X54771" s="289"/>
    </row>
    <row r="54772" spans="20:24">
      <c r="T54772" s="288"/>
      <c r="U54772" s="287"/>
      <c r="X54772" s="289"/>
    </row>
    <row r="54773" spans="20:24">
      <c r="T54773" s="288"/>
      <c r="U54773" s="287"/>
      <c r="X54773" s="289"/>
    </row>
    <row r="54774" spans="20:24">
      <c r="T54774" s="288"/>
      <c r="U54774" s="287"/>
      <c r="X54774" s="289"/>
    </row>
    <row r="54775" spans="20:24">
      <c r="T54775" s="288"/>
      <c r="U54775" s="287"/>
      <c r="X54775" s="289"/>
    </row>
    <row r="54776" spans="20:24">
      <c r="T54776" s="288"/>
      <c r="U54776" s="287"/>
      <c r="X54776" s="289"/>
    </row>
    <row r="54777" spans="20:24">
      <c r="T54777" s="288"/>
      <c r="U54777" s="287"/>
      <c r="X54777" s="289"/>
    </row>
    <row r="54778" spans="20:24">
      <c r="T54778" s="288"/>
      <c r="U54778" s="287"/>
      <c r="X54778" s="289"/>
    </row>
    <row r="54779" spans="20:24">
      <c r="T54779" s="288"/>
      <c r="U54779" s="287"/>
      <c r="X54779" s="289"/>
    </row>
    <row r="54780" spans="20:24">
      <c r="T54780" s="288"/>
      <c r="U54780" s="287"/>
      <c r="X54780" s="289"/>
    </row>
    <row r="54781" spans="20:24">
      <c r="T54781" s="288"/>
      <c r="U54781" s="287"/>
      <c r="X54781" s="289"/>
    </row>
    <row r="54782" spans="20:24">
      <c r="T54782" s="288"/>
      <c r="U54782" s="287"/>
      <c r="X54782" s="289"/>
    </row>
    <row r="54783" spans="20:24">
      <c r="T54783" s="288"/>
      <c r="U54783" s="287"/>
      <c r="X54783" s="289"/>
    </row>
    <row r="54784" spans="20:24">
      <c r="T54784" s="288"/>
      <c r="U54784" s="287"/>
      <c r="X54784" s="289"/>
    </row>
    <row r="54785" spans="20:24">
      <c r="T54785" s="288"/>
      <c r="U54785" s="287"/>
      <c r="X54785" s="289"/>
    </row>
    <row r="54786" spans="20:24">
      <c r="T54786" s="288"/>
      <c r="U54786" s="287"/>
      <c r="X54786" s="289"/>
    </row>
    <row r="54787" spans="20:24">
      <c r="T54787" s="288"/>
      <c r="U54787" s="287"/>
      <c r="X54787" s="289"/>
    </row>
    <row r="54788" spans="20:24">
      <c r="T54788" s="288"/>
      <c r="U54788" s="287"/>
      <c r="X54788" s="289"/>
    </row>
    <row r="54789" spans="20:24">
      <c r="T54789" s="288"/>
      <c r="U54789" s="287"/>
      <c r="X54789" s="289"/>
    </row>
    <row r="54790" spans="20:24">
      <c r="T54790" s="288"/>
      <c r="U54790" s="287"/>
      <c r="X54790" s="289"/>
    </row>
    <row r="54791" spans="20:24">
      <c r="T54791" s="288"/>
      <c r="U54791" s="287"/>
      <c r="X54791" s="289"/>
    </row>
    <row r="54792" spans="20:24">
      <c r="T54792" s="288"/>
      <c r="U54792" s="287"/>
      <c r="X54792" s="289"/>
    </row>
    <row r="54793" spans="20:24">
      <c r="T54793" s="288"/>
      <c r="U54793" s="287"/>
      <c r="X54793" s="289"/>
    </row>
    <row r="54794" spans="20:24">
      <c r="T54794" s="288"/>
      <c r="U54794" s="287"/>
      <c r="X54794" s="289"/>
    </row>
    <row r="54795" spans="20:24">
      <c r="T54795" s="288"/>
      <c r="U54795" s="287"/>
      <c r="X54795" s="289"/>
    </row>
    <row r="54796" spans="20:24">
      <c r="T54796" s="288"/>
      <c r="U54796" s="287"/>
      <c r="X54796" s="289"/>
    </row>
    <row r="54797" spans="20:24">
      <c r="T54797" s="288"/>
      <c r="U54797" s="287"/>
      <c r="X54797" s="289"/>
    </row>
    <row r="54798" spans="20:24">
      <c r="T54798" s="288"/>
      <c r="U54798" s="287"/>
      <c r="X54798" s="289"/>
    </row>
    <row r="54799" spans="20:24">
      <c r="T54799" s="288"/>
      <c r="U54799" s="287"/>
      <c r="X54799" s="289"/>
    </row>
    <row r="54800" spans="20:24">
      <c r="T54800" s="288"/>
      <c r="U54800" s="287"/>
      <c r="X54800" s="289"/>
    </row>
    <row r="54801" spans="20:24">
      <c r="T54801" s="288"/>
      <c r="U54801" s="287"/>
      <c r="X54801" s="289"/>
    </row>
    <row r="54802" spans="20:24">
      <c r="T54802" s="288"/>
      <c r="U54802" s="287"/>
      <c r="X54802" s="289"/>
    </row>
    <row r="54803" spans="20:24">
      <c r="T54803" s="288"/>
      <c r="U54803" s="287"/>
      <c r="X54803" s="289"/>
    </row>
    <row r="54804" spans="20:24">
      <c r="T54804" s="288"/>
      <c r="U54804" s="287"/>
      <c r="X54804" s="289"/>
    </row>
    <row r="54805" spans="20:24">
      <c r="T54805" s="288"/>
      <c r="U54805" s="287"/>
      <c r="X54805" s="289"/>
    </row>
    <row r="54806" spans="20:24">
      <c r="T54806" s="288"/>
      <c r="U54806" s="287"/>
      <c r="X54806" s="289"/>
    </row>
    <row r="54807" spans="20:24">
      <c r="T54807" s="288"/>
      <c r="U54807" s="287"/>
      <c r="X54807" s="289"/>
    </row>
    <row r="54808" spans="20:24">
      <c r="T54808" s="288"/>
      <c r="U54808" s="287"/>
      <c r="X54808" s="289"/>
    </row>
    <row r="54809" spans="20:24">
      <c r="T54809" s="288"/>
      <c r="U54809" s="287"/>
      <c r="X54809" s="289"/>
    </row>
    <row r="54810" spans="20:24">
      <c r="T54810" s="288"/>
      <c r="U54810" s="287"/>
      <c r="X54810" s="289"/>
    </row>
    <row r="54811" spans="20:24">
      <c r="T54811" s="288"/>
      <c r="U54811" s="287"/>
      <c r="X54811" s="289"/>
    </row>
    <row r="54812" spans="20:24">
      <c r="T54812" s="288"/>
      <c r="U54812" s="287"/>
      <c r="X54812" s="289"/>
    </row>
    <row r="54813" spans="20:24">
      <c r="T54813" s="288"/>
      <c r="U54813" s="287"/>
      <c r="X54813" s="289"/>
    </row>
    <row r="54814" spans="20:24">
      <c r="T54814" s="288"/>
      <c r="U54814" s="287"/>
      <c r="X54814" s="289"/>
    </row>
    <row r="54815" spans="20:24">
      <c r="T54815" s="288"/>
      <c r="U54815" s="287"/>
      <c r="X54815" s="289"/>
    </row>
    <row r="54816" spans="20:24">
      <c r="T54816" s="288"/>
      <c r="U54816" s="287"/>
      <c r="X54816" s="289"/>
    </row>
    <row r="54817" spans="20:24">
      <c r="T54817" s="288"/>
      <c r="U54817" s="287"/>
      <c r="X54817" s="289"/>
    </row>
    <row r="54818" spans="20:24">
      <c r="T54818" s="288"/>
      <c r="U54818" s="287"/>
      <c r="X54818" s="289"/>
    </row>
    <row r="54819" spans="20:24">
      <c r="T54819" s="288"/>
      <c r="U54819" s="287"/>
      <c r="X54819" s="289"/>
    </row>
    <row r="54820" spans="20:24">
      <c r="T54820" s="288"/>
      <c r="U54820" s="287"/>
      <c r="X54820" s="289"/>
    </row>
    <row r="54821" spans="20:24">
      <c r="T54821" s="288"/>
      <c r="U54821" s="287"/>
      <c r="X54821" s="289"/>
    </row>
    <row r="54822" spans="20:24">
      <c r="T54822" s="288"/>
      <c r="U54822" s="287"/>
      <c r="X54822" s="289"/>
    </row>
    <row r="54823" spans="20:24">
      <c r="T54823" s="288"/>
      <c r="U54823" s="287"/>
      <c r="X54823" s="289"/>
    </row>
    <row r="54824" spans="20:24">
      <c r="T54824" s="288"/>
      <c r="U54824" s="287"/>
      <c r="X54824" s="289"/>
    </row>
    <row r="54825" spans="20:24">
      <c r="T54825" s="288"/>
      <c r="U54825" s="287"/>
      <c r="X54825" s="289"/>
    </row>
    <row r="54826" spans="20:24">
      <c r="T54826" s="288"/>
      <c r="U54826" s="287"/>
      <c r="X54826" s="289"/>
    </row>
    <row r="54827" spans="20:24">
      <c r="T54827" s="288"/>
      <c r="U54827" s="287"/>
      <c r="X54827" s="289"/>
    </row>
    <row r="54828" spans="20:24">
      <c r="T54828" s="288"/>
      <c r="U54828" s="287"/>
      <c r="X54828" s="289"/>
    </row>
    <row r="54829" spans="20:24">
      <c r="T54829" s="288"/>
      <c r="U54829" s="287"/>
      <c r="X54829" s="289"/>
    </row>
    <row r="54830" spans="20:24">
      <c r="T54830" s="288"/>
      <c r="U54830" s="287"/>
      <c r="X54830" s="289"/>
    </row>
    <row r="54831" spans="20:24">
      <c r="T54831" s="288"/>
      <c r="U54831" s="287"/>
      <c r="X54831" s="289"/>
    </row>
    <row r="54832" spans="20:24">
      <c r="T54832" s="288"/>
      <c r="U54832" s="287"/>
      <c r="X54832" s="289"/>
    </row>
    <row r="54833" spans="20:24">
      <c r="T54833" s="288"/>
      <c r="U54833" s="287"/>
      <c r="X54833" s="289"/>
    </row>
    <row r="54834" spans="20:24">
      <c r="T54834" s="288"/>
      <c r="U54834" s="287"/>
      <c r="X54834" s="289"/>
    </row>
    <row r="54835" spans="20:24">
      <c r="T54835" s="288"/>
      <c r="U54835" s="287"/>
      <c r="X54835" s="289"/>
    </row>
    <row r="54836" spans="20:24">
      <c r="T54836" s="288"/>
      <c r="U54836" s="287"/>
      <c r="X54836" s="289"/>
    </row>
    <row r="54837" spans="20:24">
      <c r="T54837" s="288"/>
      <c r="U54837" s="287"/>
      <c r="X54837" s="289"/>
    </row>
    <row r="54838" spans="20:24">
      <c r="T54838" s="288"/>
      <c r="U54838" s="287"/>
      <c r="X54838" s="289"/>
    </row>
    <row r="54839" spans="20:24">
      <c r="T54839" s="288"/>
      <c r="U54839" s="287"/>
      <c r="X54839" s="289"/>
    </row>
    <row r="54840" spans="20:24">
      <c r="T54840" s="288"/>
      <c r="U54840" s="287"/>
      <c r="X54840" s="289"/>
    </row>
    <row r="54841" spans="20:24">
      <c r="T54841" s="288"/>
      <c r="U54841" s="287"/>
      <c r="X54841" s="289"/>
    </row>
    <row r="54842" spans="20:24">
      <c r="T54842" s="288"/>
      <c r="U54842" s="287"/>
      <c r="X54842" s="289"/>
    </row>
    <row r="54843" spans="20:24">
      <c r="T54843" s="288"/>
      <c r="U54843" s="287"/>
      <c r="X54843" s="289"/>
    </row>
    <row r="54844" spans="20:24">
      <c r="T54844" s="288"/>
      <c r="U54844" s="287"/>
      <c r="X54844" s="289"/>
    </row>
    <row r="54845" spans="20:24">
      <c r="T54845" s="288"/>
      <c r="U54845" s="287"/>
      <c r="X54845" s="289"/>
    </row>
    <row r="54846" spans="20:24">
      <c r="T54846" s="288"/>
      <c r="U54846" s="287"/>
      <c r="X54846" s="289"/>
    </row>
    <row r="54847" spans="20:24">
      <c r="T54847" s="288"/>
      <c r="U54847" s="287"/>
      <c r="X54847" s="289"/>
    </row>
    <row r="54848" spans="20:24">
      <c r="T54848" s="288"/>
      <c r="U54848" s="287"/>
      <c r="X54848" s="289"/>
    </row>
    <row r="54849" spans="20:24">
      <c r="T54849" s="288"/>
      <c r="U54849" s="287"/>
      <c r="X54849" s="289"/>
    </row>
    <row r="54850" spans="20:24">
      <c r="T54850" s="288"/>
      <c r="U54850" s="287"/>
      <c r="X54850" s="289"/>
    </row>
    <row r="54851" spans="20:24">
      <c r="T54851" s="288"/>
      <c r="U54851" s="287"/>
      <c r="X54851" s="289"/>
    </row>
    <row r="54852" spans="20:24">
      <c r="T54852" s="288"/>
      <c r="U54852" s="287"/>
      <c r="X54852" s="289"/>
    </row>
    <row r="54853" spans="20:24">
      <c r="T54853" s="288"/>
      <c r="U54853" s="287"/>
      <c r="X54853" s="289"/>
    </row>
    <row r="54854" spans="20:24">
      <c r="T54854" s="288"/>
      <c r="U54854" s="287"/>
      <c r="X54854" s="289"/>
    </row>
    <row r="54855" spans="20:24">
      <c r="T54855" s="288"/>
      <c r="U54855" s="287"/>
      <c r="X54855" s="289"/>
    </row>
    <row r="54856" spans="20:24">
      <c r="T54856" s="288"/>
      <c r="U54856" s="287"/>
      <c r="X54856" s="289"/>
    </row>
    <row r="54857" spans="20:24">
      <c r="T54857" s="288"/>
      <c r="U54857" s="287"/>
      <c r="X54857" s="289"/>
    </row>
    <row r="54858" spans="20:24">
      <c r="T54858" s="288"/>
      <c r="U54858" s="287"/>
      <c r="X54858" s="289"/>
    </row>
    <row r="54859" spans="20:24">
      <c r="T54859" s="288"/>
      <c r="U54859" s="287"/>
      <c r="X54859" s="289"/>
    </row>
    <row r="54860" spans="20:24">
      <c r="T54860" s="288"/>
      <c r="U54860" s="287"/>
      <c r="X54860" s="289"/>
    </row>
    <row r="54861" spans="20:24">
      <c r="T54861" s="288"/>
      <c r="U54861" s="287"/>
      <c r="X54861" s="289"/>
    </row>
    <row r="54862" spans="20:24">
      <c r="T54862" s="288"/>
      <c r="U54862" s="287"/>
      <c r="X54862" s="289"/>
    </row>
    <row r="54863" spans="20:24">
      <c r="T54863" s="288"/>
      <c r="U54863" s="287"/>
      <c r="X54863" s="289"/>
    </row>
    <row r="54864" spans="20:24">
      <c r="T54864" s="288"/>
      <c r="U54864" s="287"/>
      <c r="X54864" s="289"/>
    </row>
    <row r="54865" spans="20:24">
      <c r="T54865" s="288"/>
      <c r="U54865" s="287"/>
      <c r="X54865" s="289"/>
    </row>
    <row r="54866" spans="20:24">
      <c r="T54866" s="288"/>
      <c r="U54866" s="287"/>
      <c r="X54866" s="289"/>
    </row>
    <row r="54867" spans="20:24">
      <c r="T54867" s="288"/>
      <c r="U54867" s="287"/>
      <c r="X54867" s="289"/>
    </row>
    <row r="54868" spans="20:24">
      <c r="T54868" s="288"/>
      <c r="U54868" s="287"/>
      <c r="X54868" s="289"/>
    </row>
    <row r="54869" spans="20:24">
      <c r="T54869" s="288"/>
      <c r="U54869" s="287"/>
      <c r="X54869" s="289"/>
    </row>
    <row r="54870" spans="20:24">
      <c r="T54870" s="288"/>
      <c r="U54870" s="287"/>
      <c r="X54870" s="289"/>
    </row>
    <row r="54871" spans="20:24">
      <c r="T54871" s="288"/>
      <c r="U54871" s="287"/>
      <c r="X54871" s="289"/>
    </row>
    <row r="54872" spans="20:24">
      <c r="T54872" s="288"/>
      <c r="U54872" s="287"/>
      <c r="X54872" s="289"/>
    </row>
    <row r="54873" spans="20:24">
      <c r="T54873" s="288"/>
      <c r="U54873" s="287"/>
      <c r="X54873" s="289"/>
    </row>
    <row r="54874" spans="20:24">
      <c r="T54874" s="288"/>
      <c r="U54874" s="287"/>
      <c r="X54874" s="289"/>
    </row>
    <row r="54875" spans="20:24">
      <c r="T54875" s="288"/>
      <c r="U54875" s="287"/>
      <c r="X54875" s="289"/>
    </row>
    <row r="54876" spans="20:24">
      <c r="T54876" s="288"/>
      <c r="U54876" s="287"/>
      <c r="X54876" s="289"/>
    </row>
    <row r="54877" spans="20:24">
      <c r="T54877" s="288"/>
      <c r="U54877" s="287"/>
      <c r="X54877" s="289"/>
    </row>
    <row r="54878" spans="20:24">
      <c r="T54878" s="288"/>
      <c r="U54878" s="287"/>
      <c r="X54878" s="289"/>
    </row>
    <row r="54879" spans="20:24">
      <c r="T54879" s="288"/>
      <c r="U54879" s="287"/>
      <c r="X54879" s="289"/>
    </row>
    <row r="54880" spans="20:24">
      <c r="T54880" s="288"/>
      <c r="U54880" s="287"/>
      <c r="X54880" s="289"/>
    </row>
    <row r="54881" spans="20:24">
      <c r="T54881" s="288"/>
      <c r="U54881" s="287"/>
      <c r="X54881" s="289"/>
    </row>
    <row r="54882" spans="20:24">
      <c r="T54882" s="288"/>
      <c r="U54882" s="287"/>
      <c r="X54882" s="289"/>
    </row>
    <row r="54883" spans="20:24">
      <c r="T54883" s="288"/>
      <c r="U54883" s="287"/>
      <c r="X54883" s="289"/>
    </row>
    <row r="54884" spans="20:24">
      <c r="T54884" s="288"/>
      <c r="U54884" s="287"/>
      <c r="X54884" s="289"/>
    </row>
    <row r="54885" spans="20:24">
      <c r="T54885" s="288"/>
      <c r="U54885" s="287"/>
      <c r="X54885" s="289"/>
    </row>
    <row r="54886" spans="20:24">
      <c r="T54886" s="288"/>
      <c r="U54886" s="287"/>
      <c r="X54886" s="289"/>
    </row>
    <row r="54887" spans="20:24">
      <c r="T54887" s="288"/>
      <c r="U54887" s="287"/>
      <c r="X54887" s="289"/>
    </row>
    <row r="54888" spans="20:24">
      <c r="T54888" s="288"/>
      <c r="U54888" s="287"/>
      <c r="X54888" s="289"/>
    </row>
    <row r="54889" spans="20:24">
      <c r="T54889" s="288"/>
      <c r="U54889" s="287"/>
      <c r="X54889" s="289"/>
    </row>
    <row r="54890" spans="20:24">
      <c r="T54890" s="288"/>
      <c r="U54890" s="287"/>
      <c r="X54890" s="289"/>
    </row>
    <row r="54891" spans="20:24">
      <c r="T54891" s="288"/>
      <c r="U54891" s="287"/>
      <c r="X54891" s="289"/>
    </row>
    <row r="54892" spans="20:24">
      <c r="T54892" s="288"/>
      <c r="U54892" s="287"/>
      <c r="X54892" s="289"/>
    </row>
    <row r="54893" spans="20:24">
      <c r="T54893" s="288"/>
      <c r="U54893" s="287"/>
      <c r="X54893" s="289"/>
    </row>
    <row r="54894" spans="20:24">
      <c r="T54894" s="288"/>
      <c r="U54894" s="287"/>
      <c r="X54894" s="289"/>
    </row>
    <row r="54895" spans="20:24">
      <c r="T54895" s="288"/>
      <c r="U54895" s="287"/>
      <c r="X54895" s="289"/>
    </row>
    <row r="54896" spans="20:24">
      <c r="T54896" s="288"/>
      <c r="U54896" s="287"/>
      <c r="X54896" s="289"/>
    </row>
    <row r="54897" spans="20:24">
      <c r="T54897" s="288"/>
      <c r="U54897" s="287"/>
      <c r="X54897" s="289"/>
    </row>
    <row r="54898" spans="20:24">
      <c r="T54898" s="288"/>
      <c r="U54898" s="287"/>
      <c r="X54898" s="289"/>
    </row>
    <row r="54899" spans="20:24">
      <c r="T54899" s="288"/>
      <c r="U54899" s="287"/>
      <c r="X54899" s="289"/>
    </row>
    <row r="54900" spans="20:24">
      <c r="T54900" s="288"/>
      <c r="U54900" s="287"/>
      <c r="X54900" s="289"/>
    </row>
    <row r="54901" spans="20:24">
      <c r="T54901" s="288"/>
      <c r="U54901" s="287"/>
      <c r="X54901" s="289"/>
    </row>
    <row r="54902" spans="20:24">
      <c r="T54902" s="288"/>
      <c r="U54902" s="287"/>
      <c r="X54902" s="289"/>
    </row>
    <row r="54903" spans="20:24">
      <c r="T54903" s="288"/>
      <c r="U54903" s="287"/>
      <c r="X54903" s="289"/>
    </row>
    <row r="54904" spans="20:24">
      <c r="T54904" s="288"/>
      <c r="U54904" s="287"/>
      <c r="X54904" s="289"/>
    </row>
    <row r="54905" spans="20:24">
      <c r="T54905" s="288"/>
      <c r="U54905" s="287"/>
      <c r="X54905" s="289"/>
    </row>
    <row r="54906" spans="20:24">
      <c r="T54906" s="288"/>
      <c r="U54906" s="287"/>
      <c r="X54906" s="289"/>
    </row>
    <row r="54907" spans="20:24">
      <c r="T54907" s="288"/>
      <c r="U54907" s="287"/>
      <c r="X54907" s="289"/>
    </row>
    <row r="54908" spans="20:24">
      <c r="T54908" s="288"/>
      <c r="U54908" s="287"/>
      <c r="X54908" s="289"/>
    </row>
    <row r="54909" spans="20:24">
      <c r="T54909" s="288"/>
      <c r="U54909" s="287"/>
      <c r="X54909" s="289"/>
    </row>
    <row r="54910" spans="20:24">
      <c r="T54910" s="288"/>
      <c r="U54910" s="287"/>
      <c r="X54910" s="289"/>
    </row>
    <row r="54911" spans="20:24">
      <c r="T54911" s="288"/>
      <c r="U54911" s="287"/>
      <c r="X54911" s="289"/>
    </row>
    <row r="54912" spans="20:24">
      <c r="T54912" s="288"/>
      <c r="U54912" s="287"/>
      <c r="X54912" s="289"/>
    </row>
    <row r="54913" spans="20:24">
      <c r="T54913" s="288"/>
      <c r="U54913" s="287"/>
      <c r="X54913" s="289"/>
    </row>
    <row r="54914" spans="20:24">
      <c r="T54914" s="288"/>
      <c r="U54914" s="287"/>
      <c r="X54914" s="289"/>
    </row>
    <row r="54915" spans="20:24">
      <c r="T54915" s="288"/>
      <c r="U54915" s="287"/>
      <c r="X54915" s="289"/>
    </row>
    <row r="54916" spans="20:24">
      <c r="T54916" s="288"/>
      <c r="U54916" s="287"/>
      <c r="X54916" s="289"/>
    </row>
    <row r="54917" spans="20:24">
      <c r="T54917" s="288"/>
      <c r="U54917" s="287"/>
      <c r="X54917" s="289"/>
    </row>
    <row r="54918" spans="20:24">
      <c r="T54918" s="288"/>
      <c r="U54918" s="287"/>
      <c r="X54918" s="289"/>
    </row>
    <row r="54919" spans="20:24">
      <c r="T54919" s="288"/>
      <c r="U54919" s="287"/>
      <c r="X54919" s="289"/>
    </row>
    <row r="54920" spans="20:24">
      <c r="T54920" s="288"/>
      <c r="U54920" s="287"/>
      <c r="X54920" s="289"/>
    </row>
    <row r="54921" spans="20:24">
      <c r="T54921" s="288"/>
      <c r="U54921" s="287"/>
      <c r="X54921" s="289"/>
    </row>
    <row r="54922" spans="20:24">
      <c r="T54922" s="288"/>
      <c r="U54922" s="287"/>
      <c r="X54922" s="289"/>
    </row>
    <row r="54923" spans="20:24">
      <c r="T54923" s="288"/>
      <c r="U54923" s="287"/>
      <c r="X54923" s="289"/>
    </row>
    <row r="54924" spans="20:24">
      <c r="T54924" s="288"/>
      <c r="U54924" s="287"/>
      <c r="X54924" s="289"/>
    </row>
    <row r="54925" spans="20:24">
      <c r="T54925" s="288"/>
      <c r="U54925" s="287"/>
      <c r="X54925" s="289"/>
    </row>
    <row r="54926" spans="20:24">
      <c r="T54926" s="288"/>
      <c r="U54926" s="287"/>
      <c r="X54926" s="289"/>
    </row>
    <row r="54927" spans="20:24">
      <c r="T54927" s="288"/>
      <c r="U54927" s="287"/>
      <c r="X54927" s="289"/>
    </row>
    <row r="54928" spans="20:24">
      <c r="T54928" s="288"/>
      <c r="U54928" s="287"/>
      <c r="X54928" s="289"/>
    </row>
    <row r="54929" spans="20:24">
      <c r="T54929" s="288"/>
      <c r="U54929" s="287"/>
      <c r="X54929" s="289"/>
    </row>
    <row r="54930" spans="20:24">
      <c r="T54930" s="288"/>
      <c r="U54930" s="287"/>
      <c r="X54930" s="289"/>
    </row>
    <row r="54931" spans="20:24">
      <c r="T54931" s="288"/>
      <c r="U54931" s="287"/>
      <c r="X54931" s="289"/>
    </row>
    <row r="54932" spans="20:24">
      <c r="T54932" s="288"/>
      <c r="U54932" s="287"/>
      <c r="X54932" s="289"/>
    </row>
    <row r="54933" spans="20:24">
      <c r="T54933" s="288"/>
      <c r="U54933" s="287"/>
      <c r="X54933" s="289"/>
    </row>
    <row r="54934" spans="20:24">
      <c r="T54934" s="288"/>
      <c r="U54934" s="287"/>
      <c r="X54934" s="289"/>
    </row>
    <row r="54935" spans="20:24">
      <c r="T54935" s="288"/>
      <c r="U54935" s="287"/>
      <c r="X54935" s="289"/>
    </row>
    <row r="54936" spans="20:24">
      <c r="T54936" s="288"/>
      <c r="U54936" s="287"/>
      <c r="X54936" s="289"/>
    </row>
    <row r="54937" spans="20:24">
      <c r="T54937" s="288"/>
      <c r="U54937" s="287"/>
      <c r="X54937" s="289"/>
    </row>
    <row r="54938" spans="20:24">
      <c r="T54938" s="288"/>
      <c r="U54938" s="287"/>
      <c r="X54938" s="289"/>
    </row>
    <row r="54939" spans="20:24">
      <c r="T54939" s="288"/>
      <c r="U54939" s="287"/>
      <c r="X54939" s="289"/>
    </row>
    <row r="54940" spans="20:24">
      <c r="T54940" s="288"/>
      <c r="U54940" s="287"/>
      <c r="X54940" s="289"/>
    </row>
    <row r="54941" spans="20:24">
      <c r="T54941" s="288"/>
      <c r="U54941" s="287"/>
      <c r="X54941" s="289"/>
    </row>
    <row r="54942" spans="20:24">
      <c r="T54942" s="288"/>
      <c r="U54942" s="287"/>
      <c r="X54942" s="289"/>
    </row>
    <row r="54943" spans="20:24">
      <c r="T54943" s="288"/>
      <c r="U54943" s="287"/>
      <c r="X54943" s="289"/>
    </row>
    <row r="54944" spans="20:24">
      <c r="T54944" s="288"/>
      <c r="U54944" s="287"/>
      <c r="X54944" s="289"/>
    </row>
    <row r="54945" spans="20:24">
      <c r="T54945" s="288"/>
      <c r="U54945" s="287"/>
      <c r="X54945" s="289"/>
    </row>
    <row r="54946" spans="20:24">
      <c r="T54946" s="288"/>
      <c r="U54946" s="287"/>
      <c r="X54946" s="289"/>
    </row>
    <row r="54947" spans="20:24">
      <c r="T54947" s="288"/>
      <c r="U54947" s="287"/>
      <c r="X54947" s="289"/>
    </row>
    <row r="54948" spans="20:24">
      <c r="T54948" s="288"/>
      <c r="U54948" s="287"/>
      <c r="X54948" s="289"/>
    </row>
    <row r="54949" spans="20:24">
      <c r="T54949" s="288"/>
      <c r="U54949" s="287"/>
      <c r="X54949" s="289"/>
    </row>
    <row r="54950" spans="20:24">
      <c r="T54950" s="288"/>
      <c r="U54950" s="287"/>
      <c r="X54950" s="289"/>
    </row>
    <row r="54951" spans="20:24">
      <c r="T54951" s="288"/>
      <c r="U54951" s="287"/>
      <c r="X54951" s="289"/>
    </row>
    <row r="54952" spans="20:24">
      <c r="T54952" s="288"/>
      <c r="U54952" s="287"/>
      <c r="X54952" s="289"/>
    </row>
    <row r="54953" spans="20:24">
      <c r="T54953" s="288"/>
      <c r="U54953" s="287"/>
      <c r="X54953" s="289"/>
    </row>
    <row r="54954" spans="20:24">
      <c r="T54954" s="288"/>
      <c r="U54954" s="287"/>
      <c r="X54954" s="289"/>
    </row>
    <row r="54955" spans="20:24">
      <c r="T54955" s="288"/>
      <c r="U54955" s="287"/>
      <c r="X54955" s="289"/>
    </row>
    <row r="54956" spans="20:24">
      <c r="T54956" s="288"/>
      <c r="U54956" s="287"/>
      <c r="X54956" s="289"/>
    </row>
    <row r="54957" spans="20:24">
      <c r="T54957" s="288"/>
      <c r="U54957" s="287"/>
      <c r="X54957" s="289"/>
    </row>
    <row r="54958" spans="20:24">
      <c r="T54958" s="288"/>
      <c r="U54958" s="287"/>
      <c r="X54958" s="289"/>
    </row>
    <row r="54959" spans="20:24">
      <c r="T54959" s="288"/>
      <c r="U54959" s="287"/>
      <c r="X54959" s="289"/>
    </row>
    <row r="54960" spans="20:24">
      <c r="T54960" s="288"/>
      <c r="U54960" s="287"/>
      <c r="X54960" s="289"/>
    </row>
    <row r="54961" spans="20:24">
      <c r="T54961" s="288"/>
      <c r="U54961" s="287"/>
      <c r="X54961" s="289"/>
    </row>
    <row r="54962" spans="20:24">
      <c r="T54962" s="288"/>
      <c r="U54962" s="287"/>
      <c r="X54962" s="289"/>
    </row>
    <row r="54963" spans="20:24">
      <c r="T54963" s="288"/>
      <c r="U54963" s="287"/>
      <c r="X54963" s="289"/>
    </row>
    <row r="54964" spans="20:24">
      <c r="T54964" s="288"/>
      <c r="U54964" s="287"/>
      <c r="X54964" s="289"/>
    </row>
    <row r="54965" spans="20:24">
      <c r="T54965" s="288"/>
      <c r="U54965" s="287"/>
      <c r="X54965" s="289"/>
    </row>
    <row r="54966" spans="20:24">
      <c r="T54966" s="288"/>
      <c r="U54966" s="287"/>
      <c r="X54966" s="289"/>
    </row>
    <row r="54967" spans="20:24">
      <c r="T54967" s="288"/>
      <c r="U54967" s="287"/>
      <c r="X54967" s="289"/>
    </row>
    <row r="54968" spans="20:24">
      <c r="T54968" s="288"/>
      <c r="U54968" s="287"/>
      <c r="X54968" s="289"/>
    </row>
    <row r="54969" spans="20:24">
      <c r="T54969" s="288"/>
      <c r="U54969" s="287"/>
      <c r="X54969" s="289"/>
    </row>
    <row r="54970" spans="20:24">
      <c r="T54970" s="288"/>
      <c r="U54970" s="287"/>
      <c r="X54970" s="289"/>
    </row>
    <row r="54971" spans="20:24">
      <c r="T54971" s="288"/>
      <c r="U54971" s="287"/>
      <c r="X54971" s="289"/>
    </row>
    <row r="54972" spans="20:24">
      <c r="T54972" s="288"/>
      <c r="U54972" s="287"/>
      <c r="X54972" s="289"/>
    </row>
    <row r="54973" spans="20:24">
      <c r="T54973" s="288"/>
      <c r="U54973" s="287"/>
      <c r="X54973" s="289"/>
    </row>
    <row r="54974" spans="20:24">
      <c r="T54974" s="288"/>
      <c r="U54974" s="287"/>
      <c r="X54974" s="289"/>
    </row>
    <row r="54975" spans="20:24">
      <c r="T54975" s="288"/>
      <c r="U54975" s="287"/>
      <c r="X54975" s="289"/>
    </row>
    <row r="54976" spans="20:24">
      <c r="T54976" s="288"/>
      <c r="U54976" s="287"/>
      <c r="X54976" s="289"/>
    </row>
    <row r="54977" spans="20:24">
      <c r="T54977" s="288"/>
      <c r="U54977" s="287"/>
      <c r="X54977" s="289"/>
    </row>
    <row r="54978" spans="20:24">
      <c r="T54978" s="288"/>
      <c r="U54978" s="287"/>
      <c r="X54978" s="289"/>
    </row>
    <row r="54979" spans="20:24">
      <c r="T54979" s="288"/>
      <c r="U54979" s="287"/>
      <c r="X54979" s="289"/>
    </row>
    <row r="54980" spans="20:24">
      <c r="T54980" s="288"/>
      <c r="U54980" s="287"/>
      <c r="X54980" s="289"/>
    </row>
    <row r="54981" spans="20:24">
      <c r="T54981" s="288"/>
      <c r="U54981" s="287"/>
      <c r="X54981" s="289"/>
    </row>
    <row r="54982" spans="20:24">
      <c r="T54982" s="288"/>
      <c r="U54982" s="287"/>
      <c r="X54982" s="289"/>
    </row>
    <row r="54983" spans="20:24">
      <c r="T54983" s="288"/>
      <c r="U54983" s="287"/>
      <c r="X54983" s="289"/>
    </row>
    <row r="54984" spans="20:24">
      <c r="T54984" s="288"/>
      <c r="U54984" s="287"/>
      <c r="X54984" s="289"/>
    </row>
    <row r="54985" spans="20:24">
      <c r="T54985" s="288"/>
      <c r="U54985" s="287"/>
      <c r="X54985" s="289"/>
    </row>
    <row r="54986" spans="20:24">
      <c r="T54986" s="288"/>
      <c r="U54986" s="287"/>
      <c r="X54986" s="289"/>
    </row>
    <row r="54987" spans="20:24">
      <c r="T54987" s="288"/>
      <c r="U54987" s="287"/>
      <c r="X54987" s="289"/>
    </row>
    <row r="54988" spans="20:24">
      <c r="T54988" s="288"/>
      <c r="U54988" s="287"/>
      <c r="X54988" s="289"/>
    </row>
    <row r="54989" spans="20:24">
      <c r="T54989" s="288"/>
      <c r="U54989" s="287"/>
      <c r="X54989" s="289"/>
    </row>
    <row r="54990" spans="20:24">
      <c r="T54990" s="288"/>
      <c r="U54990" s="287"/>
      <c r="X54990" s="289"/>
    </row>
    <row r="54991" spans="20:24">
      <c r="T54991" s="288"/>
      <c r="U54991" s="287"/>
      <c r="X54991" s="289"/>
    </row>
    <row r="54992" spans="20:24">
      <c r="T54992" s="288"/>
      <c r="U54992" s="287"/>
      <c r="X54992" s="289"/>
    </row>
    <row r="54993" spans="20:24">
      <c r="T54993" s="288"/>
      <c r="U54993" s="287"/>
      <c r="X54993" s="289"/>
    </row>
    <row r="54994" spans="20:24">
      <c r="T54994" s="288"/>
      <c r="U54994" s="287"/>
      <c r="X54994" s="289"/>
    </row>
    <row r="54995" spans="20:24">
      <c r="T54995" s="288"/>
      <c r="U54995" s="287"/>
      <c r="X54995" s="289"/>
    </row>
    <row r="54996" spans="20:24">
      <c r="T54996" s="288"/>
      <c r="U54996" s="287"/>
      <c r="X54996" s="289"/>
    </row>
    <row r="54997" spans="20:24">
      <c r="T54997" s="288"/>
      <c r="U54997" s="287"/>
      <c r="X54997" s="289"/>
    </row>
    <row r="54998" spans="20:24">
      <c r="T54998" s="288"/>
      <c r="U54998" s="287"/>
      <c r="X54998" s="289"/>
    </row>
    <row r="54999" spans="20:24">
      <c r="T54999" s="288"/>
      <c r="U54999" s="287"/>
      <c r="X54999" s="289"/>
    </row>
    <row r="55000" spans="20:24">
      <c r="T55000" s="288"/>
      <c r="U55000" s="287"/>
      <c r="X55000" s="289"/>
    </row>
    <row r="55001" spans="20:24">
      <c r="T55001" s="288"/>
      <c r="U55001" s="287"/>
      <c r="X55001" s="289"/>
    </row>
    <row r="55002" spans="20:24">
      <c r="T55002" s="288"/>
      <c r="U55002" s="287"/>
      <c r="X55002" s="289"/>
    </row>
    <row r="55003" spans="20:24">
      <c r="T55003" s="288"/>
      <c r="U55003" s="287"/>
      <c r="X55003" s="289"/>
    </row>
    <row r="55004" spans="20:24">
      <c r="T55004" s="288"/>
      <c r="U55004" s="287"/>
      <c r="X55004" s="289"/>
    </row>
    <row r="55005" spans="20:24">
      <c r="T55005" s="288"/>
      <c r="U55005" s="287"/>
      <c r="X55005" s="289"/>
    </row>
    <row r="55006" spans="20:24">
      <c r="T55006" s="288"/>
      <c r="U55006" s="287"/>
      <c r="X55006" s="289"/>
    </row>
    <row r="55007" spans="20:24">
      <c r="T55007" s="288"/>
      <c r="U55007" s="287"/>
      <c r="X55007" s="289"/>
    </row>
    <row r="55008" spans="20:24">
      <c r="T55008" s="288"/>
      <c r="U55008" s="287"/>
      <c r="X55008" s="289"/>
    </row>
    <row r="55009" spans="20:24">
      <c r="T55009" s="288"/>
      <c r="U55009" s="287"/>
      <c r="X55009" s="289"/>
    </row>
    <row r="55010" spans="20:24">
      <c r="T55010" s="288"/>
      <c r="U55010" s="287"/>
      <c r="X55010" s="289"/>
    </row>
    <row r="55011" spans="20:24">
      <c r="T55011" s="288"/>
      <c r="U55011" s="287"/>
      <c r="X55011" s="289"/>
    </row>
    <row r="55012" spans="20:24">
      <c r="T55012" s="288"/>
      <c r="U55012" s="287"/>
      <c r="X55012" s="289"/>
    </row>
    <row r="55013" spans="20:24">
      <c r="T55013" s="288"/>
      <c r="U55013" s="287"/>
      <c r="X55013" s="289"/>
    </row>
    <row r="55014" spans="20:24">
      <c r="T55014" s="288"/>
      <c r="U55014" s="287"/>
      <c r="X55014" s="289"/>
    </row>
    <row r="55015" spans="20:24">
      <c r="T55015" s="288"/>
      <c r="U55015" s="287"/>
      <c r="X55015" s="289"/>
    </row>
    <row r="55016" spans="20:24">
      <c r="T55016" s="288"/>
      <c r="U55016" s="287"/>
      <c r="X55016" s="289"/>
    </row>
    <row r="55017" spans="20:24">
      <c r="T55017" s="288"/>
      <c r="U55017" s="287"/>
      <c r="X55017" s="289"/>
    </row>
    <row r="55018" spans="20:24">
      <c r="T55018" s="288"/>
      <c r="U55018" s="287"/>
      <c r="X55018" s="289"/>
    </row>
    <row r="55019" spans="20:24">
      <c r="T55019" s="288"/>
      <c r="U55019" s="287"/>
      <c r="X55019" s="289"/>
    </row>
    <row r="55020" spans="20:24">
      <c r="T55020" s="288"/>
      <c r="U55020" s="287"/>
      <c r="X55020" s="289"/>
    </row>
    <row r="55021" spans="20:24">
      <c r="T55021" s="288"/>
      <c r="U55021" s="287"/>
      <c r="X55021" s="289"/>
    </row>
    <row r="55022" spans="20:24">
      <c r="T55022" s="288"/>
      <c r="U55022" s="287"/>
      <c r="X55022" s="289"/>
    </row>
    <row r="55023" spans="20:24">
      <c r="T55023" s="288"/>
      <c r="U55023" s="287"/>
      <c r="X55023" s="289"/>
    </row>
    <row r="55024" spans="20:24">
      <c r="T55024" s="288"/>
      <c r="U55024" s="287"/>
      <c r="X55024" s="289"/>
    </row>
    <row r="55025" spans="20:24">
      <c r="T55025" s="288"/>
      <c r="U55025" s="287"/>
      <c r="X55025" s="289"/>
    </row>
    <row r="55026" spans="20:24">
      <c r="T55026" s="288"/>
      <c r="U55026" s="287"/>
      <c r="X55026" s="289"/>
    </row>
    <row r="55027" spans="20:24">
      <c r="T55027" s="288"/>
      <c r="U55027" s="287"/>
      <c r="X55027" s="289"/>
    </row>
    <row r="55028" spans="20:24">
      <c r="T55028" s="288"/>
      <c r="U55028" s="287"/>
      <c r="X55028" s="289"/>
    </row>
    <row r="55029" spans="20:24">
      <c r="T55029" s="288"/>
      <c r="U55029" s="287"/>
      <c r="X55029" s="289"/>
    </row>
    <row r="55030" spans="20:24">
      <c r="T55030" s="288"/>
      <c r="U55030" s="287"/>
      <c r="X55030" s="289"/>
    </row>
    <row r="55031" spans="20:24">
      <c r="T55031" s="288"/>
      <c r="U55031" s="287"/>
      <c r="X55031" s="289"/>
    </row>
    <row r="55032" spans="20:24">
      <c r="T55032" s="288"/>
      <c r="U55032" s="287"/>
      <c r="X55032" s="289"/>
    </row>
    <row r="55033" spans="20:24">
      <c r="T55033" s="288"/>
      <c r="U55033" s="287"/>
      <c r="X55033" s="289"/>
    </row>
    <row r="55034" spans="20:24">
      <c r="T55034" s="288"/>
      <c r="U55034" s="287"/>
      <c r="X55034" s="289"/>
    </row>
    <row r="55035" spans="20:24">
      <c r="T55035" s="288"/>
      <c r="U55035" s="287"/>
      <c r="X55035" s="289"/>
    </row>
    <row r="55036" spans="20:24">
      <c r="T55036" s="288"/>
      <c r="U55036" s="287"/>
      <c r="X55036" s="289"/>
    </row>
    <row r="55037" spans="20:24">
      <c r="T55037" s="288"/>
      <c r="U55037" s="287"/>
      <c r="X55037" s="289"/>
    </row>
    <row r="55038" spans="20:24">
      <c r="T55038" s="288"/>
      <c r="U55038" s="287"/>
      <c r="X55038" s="289"/>
    </row>
    <row r="55039" spans="20:24">
      <c r="T55039" s="288"/>
      <c r="U55039" s="287"/>
      <c r="X55039" s="289"/>
    </row>
    <row r="55040" spans="20:24">
      <c r="T55040" s="288"/>
      <c r="U55040" s="287"/>
      <c r="X55040" s="289"/>
    </row>
    <row r="55041" spans="20:24">
      <c r="T55041" s="288"/>
      <c r="U55041" s="287"/>
      <c r="X55041" s="289"/>
    </row>
    <row r="55042" spans="20:24">
      <c r="T55042" s="288"/>
      <c r="U55042" s="287"/>
      <c r="X55042" s="289"/>
    </row>
    <row r="55043" spans="20:24">
      <c r="T55043" s="288"/>
      <c r="U55043" s="287"/>
      <c r="X55043" s="289"/>
    </row>
    <row r="55044" spans="20:24">
      <c r="T55044" s="288"/>
      <c r="U55044" s="287"/>
      <c r="X55044" s="289"/>
    </row>
    <row r="55045" spans="20:24">
      <c r="T55045" s="288"/>
      <c r="U55045" s="287"/>
      <c r="X55045" s="289"/>
    </row>
    <row r="55046" spans="20:24">
      <c r="T55046" s="288"/>
      <c r="U55046" s="287"/>
      <c r="X55046" s="289"/>
    </row>
    <row r="55047" spans="20:24">
      <c r="T55047" s="288"/>
      <c r="U55047" s="287"/>
      <c r="X55047" s="289"/>
    </row>
    <row r="55048" spans="20:24">
      <c r="T55048" s="288"/>
      <c r="U55048" s="287"/>
      <c r="X55048" s="289"/>
    </row>
    <row r="55049" spans="20:24">
      <c r="T55049" s="288"/>
      <c r="U55049" s="287"/>
      <c r="X55049" s="289"/>
    </row>
    <row r="55050" spans="20:24">
      <c r="T55050" s="288"/>
      <c r="U55050" s="287"/>
      <c r="X55050" s="289"/>
    </row>
    <row r="55051" spans="20:24">
      <c r="T55051" s="288"/>
      <c r="U55051" s="287"/>
      <c r="X55051" s="289"/>
    </row>
    <row r="55052" spans="20:24">
      <c r="T55052" s="288"/>
      <c r="U55052" s="287"/>
      <c r="X55052" s="289"/>
    </row>
    <row r="55053" spans="20:24">
      <c r="T55053" s="288"/>
      <c r="U55053" s="287"/>
      <c r="X55053" s="289"/>
    </row>
    <row r="55054" spans="20:24">
      <c r="T55054" s="288"/>
      <c r="U55054" s="287"/>
      <c r="X55054" s="289"/>
    </row>
    <row r="55055" spans="20:24">
      <c r="T55055" s="288"/>
      <c r="U55055" s="287"/>
      <c r="X55055" s="289"/>
    </row>
    <row r="55056" spans="20:24">
      <c r="T55056" s="288"/>
      <c r="U55056" s="287"/>
      <c r="X55056" s="289"/>
    </row>
    <row r="55057" spans="20:24">
      <c r="T55057" s="288"/>
      <c r="U55057" s="287"/>
      <c r="X55057" s="289"/>
    </row>
    <row r="55058" spans="20:24">
      <c r="T55058" s="288"/>
      <c r="U55058" s="287"/>
      <c r="X55058" s="289"/>
    </row>
    <row r="55059" spans="20:24">
      <c r="T55059" s="288"/>
      <c r="U55059" s="287"/>
      <c r="X55059" s="289"/>
    </row>
    <row r="55060" spans="20:24">
      <c r="T55060" s="288"/>
      <c r="U55060" s="287"/>
      <c r="X55060" s="289"/>
    </row>
    <row r="55061" spans="20:24">
      <c r="T55061" s="288"/>
      <c r="U55061" s="287"/>
      <c r="X55061" s="289"/>
    </row>
    <row r="55062" spans="20:24">
      <c r="T55062" s="288"/>
      <c r="U55062" s="287"/>
      <c r="X55062" s="289"/>
    </row>
    <row r="55063" spans="20:24">
      <c r="T55063" s="288"/>
      <c r="U55063" s="287"/>
      <c r="X55063" s="289"/>
    </row>
    <row r="55064" spans="20:24">
      <c r="T55064" s="288"/>
      <c r="U55064" s="287"/>
      <c r="X55064" s="289"/>
    </row>
    <row r="55065" spans="20:24">
      <c r="T55065" s="288"/>
      <c r="U55065" s="287"/>
      <c r="X55065" s="289"/>
    </row>
    <row r="55066" spans="20:24">
      <c r="T55066" s="288"/>
      <c r="U55066" s="287"/>
      <c r="X55066" s="289"/>
    </row>
    <row r="55067" spans="20:24">
      <c r="T55067" s="288"/>
      <c r="U55067" s="287"/>
      <c r="X55067" s="289"/>
    </row>
    <row r="55068" spans="20:24">
      <c r="T55068" s="288"/>
      <c r="U55068" s="287"/>
      <c r="X55068" s="289"/>
    </row>
    <row r="55069" spans="20:24">
      <c r="T55069" s="288"/>
      <c r="U55069" s="287"/>
      <c r="X55069" s="289"/>
    </row>
    <row r="55070" spans="20:24">
      <c r="T55070" s="288"/>
      <c r="U55070" s="287"/>
      <c r="X55070" s="289"/>
    </row>
    <row r="55071" spans="20:24">
      <c r="T55071" s="288"/>
      <c r="U55071" s="287"/>
      <c r="X55071" s="289"/>
    </row>
    <row r="55072" spans="20:24">
      <c r="T55072" s="288"/>
      <c r="U55072" s="287"/>
      <c r="X55072" s="289"/>
    </row>
    <row r="55073" spans="20:24">
      <c r="T55073" s="288"/>
      <c r="U55073" s="287"/>
      <c r="X55073" s="289"/>
    </row>
    <row r="55074" spans="20:24">
      <c r="T55074" s="288"/>
      <c r="U55074" s="287"/>
      <c r="X55074" s="289"/>
    </row>
    <row r="55075" spans="20:24">
      <c r="T55075" s="288"/>
      <c r="U55075" s="287"/>
      <c r="X55075" s="289"/>
    </row>
    <row r="55076" spans="20:24">
      <c r="T55076" s="288"/>
      <c r="U55076" s="287"/>
      <c r="X55076" s="289"/>
    </row>
    <row r="55077" spans="20:24">
      <c r="T55077" s="288"/>
      <c r="U55077" s="287"/>
      <c r="X55077" s="289"/>
    </row>
    <row r="55078" spans="20:24">
      <c r="T55078" s="288"/>
      <c r="U55078" s="287"/>
      <c r="X55078" s="289"/>
    </row>
    <row r="55079" spans="20:24">
      <c r="T55079" s="288"/>
      <c r="U55079" s="287"/>
      <c r="X55079" s="289"/>
    </row>
    <row r="55080" spans="20:24">
      <c r="T55080" s="288"/>
      <c r="U55080" s="287"/>
      <c r="X55080" s="289"/>
    </row>
    <row r="55081" spans="20:24">
      <c r="T55081" s="288"/>
      <c r="U55081" s="287"/>
      <c r="X55081" s="289"/>
    </row>
    <row r="55082" spans="20:24">
      <c r="T55082" s="288"/>
      <c r="U55082" s="287"/>
      <c r="X55082" s="289"/>
    </row>
    <row r="55083" spans="20:24">
      <c r="T55083" s="288"/>
      <c r="U55083" s="287"/>
      <c r="X55083" s="289"/>
    </row>
    <row r="55084" spans="20:24">
      <c r="T55084" s="288"/>
      <c r="U55084" s="287"/>
      <c r="X55084" s="289"/>
    </row>
    <row r="55085" spans="20:24">
      <c r="T55085" s="288"/>
      <c r="U55085" s="287"/>
      <c r="X55085" s="289"/>
    </row>
    <row r="55086" spans="20:24">
      <c r="T55086" s="288"/>
      <c r="U55086" s="287"/>
      <c r="X55086" s="289"/>
    </row>
    <row r="55087" spans="20:24">
      <c r="T55087" s="288"/>
      <c r="U55087" s="287"/>
      <c r="X55087" s="289"/>
    </row>
    <row r="55088" spans="20:24">
      <c r="T55088" s="288"/>
      <c r="U55088" s="287"/>
      <c r="X55088" s="289"/>
    </row>
    <row r="55089" spans="20:24">
      <c r="T55089" s="288"/>
      <c r="U55089" s="287"/>
      <c r="X55089" s="289"/>
    </row>
    <row r="55090" spans="20:24">
      <c r="T55090" s="288"/>
      <c r="U55090" s="287"/>
      <c r="X55090" s="289"/>
    </row>
    <row r="55091" spans="20:24">
      <c r="T55091" s="288"/>
      <c r="U55091" s="287"/>
      <c r="X55091" s="289"/>
    </row>
    <row r="55092" spans="20:24">
      <c r="T55092" s="288"/>
      <c r="U55092" s="287"/>
      <c r="X55092" s="289"/>
    </row>
    <row r="55093" spans="20:24">
      <c r="T55093" s="288"/>
      <c r="U55093" s="287"/>
      <c r="X55093" s="289"/>
    </row>
    <row r="55094" spans="20:24">
      <c r="T55094" s="288"/>
      <c r="U55094" s="287"/>
      <c r="X55094" s="289"/>
    </row>
    <row r="55095" spans="20:24">
      <c r="T55095" s="288"/>
      <c r="U55095" s="287"/>
      <c r="X55095" s="289"/>
    </row>
    <row r="55096" spans="20:24">
      <c r="T55096" s="288"/>
      <c r="U55096" s="287"/>
      <c r="X55096" s="289"/>
    </row>
    <row r="55097" spans="20:24">
      <c r="T55097" s="288"/>
      <c r="U55097" s="287"/>
      <c r="X55097" s="289"/>
    </row>
    <row r="55098" spans="20:24">
      <c r="T55098" s="288"/>
      <c r="U55098" s="287"/>
      <c r="X55098" s="289"/>
    </row>
    <row r="55099" spans="20:24">
      <c r="T55099" s="288"/>
      <c r="U55099" s="287"/>
      <c r="X55099" s="289"/>
    </row>
    <row r="55100" spans="20:24">
      <c r="T55100" s="288"/>
      <c r="U55100" s="287"/>
      <c r="X55100" s="289"/>
    </row>
    <row r="55101" spans="20:24">
      <c r="T55101" s="288"/>
      <c r="U55101" s="287"/>
      <c r="X55101" s="289"/>
    </row>
    <row r="55102" spans="20:24">
      <c r="T55102" s="288"/>
      <c r="U55102" s="287"/>
      <c r="X55102" s="289"/>
    </row>
    <row r="55103" spans="20:24">
      <c r="T55103" s="288"/>
      <c r="U55103" s="287"/>
      <c r="X55103" s="289"/>
    </row>
    <row r="55104" spans="20:24">
      <c r="T55104" s="288"/>
      <c r="U55104" s="287"/>
      <c r="X55104" s="289"/>
    </row>
    <row r="55105" spans="20:24">
      <c r="T55105" s="288"/>
      <c r="U55105" s="287"/>
      <c r="X55105" s="289"/>
    </row>
    <row r="55106" spans="20:24">
      <c r="T55106" s="288"/>
      <c r="U55106" s="287"/>
      <c r="X55106" s="289"/>
    </row>
    <row r="55107" spans="20:24">
      <c r="T55107" s="288"/>
      <c r="U55107" s="287"/>
      <c r="X55107" s="289"/>
    </row>
    <row r="55108" spans="20:24">
      <c r="T55108" s="288"/>
      <c r="U55108" s="287"/>
      <c r="X55108" s="289"/>
    </row>
    <row r="55109" spans="20:24">
      <c r="T55109" s="288"/>
      <c r="U55109" s="287"/>
      <c r="X55109" s="289"/>
    </row>
    <row r="55110" spans="20:24">
      <c r="T55110" s="288"/>
      <c r="U55110" s="287"/>
      <c r="X55110" s="289"/>
    </row>
    <row r="55111" spans="20:24">
      <c r="T55111" s="288"/>
      <c r="U55111" s="287"/>
      <c r="X55111" s="289"/>
    </row>
    <row r="55112" spans="20:24">
      <c r="T55112" s="288"/>
      <c r="U55112" s="287"/>
      <c r="X55112" s="289"/>
    </row>
    <row r="55113" spans="20:24">
      <c r="T55113" s="288"/>
      <c r="U55113" s="287"/>
      <c r="X55113" s="289"/>
    </row>
    <row r="55114" spans="20:24">
      <c r="T55114" s="288"/>
      <c r="U55114" s="287"/>
      <c r="X55114" s="289"/>
    </row>
    <row r="55115" spans="20:24">
      <c r="T55115" s="288"/>
      <c r="U55115" s="287"/>
      <c r="X55115" s="289"/>
    </row>
    <row r="55116" spans="20:24">
      <c r="T55116" s="288"/>
      <c r="U55116" s="287"/>
      <c r="X55116" s="289"/>
    </row>
    <row r="55117" spans="20:24">
      <c r="T55117" s="288"/>
      <c r="U55117" s="287"/>
      <c r="X55117" s="289"/>
    </row>
    <row r="55118" spans="20:24">
      <c r="T55118" s="288"/>
      <c r="U55118" s="287"/>
      <c r="X55118" s="289"/>
    </row>
    <row r="55119" spans="20:24">
      <c r="T55119" s="288"/>
      <c r="U55119" s="287"/>
      <c r="X55119" s="289"/>
    </row>
    <row r="55120" spans="20:24">
      <c r="T55120" s="288"/>
      <c r="U55120" s="287"/>
      <c r="X55120" s="289"/>
    </row>
    <row r="55121" spans="20:24">
      <c r="T55121" s="288"/>
      <c r="U55121" s="287"/>
      <c r="X55121" s="289"/>
    </row>
    <row r="55122" spans="20:24">
      <c r="T55122" s="288"/>
      <c r="U55122" s="287"/>
      <c r="X55122" s="289"/>
    </row>
    <row r="55123" spans="20:24">
      <c r="T55123" s="288"/>
      <c r="U55123" s="287"/>
      <c r="X55123" s="289"/>
    </row>
    <row r="55124" spans="20:24">
      <c r="T55124" s="288"/>
      <c r="U55124" s="287"/>
      <c r="X55124" s="289"/>
    </row>
    <row r="55125" spans="20:24">
      <c r="T55125" s="288"/>
      <c r="U55125" s="287"/>
      <c r="X55125" s="289"/>
    </row>
    <row r="55126" spans="20:24">
      <c r="T55126" s="288"/>
      <c r="U55126" s="287"/>
      <c r="X55126" s="289"/>
    </row>
    <row r="55127" spans="20:24">
      <c r="T55127" s="288"/>
      <c r="U55127" s="287"/>
      <c r="X55127" s="289"/>
    </row>
    <row r="55128" spans="20:24">
      <c r="T55128" s="288"/>
      <c r="U55128" s="287"/>
      <c r="X55128" s="289"/>
    </row>
    <row r="55129" spans="20:24">
      <c r="T55129" s="288"/>
      <c r="U55129" s="287"/>
      <c r="X55129" s="289"/>
    </row>
    <row r="55130" spans="20:24">
      <c r="T55130" s="288"/>
      <c r="U55130" s="287"/>
      <c r="X55130" s="289"/>
    </row>
    <row r="55131" spans="20:24">
      <c r="T55131" s="288"/>
      <c r="U55131" s="287"/>
      <c r="X55131" s="289"/>
    </row>
    <row r="55132" spans="20:24">
      <c r="T55132" s="288"/>
      <c r="U55132" s="287"/>
      <c r="X55132" s="289"/>
    </row>
    <row r="55133" spans="20:24">
      <c r="T55133" s="288"/>
      <c r="U55133" s="287"/>
      <c r="X55133" s="289"/>
    </row>
    <row r="55134" spans="20:24">
      <c r="T55134" s="288"/>
      <c r="U55134" s="287"/>
      <c r="X55134" s="289"/>
    </row>
    <row r="55135" spans="20:24">
      <c r="T55135" s="288"/>
      <c r="U55135" s="287"/>
      <c r="X55135" s="289"/>
    </row>
    <row r="55136" spans="20:24">
      <c r="T55136" s="288"/>
      <c r="U55136" s="287"/>
      <c r="X55136" s="289"/>
    </row>
    <row r="55137" spans="20:24">
      <c r="T55137" s="288"/>
      <c r="U55137" s="287"/>
      <c r="X55137" s="289"/>
    </row>
    <row r="55138" spans="20:24">
      <c r="T55138" s="288"/>
      <c r="U55138" s="287"/>
      <c r="X55138" s="289"/>
    </row>
    <row r="55139" spans="20:24">
      <c r="T55139" s="288"/>
      <c r="U55139" s="287"/>
      <c r="X55139" s="289"/>
    </row>
    <row r="55140" spans="20:24">
      <c r="T55140" s="288"/>
      <c r="U55140" s="287"/>
      <c r="X55140" s="289"/>
    </row>
    <row r="55141" spans="20:24">
      <c r="T55141" s="288"/>
      <c r="U55141" s="287"/>
      <c r="X55141" s="289"/>
    </row>
    <row r="55142" spans="20:24">
      <c r="T55142" s="288"/>
      <c r="U55142" s="287"/>
      <c r="X55142" s="289"/>
    </row>
    <row r="55143" spans="20:24">
      <c r="T55143" s="288"/>
      <c r="U55143" s="287"/>
      <c r="X55143" s="289"/>
    </row>
    <row r="55144" spans="20:24">
      <c r="T55144" s="288"/>
      <c r="U55144" s="287"/>
      <c r="X55144" s="289"/>
    </row>
    <row r="55145" spans="20:24">
      <c r="T55145" s="288"/>
      <c r="U55145" s="287"/>
      <c r="X55145" s="289"/>
    </row>
    <row r="55146" spans="20:24">
      <c r="T55146" s="288"/>
      <c r="U55146" s="287"/>
      <c r="X55146" s="289"/>
    </row>
    <row r="55147" spans="20:24">
      <c r="T55147" s="288"/>
      <c r="U55147" s="287"/>
      <c r="X55147" s="289"/>
    </row>
    <row r="55148" spans="20:24">
      <c r="T55148" s="288"/>
      <c r="U55148" s="287"/>
      <c r="X55148" s="289"/>
    </row>
    <row r="55149" spans="20:24">
      <c r="T55149" s="288"/>
      <c r="U55149" s="287"/>
      <c r="X55149" s="289"/>
    </row>
    <row r="55150" spans="20:24">
      <c r="T55150" s="288"/>
      <c r="U55150" s="287"/>
      <c r="X55150" s="289"/>
    </row>
    <row r="55151" spans="20:24">
      <c r="T55151" s="288"/>
      <c r="U55151" s="287"/>
      <c r="X55151" s="289"/>
    </row>
    <row r="55152" spans="20:24">
      <c r="T55152" s="288"/>
      <c r="U55152" s="287"/>
      <c r="X55152" s="289"/>
    </row>
    <row r="55153" spans="20:24">
      <c r="T55153" s="288"/>
      <c r="U55153" s="287"/>
      <c r="X55153" s="289"/>
    </row>
    <row r="55154" spans="20:24">
      <c r="T55154" s="288"/>
      <c r="U55154" s="287"/>
      <c r="X55154" s="289"/>
    </row>
    <row r="55155" spans="20:24">
      <c r="T55155" s="288"/>
      <c r="U55155" s="287"/>
      <c r="X55155" s="289"/>
    </row>
    <row r="55156" spans="20:24">
      <c r="T55156" s="288"/>
      <c r="U55156" s="287"/>
      <c r="X55156" s="289"/>
    </row>
    <row r="55157" spans="20:24">
      <c r="T55157" s="288"/>
      <c r="U55157" s="287"/>
      <c r="X55157" s="289"/>
    </row>
    <row r="55158" spans="20:24">
      <c r="T55158" s="288"/>
      <c r="U55158" s="287"/>
      <c r="X55158" s="289"/>
    </row>
    <row r="55159" spans="20:24">
      <c r="T55159" s="288"/>
      <c r="U55159" s="287"/>
      <c r="X55159" s="289"/>
    </row>
    <row r="55160" spans="20:24">
      <c r="T55160" s="288"/>
      <c r="U55160" s="287"/>
      <c r="X55160" s="289"/>
    </row>
    <row r="55161" spans="20:24">
      <c r="T55161" s="288"/>
      <c r="U55161" s="287"/>
      <c r="X55161" s="289"/>
    </row>
    <row r="55162" spans="20:24">
      <c r="T55162" s="288"/>
      <c r="U55162" s="287"/>
      <c r="X55162" s="289"/>
    </row>
    <row r="55163" spans="20:24">
      <c r="T55163" s="288"/>
      <c r="U55163" s="287"/>
      <c r="X55163" s="289"/>
    </row>
    <row r="55164" spans="20:24">
      <c r="T55164" s="288"/>
      <c r="U55164" s="287"/>
      <c r="X55164" s="289"/>
    </row>
    <row r="55165" spans="20:24">
      <c r="T55165" s="288"/>
      <c r="U55165" s="287"/>
      <c r="X55165" s="289"/>
    </row>
    <row r="55166" spans="20:24">
      <c r="T55166" s="288"/>
      <c r="U55166" s="287"/>
      <c r="X55166" s="289"/>
    </row>
    <row r="55167" spans="20:24">
      <c r="T55167" s="288"/>
      <c r="U55167" s="287"/>
      <c r="X55167" s="289"/>
    </row>
    <row r="55168" spans="20:24">
      <c r="T55168" s="288"/>
      <c r="U55168" s="287"/>
      <c r="X55168" s="289"/>
    </row>
    <row r="55169" spans="20:24">
      <c r="T55169" s="288"/>
      <c r="U55169" s="287"/>
      <c r="X55169" s="289"/>
    </row>
    <row r="55170" spans="20:24">
      <c r="T55170" s="288"/>
      <c r="U55170" s="287"/>
      <c r="X55170" s="289"/>
    </row>
    <row r="55171" spans="20:24">
      <c r="T55171" s="288"/>
      <c r="U55171" s="287"/>
      <c r="X55171" s="289"/>
    </row>
    <row r="55172" spans="20:24">
      <c r="T55172" s="288"/>
      <c r="U55172" s="287"/>
      <c r="X55172" s="289"/>
    </row>
    <row r="55173" spans="20:24">
      <c r="T55173" s="288"/>
      <c r="U55173" s="287"/>
      <c r="X55173" s="289"/>
    </row>
    <row r="55174" spans="20:24">
      <c r="T55174" s="288"/>
      <c r="U55174" s="287"/>
      <c r="X55174" s="289"/>
    </row>
    <row r="55175" spans="20:24">
      <c r="T55175" s="288"/>
      <c r="U55175" s="287"/>
      <c r="X55175" s="289"/>
    </row>
    <row r="55176" spans="20:24">
      <c r="T55176" s="288"/>
      <c r="U55176" s="287"/>
      <c r="X55176" s="289"/>
    </row>
    <row r="55177" spans="20:24">
      <c r="T55177" s="288"/>
      <c r="U55177" s="287"/>
      <c r="X55177" s="289"/>
    </row>
    <row r="55178" spans="20:24">
      <c r="T55178" s="288"/>
      <c r="U55178" s="287"/>
      <c r="X55178" s="289"/>
    </row>
    <row r="55179" spans="20:24">
      <c r="T55179" s="288"/>
      <c r="U55179" s="287"/>
      <c r="X55179" s="289"/>
    </row>
    <row r="55180" spans="20:24">
      <c r="T55180" s="288"/>
      <c r="U55180" s="287"/>
      <c r="X55180" s="289"/>
    </row>
    <row r="55181" spans="20:24">
      <c r="T55181" s="288"/>
      <c r="U55181" s="287"/>
      <c r="X55181" s="289"/>
    </row>
    <row r="55182" spans="20:24">
      <c r="T55182" s="288"/>
      <c r="U55182" s="287"/>
      <c r="X55182" s="289"/>
    </row>
    <row r="55183" spans="20:24">
      <c r="T55183" s="288"/>
      <c r="U55183" s="287"/>
      <c r="X55183" s="289"/>
    </row>
    <row r="55184" spans="20:24">
      <c r="T55184" s="288"/>
      <c r="U55184" s="287"/>
      <c r="X55184" s="289"/>
    </row>
    <row r="55185" spans="20:24">
      <c r="T55185" s="288"/>
      <c r="U55185" s="287"/>
      <c r="X55185" s="289"/>
    </row>
    <row r="55186" spans="20:24">
      <c r="T55186" s="288"/>
      <c r="U55186" s="287"/>
      <c r="X55186" s="289"/>
    </row>
    <row r="55187" spans="20:24">
      <c r="T55187" s="288"/>
      <c r="U55187" s="287"/>
      <c r="X55187" s="289"/>
    </row>
    <row r="55188" spans="20:24">
      <c r="T55188" s="288"/>
      <c r="U55188" s="287"/>
      <c r="X55188" s="289"/>
    </row>
    <row r="55189" spans="20:24">
      <c r="T55189" s="288"/>
      <c r="U55189" s="287"/>
      <c r="X55189" s="289"/>
    </row>
    <row r="55190" spans="20:24">
      <c r="T55190" s="288"/>
      <c r="U55190" s="287"/>
      <c r="X55190" s="289"/>
    </row>
    <row r="55191" spans="20:24">
      <c r="T55191" s="288"/>
      <c r="U55191" s="287"/>
      <c r="X55191" s="289"/>
    </row>
    <row r="55192" spans="20:24">
      <c r="T55192" s="288"/>
      <c r="U55192" s="287"/>
      <c r="X55192" s="289"/>
    </row>
    <row r="55193" spans="20:24">
      <c r="T55193" s="288"/>
      <c r="U55193" s="287"/>
      <c r="X55193" s="289"/>
    </row>
    <row r="55194" spans="20:24">
      <c r="T55194" s="288"/>
      <c r="U55194" s="287"/>
      <c r="X55194" s="289"/>
    </row>
    <row r="55195" spans="20:24">
      <c r="T55195" s="288"/>
      <c r="U55195" s="287"/>
      <c r="X55195" s="289"/>
    </row>
    <row r="55196" spans="20:24">
      <c r="T55196" s="288"/>
      <c r="U55196" s="287"/>
      <c r="X55196" s="289"/>
    </row>
    <row r="55197" spans="20:24">
      <c r="T55197" s="288"/>
      <c r="U55197" s="287"/>
      <c r="X55197" s="289"/>
    </row>
    <row r="55198" spans="20:24">
      <c r="T55198" s="288"/>
      <c r="U55198" s="287"/>
      <c r="X55198" s="289"/>
    </row>
    <row r="55199" spans="20:24">
      <c r="T55199" s="288"/>
      <c r="U55199" s="287"/>
      <c r="X55199" s="289"/>
    </row>
    <row r="55200" spans="20:24">
      <c r="T55200" s="288"/>
      <c r="U55200" s="287"/>
      <c r="X55200" s="289"/>
    </row>
    <row r="55201" spans="20:24">
      <c r="T55201" s="288"/>
      <c r="U55201" s="287"/>
      <c r="X55201" s="289"/>
    </row>
    <row r="55202" spans="20:24">
      <c r="T55202" s="288"/>
      <c r="U55202" s="287"/>
      <c r="X55202" s="289"/>
    </row>
    <row r="55203" spans="20:24">
      <c r="T55203" s="288"/>
      <c r="U55203" s="287"/>
      <c r="X55203" s="289"/>
    </row>
    <row r="55204" spans="20:24">
      <c r="T55204" s="288"/>
      <c r="U55204" s="287"/>
      <c r="X55204" s="289"/>
    </row>
    <row r="55205" spans="20:24">
      <c r="T55205" s="288"/>
      <c r="U55205" s="287"/>
      <c r="X55205" s="289"/>
    </row>
    <row r="55206" spans="20:24">
      <c r="T55206" s="288"/>
      <c r="U55206" s="287"/>
      <c r="X55206" s="289"/>
    </row>
    <row r="55207" spans="20:24">
      <c r="T55207" s="288"/>
      <c r="U55207" s="287"/>
      <c r="X55207" s="289"/>
    </row>
    <row r="55208" spans="20:24">
      <c r="T55208" s="288"/>
      <c r="U55208" s="287"/>
      <c r="X55208" s="289"/>
    </row>
    <row r="55209" spans="20:24">
      <c r="T55209" s="288"/>
      <c r="U55209" s="287"/>
      <c r="X55209" s="289"/>
    </row>
    <row r="55210" spans="20:24">
      <c r="T55210" s="288"/>
      <c r="U55210" s="287"/>
      <c r="X55210" s="289"/>
    </row>
    <row r="55211" spans="20:24">
      <c r="T55211" s="288"/>
      <c r="U55211" s="287"/>
      <c r="X55211" s="289"/>
    </row>
    <row r="55212" spans="20:24">
      <c r="T55212" s="288"/>
      <c r="U55212" s="287"/>
      <c r="X55212" s="289"/>
    </row>
    <row r="55213" spans="20:24">
      <c r="T55213" s="288"/>
      <c r="U55213" s="287"/>
      <c r="X55213" s="289"/>
    </row>
    <row r="55214" spans="20:24">
      <c r="T55214" s="288"/>
      <c r="U55214" s="287"/>
      <c r="X55214" s="289"/>
    </row>
    <row r="55215" spans="20:24">
      <c r="T55215" s="288"/>
      <c r="U55215" s="287"/>
      <c r="X55215" s="289"/>
    </row>
    <row r="55216" spans="20:24">
      <c r="T55216" s="288"/>
      <c r="U55216" s="287"/>
      <c r="X55216" s="289"/>
    </row>
    <row r="55217" spans="20:24">
      <c r="T55217" s="288"/>
      <c r="U55217" s="287"/>
      <c r="X55217" s="289"/>
    </row>
    <row r="55218" spans="20:24">
      <c r="T55218" s="288"/>
      <c r="U55218" s="287"/>
      <c r="X55218" s="289"/>
    </row>
    <row r="55219" spans="20:24">
      <c r="T55219" s="288"/>
      <c r="U55219" s="287"/>
      <c r="X55219" s="289"/>
    </row>
    <row r="55220" spans="20:24">
      <c r="T55220" s="288"/>
      <c r="U55220" s="287"/>
      <c r="X55220" s="289"/>
    </row>
    <row r="55221" spans="20:24">
      <c r="T55221" s="288"/>
      <c r="U55221" s="287"/>
      <c r="X55221" s="289"/>
    </row>
    <row r="55222" spans="20:24">
      <c r="T55222" s="288"/>
      <c r="U55222" s="287"/>
      <c r="X55222" s="289"/>
    </row>
    <row r="55223" spans="20:24">
      <c r="T55223" s="288"/>
      <c r="U55223" s="287"/>
      <c r="X55223" s="289"/>
    </row>
    <row r="55224" spans="20:24">
      <c r="T55224" s="288"/>
      <c r="U55224" s="287"/>
      <c r="X55224" s="289"/>
    </row>
    <row r="55225" spans="20:24">
      <c r="T55225" s="288"/>
      <c r="U55225" s="287"/>
      <c r="X55225" s="289"/>
    </row>
    <row r="55226" spans="20:24">
      <c r="T55226" s="288"/>
      <c r="U55226" s="287"/>
      <c r="X55226" s="289"/>
    </row>
    <row r="55227" spans="20:24">
      <c r="T55227" s="288"/>
      <c r="U55227" s="287"/>
      <c r="X55227" s="289"/>
    </row>
    <row r="55228" spans="20:24">
      <c r="T55228" s="288"/>
      <c r="U55228" s="287"/>
      <c r="X55228" s="289"/>
    </row>
    <row r="55229" spans="20:24">
      <c r="T55229" s="288"/>
      <c r="U55229" s="287"/>
      <c r="X55229" s="289"/>
    </row>
    <row r="55230" spans="20:24">
      <c r="T55230" s="288"/>
      <c r="U55230" s="287"/>
      <c r="X55230" s="289"/>
    </row>
    <row r="55231" spans="20:24">
      <c r="T55231" s="288"/>
      <c r="U55231" s="287"/>
      <c r="X55231" s="289"/>
    </row>
    <row r="55232" spans="20:24">
      <c r="T55232" s="288"/>
      <c r="U55232" s="287"/>
      <c r="X55232" s="289"/>
    </row>
    <row r="55233" spans="20:24">
      <c r="T55233" s="288"/>
      <c r="U55233" s="287"/>
      <c r="X55233" s="289"/>
    </row>
    <row r="55234" spans="20:24">
      <c r="T55234" s="288"/>
      <c r="U55234" s="287"/>
      <c r="X55234" s="289"/>
    </row>
    <row r="55235" spans="20:24">
      <c r="T55235" s="288"/>
      <c r="U55235" s="287"/>
      <c r="X55235" s="289"/>
    </row>
    <row r="55236" spans="20:24">
      <c r="T55236" s="288"/>
      <c r="U55236" s="287"/>
      <c r="X55236" s="289"/>
    </row>
    <row r="55237" spans="20:24">
      <c r="T55237" s="288"/>
      <c r="U55237" s="287"/>
      <c r="X55237" s="289"/>
    </row>
    <row r="55238" spans="20:24">
      <c r="T55238" s="288"/>
      <c r="U55238" s="287"/>
      <c r="X55238" s="289"/>
    </row>
    <row r="55239" spans="20:24">
      <c r="T55239" s="288"/>
      <c r="U55239" s="287"/>
      <c r="X55239" s="289"/>
    </row>
    <row r="55240" spans="20:24">
      <c r="T55240" s="288"/>
      <c r="U55240" s="287"/>
      <c r="X55240" s="289"/>
    </row>
    <row r="55241" spans="20:24">
      <c r="T55241" s="288"/>
      <c r="U55241" s="287"/>
      <c r="X55241" s="289"/>
    </row>
    <row r="55242" spans="20:24">
      <c r="T55242" s="288"/>
      <c r="U55242" s="287"/>
      <c r="X55242" s="289"/>
    </row>
    <row r="55243" spans="20:24">
      <c r="T55243" s="288"/>
      <c r="U55243" s="287"/>
      <c r="X55243" s="289"/>
    </row>
    <row r="55244" spans="20:24">
      <c r="T55244" s="288"/>
      <c r="U55244" s="287"/>
      <c r="X55244" s="289"/>
    </row>
    <row r="55245" spans="20:24">
      <c r="T55245" s="288"/>
      <c r="U55245" s="287"/>
      <c r="X55245" s="289"/>
    </row>
    <row r="55246" spans="20:24">
      <c r="T55246" s="288"/>
      <c r="U55246" s="287"/>
      <c r="X55246" s="289"/>
    </row>
    <row r="55247" spans="20:24">
      <c r="T55247" s="288"/>
      <c r="U55247" s="287"/>
      <c r="X55247" s="289"/>
    </row>
    <row r="55248" spans="20:24">
      <c r="T55248" s="288"/>
      <c r="U55248" s="287"/>
      <c r="X55248" s="289"/>
    </row>
    <row r="55249" spans="20:24">
      <c r="T55249" s="288"/>
      <c r="U55249" s="287"/>
      <c r="X55249" s="289"/>
    </row>
    <row r="55250" spans="20:24">
      <c r="T55250" s="288"/>
      <c r="U55250" s="287"/>
      <c r="X55250" s="289"/>
    </row>
    <row r="55251" spans="20:24">
      <c r="T55251" s="288"/>
      <c r="U55251" s="287"/>
      <c r="X55251" s="289"/>
    </row>
    <row r="55252" spans="20:24">
      <c r="T55252" s="288"/>
      <c r="U55252" s="287"/>
      <c r="X55252" s="289"/>
    </row>
    <row r="55253" spans="20:24">
      <c r="T55253" s="288"/>
      <c r="U55253" s="287"/>
      <c r="X55253" s="289"/>
    </row>
    <row r="55254" spans="20:24">
      <c r="T55254" s="288"/>
      <c r="U55254" s="287"/>
      <c r="X55254" s="289"/>
    </row>
    <row r="55255" spans="20:24">
      <c r="T55255" s="288"/>
      <c r="U55255" s="287"/>
      <c r="X55255" s="289"/>
    </row>
    <row r="55256" spans="20:24">
      <c r="T55256" s="288"/>
      <c r="U55256" s="287"/>
      <c r="X55256" s="289"/>
    </row>
    <row r="55257" spans="20:24">
      <c r="T55257" s="288"/>
      <c r="U55257" s="287"/>
      <c r="X55257" s="289"/>
    </row>
    <row r="55258" spans="20:24">
      <c r="T55258" s="288"/>
      <c r="U55258" s="287"/>
      <c r="X55258" s="289"/>
    </row>
    <row r="55259" spans="20:24">
      <c r="T55259" s="288"/>
      <c r="U55259" s="287"/>
      <c r="X55259" s="289"/>
    </row>
    <row r="55260" spans="20:24">
      <c r="T55260" s="288"/>
      <c r="U55260" s="287"/>
      <c r="X55260" s="289"/>
    </row>
    <row r="55261" spans="20:24">
      <c r="T55261" s="288"/>
      <c r="U55261" s="287"/>
      <c r="X55261" s="289"/>
    </row>
    <row r="55262" spans="20:24">
      <c r="T55262" s="288"/>
      <c r="U55262" s="287"/>
      <c r="X55262" s="289"/>
    </row>
    <row r="55263" spans="20:24">
      <c r="T55263" s="288"/>
      <c r="U55263" s="287"/>
      <c r="X55263" s="289"/>
    </row>
    <row r="55264" spans="20:24">
      <c r="T55264" s="288"/>
      <c r="U55264" s="287"/>
      <c r="X55264" s="289"/>
    </row>
    <row r="55265" spans="20:24">
      <c r="T55265" s="288"/>
      <c r="U55265" s="287"/>
      <c r="X55265" s="289"/>
    </row>
    <row r="55266" spans="20:24">
      <c r="T55266" s="288"/>
      <c r="U55266" s="287"/>
      <c r="X55266" s="289"/>
    </row>
    <row r="55267" spans="20:24">
      <c r="T55267" s="288"/>
      <c r="U55267" s="287"/>
      <c r="X55267" s="289"/>
    </row>
    <row r="55268" spans="20:24">
      <c r="T55268" s="288"/>
      <c r="U55268" s="287"/>
      <c r="X55268" s="289"/>
    </row>
    <row r="55269" spans="20:24">
      <c r="T55269" s="288"/>
      <c r="U55269" s="287"/>
      <c r="X55269" s="289"/>
    </row>
    <row r="55270" spans="20:24">
      <c r="T55270" s="288"/>
      <c r="U55270" s="287"/>
      <c r="X55270" s="289"/>
    </row>
    <row r="55271" spans="20:24">
      <c r="T55271" s="288"/>
      <c r="U55271" s="287"/>
      <c r="X55271" s="289"/>
    </row>
    <row r="55272" spans="20:24">
      <c r="T55272" s="288"/>
      <c r="U55272" s="287"/>
      <c r="X55272" s="289"/>
    </row>
    <row r="55273" spans="20:24">
      <c r="T55273" s="288"/>
      <c r="U55273" s="287"/>
      <c r="X55273" s="289"/>
    </row>
    <row r="55274" spans="20:24">
      <c r="T55274" s="288"/>
      <c r="U55274" s="287"/>
      <c r="X55274" s="289"/>
    </row>
    <row r="55275" spans="20:24">
      <c r="T55275" s="288"/>
      <c r="U55275" s="287"/>
      <c r="X55275" s="289"/>
    </row>
    <row r="55276" spans="20:24">
      <c r="T55276" s="288"/>
      <c r="U55276" s="287"/>
      <c r="X55276" s="289"/>
    </row>
    <row r="55277" spans="20:24">
      <c r="T55277" s="288"/>
      <c r="U55277" s="287"/>
      <c r="X55277" s="289"/>
    </row>
    <row r="55278" spans="20:24">
      <c r="T55278" s="288"/>
      <c r="U55278" s="287"/>
      <c r="X55278" s="289"/>
    </row>
    <row r="55279" spans="20:24">
      <c r="T55279" s="288"/>
      <c r="U55279" s="287"/>
      <c r="X55279" s="289"/>
    </row>
    <row r="55280" spans="20:24">
      <c r="T55280" s="288"/>
      <c r="U55280" s="287"/>
      <c r="X55280" s="289"/>
    </row>
    <row r="55281" spans="20:24">
      <c r="T55281" s="288"/>
      <c r="U55281" s="287"/>
      <c r="X55281" s="289"/>
    </row>
    <row r="55282" spans="20:24">
      <c r="T55282" s="288"/>
      <c r="U55282" s="287"/>
      <c r="X55282" s="289"/>
    </row>
    <row r="55283" spans="20:24">
      <c r="T55283" s="288"/>
      <c r="U55283" s="287"/>
      <c r="X55283" s="289"/>
    </row>
    <row r="55284" spans="20:24">
      <c r="T55284" s="288"/>
      <c r="U55284" s="287"/>
      <c r="X55284" s="289"/>
    </row>
    <row r="55285" spans="20:24">
      <c r="T55285" s="288"/>
      <c r="U55285" s="287"/>
      <c r="X55285" s="289"/>
    </row>
    <row r="55286" spans="20:24">
      <c r="T55286" s="288"/>
      <c r="U55286" s="287"/>
      <c r="X55286" s="289"/>
    </row>
    <row r="55287" spans="20:24">
      <c r="T55287" s="288"/>
      <c r="U55287" s="287"/>
      <c r="X55287" s="289"/>
    </row>
    <row r="55288" spans="20:24">
      <c r="T55288" s="288"/>
      <c r="U55288" s="287"/>
      <c r="X55288" s="289"/>
    </row>
    <row r="55289" spans="20:24">
      <c r="T55289" s="288"/>
      <c r="U55289" s="287"/>
      <c r="X55289" s="289"/>
    </row>
    <row r="55290" spans="20:24">
      <c r="T55290" s="288"/>
      <c r="U55290" s="287"/>
      <c r="X55290" s="289"/>
    </row>
    <row r="55291" spans="20:24">
      <c r="T55291" s="288"/>
      <c r="U55291" s="287"/>
      <c r="X55291" s="289"/>
    </row>
    <row r="55292" spans="20:24">
      <c r="T55292" s="288"/>
      <c r="U55292" s="287"/>
      <c r="X55292" s="289"/>
    </row>
    <row r="55293" spans="20:24">
      <c r="T55293" s="288"/>
      <c r="U55293" s="287"/>
      <c r="X55293" s="289"/>
    </row>
    <row r="55294" spans="20:24">
      <c r="T55294" s="288"/>
      <c r="U55294" s="287"/>
      <c r="X55294" s="289"/>
    </row>
    <row r="55295" spans="20:24">
      <c r="T55295" s="288"/>
      <c r="U55295" s="287"/>
      <c r="X55295" s="289"/>
    </row>
    <row r="55296" spans="20:24">
      <c r="T55296" s="288"/>
      <c r="U55296" s="287"/>
      <c r="X55296" s="289"/>
    </row>
    <row r="55297" spans="20:24">
      <c r="T55297" s="288"/>
      <c r="U55297" s="287"/>
      <c r="X55297" s="289"/>
    </row>
    <row r="55298" spans="20:24">
      <c r="T55298" s="288"/>
      <c r="U55298" s="287"/>
      <c r="X55298" s="289"/>
    </row>
    <row r="55299" spans="20:24">
      <c r="T55299" s="288"/>
      <c r="U55299" s="287"/>
      <c r="X55299" s="289"/>
    </row>
    <row r="55300" spans="20:24">
      <c r="T55300" s="288"/>
      <c r="U55300" s="287"/>
      <c r="X55300" s="289"/>
    </row>
    <row r="55301" spans="20:24">
      <c r="T55301" s="288"/>
      <c r="U55301" s="287"/>
      <c r="X55301" s="289"/>
    </row>
    <row r="55302" spans="20:24">
      <c r="T55302" s="288"/>
      <c r="U55302" s="287"/>
      <c r="X55302" s="289"/>
    </row>
    <row r="55303" spans="20:24">
      <c r="T55303" s="288"/>
      <c r="U55303" s="287"/>
      <c r="X55303" s="289"/>
    </row>
    <row r="55304" spans="20:24">
      <c r="T55304" s="288"/>
      <c r="U55304" s="287"/>
      <c r="X55304" s="289"/>
    </row>
    <row r="55305" spans="20:24">
      <c r="T55305" s="288"/>
      <c r="U55305" s="287"/>
      <c r="X55305" s="289"/>
    </row>
    <row r="55306" spans="20:24">
      <c r="T55306" s="288"/>
      <c r="U55306" s="287"/>
      <c r="X55306" s="289"/>
    </row>
    <row r="55307" spans="20:24">
      <c r="T55307" s="288"/>
      <c r="U55307" s="287"/>
      <c r="X55307" s="289"/>
    </row>
    <row r="55308" spans="20:24">
      <c r="T55308" s="288"/>
      <c r="U55308" s="287"/>
      <c r="X55308" s="289"/>
    </row>
    <row r="55309" spans="20:24">
      <c r="T55309" s="288"/>
      <c r="U55309" s="287"/>
      <c r="X55309" s="289"/>
    </row>
    <row r="55310" spans="20:24">
      <c r="T55310" s="288"/>
      <c r="U55310" s="287"/>
      <c r="X55310" s="289"/>
    </row>
    <row r="55311" spans="20:24">
      <c r="T55311" s="288"/>
      <c r="U55311" s="287"/>
      <c r="X55311" s="289"/>
    </row>
    <row r="55312" spans="20:24">
      <c r="T55312" s="288"/>
      <c r="U55312" s="287"/>
      <c r="X55312" s="289"/>
    </row>
    <row r="55313" spans="20:24">
      <c r="T55313" s="288"/>
      <c r="U55313" s="287"/>
      <c r="X55313" s="289"/>
    </row>
    <row r="55314" spans="20:24">
      <c r="T55314" s="288"/>
      <c r="U55314" s="287"/>
      <c r="X55314" s="289"/>
    </row>
    <row r="55315" spans="20:24">
      <c r="T55315" s="288"/>
      <c r="U55315" s="287"/>
      <c r="X55315" s="289"/>
    </row>
    <row r="55316" spans="20:24">
      <c r="T55316" s="288"/>
      <c r="U55316" s="287"/>
      <c r="X55316" s="289"/>
    </row>
    <row r="55317" spans="20:24">
      <c r="T55317" s="288"/>
      <c r="U55317" s="287"/>
      <c r="X55317" s="289"/>
    </row>
    <row r="55318" spans="20:24">
      <c r="T55318" s="288"/>
      <c r="U55318" s="287"/>
      <c r="X55318" s="289"/>
    </row>
    <row r="55319" spans="20:24">
      <c r="T55319" s="288"/>
      <c r="U55319" s="287"/>
      <c r="X55319" s="289"/>
    </row>
    <row r="55320" spans="20:24">
      <c r="T55320" s="288"/>
      <c r="U55320" s="287"/>
      <c r="X55320" s="289"/>
    </row>
    <row r="55321" spans="20:24">
      <c r="T55321" s="288"/>
      <c r="U55321" s="287"/>
      <c r="X55321" s="289"/>
    </row>
    <row r="55322" spans="20:24">
      <c r="T55322" s="288"/>
      <c r="U55322" s="287"/>
      <c r="X55322" s="289"/>
    </row>
    <row r="55323" spans="20:24">
      <c r="T55323" s="288"/>
      <c r="U55323" s="287"/>
      <c r="X55323" s="289"/>
    </row>
    <row r="55324" spans="20:24">
      <c r="T55324" s="288"/>
      <c r="U55324" s="287"/>
      <c r="X55324" s="289"/>
    </row>
    <row r="55325" spans="20:24">
      <c r="T55325" s="288"/>
      <c r="U55325" s="287"/>
      <c r="X55325" s="289"/>
    </row>
    <row r="55326" spans="20:24">
      <c r="T55326" s="288"/>
      <c r="U55326" s="287"/>
      <c r="X55326" s="289"/>
    </row>
    <row r="55327" spans="20:24">
      <c r="T55327" s="288"/>
      <c r="U55327" s="287"/>
      <c r="X55327" s="289"/>
    </row>
    <row r="55328" spans="20:24">
      <c r="T55328" s="288"/>
      <c r="U55328" s="287"/>
      <c r="X55328" s="289"/>
    </row>
    <row r="55329" spans="20:24">
      <c r="T55329" s="288"/>
      <c r="U55329" s="287"/>
      <c r="X55329" s="289"/>
    </row>
    <row r="55330" spans="20:24">
      <c r="T55330" s="288"/>
      <c r="U55330" s="287"/>
      <c r="X55330" s="289"/>
    </row>
    <row r="55331" spans="20:24">
      <c r="T55331" s="288"/>
      <c r="U55331" s="287"/>
      <c r="X55331" s="289"/>
    </row>
    <row r="55332" spans="20:24">
      <c r="T55332" s="288"/>
      <c r="U55332" s="287"/>
      <c r="X55332" s="289"/>
    </row>
    <row r="55333" spans="20:24">
      <c r="T55333" s="288"/>
      <c r="U55333" s="287"/>
      <c r="X55333" s="289"/>
    </row>
    <row r="55334" spans="20:24">
      <c r="T55334" s="288"/>
      <c r="U55334" s="287"/>
      <c r="X55334" s="289"/>
    </row>
    <row r="55335" spans="20:24">
      <c r="T55335" s="288"/>
      <c r="U55335" s="287"/>
      <c r="X55335" s="289"/>
    </row>
    <row r="55336" spans="20:24">
      <c r="T55336" s="288"/>
      <c r="U55336" s="287"/>
      <c r="X55336" s="289"/>
    </row>
    <row r="55337" spans="20:24">
      <c r="T55337" s="288"/>
      <c r="U55337" s="287"/>
      <c r="X55337" s="289"/>
    </row>
    <row r="55338" spans="20:24">
      <c r="T55338" s="288"/>
      <c r="U55338" s="287"/>
      <c r="X55338" s="289"/>
    </row>
    <row r="55339" spans="20:24">
      <c r="T55339" s="288"/>
      <c r="U55339" s="287"/>
      <c r="X55339" s="289"/>
    </row>
    <row r="55340" spans="20:24">
      <c r="T55340" s="288"/>
      <c r="U55340" s="287"/>
      <c r="X55340" s="289"/>
    </row>
    <row r="55341" spans="20:24">
      <c r="T55341" s="288"/>
      <c r="U55341" s="287"/>
      <c r="X55341" s="289"/>
    </row>
    <row r="55342" spans="20:24">
      <c r="T55342" s="288"/>
      <c r="U55342" s="287"/>
      <c r="X55342" s="289"/>
    </row>
    <row r="55343" spans="20:24">
      <c r="T55343" s="288"/>
      <c r="U55343" s="287"/>
      <c r="X55343" s="289"/>
    </row>
    <row r="55344" spans="20:24">
      <c r="T55344" s="288"/>
      <c r="U55344" s="287"/>
      <c r="X55344" s="289"/>
    </row>
    <row r="55345" spans="20:24">
      <c r="T55345" s="288"/>
      <c r="U55345" s="287"/>
      <c r="X55345" s="289"/>
    </row>
    <row r="55346" spans="20:24">
      <c r="T55346" s="288"/>
      <c r="U55346" s="287"/>
      <c r="X55346" s="289"/>
    </row>
    <row r="55347" spans="20:24">
      <c r="T55347" s="288"/>
      <c r="U55347" s="287"/>
      <c r="X55347" s="289"/>
    </row>
    <row r="55348" spans="20:24">
      <c r="T55348" s="288"/>
      <c r="U55348" s="287"/>
      <c r="X55348" s="289"/>
    </row>
    <row r="55349" spans="20:24">
      <c r="T55349" s="288"/>
      <c r="U55349" s="287"/>
      <c r="X55349" s="289"/>
    </row>
    <row r="55350" spans="20:24">
      <c r="T55350" s="288"/>
      <c r="U55350" s="287"/>
      <c r="X55350" s="289"/>
    </row>
    <row r="55351" spans="20:24">
      <c r="T55351" s="288"/>
      <c r="U55351" s="287"/>
      <c r="X55351" s="289"/>
    </row>
    <row r="55352" spans="20:24">
      <c r="T55352" s="288"/>
      <c r="U55352" s="287"/>
      <c r="X55352" s="289"/>
    </row>
    <row r="55353" spans="20:24">
      <c r="T55353" s="288"/>
      <c r="U55353" s="287"/>
      <c r="X55353" s="289"/>
    </row>
    <row r="55354" spans="20:24">
      <c r="T55354" s="288"/>
      <c r="U55354" s="287"/>
      <c r="X55354" s="289"/>
    </row>
    <row r="55355" spans="20:24">
      <c r="T55355" s="288"/>
      <c r="U55355" s="287"/>
      <c r="X55355" s="289"/>
    </row>
    <row r="55356" spans="20:24">
      <c r="T55356" s="288"/>
      <c r="U55356" s="287"/>
      <c r="X55356" s="289"/>
    </row>
    <row r="55357" spans="20:24">
      <c r="T55357" s="288"/>
      <c r="U55357" s="287"/>
      <c r="X55357" s="289"/>
    </row>
    <row r="55358" spans="20:24">
      <c r="T55358" s="288"/>
      <c r="U55358" s="287"/>
      <c r="X55358" s="289"/>
    </row>
    <row r="55359" spans="20:24">
      <c r="T55359" s="288"/>
      <c r="U55359" s="287"/>
      <c r="X55359" s="289"/>
    </row>
    <row r="55360" spans="20:24">
      <c r="T55360" s="288"/>
      <c r="U55360" s="287"/>
      <c r="X55360" s="289"/>
    </row>
    <row r="55361" spans="20:24">
      <c r="T55361" s="288"/>
      <c r="U55361" s="287"/>
      <c r="X55361" s="289"/>
    </row>
    <row r="55362" spans="20:24">
      <c r="T55362" s="288"/>
      <c r="U55362" s="287"/>
      <c r="X55362" s="289"/>
    </row>
    <row r="55363" spans="20:24">
      <c r="T55363" s="288"/>
      <c r="U55363" s="287"/>
      <c r="X55363" s="289"/>
    </row>
    <row r="55364" spans="20:24">
      <c r="T55364" s="288"/>
      <c r="U55364" s="287"/>
      <c r="X55364" s="289"/>
    </row>
    <row r="55365" spans="20:24">
      <c r="T55365" s="288"/>
      <c r="U55365" s="287"/>
      <c r="X55365" s="289"/>
    </row>
    <row r="55366" spans="20:24">
      <c r="T55366" s="288"/>
      <c r="U55366" s="287"/>
      <c r="X55366" s="289"/>
    </row>
    <row r="55367" spans="20:24">
      <c r="T55367" s="288"/>
      <c r="U55367" s="287"/>
      <c r="X55367" s="289"/>
    </row>
    <row r="55368" spans="20:24">
      <c r="T55368" s="288"/>
      <c r="U55368" s="287"/>
      <c r="X55368" s="289"/>
    </row>
    <row r="55369" spans="20:24">
      <c r="T55369" s="288"/>
      <c r="U55369" s="287"/>
      <c r="X55369" s="289"/>
    </row>
    <row r="55370" spans="20:24">
      <c r="T55370" s="288"/>
      <c r="U55370" s="287"/>
      <c r="X55370" s="289"/>
    </row>
    <row r="55371" spans="20:24">
      <c r="T55371" s="288"/>
      <c r="U55371" s="287"/>
      <c r="X55371" s="289"/>
    </row>
    <row r="55372" spans="20:24">
      <c r="T55372" s="288"/>
      <c r="U55372" s="287"/>
      <c r="X55372" s="289"/>
    </row>
    <row r="55373" spans="20:24">
      <c r="T55373" s="288"/>
      <c r="U55373" s="287"/>
      <c r="X55373" s="289"/>
    </row>
    <row r="55374" spans="20:24">
      <c r="T55374" s="288"/>
      <c r="U55374" s="287"/>
      <c r="X55374" s="289"/>
    </row>
    <row r="55375" spans="20:24">
      <c r="T55375" s="288"/>
      <c r="U55375" s="287"/>
      <c r="X55375" s="289"/>
    </row>
    <row r="55376" spans="20:24">
      <c r="T55376" s="288"/>
      <c r="U55376" s="287"/>
      <c r="X55376" s="289"/>
    </row>
    <row r="55377" spans="20:24">
      <c r="T55377" s="288"/>
      <c r="U55377" s="287"/>
      <c r="X55377" s="289"/>
    </row>
    <row r="55378" spans="20:24">
      <c r="T55378" s="288"/>
      <c r="U55378" s="287"/>
      <c r="X55378" s="289"/>
    </row>
    <row r="55379" spans="20:24">
      <c r="T55379" s="288"/>
      <c r="U55379" s="287"/>
      <c r="X55379" s="289"/>
    </row>
    <row r="55380" spans="20:24">
      <c r="T55380" s="288"/>
      <c r="U55380" s="287"/>
      <c r="X55380" s="289"/>
    </row>
    <row r="55381" spans="20:24">
      <c r="T55381" s="288"/>
      <c r="U55381" s="287"/>
      <c r="X55381" s="289"/>
    </row>
    <row r="55382" spans="20:24">
      <c r="T55382" s="288"/>
      <c r="U55382" s="287"/>
      <c r="X55382" s="289"/>
    </row>
    <row r="55383" spans="20:24">
      <c r="T55383" s="288"/>
      <c r="U55383" s="287"/>
      <c r="X55383" s="289"/>
    </row>
    <row r="55384" spans="20:24">
      <c r="T55384" s="288"/>
      <c r="U55384" s="287"/>
      <c r="X55384" s="289"/>
    </row>
    <row r="55385" spans="20:24">
      <c r="T55385" s="288"/>
      <c r="U55385" s="287"/>
      <c r="X55385" s="289"/>
    </row>
    <row r="55386" spans="20:24">
      <c r="T55386" s="288"/>
      <c r="U55386" s="287"/>
      <c r="X55386" s="289"/>
    </row>
    <row r="55387" spans="20:24">
      <c r="T55387" s="288"/>
      <c r="U55387" s="287"/>
      <c r="X55387" s="289"/>
    </row>
    <row r="55388" spans="20:24">
      <c r="T55388" s="288"/>
      <c r="U55388" s="287"/>
      <c r="X55388" s="289"/>
    </row>
    <row r="55389" spans="20:24">
      <c r="T55389" s="288"/>
      <c r="U55389" s="287"/>
      <c r="X55389" s="289"/>
    </row>
    <row r="55390" spans="20:24">
      <c r="T55390" s="288"/>
      <c r="U55390" s="287"/>
      <c r="X55390" s="289"/>
    </row>
    <row r="55391" spans="20:24">
      <c r="T55391" s="288"/>
      <c r="U55391" s="287"/>
      <c r="X55391" s="289"/>
    </row>
    <row r="55392" spans="20:24">
      <c r="T55392" s="288"/>
      <c r="U55392" s="287"/>
      <c r="X55392" s="289"/>
    </row>
    <row r="55393" spans="20:24">
      <c r="T55393" s="288"/>
      <c r="U55393" s="287"/>
      <c r="X55393" s="289"/>
    </row>
    <row r="55394" spans="20:24">
      <c r="T55394" s="288"/>
      <c r="U55394" s="287"/>
      <c r="X55394" s="289"/>
    </row>
    <row r="55395" spans="20:24">
      <c r="T55395" s="288"/>
      <c r="U55395" s="287"/>
      <c r="X55395" s="289"/>
    </row>
    <row r="55396" spans="20:24">
      <c r="T55396" s="288"/>
      <c r="U55396" s="287"/>
      <c r="X55396" s="289"/>
    </row>
    <row r="55397" spans="20:24">
      <c r="T55397" s="288"/>
      <c r="U55397" s="287"/>
      <c r="X55397" s="289"/>
    </row>
    <row r="55398" spans="20:24">
      <c r="T55398" s="288"/>
      <c r="U55398" s="287"/>
      <c r="X55398" s="289"/>
    </row>
    <row r="55399" spans="20:24">
      <c r="T55399" s="288"/>
      <c r="U55399" s="287"/>
      <c r="X55399" s="289"/>
    </row>
    <row r="55400" spans="20:24">
      <c r="T55400" s="288"/>
      <c r="U55400" s="287"/>
      <c r="X55400" s="289"/>
    </row>
    <row r="55401" spans="20:24">
      <c r="T55401" s="288"/>
      <c r="U55401" s="287"/>
      <c r="X55401" s="289"/>
    </row>
    <row r="55402" spans="20:24">
      <c r="T55402" s="288"/>
      <c r="U55402" s="287"/>
      <c r="X55402" s="289"/>
    </row>
    <row r="55403" spans="20:24">
      <c r="T55403" s="288"/>
      <c r="U55403" s="287"/>
      <c r="X55403" s="289"/>
    </row>
    <row r="55404" spans="20:24">
      <c r="T55404" s="288"/>
      <c r="U55404" s="287"/>
      <c r="X55404" s="289"/>
    </row>
    <row r="55405" spans="20:24">
      <c r="T55405" s="288"/>
      <c r="U55405" s="287"/>
      <c r="X55405" s="289"/>
    </row>
    <row r="55406" spans="20:24">
      <c r="T55406" s="288"/>
      <c r="U55406" s="287"/>
      <c r="X55406" s="289"/>
    </row>
    <row r="55407" spans="20:24">
      <c r="T55407" s="288"/>
      <c r="U55407" s="287"/>
      <c r="X55407" s="289"/>
    </row>
    <row r="55408" spans="20:24">
      <c r="T55408" s="288"/>
      <c r="U55408" s="287"/>
      <c r="X55408" s="289"/>
    </row>
    <row r="55409" spans="20:24">
      <c r="T55409" s="288"/>
      <c r="U55409" s="287"/>
      <c r="X55409" s="289"/>
    </row>
    <row r="55410" spans="20:24">
      <c r="T55410" s="288"/>
      <c r="U55410" s="287"/>
      <c r="X55410" s="289"/>
    </row>
    <row r="55411" spans="20:24">
      <c r="T55411" s="288"/>
      <c r="U55411" s="287"/>
      <c r="X55411" s="289"/>
    </row>
    <row r="55412" spans="20:24">
      <c r="T55412" s="288"/>
      <c r="U55412" s="287"/>
      <c r="X55412" s="289"/>
    </row>
    <row r="55413" spans="20:24">
      <c r="T55413" s="288"/>
      <c r="U55413" s="287"/>
      <c r="X55413" s="289"/>
    </row>
    <row r="55414" spans="20:24">
      <c r="T55414" s="288"/>
      <c r="U55414" s="287"/>
      <c r="X55414" s="289"/>
    </row>
    <row r="55415" spans="20:24">
      <c r="T55415" s="288"/>
      <c r="U55415" s="287"/>
      <c r="X55415" s="289"/>
    </row>
    <row r="55416" spans="20:24">
      <c r="T55416" s="288"/>
      <c r="U55416" s="287"/>
      <c r="X55416" s="289"/>
    </row>
    <row r="55417" spans="20:24">
      <c r="T55417" s="288"/>
      <c r="U55417" s="287"/>
      <c r="X55417" s="289"/>
    </row>
    <row r="55418" spans="20:24">
      <c r="T55418" s="288"/>
      <c r="U55418" s="287"/>
      <c r="X55418" s="289"/>
    </row>
    <row r="55419" spans="20:24">
      <c r="T55419" s="288"/>
      <c r="U55419" s="287"/>
      <c r="X55419" s="289"/>
    </row>
    <row r="55420" spans="20:24">
      <c r="T55420" s="288"/>
      <c r="U55420" s="287"/>
      <c r="X55420" s="289"/>
    </row>
    <row r="55421" spans="20:24">
      <c r="T55421" s="288"/>
      <c r="U55421" s="287"/>
      <c r="X55421" s="289"/>
    </row>
    <row r="55422" spans="20:24">
      <c r="T55422" s="288"/>
      <c r="U55422" s="287"/>
      <c r="X55422" s="289"/>
    </row>
    <row r="55423" spans="20:24">
      <c r="T55423" s="288"/>
      <c r="U55423" s="287"/>
      <c r="X55423" s="289"/>
    </row>
    <row r="55424" spans="20:24">
      <c r="T55424" s="288"/>
      <c r="U55424" s="287"/>
      <c r="X55424" s="289"/>
    </row>
    <row r="55425" spans="20:24">
      <c r="T55425" s="288"/>
      <c r="U55425" s="287"/>
      <c r="X55425" s="289"/>
    </row>
    <row r="55426" spans="20:24">
      <c r="T55426" s="288"/>
      <c r="U55426" s="287"/>
      <c r="X55426" s="289"/>
    </row>
    <row r="55427" spans="20:24">
      <c r="T55427" s="288"/>
      <c r="U55427" s="287"/>
      <c r="X55427" s="289"/>
    </row>
    <row r="55428" spans="20:24">
      <c r="T55428" s="288"/>
      <c r="U55428" s="287"/>
      <c r="X55428" s="289"/>
    </row>
    <row r="55429" spans="20:24">
      <c r="T55429" s="288"/>
      <c r="U55429" s="287"/>
      <c r="X55429" s="289"/>
    </row>
    <row r="55430" spans="20:24">
      <c r="T55430" s="288"/>
      <c r="U55430" s="287"/>
      <c r="X55430" s="289"/>
    </row>
    <row r="55431" spans="20:24">
      <c r="T55431" s="288"/>
      <c r="U55431" s="287"/>
      <c r="X55431" s="289"/>
    </row>
    <row r="55432" spans="20:24">
      <c r="T55432" s="288"/>
      <c r="U55432" s="287"/>
      <c r="X55432" s="289"/>
    </row>
    <row r="55433" spans="20:24">
      <c r="T55433" s="288"/>
      <c r="U55433" s="287"/>
      <c r="X55433" s="289"/>
    </row>
    <row r="55434" spans="20:24">
      <c r="T55434" s="288"/>
      <c r="U55434" s="287"/>
      <c r="X55434" s="289"/>
    </row>
    <row r="55435" spans="20:24">
      <c r="T55435" s="288"/>
      <c r="U55435" s="287"/>
      <c r="X55435" s="289"/>
    </row>
    <row r="55436" spans="20:24">
      <c r="T55436" s="288"/>
      <c r="U55436" s="287"/>
      <c r="X55436" s="289"/>
    </row>
    <row r="55437" spans="20:24">
      <c r="T55437" s="288"/>
      <c r="U55437" s="287"/>
      <c r="X55437" s="289"/>
    </row>
    <row r="55438" spans="20:24">
      <c r="T55438" s="288"/>
      <c r="U55438" s="287"/>
      <c r="X55438" s="289"/>
    </row>
    <row r="55439" spans="20:24">
      <c r="T55439" s="288"/>
      <c r="U55439" s="287"/>
      <c r="X55439" s="289"/>
    </row>
    <row r="55440" spans="20:24">
      <c r="T55440" s="288"/>
      <c r="U55440" s="287"/>
      <c r="X55440" s="289"/>
    </row>
    <row r="55441" spans="20:24">
      <c r="T55441" s="288"/>
      <c r="U55441" s="287"/>
      <c r="X55441" s="289"/>
    </row>
    <row r="55442" spans="20:24">
      <c r="T55442" s="288"/>
      <c r="U55442" s="287"/>
      <c r="X55442" s="289"/>
    </row>
    <row r="55443" spans="20:24">
      <c r="T55443" s="288"/>
      <c r="U55443" s="287"/>
      <c r="X55443" s="289"/>
    </row>
    <row r="55444" spans="20:24">
      <c r="T55444" s="288"/>
      <c r="U55444" s="287"/>
      <c r="X55444" s="289"/>
    </row>
    <row r="55445" spans="20:24">
      <c r="T55445" s="288"/>
      <c r="U55445" s="287"/>
      <c r="X55445" s="289"/>
    </row>
    <row r="55446" spans="20:24">
      <c r="T55446" s="288"/>
      <c r="U55446" s="287"/>
      <c r="X55446" s="289"/>
    </row>
    <row r="55447" spans="20:24">
      <c r="T55447" s="288"/>
      <c r="U55447" s="287"/>
      <c r="X55447" s="289"/>
    </row>
    <row r="55448" spans="20:24">
      <c r="T55448" s="288"/>
      <c r="U55448" s="287"/>
      <c r="X55448" s="289"/>
    </row>
    <row r="55449" spans="20:24">
      <c r="T55449" s="288"/>
      <c r="U55449" s="287"/>
      <c r="X55449" s="289"/>
    </row>
    <row r="55450" spans="20:24">
      <c r="T55450" s="288"/>
      <c r="U55450" s="287"/>
      <c r="X55450" s="289"/>
    </row>
    <row r="55451" spans="20:24">
      <c r="T55451" s="288"/>
      <c r="U55451" s="287"/>
      <c r="X55451" s="289"/>
    </row>
    <row r="55452" spans="20:24">
      <c r="T55452" s="288"/>
      <c r="U55452" s="287"/>
      <c r="X55452" s="289"/>
    </row>
    <row r="55453" spans="20:24">
      <c r="T55453" s="288"/>
      <c r="U55453" s="287"/>
      <c r="X55453" s="289"/>
    </row>
    <row r="55454" spans="20:24">
      <c r="T55454" s="288"/>
      <c r="U55454" s="287"/>
      <c r="X55454" s="289"/>
    </row>
    <row r="55455" spans="20:24">
      <c r="T55455" s="288"/>
      <c r="U55455" s="287"/>
      <c r="X55455" s="289"/>
    </row>
    <row r="55456" spans="20:24">
      <c r="T55456" s="288"/>
      <c r="U55456" s="287"/>
      <c r="X55456" s="289"/>
    </row>
    <row r="55457" spans="20:24">
      <c r="T55457" s="288"/>
      <c r="U55457" s="287"/>
      <c r="X55457" s="289"/>
    </row>
    <row r="55458" spans="20:24">
      <c r="T55458" s="288"/>
      <c r="U55458" s="287"/>
      <c r="X55458" s="289"/>
    </row>
    <row r="55459" spans="20:24">
      <c r="T55459" s="288"/>
      <c r="U55459" s="287"/>
      <c r="X55459" s="289"/>
    </row>
    <row r="55460" spans="20:24">
      <c r="T55460" s="288"/>
      <c r="U55460" s="287"/>
      <c r="X55460" s="289"/>
    </row>
    <row r="55461" spans="20:24">
      <c r="T55461" s="288"/>
      <c r="U55461" s="287"/>
      <c r="X55461" s="289"/>
    </row>
    <row r="55462" spans="20:24">
      <c r="T55462" s="288"/>
      <c r="U55462" s="287"/>
      <c r="X55462" s="289"/>
    </row>
    <row r="55463" spans="20:24">
      <c r="T55463" s="288"/>
      <c r="U55463" s="287"/>
      <c r="X55463" s="289"/>
    </row>
    <row r="55464" spans="20:24">
      <c r="T55464" s="288"/>
      <c r="U55464" s="287"/>
      <c r="X55464" s="289"/>
    </row>
    <row r="55465" spans="20:24">
      <c r="T55465" s="288"/>
      <c r="U55465" s="287"/>
      <c r="X55465" s="289"/>
    </row>
    <row r="55466" spans="20:24">
      <c r="T55466" s="288"/>
      <c r="U55466" s="287"/>
      <c r="X55466" s="289"/>
    </row>
    <row r="55467" spans="20:24">
      <c r="T55467" s="288"/>
      <c r="U55467" s="287"/>
      <c r="X55467" s="289"/>
    </row>
    <row r="55468" spans="20:24">
      <c r="T55468" s="288"/>
      <c r="U55468" s="287"/>
      <c r="X55468" s="289"/>
    </row>
    <row r="55469" spans="20:24">
      <c r="T55469" s="288"/>
      <c r="U55469" s="287"/>
      <c r="X55469" s="289"/>
    </row>
    <row r="55470" spans="20:24">
      <c r="T55470" s="288"/>
      <c r="U55470" s="287"/>
      <c r="X55470" s="289"/>
    </row>
    <row r="55471" spans="20:24">
      <c r="T55471" s="288"/>
      <c r="U55471" s="287"/>
      <c r="X55471" s="289"/>
    </row>
    <row r="55472" spans="20:24">
      <c r="T55472" s="288"/>
      <c r="U55472" s="287"/>
      <c r="X55472" s="289"/>
    </row>
    <row r="55473" spans="20:24">
      <c r="T55473" s="288"/>
      <c r="U55473" s="287"/>
      <c r="X55473" s="289"/>
    </row>
    <row r="55474" spans="20:24">
      <c r="T55474" s="288"/>
      <c r="U55474" s="287"/>
      <c r="X55474" s="289"/>
    </row>
    <row r="55475" spans="20:24">
      <c r="T55475" s="288"/>
      <c r="U55475" s="287"/>
      <c r="X55475" s="289"/>
    </row>
    <row r="55476" spans="20:24">
      <c r="T55476" s="288"/>
      <c r="U55476" s="287"/>
      <c r="X55476" s="289"/>
    </row>
    <row r="55477" spans="20:24">
      <c r="T55477" s="288"/>
      <c r="U55477" s="287"/>
      <c r="X55477" s="289"/>
    </row>
    <row r="55478" spans="20:24">
      <c r="T55478" s="288"/>
      <c r="U55478" s="287"/>
      <c r="X55478" s="289"/>
    </row>
    <row r="55479" spans="20:24">
      <c r="T55479" s="288"/>
      <c r="U55479" s="287"/>
      <c r="X55479" s="289"/>
    </row>
    <row r="55480" spans="20:24">
      <c r="T55480" s="288"/>
      <c r="U55480" s="287"/>
      <c r="X55480" s="289"/>
    </row>
    <row r="55481" spans="20:24">
      <c r="T55481" s="288"/>
      <c r="U55481" s="287"/>
      <c r="X55481" s="289"/>
    </row>
    <row r="55482" spans="20:24">
      <c r="T55482" s="288"/>
      <c r="U55482" s="287"/>
      <c r="X55482" s="289"/>
    </row>
    <row r="55483" spans="20:24">
      <c r="T55483" s="288"/>
      <c r="U55483" s="287"/>
      <c r="X55483" s="289"/>
    </row>
    <row r="55484" spans="20:24">
      <c r="T55484" s="288"/>
      <c r="U55484" s="287"/>
      <c r="X55484" s="289"/>
    </row>
    <row r="55485" spans="20:24">
      <c r="T55485" s="288"/>
      <c r="U55485" s="287"/>
      <c r="X55485" s="289"/>
    </row>
    <row r="55486" spans="20:24">
      <c r="T55486" s="288"/>
      <c r="U55486" s="287"/>
      <c r="X55486" s="289"/>
    </row>
    <row r="55487" spans="20:24">
      <c r="T55487" s="288"/>
      <c r="U55487" s="287"/>
      <c r="X55487" s="289"/>
    </row>
    <row r="55488" spans="20:24">
      <c r="T55488" s="288"/>
      <c r="U55488" s="287"/>
      <c r="X55488" s="289"/>
    </row>
    <row r="55489" spans="20:24">
      <c r="T55489" s="288"/>
      <c r="U55489" s="287"/>
      <c r="X55489" s="289"/>
    </row>
    <row r="55490" spans="20:24">
      <c r="T55490" s="288"/>
      <c r="U55490" s="287"/>
      <c r="X55490" s="289"/>
    </row>
    <row r="55491" spans="20:24">
      <c r="T55491" s="288"/>
      <c r="U55491" s="287"/>
      <c r="X55491" s="289"/>
    </row>
    <row r="55492" spans="20:24">
      <c r="T55492" s="288"/>
      <c r="U55492" s="287"/>
      <c r="X55492" s="289"/>
    </row>
    <row r="55493" spans="20:24">
      <c r="T55493" s="288"/>
      <c r="U55493" s="287"/>
      <c r="X55493" s="289"/>
    </row>
    <row r="55494" spans="20:24">
      <c r="T55494" s="288"/>
      <c r="U55494" s="287"/>
      <c r="X55494" s="289"/>
    </row>
    <row r="55495" spans="20:24">
      <c r="T55495" s="288"/>
      <c r="U55495" s="287"/>
      <c r="X55495" s="289"/>
    </row>
    <row r="55496" spans="20:24">
      <c r="T55496" s="288"/>
      <c r="U55496" s="287"/>
      <c r="X55496" s="289"/>
    </row>
    <row r="55497" spans="20:24">
      <c r="T55497" s="288"/>
      <c r="U55497" s="287"/>
      <c r="X55497" s="289"/>
    </row>
    <row r="55498" spans="20:24">
      <c r="T55498" s="288"/>
      <c r="U55498" s="287"/>
      <c r="X55498" s="289"/>
    </row>
    <row r="55499" spans="20:24">
      <c r="T55499" s="288"/>
      <c r="U55499" s="287"/>
      <c r="X55499" s="289"/>
    </row>
    <row r="55500" spans="20:24">
      <c r="T55500" s="288"/>
      <c r="U55500" s="287"/>
      <c r="X55500" s="289"/>
    </row>
    <row r="55501" spans="20:24">
      <c r="T55501" s="288"/>
      <c r="U55501" s="287"/>
      <c r="X55501" s="289"/>
    </row>
    <row r="55502" spans="20:24">
      <c r="T55502" s="288"/>
      <c r="U55502" s="287"/>
      <c r="X55502" s="289"/>
    </row>
    <row r="55503" spans="20:24">
      <c r="T55503" s="288"/>
      <c r="U55503" s="287"/>
      <c r="X55503" s="289"/>
    </row>
    <row r="55504" spans="20:24">
      <c r="T55504" s="288"/>
      <c r="U55504" s="287"/>
      <c r="X55504" s="289"/>
    </row>
    <row r="55505" spans="20:24">
      <c r="T55505" s="288"/>
      <c r="U55505" s="287"/>
      <c r="X55505" s="289"/>
    </row>
    <row r="55506" spans="20:24">
      <c r="T55506" s="288"/>
      <c r="U55506" s="287"/>
      <c r="X55506" s="289"/>
    </row>
    <row r="55507" spans="20:24">
      <c r="T55507" s="288"/>
      <c r="U55507" s="287"/>
      <c r="X55507" s="289"/>
    </row>
    <row r="55508" spans="20:24">
      <c r="T55508" s="288"/>
      <c r="U55508" s="287"/>
      <c r="X55508" s="289"/>
    </row>
    <row r="55509" spans="20:24">
      <c r="T55509" s="288"/>
      <c r="U55509" s="287"/>
      <c r="X55509" s="289"/>
    </row>
    <row r="55510" spans="20:24">
      <c r="T55510" s="288"/>
      <c r="U55510" s="287"/>
      <c r="X55510" s="289"/>
    </row>
    <row r="55511" spans="20:24">
      <c r="T55511" s="288"/>
      <c r="U55511" s="287"/>
      <c r="X55511" s="289"/>
    </row>
    <row r="55512" spans="20:24">
      <c r="T55512" s="288"/>
      <c r="U55512" s="287"/>
      <c r="X55512" s="289"/>
    </row>
    <row r="55513" spans="20:24">
      <c r="T55513" s="288"/>
      <c r="U55513" s="287"/>
      <c r="X55513" s="289"/>
    </row>
    <row r="55514" spans="20:24">
      <c r="T55514" s="288"/>
      <c r="U55514" s="287"/>
      <c r="X55514" s="289"/>
    </row>
    <row r="55515" spans="20:24">
      <c r="T55515" s="288"/>
      <c r="U55515" s="287"/>
      <c r="X55515" s="289"/>
    </row>
    <row r="55516" spans="20:24">
      <c r="T55516" s="288"/>
      <c r="U55516" s="287"/>
      <c r="X55516" s="289"/>
    </row>
    <row r="55517" spans="20:24">
      <c r="T55517" s="288"/>
      <c r="U55517" s="287"/>
      <c r="X55517" s="289"/>
    </row>
    <row r="55518" spans="20:24">
      <c r="T55518" s="288"/>
      <c r="U55518" s="287"/>
      <c r="X55518" s="289"/>
    </row>
    <row r="55519" spans="20:24">
      <c r="T55519" s="288"/>
      <c r="U55519" s="287"/>
      <c r="X55519" s="289"/>
    </row>
    <row r="55520" spans="20:24">
      <c r="T55520" s="288"/>
      <c r="U55520" s="287"/>
      <c r="X55520" s="289"/>
    </row>
    <row r="55521" spans="20:24">
      <c r="T55521" s="288"/>
      <c r="U55521" s="287"/>
      <c r="X55521" s="289"/>
    </row>
    <row r="55522" spans="20:24">
      <c r="T55522" s="288"/>
      <c r="U55522" s="287"/>
      <c r="X55522" s="289"/>
    </row>
    <row r="55523" spans="20:24">
      <c r="T55523" s="288"/>
      <c r="U55523" s="287"/>
      <c r="X55523" s="289"/>
    </row>
    <row r="55524" spans="20:24">
      <c r="T55524" s="288"/>
      <c r="U55524" s="287"/>
      <c r="X55524" s="289"/>
    </row>
    <row r="55525" spans="20:24">
      <c r="T55525" s="288"/>
      <c r="U55525" s="287"/>
      <c r="X55525" s="289"/>
    </row>
    <row r="55526" spans="20:24">
      <c r="T55526" s="288"/>
      <c r="U55526" s="287"/>
      <c r="X55526" s="289"/>
    </row>
    <row r="55527" spans="20:24">
      <c r="T55527" s="288"/>
      <c r="U55527" s="287"/>
      <c r="X55527" s="289"/>
    </row>
    <row r="55528" spans="20:24">
      <c r="T55528" s="288"/>
      <c r="U55528" s="287"/>
      <c r="X55528" s="289"/>
    </row>
    <row r="55529" spans="20:24">
      <c r="T55529" s="288"/>
      <c r="U55529" s="287"/>
      <c r="X55529" s="289"/>
    </row>
    <row r="55530" spans="20:24">
      <c r="T55530" s="288"/>
      <c r="U55530" s="287"/>
      <c r="X55530" s="289"/>
    </row>
    <row r="55531" spans="20:24">
      <c r="T55531" s="288"/>
      <c r="U55531" s="287"/>
      <c r="X55531" s="289"/>
    </row>
    <row r="55532" spans="20:24">
      <c r="T55532" s="288"/>
      <c r="U55532" s="287"/>
      <c r="X55532" s="289"/>
    </row>
    <row r="55533" spans="20:24">
      <c r="T55533" s="288"/>
      <c r="U55533" s="287"/>
      <c r="X55533" s="289"/>
    </row>
    <row r="55534" spans="20:24">
      <c r="T55534" s="288"/>
      <c r="U55534" s="287"/>
      <c r="X55534" s="289"/>
    </row>
    <row r="55535" spans="20:24">
      <c r="T55535" s="288"/>
      <c r="U55535" s="287"/>
      <c r="X55535" s="289"/>
    </row>
    <row r="55536" spans="20:24">
      <c r="T55536" s="288"/>
      <c r="U55536" s="287"/>
      <c r="X55536" s="289"/>
    </row>
    <row r="55537" spans="20:24">
      <c r="T55537" s="288"/>
      <c r="U55537" s="287"/>
      <c r="X55537" s="289"/>
    </row>
    <row r="55538" spans="20:24">
      <c r="T55538" s="288"/>
      <c r="U55538" s="287"/>
      <c r="X55538" s="289"/>
    </row>
    <row r="55539" spans="20:24">
      <c r="T55539" s="288"/>
      <c r="U55539" s="287"/>
      <c r="X55539" s="289"/>
    </row>
    <row r="55540" spans="20:24">
      <c r="T55540" s="288"/>
      <c r="U55540" s="287"/>
      <c r="X55540" s="289"/>
    </row>
    <row r="55541" spans="20:24">
      <c r="T55541" s="288"/>
      <c r="U55541" s="287"/>
      <c r="X55541" s="289"/>
    </row>
    <row r="55542" spans="20:24">
      <c r="T55542" s="288"/>
      <c r="U55542" s="287"/>
      <c r="X55542" s="289"/>
    </row>
    <row r="55543" spans="20:24">
      <c r="T55543" s="288"/>
      <c r="U55543" s="287"/>
      <c r="X55543" s="289"/>
    </row>
    <row r="55544" spans="20:24">
      <c r="T55544" s="288"/>
      <c r="U55544" s="287"/>
      <c r="X55544" s="289"/>
    </row>
    <row r="55545" spans="20:24">
      <c r="T55545" s="288"/>
      <c r="U55545" s="287"/>
      <c r="X55545" s="289"/>
    </row>
    <row r="55546" spans="20:24">
      <c r="T55546" s="288"/>
      <c r="U55546" s="287"/>
      <c r="X55546" s="289"/>
    </row>
    <row r="55547" spans="20:24">
      <c r="T55547" s="288"/>
      <c r="U55547" s="287"/>
      <c r="X55547" s="289"/>
    </row>
    <row r="55548" spans="20:24">
      <c r="T55548" s="288"/>
      <c r="U55548" s="287"/>
      <c r="X55548" s="289"/>
    </row>
    <row r="55549" spans="20:24">
      <c r="T55549" s="288"/>
      <c r="U55549" s="287"/>
      <c r="X55549" s="289"/>
    </row>
    <row r="55550" spans="20:24">
      <c r="T55550" s="288"/>
      <c r="U55550" s="287"/>
      <c r="X55550" s="289"/>
    </row>
    <row r="55551" spans="20:24">
      <c r="T55551" s="288"/>
      <c r="U55551" s="287"/>
      <c r="X55551" s="289"/>
    </row>
    <row r="55552" spans="20:24">
      <c r="T55552" s="288"/>
      <c r="U55552" s="287"/>
      <c r="X55552" s="289"/>
    </row>
    <row r="55553" spans="20:24">
      <c r="T55553" s="288"/>
      <c r="U55553" s="287"/>
      <c r="X55553" s="289"/>
    </row>
    <row r="55554" spans="20:24">
      <c r="T55554" s="288"/>
      <c r="U55554" s="287"/>
      <c r="X55554" s="289"/>
    </row>
    <row r="55555" spans="20:24">
      <c r="T55555" s="288"/>
      <c r="U55555" s="287"/>
      <c r="X55555" s="289"/>
    </row>
    <row r="55556" spans="20:24">
      <c r="T55556" s="288"/>
      <c r="U55556" s="287"/>
      <c r="X55556" s="289"/>
    </row>
    <row r="55557" spans="20:24">
      <c r="T55557" s="288"/>
      <c r="U55557" s="287"/>
      <c r="X55557" s="289"/>
    </row>
    <row r="55558" spans="20:24">
      <c r="T55558" s="288"/>
      <c r="U55558" s="287"/>
      <c r="X55558" s="289"/>
    </row>
    <row r="55559" spans="20:24">
      <c r="T55559" s="288"/>
      <c r="U55559" s="287"/>
      <c r="X55559" s="289"/>
    </row>
    <row r="55560" spans="20:24">
      <c r="T55560" s="288"/>
      <c r="U55560" s="287"/>
      <c r="X55560" s="289"/>
    </row>
    <row r="55561" spans="20:24">
      <c r="T55561" s="288"/>
      <c r="U55561" s="287"/>
      <c r="X55561" s="289"/>
    </row>
    <row r="55562" spans="20:24">
      <c r="T55562" s="288"/>
      <c r="U55562" s="287"/>
      <c r="X55562" s="289"/>
    </row>
    <row r="55563" spans="20:24">
      <c r="T55563" s="288"/>
      <c r="U55563" s="287"/>
      <c r="X55563" s="289"/>
    </row>
    <row r="55564" spans="20:24">
      <c r="T55564" s="288"/>
      <c r="U55564" s="287"/>
      <c r="X55564" s="289"/>
    </row>
    <row r="55565" spans="20:24">
      <c r="T55565" s="288"/>
      <c r="U55565" s="287"/>
      <c r="X55565" s="289"/>
    </row>
    <row r="55566" spans="20:24">
      <c r="T55566" s="288"/>
      <c r="U55566" s="287"/>
      <c r="X55566" s="289"/>
    </row>
    <row r="55567" spans="20:24">
      <c r="T55567" s="288"/>
      <c r="U55567" s="287"/>
      <c r="X55567" s="289"/>
    </row>
    <row r="55568" spans="20:24">
      <c r="T55568" s="288"/>
      <c r="U55568" s="287"/>
      <c r="X55568" s="289"/>
    </row>
    <row r="55569" spans="20:24">
      <c r="T55569" s="288"/>
      <c r="U55569" s="287"/>
      <c r="X55569" s="289"/>
    </row>
    <row r="55570" spans="20:24">
      <c r="T55570" s="288"/>
      <c r="U55570" s="287"/>
      <c r="X55570" s="289"/>
    </row>
    <row r="55571" spans="20:24">
      <c r="T55571" s="288"/>
      <c r="U55571" s="287"/>
      <c r="X55571" s="289"/>
    </row>
    <row r="55572" spans="20:24">
      <c r="T55572" s="288"/>
      <c r="U55572" s="287"/>
      <c r="X55572" s="289"/>
    </row>
    <row r="55573" spans="20:24">
      <c r="T55573" s="288"/>
      <c r="U55573" s="287"/>
      <c r="X55573" s="289"/>
    </row>
    <row r="55574" spans="20:24">
      <c r="T55574" s="288"/>
      <c r="U55574" s="287"/>
      <c r="X55574" s="289"/>
    </row>
    <row r="55575" spans="20:24">
      <c r="T55575" s="288"/>
      <c r="U55575" s="287"/>
      <c r="X55575" s="289"/>
    </row>
    <row r="55576" spans="20:24">
      <c r="T55576" s="288"/>
      <c r="U55576" s="287"/>
      <c r="X55576" s="289"/>
    </row>
    <row r="55577" spans="20:24">
      <c r="T55577" s="288"/>
      <c r="U55577" s="287"/>
      <c r="X55577" s="289"/>
    </row>
    <row r="55578" spans="20:24">
      <c r="T55578" s="288"/>
      <c r="U55578" s="287"/>
      <c r="X55578" s="289"/>
    </row>
    <row r="55579" spans="20:24">
      <c r="T55579" s="288"/>
      <c r="U55579" s="287"/>
      <c r="X55579" s="289"/>
    </row>
    <row r="55580" spans="20:24">
      <c r="T55580" s="288"/>
      <c r="U55580" s="287"/>
      <c r="X55580" s="289"/>
    </row>
    <row r="55581" spans="20:24">
      <c r="T55581" s="288"/>
      <c r="U55581" s="287"/>
      <c r="X55581" s="289"/>
    </row>
    <row r="55582" spans="20:24">
      <c r="T55582" s="288"/>
      <c r="U55582" s="287"/>
      <c r="X55582" s="289"/>
    </row>
    <row r="55583" spans="20:24">
      <c r="T55583" s="288"/>
      <c r="U55583" s="287"/>
      <c r="X55583" s="289"/>
    </row>
    <row r="55584" spans="20:24">
      <c r="T55584" s="288"/>
      <c r="U55584" s="287"/>
      <c r="X55584" s="289"/>
    </row>
    <row r="55585" spans="20:24">
      <c r="T55585" s="288"/>
      <c r="U55585" s="287"/>
      <c r="X55585" s="289"/>
    </row>
    <row r="55586" spans="20:24">
      <c r="T55586" s="288"/>
      <c r="U55586" s="287"/>
      <c r="X55586" s="289"/>
    </row>
    <row r="55587" spans="20:24">
      <c r="T55587" s="288"/>
      <c r="U55587" s="287"/>
      <c r="X55587" s="289"/>
    </row>
    <row r="55588" spans="20:24">
      <c r="T55588" s="288"/>
      <c r="U55588" s="287"/>
      <c r="X55588" s="289"/>
    </row>
    <row r="55589" spans="20:24">
      <c r="T55589" s="288"/>
      <c r="U55589" s="287"/>
      <c r="X55589" s="289"/>
    </row>
    <row r="55590" spans="20:24">
      <c r="T55590" s="288"/>
      <c r="U55590" s="287"/>
      <c r="X55590" s="289"/>
    </row>
    <row r="55591" spans="20:24">
      <c r="T55591" s="288"/>
      <c r="U55591" s="287"/>
      <c r="X55591" s="289"/>
    </row>
    <row r="55592" spans="20:24">
      <c r="T55592" s="288"/>
      <c r="U55592" s="287"/>
      <c r="X55592" s="289"/>
    </row>
    <row r="55593" spans="20:24">
      <c r="T55593" s="288"/>
      <c r="U55593" s="287"/>
      <c r="X55593" s="289"/>
    </row>
    <row r="55594" spans="20:24">
      <c r="T55594" s="288"/>
      <c r="U55594" s="287"/>
      <c r="X55594" s="289"/>
    </row>
    <row r="55595" spans="20:24">
      <c r="T55595" s="288"/>
      <c r="U55595" s="287"/>
      <c r="X55595" s="289"/>
    </row>
    <row r="55596" spans="20:24">
      <c r="T55596" s="288"/>
      <c r="U55596" s="287"/>
      <c r="X55596" s="289"/>
    </row>
    <row r="55597" spans="20:24">
      <c r="T55597" s="288"/>
      <c r="U55597" s="287"/>
      <c r="X55597" s="289"/>
    </row>
    <row r="55598" spans="20:24">
      <c r="T55598" s="288"/>
      <c r="U55598" s="287"/>
      <c r="X55598" s="289"/>
    </row>
    <row r="55599" spans="20:24">
      <c r="T55599" s="288"/>
      <c r="U55599" s="287"/>
      <c r="X55599" s="289"/>
    </row>
    <row r="55600" spans="20:24">
      <c r="T55600" s="288"/>
      <c r="U55600" s="287"/>
      <c r="X55600" s="289"/>
    </row>
    <row r="55601" spans="20:24">
      <c r="T55601" s="288"/>
      <c r="U55601" s="287"/>
      <c r="X55601" s="289"/>
    </row>
    <row r="55602" spans="20:24">
      <c r="T55602" s="288"/>
      <c r="U55602" s="287"/>
      <c r="X55602" s="289"/>
    </row>
    <row r="55603" spans="20:24">
      <c r="T55603" s="288"/>
      <c r="U55603" s="287"/>
      <c r="X55603" s="289"/>
    </row>
    <row r="55604" spans="20:24">
      <c r="T55604" s="288"/>
      <c r="U55604" s="287"/>
      <c r="X55604" s="289"/>
    </row>
    <row r="55605" spans="20:24">
      <c r="T55605" s="288"/>
      <c r="U55605" s="287"/>
      <c r="X55605" s="289"/>
    </row>
    <row r="55606" spans="20:24">
      <c r="T55606" s="288"/>
      <c r="U55606" s="287"/>
      <c r="X55606" s="289"/>
    </row>
    <row r="55607" spans="20:24">
      <c r="T55607" s="288"/>
      <c r="U55607" s="287"/>
      <c r="X55607" s="289"/>
    </row>
    <row r="55608" spans="20:24">
      <c r="T55608" s="288"/>
      <c r="U55608" s="287"/>
      <c r="X55608" s="289"/>
    </row>
    <row r="55609" spans="20:24">
      <c r="T55609" s="288"/>
      <c r="U55609" s="287"/>
      <c r="X55609" s="289"/>
    </row>
    <row r="55610" spans="20:24">
      <c r="T55610" s="288"/>
      <c r="U55610" s="287"/>
      <c r="X55610" s="289"/>
    </row>
    <row r="55611" spans="20:24">
      <c r="T55611" s="288"/>
      <c r="U55611" s="287"/>
      <c r="X55611" s="289"/>
    </row>
    <row r="55612" spans="20:24">
      <c r="T55612" s="288"/>
      <c r="U55612" s="287"/>
      <c r="X55612" s="289"/>
    </row>
    <row r="55613" spans="20:24">
      <c r="T55613" s="288"/>
      <c r="U55613" s="287"/>
      <c r="X55613" s="289"/>
    </row>
    <row r="55614" spans="20:24">
      <c r="T55614" s="288"/>
      <c r="U55614" s="287"/>
      <c r="X55614" s="289"/>
    </row>
    <row r="55615" spans="20:24">
      <c r="T55615" s="288"/>
      <c r="U55615" s="287"/>
      <c r="X55615" s="289"/>
    </row>
    <row r="55616" spans="20:24">
      <c r="T55616" s="288"/>
      <c r="U55616" s="287"/>
      <c r="X55616" s="289"/>
    </row>
    <row r="55617" spans="20:24">
      <c r="T55617" s="288"/>
      <c r="U55617" s="287"/>
      <c r="X55617" s="289"/>
    </row>
    <row r="55618" spans="20:24">
      <c r="T55618" s="288"/>
      <c r="U55618" s="287"/>
      <c r="X55618" s="289"/>
    </row>
    <row r="55619" spans="20:24">
      <c r="T55619" s="288"/>
      <c r="U55619" s="287"/>
      <c r="X55619" s="289"/>
    </row>
    <row r="55620" spans="20:24">
      <c r="T55620" s="288"/>
      <c r="U55620" s="287"/>
      <c r="X55620" s="289"/>
    </row>
    <row r="55621" spans="20:24">
      <c r="T55621" s="288"/>
      <c r="U55621" s="287"/>
      <c r="X55621" s="289"/>
    </row>
    <row r="55622" spans="20:24">
      <c r="T55622" s="288"/>
      <c r="U55622" s="287"/>
      <c r="X55622" s="289"/>
    </row>
    <row r="55623" spans="20:24">
      <c r="T55623" s="288"/>
      <c r="U55623" s="287"/>
      <c r="X55623" s="289"/>
    </row>
    <row r="55624" spans="20:24">
      <c r="T55624" s="288"/>
      <c r="U55624" s="287"/>
      <c r="X55624" s="289"/>
    </row>
    <row r="55625" spans="20:24">
      <c r="T55625" s="288"/>
      <c r="U55625" s="287"/>
      <c r="X55625" s="289"/>
    </row>
    <row r="55626" spans="20:24">
      <c r="T55626" s="288"/>
      <c r="U55626" s="287"/>
      <c r="X55626" s="289"/>
    </row>
    <row r="55627" spans="20:24">
      <c r="T55627" s="288"/>
      <c r="U55627" s="287"/>
      <c r="X55627" s="289"/>
    </row>
    <row r="55628" spans="20:24">
      <c r="T55628" s="288"/>
      <c r="U55628" s="287"/>
      <c r="X55628" s="289"/>
    </row>
    <row r="55629" spans="20:24">
      <c r="T55629" s="288"/>
      <c r="U55629" s="287"/>
      <c r="X55629" s="289"/>
    </row>
    <row r="55630" spans="20:24">
      <c r="T55630" s="288"/>
      <c r="U55630" s="287"/>
      <c r="X55630" s="289"/>
    </row>
    <row r="55631" spans="20:24">
      <c r="T55631" s="288"/>
      <c r="U55631" s="287"/>
      <c r="X55631" s="289"/>
    </row>
    <row r="55632" spans="20:24">
      <c r="T55632" s="288"/>
      <c r="U55632" s="287"/>
      <c r="X55632" s="289"/>
    </row>
    <row r="55633" spans="20:24">
      <c r="T55633" s="288"/>
      <c r="U55633" s="287"/>
      <c r="X55633" s="289"/>
    </row>
    <row r="55634" spans="20:24">
      <c r="T55634" s="288"/>
      <c r="U55634" s="287"/>
      <c r="X55634" s="289"/>
    </row>
    <row r="55635" spans="20:24">
      <c r="T55635" s="288"/>
      <c r="U55635" s="287"/>
      <c r="X55635" s="289"/>
    </row>
    <row r="55636" spans="20:24">
      <c r="T55636" s="288"/>
      <c r="U55636" s="287"/>
      <c r="X55636" s="289"/>
    </row>
    <row r="55637" spans="20:24">
      <c r="T55637" s="288"/>
      <c r="U55637" s="287"/>
      <c r="X55637" s="289"/>
    </row>
    <row r="55638" spans="20:24">
      <c r="T55638" s="288"/>
      <c r="U55638" s="287"/>
      <c r="X55638" s="289"/>
    </row>
    <row r="55639" spans="20:24">
      <c r="T55639" s="288"/>
      <c r="U55639" s="287"/>
      <c r="X55639" s="289"/>
    </row>
    <row r="55640" spans="20:24">
      <c r="T55640" s="288"/>
      <c r="U55640" s="287"/>
      <c r="X55640" s="289"/>
    </row>
    <row r="55641" spans="20:24">
      <c r="T55641" s="288"/>
      <c r="U55641" s="287"/>
      <c r="X55641" s="289"/>
    </row>
    <row r="55642" spans="20:24">
      <c r="T55642" s="288"/>
      <c r="U55642" s="287"/>
      <c r="X55642" s="289"/>
    </row>
    <row r="55643" spans="20:24">
      <c r="T55643" s="288"/>
      <c r="U55643" s="287"/>
      <c r="X55643" s="289"/>
    </row>
    <row r="55644" spans="20:24">
      <c r="T55644" s="288"/>
      <c r="U55644" s="287"/>
      <c r="X55644" s="289"/>
    </row>
    <row r="55645" spans="20:24">
      <c r="T55645" s="288"/>
      <c r="U55645" s="287"/>
      <c r="X55645" s="289"/>
    </row>
    <row r="55646" spans="20:24">
      <c r="T55646" s="288"/>
      <c r="U55646" s="287"/>
      <c r="X55646" s="289"/>
    </row>
    <row r="55647" spans="20:24">
      <c r="T55647" s="288"/>
      <c r="U55647" s="287"/>
      <c r="X55647" s="289"/>
    </row>
    <row r="55648" spans="20:24">
      <c r="T55648" s="288"/>
      <c r="U55648" s="287"/>
      <c r="X55648" s="289"/>
    </row>
    <row r="55649" spans="20:24">
      <c r="T55649" s="288"/>
      <c r="U55649" s="287"/>
      <c r="X55649" s="289"/>
    </row>
    <row r="55650" spans="20:24">
      <c r="T55650" s="288"/>
      <c r="U55650" s="287"/>
      <c r="X55650" s="289"/>
    </row>
    <row r="55651" spans="20:24">
      <c r="T55651" s="288"/>
      <c r="U55651" s="287"/>
      <c r="X55651" s="289"/>
    </row>
    <row r="55652" spans="20:24">
      <c r="T55652" s="288"/>
      <c r="U55652" s="287"/>
      <c r="X55652" s="289"/>
    </row>
    <row r="55653" spans="20:24">
      <c r="T55653" s="288"/>
      <c r="U55653" s="287"/>
      <c r="X55653" s="289"/>
    </row>
    <row r="55654" spans="20:24">
      <c r="T55654" s="288"/>
      <c r="U55654" s="287"/>
      <c r="X55654" s="289"/>
    </row>
    <row r="55655" spans="20:24">
      <c r="T55655" s="288"/>
      <c r="U55655" s="287"/>
      <c r="X55655" s="289"/>
    </row>
    <row r="55656" spans="20:24">
      <c r="T55656" s="288"/>
      <c r="U55656" s="287"/>
      <c r="X55656" s="289"/>
    </row>
    <row r="55657" spans="20:24">
      <c r="T55657" s="288"/>
      <c r="U55657" s="287"/>
      <c r="X55657" s="289"/>
    </row>
    <row r="55658" spans="20:24">
      <c r="T55658" s="288"/>
      <c r="U55658" s="287"/>
      <c r="X55658" s="289"/>
    </row>
    <row r="55659" spans="20:24">
      <c r="T55659" s="288"/>
      <c r="U55659" s="287"/>
      <c r="X55659" s="289"/>
    </row>
    <row r="55660" spans="20:24">
      <c r="T55660" s="288"/>
      <c r="U55660" s="287"/>
      <c r="X55660" s="289"/>
    </row>
    <row r="55661" spans="20:24">
      <c r="T55661" s="288"/>
      <c r="U55661" s="287"/>
      <c r="X55661" s="289"/>
    </row>
    <row r="55662" spans="20:24">
      <c r="T55662" s="288"/>
      <c r="U55662" s="287"/>
      <c r="X55662" s="289"/>
    </row>
    <row r="55663" spans="20:24">
      <c r="T55663" s="288"/>
      <c r="U55663" s="287"/>
      <c r="X55663" s="289"/>
    </row>
    <row r="55664" spans="20:24">
      <c r="T55664" s="288"/>
      <c r="U55664" s="287"/>
      <c r="X55664" s="289"/>
    </row>
    <row r="55665" spans="20:24">
      <c r="T55665" s="288"/>
      <c r="U55665" s="287"/>
      <c r="X55665" s="289"/>
    </row>
    <row r="55666" spans="20:24">
      <c r="T55666" s="288"/>
      <c r="U55666" s="287"/>
      <c r="X55666" s="289"/>
    </row>
    <row r="55667" spans="20:24">
      <c r="T55667" s="288"/>
      <c r="U55667" s="287"/>
      <c r="X55667" s="289"/>
    </row>
    <row r="55668" spans="20:24">
      <c r="T55668" s="288"/>
      <c r="U55668" s="287"/>
      <c r="X55668" s="289"/>
    </row>
    <row r="55669" spans="20:24">
      <c r="T55669" s="288"/>
      <c r="U55669" s="287"/>
      <c r="X55669" s="289"/>
    </row>
    <row r="55670" spans="20:24">
      <c r="T55670" s="288"/>
      <c r="U55670" s="287"/>
      <c r="X55670" s="289"/>
    </row>
    <row r="55671" spans="20:24">
      <c r="T55671" s="288"/>
      <c r="U55671" s="287"/>
      <c r="X55671" s="289"/>
    </row>
    <row r="55672" spans="20:24">
      <c r="T55672" s="288"/>
      <c r="U55672" s="287"/>
      <c r="X55672" s="289"/>
    </row>
    <row r="55673" spans="20:24">
      <c r="T55673" s="288"/>
      <c r="U55673" s="287"/>
      <c r="X55673" s="289"/>
    </row>
    <row r="55674" spans="20:24">
      <c r="T55674" s="288"/>
      <c r="U55674" s="287"/>
      <c r="X55674" s="289"/>
    </row>
    <row r="55675" spans="20:24">
      <c r="T55675" s="288"/>
      <c r="U55675" s="287"/>
      <c r="X55675" s="289"/>
    </row>
    <row r="55676" spans="20:24">
      <c r="T55676" s="288"/>
      <c r="U55676" s="287"/>
      <c r="X55676" s="289"/>
    </row>
    <row r="55677" spans="20:24">
      <c r="T55677" s="288"/>
      <c r="U55677" s="287"/>
      <c r="X55677" s="289"/>
    </row>
    <row r="55678" spans="20:24">
      <c r="T55678" s="288"/>
      <c r="U55678" s="287"/>
      <c r="X55678" s="289"/>
    </row>
    <row r="55679" spans="20:24">
      <c r="T55679" s="288"/>
      <c r="U55679" s="287"/>
      <c r="X55679" s="289"/>
    </row>
    <row r="55680" spans="20:24">
      <c r="T55680" s="288"/>
      <c r="U55680" s="287"/>
      <c r="X55680" s="289"/>
    </row>
    <row r="55681" spans="20:24">
      <c r="T55681" s="288"/>
      <c r="U55681" s="287"/>
      <c r="X55681" s="289"/>
    </row>
    <row r="55682" spans="20:24">
      <c r="T55682" s="288"/>
      <c r="U55682" s="287"/>
      <c r="X55682" s="289"/>
    </row>
    <row r="55683" spans="20:24">
      <c r="T55683" s="288"/>
      <c r="U55683" s="287"/>
      <c r="X55683" s="289"/>
    </row>
    <row r="55684" spans="20:24">
      <c r="T55684" s="288"/>
      <c r="U55684" s="287"/>
      <c r="X55684" s="289"/>
    </row>
    <row r="55685" spans="20:24">
      <c r="T55685" s="288"/>
      <c r="U55685" s="287"/>
      <c r="X55685" s="289"/>
    </row>
    <row r="55686" spans="20:24">
      <c r="T55686" s="288"/>
      <c r="U55686" s="287"/>
      <c r="X55686" s="289"/>
    </row>
    <row r="55687" spans="20:24">
      <c r="T55687" s="288"/>
      <c r="U55687" s="287"/>
      <c r="X55687" s="289"/>
    </row>
    <row r="55688" spans="20:24">
      <c r="T55688" s="288"/>
      <c r="U55688" s="287"/>
      <c r="X55688" s="289"/>
    </row>
    <row r="55689" spans="20:24">
      <c r="T55689" s="288"/>
      <c r="U55689" s="287"/>
      <c r="X55689" s="289"/>
    </row>
    <row r="55690" spans="20:24">
      <c r="T55690" s="288"/>
      <c r="U55690" s="287"/>
      <c r="X55690" s="289"/>
    </row>
    <row r="55691" spans="20:24">
      <c r="T55691" s="288"/>
      <c r="U55691" s="287"/>
      <c r="X55691" s="289"/>
    </row>
    <row r="55692" spans="20:24">
      <c r="T55692" s="288"/>
      <c r="U55692" s="287"/>
      <c r="X55692" s="289"/>
    </row>
    <row r="55693" spans="20:24">
      <c r="T55693" s="288"/>
      <c r="U55693" s="287"/>
      <c r="X55693" s="289"/>
    </row>
    <row r="55694" spans="20:24">
      <c r="T55694" s="288"/>
      <c r="U55694" s="287"/>
      <c r="X55694" s="289"/>
    </row>
    <row r="55695" spans="20:24">
      <c r="T55695" s="288"/>
      <c r="U55695" s="287"/>
      <c r="X55695" s="289"/>
    </row>
    <row r="55696" spans="20:24">
      <c r="T55696" s="288"/>
      <c r="U55696" s="287"/>
      <c r="X55696" s="289"/>
    </row>
    <row r="55697" spans="20:24">
      <c r="T55697" s="288"/>
      <c r="U55697" s="287"/>
      <c r="X55697" s="289"/>
    </row>
    <row r="55698" spans="20:24">
      <c r="T55698" s="288"/>
      <c r="U55698" s="287"/>
      <c r="X55698" s="289"/>
    </row>
    <row r="55699" spans="20:24">
      <c r="T55699" s="288"/>
      <c r="U55699" s="287"/>
      <c r="X55699" s="289"/>
    </row>
    <row r="55700" spans="20:24">
      <c r="T55700" s="288"/>
      <c r="U55700" s="287"/>
      <c r="X55700" s="289"/>
    </row>
    <row r="55701" spans="20:24">
      <c r="T55701" s="288"/>
      <c r="U55701" s="287"/>
      <c r="X55701" s="289"/>
    </row>
    <row r="55702" spans="20:24">
      <c r="T55702" s="288"/>
      <c r="U55702" s="287"/>
      <c r="X55702" s="289"/>
    </row>
    <row r="55703" spans="20:24">
      <c r="T55703" s="288"/>
      <c r="U55703" s="287"/>
      <c r="X55703" s="289"/>
    </row>
    <row r="55704" spans="20:24">
      <c r="T55704" s="288"/>
      <c r="U55704" s="287"/>
      <c r="X55704" s="289"/>
    </row>
    <row r="55705" spans="20:24">
      <c r="T55705" s="288"/>
      <c r="U55705" s="287"/>
      <c r="X55705" s="289"/>
    </row>
    <row r="55706" spans="20:24">
      <c r="T55706" s="288"/>
      <c r="U55706" s="287"/>
      <c r="X55706" s="289"/>
    </row>
    <row r="55707" spans="20:24">
      <c r="T55707" s="288"/>
      <c r="U55707" s="287"/>
      <c r="X55707" s="289"/>
    </row>
    <row r="55708" spans="20:24">
      <c r="T55708" s="288"/>
      <c r="U55708" s="287"/>
      <c r="X55708" s="289"/>
    </row>
    <row r="55709" spans="20:24">
      <c r="T55709" s="288"/>
      <c r="U55709" s="287"/>
      <c r="X55709" s="289"/>
    </row>
    <row r="55710" spans="20:24">
      <c r="T55710" s="288"/>
      <c r="U55710" s="287"/>
      <c r="X55710" s="289"/>
    </row>
    <row r="55711" spans="20:24">
      <c r="T55711" s="288"/>
      <c r="U55711" s="287"/>
      <c r="X55711" s="289"/>
    </row>
    <row r="55712" spans="20:24">
      <c r="T55712" s="288"/>
      <c r="U55712" s="287"/>
      <c r="X55712" s="289"/>
    </row>
    <row r="55713" spans="20:24">
      <c r="T55713" s="288"/>
      <c r="U55713" s="287"/>
      <c r="X55713" s="289"/>
    </row>
    <row r="55714" spans="20:24">
      <c r="T55714" s="288"/>
      <c r="U55714" s="287"/>
      <c r="X55714" s="289"/>
    </row>
    <row r="55715" spans="20:24">
      <c r="T55715" s="288"/>
      <c r="U55715" s="287"/>
      <c r="X55715" s="289"/>
    </row>
    <row r="55716" spans="20:24">
      <c r="T55716" s="288"/>
      <c r="U55716" s="287"/>
      <c r="X55716" s="289"/>
    </row>
    <row r="55717" spans="20:24">
      <c r="T55717" s="288"/>
      <c r="U55717" s="287"/>
      <c r="X55717" s="289"/>
    </row>
    <row r="55718" spans="20:24">
      <c r="T55718" s="288"/>
      <c r="U55718" s="287"/>
      <c r="X55718" s="289"/>
    </row>
    <row r="55719" spans="20:24">
      <c r="T55719" s="288"/>
      <c r="U55719" s="287"/>
      <c r="X55719" s="289"/>
    </row>
    <row r="55720" spans="20:24">
      <c r="T55720" s="288"/>
      <c r="U55720" s="287"/>
      <c r="X55720" s="289"/>
    </row>
    <row r="55721" spans="20:24">
      <c r="T55721" s="288"/>
      <c r="U55721" s="287"/>
      <c r="X55721" s="289"/>
    </row>
    <row r="55722" spans="20:24">
      <c r="T55722" s="288"/>
      <c r="U55722" s="287"/>
      <c r="X55722" s="289"/>
    </row>
    <row r="55723" spans="20:24">
      <c r="T55723" s="288"/>
      <c r="U55723" s="287"/>
      <c r="X55723" s="289"/>
    </row>
    <row r="55724" spans="20:24">
      <c r="T55724" s="288"/>
      <c r="U55724" s="287"/>
      <c r="X55724" s="289"/>
    </row>
    <row r="55725" spans="20:24">
      <c r="T55725" s="288"/>
      <c r="U55725" s="287"/>
      <c r="X55725" s="289"/>
    </row>
    <row r="55726" spans="20:24">
      <c r="T55726" s="288"/>
      <c r="U55726" s="287"/>
      <c r="X55726" s="289"/>
    </row>
    <row r="55727" spans="20:24">
      <c r="T55727" s="288"/>
      <c r="U55727" s="287"/>
      <c r="X55727" s="289"/>
    </row>
    <row r="55728" spans="20:24">
      <c r="T55728" s="288"/>
      <c r="U55728" s="287"/>
      <c r="X55728" s="289"/>
    </row>
    <row r="55729" spans="20:24">
      <c r="T55729" s="288"/>
      <c r="U55729" s="287"/>
      <c r="X55729" s="289"/>
    </row>
    <row r="55730" spans="20:24">
      <c r="T55730" s="288"/>
      <c r="U55730" s="287"/>
      <c r="X55730" s="289"/>
    </row>
    <row r="55731" spans="20:24">
      <c r="T55731" s="288"/>
      <c r="U55731" s="287"/>
      <c r="X55731" s="289"/>
    </row>
    <row r="55732" spans="20:24">
      <c r="T55732" s="288"/>
      <c r="U55732" s="287"/>
      <c r="X55732" s="289"/>
    </row>
    <row r="55733" spans="20:24">
      <c r="T55733" s="288"/>
      <c r="U55733" s="287"/>
      <c r="X55733" s="289"/>
    </row>
    <row r="55734" spans="20:24">
      <c r="T55734" s="288"/>
      <c r="U55734" s="287"/>
      <c r="X55734" s="289"/>
    </row>
    <row r="55735" spans="20:24">
      <c r="T55735" s="288"/>
      <c r="U55735" s="287"/>
      <c r="X55735" s="289"/>
    </row>
    <row r="55736" spans="20:24">
      <c r="T55736" s="288"/>
      <c r="U55736" s="287"/>
      <c r="X55736" s="289"/>
    </row>
    <row r="55737" spans="20:24">
      <c r="T55737" s="288"/>
      <c r="U55737" s="287"/>
      <c r="X55737" s="289"/>
    </row>
    <row r="55738" spans="20:24">
      <c r="T55738" s="288"/>
      <c r="U55738" s="287"/>
      <c r="X55738" s="289"/>
    </row>
    <row r="55739" spans="20:24">
      <c r="T55739" s="288"/>
      <c r="U55739" s="287"/>
      <c r="X55739" s="289"/>
    </row>
    <row r="55740" spans="20:24">
      <c r="T55740" s="288"/>
      <c r="U55740" s="287"/>
      <c r="X55740" s="289"/>
    </row>
    <row r="55741" spans="20:24">
      <c r="T55741" s="288"/>
      <c r="U55741" s="287"/>
      <c r="X55741" s="289"/>
    </row>
    <row r="55742" spans="20:24">
      <c r="T55742" s="288"/>
      <c r="U55742" s="287"/>
      <c r="X55742" s="289"/>
    </row>
    <row r="55743" spans="20:24">
      <c r="T55743" s="288"/>
      <c r="U55743" s="287"/>
      <c r="X55743" s="289"/>
    </row>
    <row r="55744" spans="20:24">
      <c r="T55744" s="288"/>
      <c r="U55744" s="287"/>
      <c r="X55744" s="289"/>
    </row>
    <row r="55745" spans="20:24">
      <c r="T55745" s="288"/>
      <c r="U55745" s="287"/>
      <c r="X55745" s="289"/>
    </row>
    <row r="55746" spans="20:24">
      <c r="T55746" s="288"/>
      <c r="U55746" s="287"/>
      <c r="X55746" s="289"/>
    </row>
    <row r="55747" spans="20:24">
      <c r="T55747" s="288"/>
      <c r="U55747" s="287"/>
      <c r="X55747" s="289"/>
    </row>
    <row r="55748" spans="20:24">
      <c r="T55748" s="288"/>
      <c r="U55748" s="287"/>
      <c r="X55748" s="289"/>
    </row>
    <row r="55749" spans="20:24">
      <c r="T55749" s="288"/>
      <c r="U55749" s="287"/>
      <c r="X55749" s="289"/>
    </row>
    <row r="55750" spans="20:24">
      <c r="T55750" s="288"/>
      <c r="U55750" s="287"/>
      <c r="X55750" s="289"/>
    </row>
    <row r="55751" spans="20:24">
      <c r="T55751" s="288"/>
      <c r="U55751" s="287"/>
      <c r="X55751" s="289"/>
    </row>
    <row r="55752" spans="20:24">
      <c r="T55752" s="288"/>
      <c r="U55752" s="287"/>
      <c r="X55752" s="289"/>
    </row>
    <row r="55753" spans="20:24">
      <c r="T55753" s="288"/>
      <c r="U55753" s="287"/>
      <c r="X55753" s="289"/>
    </row>
    <row r="55754" spans="20:24">
      <c r="T55754" s="288"/>
      <c r="U55754" s="287"/>
      <c r="X55754" s="289"/>
    </row>
    <row r="55755" spans="20:24">
      <c r="T55755" s="288"/>
      <c r="U55755" s="287"/>
      <c r="X55755" s="289"/>
    </row>
    <row r="55756" spans="20:24">
      <c r="T55756" s="288"/>
      <c r="U55756" s="287"/>
      <c r="X55756" s="289"/>
    </row>
    <row r="55757" spans="20:24">
      <c r="T55757" s="288"/>
      <c r="U55757" s="287"/>
      <c r="X55757" s="289"/>
    </row>
    <row r="55758" spans="20:24">
      <c r="T55758" s="288"/>
      <c r="U55758" s="287"/>
      <c r="X55758" s="289"/>
    </row>
    <row r="55759" spans="20:24">
      <c r="T55759" s="288"/>
      <c r="U55759" s="287"/>
      <c r="X55759" s="289"/>
    </row>
    <row r="55760" spans="20:24">
      <c r="T55760" s="288"/>
      <c r="U55760" s="287"/>
      <c r="X55760" s="289"/>
    </row>
    <row r="55761" spans="20:24">
      <c r="T55761" s="288"/>
      <c r="U55761" s="287"/>
      <c r="X55761" s="289"/>
    </row>
    <row r="55762" spans="20:24">
      <c r="T55762" s="288"/>
      <c r="U55762" s="287"/>
      <c r="X55762" s="289"/>
    </row>
    <row r="55763" spans="20:24">
      <c r="T55763" s="288"/>
      <c r="U55763" s="287"/>
      <c r="X55763" s="289"/>
    </row>
    <row r="55764" spans="20:24">
      <c r="T55764" s="288"/>
      <c r="U55764" s="287"/>
      <c r="X55764" s="289"/>
    </row>
    <row r="55765" spans="20:24">
      <c r="T55765" s="288"/>
      <c r="U55765" s="287"/>
      <c r="X55765" s="289"/>
    </row>
    <row r="55766" spans="20:24">
      <c r="T55766" s="288"/>
      <c r="U55766" s="287"/>
      <c r="X55766" s="289"/>
    </row>
    <row r="55767" spans="20:24">
      <c r="T55767" s="288"/>
      <c r="U55767" s="287"/>
      <c r="X55767" s="289"/>
    </row>
    <row r="55768" spans="20:24">
      <c r="T55768" s="288"/>
      <c r="U55768" s="287"/>
      <c r="X55768" s="289"/>
    </row>
    <row r="55769" spans="20:24">
      <c r="T55769" s="288"/>
      <c r="U55769" s="287"/>
      <c r="X55769" s="289"/>
    </row>
    <row r="55770" spans="20:24">
      <c r="T55770" s="288"/>
      <c r="U55770" s="287"/>
      <c r="X55770" s="289"/>
    </row>
    <row r="55771" spans="20:24">
      <c r="T55771" s="288"/>
      <c r="U55771" s="287"/>
      <c r="X55771" s="289"/>
    </row>
    <row r="55772" spans="20:24">
      <c r="T55772" s="288"/>
      <c r="U55772" s="287"/>
      <c r="X55772" s="289"/>
    </row>
    <row r="55773" spans="20:24">
      <c r="T55773" s="288"/>
      <c r="U55773" s="287"/>
      <c r="X55773" s="289"/>
    </row>
    <row r="55774" spans="20:24">
      <c r="T55774" s="288"/>
      <c r="U55774" s="287"/>
      <c r="X55774" s="289"/>
    </row>
    <row r="55775" spans="20:24">
      <c r="T55775" s="288"/>
      <c r="U55775" s="287"/>
      <c r="X55775" s="289"/>
    </row>
    <row r="55776" spans="20:24">
      <c r="T55776" s="288"/>
      <c r="U55776" s="287"/>
      <c r="X55776" s="289"/>
    </row>
    <row r="55777" spans="20:24">
      <c r="T55777" s="288"/>
      <c r="U55777" s="287"/>
      <c r="X55777" s="289"/>
    </row>
    <row r="55778" spans="20:24">
      <c r="T55778" s="288"/>
      <c r="U55778" s="287"/>
      <c r="X55778" s="289"/>
    </row>
    <row r="55779" spans="20:24">
      <c r="T55779" s="288"/>
      <c r="U55779" s="287"/>
      <c r="X55779" s="289"/>
    </row>
    <row r="55780" spans="20:24">
      <c r="T55780" s="288"/>
      <c r="U55780" s="287"/>
      <c r="X55780" s="289"/>
    </row>
    <row r="55781" spans="20:24">
      <c r="T55781" s="288"/>
      <c r="U55781" s="287"/>
      <c r="X55781" s="289"/>
    </row>
    <row r="55782" spans="20:24">
      <c r="T55782" s="288"/>
      <c r="U55782" s="287"/>
      <c r="X55782" s="289"/>
    </row>
    <row r="55783" spans="20:24">
      <c r="T55783" s="288"/>
      <c r="U55783" s="287"/>
      <c r="X55783" s="289"/>
    </row>
    <row r="55784" spans="20:24">
      <c r="T55784" s="288"/>
      <c r="U55784" s="287"/>
      <c r="X55784" s="289"/>
    </row>
    <row r="55785" spans="20:24">
      <c r="T55785" s="288"/>
      <c r="U55785" s="287"/>
      <c r="X55785" s="289"/>
    </row>
    <row r="55786" spans="20:24">
      <c r="T55786" s="288"/>
      <c r="U55786" s="287"/>
      <c r="X55786" s="289"/>
    </row>
    <row r="55787" spans="20:24">
      <c r="T55787" s="288"/>
      <c r="U55787" s="287"/>
      <c r="X55787" s="289"/>
    </row>
    <row r="55788" spans="20:24">
      <c r="T55788" s="288"/>
      <c r="U55788" s="287"/>
      <c r="X55788" s="289"/>
    </row>
    <row r="55789" spans="20:24">
      <c r="T55789" s="288"/>
      <c r="U55789" s="287"/>
      <c r="X55789" s="289"/>
    </row>
    <row r="55790" spans="20:24">
      <c r="T55790" s="288"/>
      <c r="U55790" s="287"/>
      <c r="X55790" s="289"/>
    </row>
    <row r="55791" spans="20:24">
      <c r="T55791" s="288"/>
      <c r="U55791" s="287"/>
      <c r="X55791" s="289"/>
    </row>
    <row r="55792" spans="20:24">
      <c r="T55792" s="288"/>
      <c r="U55792" s="287"/>
      <c r="X55792" s="289"/>
    </row>
    <row r="55793" spans="20:24">
      <c r="T55793" s="288"/>
      <c r="U55793" s="287"/>
      <c r="X55793" s="289"/>
    </row>
    <row r="55794" spans="20:24">
      <c r="T55794" s="288"/>
      <c r="U55794" s="287"/>
      <c r="X55794" s="289"/>
    </row>
    <row r="55795" spans="20:24">
      <c r="T55795" s="288"/>
      <c r="U55795" s="287"/>
      <c r="X55795" s="289"/>
    </row>
    <row r="55796" spans="20:24">
      <c r="T55796" s="288"/>
      <c r="U55796" s="287"/>
      <c r="X55796" s="289"/>
    </row>
    <row r="55797" spans="20:24">
      <c r="T55797" s="288"/>
      <c r="U55797" s="287"/>
      <c r="X55797" s="289"/>
    </row>
    <row r="55798" spans="20:24">
      <c r="T55798" s="288"/>
      <c r="U55798" s="287"/>
      <c r="X55798" s="289"/>
    </row>
    <row r="55799" spans="20:24">
      <c r="T55799" s="288"/>
      <c r="U55799" s="287"/>
      <c r="X55799" s="289"/>
    </row>
    <row r="55800" spans="20:24">
      <c r="T55800" s="288"/>
      <c r="U55800" s="287"/>
      <c r="X55800" s="289"/>
    </row>
    <row r="55801" spans="20:24">
      <c r="T55801" s="288"/>
      <c r="U55801" s="287"/>
      <c r="X55801" s="289"/>
    </row>
    <row r="55802" spans="20:24">
      <c r="T55802" s="288"/>
      <c r="U55802" s="287"/>
      <c r="X55802" s="289"/>
    </row>
    <row r="55803" spans="20:24">
      <c r="T55803" s="288"/>
      <c r="U55803" s="287"/>
      <c r="X55803" s="289"/>
    </row>
    <row r="55804" spans="20:24">
      <c r="T55804" s="288"/>
      <c r="U55804" s="287"/>
      <c r="X55804" s="289"/>
    </row>
    <row r="55805" spans="20:24">
      <c r="T55805" s="288"/>
      <c r="U55805" s="287"/>
      <c r="X55805" s="289"/>
    </row>
    <row r="55806" spans="20:24">
      <c r="T55806" s="288"/>
      <c r="U55806" s="287"/>
      <c r="X55806" s="289"/>
    </row>
    <row r="55807" spans="20:24">
      <c r="T55807" s="288"/>
      <c r="U55807" s="287"/>
      <c r="X55807" s="289"/>
    </row>
    <row r="55808" spans="20:24">
      <c r="T55808" s="288"/>
      <c r="U55808" s="287"/>
      <c r="X55808" s="289"/>
    </row>
    <row r="55809" spans="20:24">
      <c r="T55809" s="288"/>
      <c r="U55809" s="287"/>
      <c r="X55809" s="289"/>
    </row>
    <row r="55810" spans="20:24">
      <c r="T55810" s="288"/>
      <c r="U55810" s="287"/>
      <c r="X55810" s="289"/>
    </row>
    <row r="55811" spans="20:24">
      <c r="T55811" s="288"/>
      <c r="U55811" s="287"/>
      <c r="X55811" s="289"/>
    </row>
    <row r="55812" spans="20:24">
      <c r="T55812" s="288"/>
      <c r="U55812" s="287"/>
      <c r="X55812" s="289"/>
    </row>
    <row r="55813" spans="20:24">
      <c r="T55813" s="288"/>
      <c r="U55813" s="287"/>
      <c r="X55813" s="289"/>
    </row>
    <row r="55814" spans="20:24">
      <c r="T55814" s="288"/>
      <c r="U55814" s="287"/>
      <c r="X55814" s="289"/>
    </row>
    <row r="55815" spans="20:24">
      <c r="T55815" s="288"/>
      <c r="U55815" s="287"/>
      <c r="X55815" s="289"/>
    </row>
    <row r="55816" spans="20:24">
      <c r="T55816" s="288"/>
      <c r="U55816" s="287"/>
      <c r="X55816" s="289"/>
    </row>
    <row r="55817" spans="20:24">
      <c r="T55817" s="288"/>
      <c r="U55817" s="287"/>
      <c r="X55817" s="289"/>
    </row>
    <row r="55818" spans="20:24">
      <c r="T55818" s="288"/>
      <c r="U55818" s="287"/>
      <c r="X55818" s="289"/>
    </row>
    <row r="55819" spans="20:24">
      <c r="T55819" s="288"/>
      <c r="U55819" s="287"/>
      <c r="X55819" s="289"/>
    </row>
    <row r="55820" spans="20:24">
      <c r="T55820" s="288"/>
      <c r="U55820" s="287"/>
      <c r="X55820" s="289"/>
    </row>
    <row r="55821" spans="20:24">
      <c r="T55821" s="288"/>
      <c r="U55821" s="287"/>
      <c r="X55821" s="289"/>
    </row>
    <row r="55822" spans="20:24">
      <c r="T55822" s="288"/>
      <c r="U55822" s="287"/>
      <c r="X55822" s="289"/>
    </row>
    <row r="55823" spans="20:24">
      <c r="T55823" s="288"/>
      <c r="U55823" s="287"/>
      <c r="X55823" s="289"/>
    </row>
    <row r="55824" spans="20:24">
      <c r="T55824" s="288"/>
      <c r="U55824" s="287"/>
      <c r="X55824" s="289"/>
    </row>
    <row r="55825" spans="20:24">
      <c r="T55825" s="288"/>
      <c r="U55825" s="287"/>
      <c r="X55825" s="289"/>
    </row>
    <row r="55826" spans="20:24">
      <c r="T55826" s="288"/>
      <c r="U55826" s="287"/>
      <c r="X55826" s="289"/>
    </row>
    <row r="55827" spans="20:24">
      <c r="T55827" s="288"/>
      <c r="U55827" s="287"/>
      <c r="X55827" s="289"/>
    </row>
    <row r="55828" spans="20:24">
      <c r="T55828" s="288"/>
      <c r="U55828" s="287"/>
      <c r="X55828" s="289"/>
    </row>
    <row r="55829" spans="20:24">
      <c r="T55829" s="288"/>
      <c r="U55829" s="287"/>
      <c r="X55829" s="289"/>
    </row>
    <row r="55830" spans="20:24">
      <c r="T55830" s="288"/>
      <c r="U55830" s="287"/>
      <c r="X55830" s="289"/>
    </row>
    <row r="55831" spans="20:24">
      <c r="T55831" s="288"/>
      <c r="U55831" s="287"/>
      <c r="X55831" s="289"/>
    </row>
    <row r="55832" spans="20:24">
      <c r="T55832" s="288"/>
      <c r="U55832" s="287"/>
      <c r="X55832" s="289"/>
    </row>
    <row r="55833" spans="20:24">
      <c r="T55833" s="288"/>
      <c r="U55833" s="287"/>
      <c r="X55833" s="289"/>
    </row>
    <row r="55834" spans="20:24">
      <c r="T55834" s="288"/>
      <c r="U55834" s="287"/>
      <c r="X55834" s="289"/>
    </row>
    <row r="55835" spans="20:24">
      <c r="T55835" s="288"/>
      <c r="U55835" s="287"/>
      <c r="X55835" s="289"/>
    </row>
    <row r="55836" spans="20:24">
      <c r="T55836" s="288"/>
      <c r="U55836" s="287"/>
      <c r="X55836" s="289"/>
    </row>
    <row r="55837" spans="20:24">
      <c r="T55837" s="288"/>
      <c r="U55837" s="287"/>
      <c r="X55837" s="289"/>
    </row>
    <row r="55838" spans="20:24">
      <c r="T55838" s="288"/>
      <c r="U55838" s="287"/>
      <c r="X55838" s="289"/>
    </row>
    <row r="55839" spans="20:24">
      <c r="T55839" s="288"/>
      <c r="U55839" s="287"/>
      <c r="X55839" s="289"/>
    </row>
    <row r="55840" spans="20:24">
      <c r="T55840" s="288"/>
      <c r="U55840" s="287"/>
      <c r="X55840" s="289"/>
    </row>
    <row r="55841" spans="20:24">
      <c r="T55841" s="288"/>
      <c r="U55841" s="287"/>
      <c r="X55841" s="289"/>
    </row>
    <row r="55842" spans="20:24">
      <c r="T55842" s="288"/>
      <c r="U55842" s="287"/>
      <c r="X55842" s="289"/>
    </row>
    <row r="55843" spans="20:24">
      <c r="T55843" s="288"/>
      <c r="U55843" s="287"/>
      <c r="X55843" s="289"/>
    </row>
    <row r="55844" spans="20:24">
      <c r="T55844" s="288"/>
      <c r="U55844" s="287"/>
      <c r="X55844" s="289"/>
    </row>
    <row r="55845" spans="20:24">
      <c r="T55845" s="288"/>
      <c r="U55845" s="287"/>
      <c r="X55845" s="289"/>
    </row>
    <row r="55846" spans="20:24">
      <c r="T55846" s="288"/>
      <c r="U55846" s="287"/>
      <c r="X55846" s="289"/>
    </row>
    <row r="55847" spans="20:24">
      <c r="T55847" s="288"/>
      <c r="U55847" s="287"/>
      <c r="X55847" s="289"/>
    </row>
    <row r="55848" spans="20:24">
      <c r="T55848" s="288"/>
      <c r="U55848" s="287"/>
      <c r="X55848" s="289"/>
    </row>
    <row r="55849" spans="20:24">
      <c r="T55849" s="288"/>
      <c r="U55849" s="287"/>
      <c r="X55849" s="289"/>
    </row>
    <row r="55850" spans="20:24">
      <c r="T55850" s="288"/>
      <c r="U55850" s="287"/>
      <c r="X55850" s="289"/>
    </row>
    <row r="55851" spans="20:24">
      <c r="T55851" s="288"/>
      <c r="U55851" s="287"/>
      <c r="X55851" s="289"/>
    </row>
    <row r="55852" spans="20:24">
      <c r="T55852" s="288"/>
      <c r="U55852" s="287"/>
      <c r="X55852" s="289"/>
    </row>
    <row r="55853" spans="20:24">
      <c r="T55853" s="288"/>
      <c r="U55853" s="287"/>
      <c r="X55853" s="289"/>
    </row>
    <row r="55854" spans="20:24">
      <c r="T55854" s="288"/>
      <c r="U55854" s="287"/>
      <c r="X55854" s="289"/>
    </row>
    <row r="55855" spans="20:24">
      <c r="T55855" s="288"/>
      <c r="U55855" s="287"/>
      <c r="X55855" s="289"/>
    </row>
    <row r="55856" spans="20:24">
      <c r="T55856" s="288"/>
      <c r="U55856" s="287"/>
      <c r="X55856" s="289"/>
    </row>
    <row r="55857" spans="20:24">
      <c r="T55857" s="288"/>
      <c r="U55857" s="287"/>
      <c r="X55857" s="289"/>
    </row>
    <row r="55858" spans="20:24">
      <c r="T55858" s="288"/>
      <c r="U55858" s="287"/>
      <c r="X55858" s="289"/>
    </row>
    <row r="55859" spans="20:24">
      <c r="T55859" s="288"/>
      <c r="U55859" s="287"/>
      <c r="X55859" s="289"/>
    </row>
    <row r="55860" spans="20:24">
      <c r="T55860" s="288"/>
      <c r="U55860" s="287"/>
      <c r="X55860" s="289"/>
    </row>
    <row r="55861" spans="20:24">
      <c r="T55861" s="288"/>
      <c r="U55861" s="287"/>
      <c r="X55861" s="289"/>
    </row>
    <row r="55862" spans="20:24">
      <c r="T55862" s="288"/>
      <c r="U55862" s="287"/>
      <c r="X55862" s="289"/>
    </row>
    <row r="55863" spans="20:24">
      <c r="T55863" s="288"/>
      <c r="U55863" s="287"/>
      <c r="X55863" s="289"/>
    </row>
    <row r="55864" spans="20:24">
      <c r="T55864" s="288"/>
      <c r="U55864" s="287"/>
      <c r="X55864" s="289"/>
    </row>
    <row r="55865" spans="20:24">
      <c r="T55865" s="288"/>
      <c r="U55865" s="287"/>
      <c r="X55865" s="289"/>
    </row>
    <row r="55866" spans="20:24">
      <c r="T55866" s="288"/>
      <c r="U55866" s="287"/>
      <c r="X55866" s="289"/>
    </row>
    <row r="55867" spans="20:24">
      <c r="T55867" s="288"/>
      <c r="U55867" s="287"/>
      <c r="X55867" s="289"/>
    </row>
    <row r="55868" spans="20:24">
      <c r="T55868" s="288"/>
      <c r="U55868" s="287"/>
      <c r="X55868" s="289"/>
    </row>
    <row r="55869" spans="20:24">
      <c r="T55869" s="288"/>
      <c r="U55869" s="287"/>
      <c r="X55869" s="289"/>
    </row>
    <row r="55870" spans="20:24">
      <c r="T55870" s="288"/>
      <c r="U55870" s="287"/>
      <c r="X55870" s="289"/>
    </row>
    <row r="55871" spans="20:24">
      <c r="T55871" s="288"/>
      <c r="U55871" s="287"/>
      <c r="X55871" s="289"/>
    </row>
    <row r="55872" spans="20:24">
      <c r="T55872" s="288"/>
      <c r="U55872" s="287"/>
      <c r="X55872" s="289"/>
    </row>
    <row r="55873" spans="20:24">
      <c r="T55873" s="288"/>
      <c r="U55873" s="287"/>
      <c r="X55873" s="289"/>
    </row>
    <row r="55874" spans="20:24">
      <c r="T55874" s="288"/>
      <c r="U55874" s="287"/>
      <c r="X55874" s="289"/>
    </row>
    <row r="55875" spans="20:24">
      <c r="T55875" s="288"/>
      <c r="U55875" s="287"/>
      <c r="X55875" s="289"/>
    </row>
    <row r="55876" spans="20:24">
      <c r="T55876" s="288"/>
      <c r="U55876" s="287"/>
      <c r="X55876" s="289"/>
    </row>
    <row r="55877" spans="20:24">
      <c r="T55877" s="288"/>
      <c r="U55877" s="287"/>
      <c r="X55877" s="289"/>
    </row>
    <row r="55878" spans="20:24">
      <c r="T55878" s="288"/>
      <c r="U55878" s="287"/>
      <c r="X55878" s="289"/>
    </row>
    <row r="55879" spans="20:24">
      <c r="T55879" s="288"/>
      <c r="U55879" s="287"/>
      <c r="X55879" s="289"/>
    </row>
    <row r="55880" spans="20:24">
      <c r="T55880" s="288"/>
      <c r="U55880" s="287"/>
      <c r="X55880" s="289"/>
    </row>
    <row r="55881" spans="20:24">
      <c r="T55881" s="288"/>
      <c r="U55881" s="287"/>
      <c r="X55881" s="289"/>
    </row>
    <row r="55882" spans="20:24">
      <c r="T55882" s="288"/>
      <c r="U55882" s="287"/>
      <c r="X55882" s="289"/>
    </row>
    <row r="55883" spans="20:24">
      <c r="T55883" s="288"/>
      <c r="U55883" s="287"/>
      <c r="X55883" s="289"/>
    </row>
    <row r="55884" spans="20:24">
      <c r="T55884" s="288"/>
      <c r="U55884" s="287"/>
      <c r="X55884" s="289"/>
    </row>
    <row r="55885" spans="20:24">
      <c r="T55885" s="288"/>
      <c r="U55885" s="287"/>
      <c r="X55885" s="289"/>
    </row>
    <row r="55886" spans="20:24">
      <c r="T55886" s="288"/>
      <c r="U55886" s="287"/>
      <c r="X55886" s="289"/>
    </row>
    <row r="55887" spans="20:24">
      <c r="T55887" s="288"/>
      <c r="U55887" s="287"/>
      <c r="X55887" s="289"/>
    </row>
    <row r="55888" spans="20:24">
      <c r="T55888" s="288"/>
      <c r="U55888" s="287"/>
      <c r="X55888" s="289"/>
    </row>
    <row r="55889" spans="20:24">
      <c r="T55889" s="288"/>
      <c r="U55889" s="287"/>
      <c r="X55889" s="289"/>
    </row>
    <row r="55890" spans="20:24">
      <c r="T55890" s="288"/>
      <c r="U55890" s="287"/>
      <c r="X55890" s="289"/>
    </row>
    <row r="55891" spans="20:24">
      <c r="T55891" s="288"/>
      <c r="U55891" s="287"/>
      <c r="X55891" s="289"/>
    </row>
    <row r="55892" spans="20:24">
      <c r="T55892" s="288"/>
      <c r="U55892" s="287"/>
      <c r="X55892" s="289"/>
    </row>
    <row r="55893" spans="20:24">
      <c r="T55893" s="288"/>
      <c r="U55893" s="287"/>
      <c r="X55893" s="289"/>
    </row>
    <row r="55894" spans="20:24">
      <c r="T55894" s="288"/>
      <c r="U55894" s="287"/>
      <c r="X55894" s="289"/>
    </row>
    <row r="55895" spans="20:24">
      <c r="T55895" s="288"/>
      <c r="U55895" s="287"/>
      <c r="X55895" s="289"/>
    </row>
    <row r="55896" spans="20:24">
      <c r="T55896" s="288"/>
      <c r="U55896" s="287"/>
      <c r="X55896" s="289"/>
    </row>
    <row r="55897" spans="20:24">
      <c r="T55897" s="288"/>
      <c r="U55897" s="287"/>
      <c r="X55897" s="289"/>
    </row>
    <row r="55898" spans="20:24">
      <c r="T55898" s="288"/>
      <c r="U55898" s="287"/>
      <c r="X55898" s="289"/>
    </row>
    <row r="55899" spans="20:24">
      <c r="T55899" s="288"/>
      <c r="U55899" s="287"/>
      <c r="X55899" s="289"/>
    </row>
    <row r="55900" spans="20:24">
      <c r="T55900" s="288"/>
      <c r="U55900" s="287"/>
      <c r="X55900" s="289"/>
    </row>
    <row r="55901" spans="20:24">
      <c r="T55901" s="288"/>
      <c r="U55901" s="287"/>
      <c r="X55901" s="289"/>
    </row>
    <row r="55902" spans="20:24">
      <c r="T55902" s="288"/>
      <c r="U55902" s="287"/>
      <c r="X55902" s="289"/>
    </row>
    <row r="55903" spans="20:24">
      <c r="T55903" s="288"/>
      <c r="U55903" s="287"/>
      <c r="X55903" s="289"/>
    </row>
    <row r="55904" spans="20:24">
      <c r="T55904" s="288"/>
      <c r="U55904" s="287"/>
      <c r="X55904" s="289"/>
    </row>
    <row r="55905" spans="20:24">
      <c r="T55905" s="288"/>
      <c r="U55905" s="287"/>
      <c r="X55905" s="289"/>
    </row>
    <row r="55906" spans="20:24">
      <c r="T55906" s="288"/>
      <c r="U55906" s="287"/>
      <c r="X55906" s="289"/>
    </row>
    <row r="55907" spans="20:24">
      <c r="T55907" s="288"/>
      <c r="U55907" s="287"/>
      <c r="X55907" s="289"/>
    </row>
    <row r="55908" spans="20:24">
      <c r="T55908" s="288"/>
      <c r="U55908" s="287"/>
      <c r="X55908" s="289"/>
    </row>
    <row r="55909" spans="20:24">
      <c r="T55909" s="288"/>
      <c r="U55909" s="287"/>
      <c r="X55909" s="289"/>
    </row>
    <row r="55910" spans="20:24">
      <c r="T55910" s="288"/>
      <c r="U55910" s="287"/>
      <c r="X55910" s="289"/>
    </row>
    <row r="55911" spans="20:24">
      <c r="T55911" s="288"/>
      <c r="U55911" s="287"/>
      <c r="X55911" s="289"/>
    </row>
    <row r="55912" spans="20:24">
      <c r="T55912" s="288"/>
      <c r="U55912" s="287"/>
      <c r="X55912" s="289"/>
    </row>
    <row r="55913" spans="20:24">
      <c r="T55913" s="288"/>
      <c r="U55913" s="287"/>
      <c r="X55913" s="289"/>
    </row>
    <row r="55914" spans="20:24">
      <c r="T55914" s="288"/>
      <c r="U55914" s="287"/>
      <c r="X55914" s="289"/>
    </row>
    <row r="55915" spans="20:24">
      <c r="T55915" s="288"/>
      <c r="U55915" s="287"/>
      <c r="X55915" s="289"/>
    </row>
    <row r="55916" spans="20:24">
      <c r="T55916" s="288"/>
      <c r="U55916" s="287"/>
      <c r="X55916" s="289"/>
    </row>
    <row r="55917" spans="20:24">
      <c r="T55917" s="288"/>
      <c r="U55917" s="287"/>
      <c r="X55917" s="289"/>
    </row>
    <row r="55918" spans="20:24">
      <c r="T55918" s="288"/>
      <c r="U55918" s="287"/>
      <c r="X55918" s="289"/>
    </row>
    <row r="55919" spans="20:24">
      <c r="T55919" s="288"/>
      <c r="U55919" s="287"/>
      <c r="X55919" s="289"/>
    </row>
    <row r="55920" spans="20:24">
      <c r="T55920" s="288"/>
      <c r="U55920" s="287"/>
      <c r="X55920" s="289"/>
    </row>
    <row r="55921" spans="20:24">
      <c r="T55921" s="288"/>
      <c r="U55921" s="287"/>
      <c r="X55921" s="289"/>
    </row>
    <row r="55922" spans="20:24">
      <c r="T55922" s="288"/>
      <c r="U55922" s="287"/>
      <c r="X55922" s="289"/>
    </row>
    <row r="55923" spans="20:24">
      <c r="T55923" s="288"/>
      <c r="U55923" s="287"/>
      <c r="X55923" s="289"/>
    </row>
    <row r="55924" spans="20:24">
      <c r="T55924" s="288"/>
      <c r="U55924" s="287"/>
      <c r="X55924" s="289"/>
    </row>
    <row r="55925" spans="20:24">
      <c r="T55925" s="288"/>
      <c r="U55925" s="287"/>
      <c r="X55925" s="289"/>
    </row>
    <row r="55926" spans="20:24">
      <c r="T55926" s="288"/>
      <c r="U55926" s="287"/>
      <c r="X55926" s="289"/>
    </row>
    <row r="55927" spans="20:24">
      <c r="T55927" s="288"/>
      <c r="U55927" s="287"/>
      <c r="X55927" s="289"/>
    </row>
    <row r="55928" spans="20:24">
      <c r="T55928" s="288"/>
      <c r="U55928" s="287"/>
      <c r="X55928" s="289"/>
    </row>
    <row r="55929" spans="20:24">
      <c r="T55929" s="288"/>
      <c r="U55929" s="287"/>
      <c r="X55929" s="289"/>
    </row>
    <row r="55930" spans="20:24">
      <c r="T55930" s="288"/>
      <c r="U55930" s="287"/>
      <c r="X55930" s="289"/>
    </row>
    <row r="55931" spans="20:24">
      <c r="T55931" s="288"/>
      <c r="U55931" s="287"/>
      <c r="X55931" s="289"/>
    </row>
    <row r="55932" spans="20:24">
      <c r="T55932" s="288"/>
      <c r="U55932" s="287"/>
      <c r="X55932" s="289"/>
    </row>
    <row r="55933" spans="20:24">
      <c r="T55933" s="288"/>
      <c r="U55933" s="287"/>
      <c r="X55933" s="289"/>
    </row>
    <row r="55934" spans="20:24">
      <c r="T55934" s="288"/>
      <c r="U55934" s="287"/>
      <c r="X55934" s="289"/>
    </row>
    <row r="55935" spans="20:24">
      <c r="T55935" s="288"/>
      <c r="U55935" s="287"/>
      <c r="X55935" s="289"/>
    </row>
    <row r="55936" spans="20:24">
      <c r="T55936" s="288"/>
      <c r="U55936" s="287"/>
      <c r="X55936" s="289"/>
    </row>
    <row r="55937" spans="20:24">
      <c r="T55937" s="288"/>
      <c r="U55937" s="287"/>
      <c r="X55937" s="289"/>
    </row>
    <row r="55938" spans="20:24">
      <c r="T55938" s="288"/>
      <c r="U55938" s="287"/>
      <c r="X55938" s="289"/>
    </row>
    <row r="55939" spans="20:24">
      <c r="T55939" s="288"/>
      <c r="U55939" s="287"/>
      <c r="X55939" s="289"/>
    </row>
    <row r="55940" spans="20:24">
      <c r="T55940" s="288"/>
      <c r="U55940" s="287"/>
      <c r="X55940" s="289"/>
    </row>
    <row r="55941" spans="20:24">
      <c r="T55941" s="288"/>
      <c r="U55941" s="287"/>
      <c r="X55941" s="289"/>
    </row>
    <row r="55942" spans="20:24">
      <c r="T55942" s="288"/>
      <c r="U55942" s="287"/>
      <c r="X55942" s="289"/>
    </row>
    <row r="55943" spans="20:24">
      <c r="T55943" s="288"/>
      <c r="U55943" s="287"/>
      <c r="X55943" s="289"/>
    </row>
    <row r="55944" spans="20:24">
      <c r="T55944" s="288"/>
      <c r="U55944" s="287"/>
      <c r="X55944" s="289"/>
    </row>
    <row r="55945" spans="20:24">
      <c r="T55945" s="288"/>
      <c r="U55945" s="287"/>
      <c r="X55945" s="289"/>
    </row>
    <row r="55946" spans="20:24">
      <c r="T55946" s="288"/>
      <c r="U55946" s="287"/>
      <c r="X55946" s="289"/>
    </row>
    <row r="55947" spans="20:24">
      <c r="T55947" s="288"/>
      <c r="U55947" s="287"/>
      <c r="X55947" s="289"/>
    </row>
    <row r="55948" spans="20:24">
      <c r="T55948" s="288"/>
      <c r="U55948" s="287"/>
      <c r="X55948" s="289"/>
    </row>
    <row r="55949" spans="20:24">
      <c r="T55949" s="288"/>
      <c r="U55949" s="287"/>
      <c r="X55949" s="289"/>
    </row>
    <row r="55950" spans="20:24">
      <c r="T55950" s="288"/>
      <c r="U55950" s="287"/>
      <c r="X55950" s="289"/>
    </row>
    <row r="55951" spans="20:24">
      <c r="T55951" s="288"/>
      <c r="U55951" s="287"/>
      <c r="X55951" s="289"/>
    </row>
    <row r="55952" spans="20:24">
      <c r="T55952" s="288"/>
      <c r="U55952" s="287"/>
      <c r="X55952" s="289"/>
    </row>
    <row r="55953" spans="20:24">
      <c r="T55953" s="288"/>
      <c r="U55953" s="287"/>
      <c r="X55953" s="289"/>
    </row>
    <row r="55954" spans="20:24">
      <c r="T55954" s="288"/>
      <c r="U55954" s="287"/>
      <c r="X55954" s="289"/>
    </row>
    <row r="55955" spans="20:24">
      <c r="T55955" s="288"/>
      <c r="U55955" s="287"/>
      <c r="X55955" s="289"/>
    </row>
    <row r="55956" spans="20:24">
      <c r="T55956" s="288"/>
      <c r="U55956" s="287"/>
      <c r="X55956" s="289"/>
    </row>
    <row r="55957" spans="20:24">
      <c r="T55957" s="288"/>
      <c r="U55957" s="287"/>
      <c r="X55957" s="289"/>
    </row>
    <row r="55958" spans="20:24">
      <c r="T55958" s="288"/>
      <c r="U55958" s="287"/>
      <c r="X55958" s="289"/>
    </row>
    <row r="55959" spans="20:24">
      <c r="T55959" s="288"/>
      <c r="U55959" s="287"/>
      <c r="X55959" s="289"/>
    </row>
    <row r="55960" spans="20:24">
      <c r="T55960" s="288"/>
      <c r="U55960" s="287"/>
      <c r="X55960" s="289"/>
    </row>
    <row r="55961" spans="20:24">
      <c r="T55961" s="288"/>
      <c r="U55961" s="287"/>
      <c r="X55961" s="289"/>
    </row>
    <row r="55962" spans="20:24">
      <c r="T55962" s="288"/>
      <c r="U55962" s="287"/>
      <c r="X55962" s="289"/>
    </row>
    <row r="55963" spans="20:24">
      <c r="T55963" s="288"/>
      <c r="U55963" s="287"/>
      <c r="X55963" s="289"/>
    </row>
    <row r="55964" spans="20:24">
      <c r="T55964" s="288"/>
      <c r="U55964" s="287"/>
      <c r="X55964" s="289"/>
    </row>
    <row r="55965" spans="20:24">
      <c r="T55965" s="288"/>
      <c r="U55965" s="287"/>
      <c r="X55965" s="289"/>
    </row>
    <row r="55966" spans="20:24">
      <c r="T55966" s="288"/>
      <c r="U55966" s="287"/>
      <c r="X55966" s="289"/>
    </row>
    <row r="55967" spans="20:24">
      <c r="T55967" s="288"/>
      <c r="U55967" s="287"/>
      <c r="X55967" s="289"/>
    </row>
    <row r="55968" spans="20:24">
      <c r="T55968" s="288"/>
      <c r="U55968" s="287"/>
      <c r="X55968" s="289"/>
    </row>
    <row r="55969" spans="20:24">
      <c r="T55969" s="288"/>
      <c r="U55969" s="287"/>
      <c r="X55969" s="289"/>
    </row>
    <row r="55970" spans="20:24">
      <c r="T55970" s="288"/>
      <c r="U55970" s="287"/>
      <c r="X55970" s="289"/>
    </row>
    <row r="55971" spans="20:24">
      <c r="T55971" s="288"/>
      <c r="U55971" s="287"/>
      <c r="X55971" s="289"/>
    </row>
    <row r="55972" spans="20:24">
      <c r="T55972" s="288"/>
      <c r="U55972" s="287"/>
      <c r="X55972" s="289"/>
    </row>
    <row r="55973" spans="20:24">
      <c r="T55973" s="288"/>
      <c r="U55973" s="287"/>
      <c r="X55973" s="289"/>
    </row>
    <row r="55974" spans="20:24">
      <c r="T55974" s="288"/>
      <c r="U55974" s="287"/>
      <c r="X55974" s="289"/>
    </row>
    <row r="55975" spans="20:24">
      <c r="T55975" s="288"/>
      <c r="U55975" s="287"/>
      <c r="X55975" s="289"/>
    </row>
    <row r="55976" spans="20:24">
      <c r="T55976" s="288"/>
      <c r="U55976" s="287"/>
      <c r="X55976" s="289"/>
    </row>
    <row r="55977" spans="20:24">
      <c r="T55977" s="288"/>
      <c r="U55977" s="287"/>
      <c r="X55977" s="289"/>
    </row>
    <row r="55978" spans="20:24">
      <c r="T55978" s="288"/>
      <c r="U55978" s="287"/>
      <c r="X55978" s="289"/>
    </row>
    <row r="55979" spans="20:24">
      <c r="T55979" s="288"/>
      <c r="U55979" s="287"/>
      <c r="X55979" s="289"/>
    </row>
    <row r="55980" spans="20:24">
      <c r="T55980" s="288"/>
      <c r="U55980" s="287"/>
      <c r="X55980" s="289"/>
    </row>
    <row r="55981" spans="20:24">
      <c r="T55981" s="288"/>
      <c r="U55981" s="287"/>
      <c r="X55981" s="289"/>
    </row>
    <row r="55982" spans="20:24">
      <c r="T55982" s="288"/>
      <c r="U55982" s="287"/>
      <c r="X55982" s="289"/>
    </row>
    <row r="55983" spans="20:24">
      <c r="T55983" s="288"/>
      <c r="U55983" s="287"/>
      <c r="X55983" s="289"/>
    </row>
    <row r="55984" spans="20:24">
      <c r="T55984" s="288"/>
      <c r="U55984" s="287"/>
      <c r="X55984" s="289"/>
    </row>
    <row r="55985" spans="20:24">
      <c r="T55985" s="288"/>
      <c r="U55985" s="287"/>
      <c r="X55985" s="289"/>
    </row>
    <row r="55986" spans="20:24">
      <c r="T55986" s="288"/>
      <c r="U55986" s="287"/>
      <c r="X55986" s="289"/>
    </row>
    <row r="55987" spans="20:24">
      <c r="T55987" s="288"/>
      <c r="U55987" s="287"/>
      <c r="X55987" s="289"/>
    </row>
    <row r="55988" spans="20:24">
      <c r="T55988" s="288"/>
      <c r="U55988" s="287"/>
      <c r="X55988" s="289"/>
    </row>
    <row r="55989" spans="20:24">
      <c r="T55989" s="288"/>
      <c r="U55989" s="287"/>
      <c r="X55989" s="289"/>
    </row>
    <row r="55990" spans="20:24">
      <c r="T55990" s="288"/>
      <c r="U55990" s="287"/>
      <c r="X55990" s="289"/>
    </row>
    <row r="55991" spans="20:24">
      <c r="T55991" s="288"/>
      <c r="U55991" s="287"/>
      <c r="X55991" s="289"/>
    </row>
    <row r="55992" spans="20:24">
      <c r="T55992" s="288"/>
      <c r="U55992" s="287"/>
      <c r="X55992" s="289"/>
    </row>
    <row r="55993" spans="20:24">
      <c r="T55993" s="288"/>
      <c r="U55993" s="287"/>
      <c r="X55993" s="289"/>
    </row>
    <row r="55994" spans="20:24">
      <c r="T55994" s="288"/>
      <c r="U55994" s="287"/>
      <c r="X55994" s="289"/>
    </row>
    <row r="55995" spans="20:24">
      <c r="T55995" s="288"/>
      <c r="U55995" s="287"/>
      <c r="X55995" s="289"/>
    </row>
    <row r="55996" spans="20:24">
      <c r="T55996" s="288"/>
      <c r="U55996" s="287"/>
      <c r="X55996" s="289"/>
    </row>
    <row r="55997" spans="20:24">
      <c r="T55997" s="288"/>
      <c r="U55997" s="287"/>
      <c r="X55997" s="289"/>
    </row>
    <row r="55998" spans="20:24">
      <c r="T55998" s="288"/>
      <c r="U55998" s="287"/>
      <c r="X55998" s="289"/>
    </row>
    <row r="55999" spans="20:24">
      <c r="T55999" s="288"/>
      <c r="U55999" s="287"/>
      <c r="X55999" s="289"/>
    </row>
    <row r="56000" spans="20:24">
      <c r="T56000" s="288"/>
      <c r="U56000" s="287"/>
      <c r="X56000" s="289"/>
    </row>
    <row r="56001" spans="20:24">
      <c r="T56001" s="288"/>
      <c r="U56001" s="287"/>
      <c r="X56001" s="289"/>
    </row>
    <row r="56002" spans="20:24">
      <c r="T56002" s="288"/>
      <c r="U56002" s="287"/>
      <c r="X56002" s="289"/>
    </row>
    <row r="56003" spans="20:24">
      <c r="T56003" s="288"/>
      <c r="U56003" s="287"/>
      <c r="X56003" s="289"/>
    </row>
    <row r="56004" spans="20:24">
      <c r="T56004" s="288"/>
      <c r="U56004" s="287"/>
      <c r="X56004" s="289"/>
    </row>
    <row r="56005" spans="20:24">
      <c r="T56005" s="288"/>
      <c r="U56005" s="287"/>
      <c r="X56005" s="289"/>
    </row>
    <row r="56006" spans="20:24">
      <c r="T56006" s="288"/>
      <c r="U56006" s="287"/>
      <c r="X56006" s="289"/>
    </row>
    <row r="56007" spans="20:24">
      <c r="T56007" s="288"/>
      <c r="U56007" s="287"/>
      <c r="X56007" s="289"/>
    </row>
    <row r="56008" spans="20:24">
      <c r="T56008" s="288"/>
      <c r="U56008" s="287"/>
      <c r="X56008" s="289"/>
    </row>
    <row r="56009" spans="20:24">
      <c r="T56009" s="288"/>
      <c r="U56009" s="287"/>
      <c r="X56009" s="289"/>
    </row>
    <row r="56010" spans="20:24">
      <c r="T56010" s="288"/>
      <c r="U56010" s="287"/>
      <c r="X56010" s="289"/>
    </row>
    <row r="56011" spans="20:24">
      <c r="T56011" s="288"/>
      <c r="U56011" s="287"/>
      <c r="X56011" s="289"/>
    </row>
    <row r="56012" spans="20:24">
      <c r="T56012" s="288"/>
      <c r="U56012" s="287"/>
      <c r="X56012" s="289"/>
    </row>
    <row r="56013" spans="20:24">
      <c r="T56013" s="288"/>
      <c r="U56013" s="287"/>
      <c r="X56013" s="289"/>
    </row>
    <row r="56014" spans="20:24">
      <c r="T56014" s="288"/>
      <c r="U56014" s="287"/>
      <c r="X56014" s="289"/>
    </row>
    <row r="56015" spans="20:24">
      <c r="T56015" s="288"/>
      <c r="U56015" s="287"/>
      <c r="X56015" s="289"/>
    </row>
    <row r="56016" spans="20:24">
      <c r="T56016" s="288"/>
      <c r="U56016" s="287"/>
      <c r="X56016" s="289"/>
    </row>
    <row r="56017" spans="20:24">
      <c r="T56017" s="288"/>
      <c r="U56017" s="287"/>
      <c r="X56017" s="289"/>
    </row>
    <row r="56018" spans="20:24">
      <c r="T56018" s="288"/>
      <c r="U56018" s="287"/>
      <c r="X56018" s="289"/>
    </row>
    <row r="56019" spans="20:24">
      <c r="T56019" s="288"/>
      <c r="U56019" s="287"/>
      <c r="X56019" s="289"/>
    </row>
    <row r="56020" spans="20:24">
      <c r="T56020" s="288"/>
      <c r="U56020" s="287"/>
      <c r="X56020" s="289"/>
    </row>
    <row r="56021" spans="20:24">
      <c r="T56021" s="288"/>
      <c r="U56021" s="287"/>
      <c r="X56021" s="289"/>
    </row>
    <row r="56022" spans="20:24">
      <c r="T56022" s="288"/>
      <c r="U56022" s="287"/>
      <c r="X56022" s="289"/>
    </row>
    <row r="56023" spans="20:24">
      <c r="T56023" s="288"/>
      <c r="U56023" s="287"/>
      <c r="X56023" s="289"/>
    </row>
    <row r="56024" spans="20:24">
      <c r="T56024" s="288"/>
      <c r="U56024" s="287"/>
      <c r="X56024" s="289"/>
    </row>
    <row r="56025" spans="20:24">
      <c r="T56025" s="288"/>
      <c r="U56025" s="287"/>
      <c r="X56025" s="289"/>
    </row>
    <row r="56026" spans="20:24">
      <c r="T56026" s="288"/>
      <c r="U56026" s="287"/>
      <c r="X56026" s="289"/>
    </row>
    <row r="56027" spans="20:24">
      <c r="T56027" s="288"/>
      <c r="U56027" s="287"/>
      <c r="X56027" s="289"/>
    </row>
    <row r="56028" spans="20:24">
      <c r="T56028" s="288"/>
      <c r="U56028" s="287"/>
      <c r="X56028" s="289"/>
    </row>
    <row r="56029" spans="20:24">
      <c r="T56029" s="288"/>
      <c r="U56029" s="287"/>
      <c r="X56029" s="289"/>
    </row>
    <row r="56030" spans="20:24">
      <c r="T56030" s="288"/>
      <c r="U56030" s="287"/>
      <c r="X56030" s="289"/>
    </row>
    <row r="56031" spans="20:24">
      <c r="T56031" s="288"/>
      <c r="U56031" s="287"/>
      <c r="X56031" s="289"/>
    </row>
    <row r="56032" spans="20:24">
      <c r="T56032" s="288"/>
      <c r="U56032" s="287"/>
      <c r="X56032" s="289"/>
    </row>
    <row r="56033" spans="20:24">
      <c r="T56033" s="288"/>
      <c r="U56033" s="287"/>
      <c r="X56033" s="289"/>
    </row>
    <row r="56034" spans="20:24">
      <c r="T56034" s="288"/>
      <c r="U56034" s="287"/>
      <c r="X56034" s="289"/>
    </row>
    <row r="56035" spans="20:24">
      <c r="T56035" s="288"/>
      <c r="U56035" s="287"/>
      <c r="X56035" s="289"/>
    </row>
    <row r="56036" spans="20:24">
      <c r="T56036" s="288"/>
      <c r="U56036" s="287"/>
      <c r="X56036" s="289"/>
    </row>
    <row r="56037" spans="20:24">
      <c r="T56037" s="288"/>
      <c r="U56037" s="287"/>
      <c r="X56037" s="289"/>
    </row>
    <row r="56038" spans="20:24">
      <c r="T56038" s="288"/>
      <c r="U56038" s="287"/>
      <c r="X56038" s="289"/>
    </row>
    <row r="56039" spans="20:24">
      <c r="T56039" s="288"/>
      <c r="U56039" s="287"/>
      <c r="X56039" s="289"/>
    </row>
    <row r="56040" spans="20:24">
      <c r="T56040" s="288"/>
      <c r="U56040" s="287"/>
      <c r="X56040" s="289"/>
    </row>
    <row r="56041" spans="20:24">
      <c r="T56041" s="288"/>
      <c r="U56041" s="287"/>
      <c r="X56041" s="289"/>
    </row>
    <row r="56042" spans="20:24">
      <c r="T56042" s="288"/>
      <c r="U56042" s="287"/>
      <c r="X56042" s="289"/>
    </row>
    <row r="56043" spans="20:24">
      <c r="T56043" s="288"/>
      <c r="U56043" s="287"/>
      <c r="X56043" s="289"/>
    </row>
    <row r="56044" spans="20:24">
      <c r="T56044" s="288"/>
      <c r="U56044" s="287"/>
      <c r="X56044" s="289"/>
    </row>
    <row r="56045" spans="20:24">
      <c r="T56045" s="288"/>
      <c r="U56045" s="287"/>
      <c r="X56045" s="289"/>
    </row>
    <row r="56046" spans="20:24">
      <c r="T56046" s="288"/>
      <c r="U56046" s="287"/>
      <c r="X56046" s="289"/>
    </row>
    <row r="56047" spans="20:24">
      <c r="T56047" s="288"/>
      <c r="U56047" s="287"/>
      <c r="X56047" s="289"/>
    </row>
    <row r="56048" spans="20:24">
      <c r="T56048" s="288"/>
      <c r="U56048" s="287"/>
      <c r="X56048" s="289"/>
    </row>
    <row r="56049" spans="20:24">
      <c r="T56049" s="288"/>
      <c r="U56049" s="287"/>
      <c r="X56049" s="289"/>
    </row>
    <row r="56050" spans="20:24">
      <c r="T56050" s="288"/>
      <c r="U56050" s="287"/>
      <c r="X56050" s="289"/>
    </row>
    <row r="56051" spans="20:24">
      <c r="T56051" s="288"/>
      <c r="U56051" s="287"/>
      <c r="X56051" s="289"/>
    </row>
    <row r="56052" spans="20:24">
      <c r="T56052" s="288"/>
      <c r="U56052" s="287"/>
      <c r="X56052" s="289"/>
    </row>
    <row r="56053" spans="20:24">
      <c r="T56053" s="288"/>
      <c r="U56053" s="287"/>
      <c r="X56053" s="289"/>
    </row>
    <row r="56054" spans="20:24">
      <c r="T56054" s="288"/>
      <c r="U56054" s="287"/>
      <c r="X56054" s="289"/>
    </row>
    <row r="56055" spans="20:24">
      <c r="T56055" s="288"/>
      <c r="U56055" s="287"/>
      <c r="X56055" s="289"/>
    </row>
    <row r="56056" spans="20:24">
      <c r="T56056" s="288"/>
      <c r="U56056" s="287"/>
      <c r="X56056" s="289"/>
    </row>
    <row r="56057" spans="20:24">
      <c r="T56057" s="288"/>
      <c r="U56057" s="287"/>
      <c r="X56057" s="289"/>
    </row>
    <row r="56058" spans="20:24">
      <c r="T56058" s="288"/>
      <c r="U56058" s="287"/>
      <c r="X56058" s="289"/>
    </row>
    <row r="56059" spans="20:24">
      <c r="T56059" s="288"/>
      <c r="U56059" s="287"/>
      <c r="X56059" s="289"/>
    </row>
    <row r="56060" spans="20:24">
      <c r="T56060" s="288"/>
      <c r="U56060" s="287"/>
      <c r="X56060" s="289"/>
    </row>
    <row r="56061" spans="20:24">
      <c r="T56061" s="288"/>
      <c r="U56061" s="287"/>
      <c r="X56061" s="289"/>
    </row>
    <row r="56062" spans="20:24">
      <c r="T56062" s="288"/>
      <c r="U56062" s="287"/>
      <c r="X56062" s="289"/>
    </row>
    <row r="56063" spans="20:24">
      <c r="T56063" s="288"/>
      <c r="U56063" s="287"/>
      <c r="X56063" s="289"/>
    </row>
    <row r="56064" spans="20:24">
      <c r="T56064" s="288"/>
      <c r="U56064" s="287"/>
      <c r="X56064" s="289"/>
    </row>
    <row r="56065" spans="20:24">
      <c r="T56065" s="288"/>
      <c r="U56065" s="287"/>
      <c r="X56065" s="289"/>
    </row>
    <row r="56066" spans="20:24">
      <c r="T56066" s="288"/>
      <c r="U56066" s="287"/>
      <c r="X56066" s="289"/>
    </row>
    <row r="56067" spans="20:24">
      <c r="T56067" s="288"/>
      <c r="U56067" s="287"/>
      <c r="X56067" s="289"/>
    </row>
    <row r="56068" spans="20:24">
      <c r="T56068" s="288"/>
      <c r="U56068" s="287"/>
      <c r="X56068" s="289"/>
    </row>
    <row r="56069" spans="20:24">
      <c r="T56069" s="288"/>
      <c r="U56069" s="287"/>
      <c r="X56069" s="289"/>
    </row>
    <row r="56070" spans="20:24">
      <c r="T56070" s="288"/>
      <c r="U56070" s="287"/>
      <c r="X56070" s="289"/>
    </row>
    <row r="56071" spans="20:24">
      <c r="T56071" s="288"/>
      <c r="U56071" s="287"/>
      <c r="X56071" s="289"/>
    </row>
    <row r="56072" spans="20:24">
      <c r="T56072" s="288"/>
      <c r="U56072" s="287"/>
      <c r="X56072" s="289"/>
    </row>
    <row r="56073" spans="20:24">
      <c r="T56073" s="288"/>
      <c r="U56073" s="287"/>
      <c r="X56073" s="289"/>
    </row>
    <row r="56074" spans="20:24">
      <c r="T56074" s="288"/>
      <c r="U56074" s="287"/>
      <c r="X56074" s="289"/>
    </row>
    <row r="56075" spans="20:24">
      <c r="T56075" s="288"/>
      <c r="U56075" s="287"/>
      <c r="X56075" s="289"/>
    </row>
    <row r="56076" spans="20:24">
      <c r="T56076" s="288"/>
      <c r="U56076" s="287"/>
      <c r="X56076" s="289"/>
    </row>
    <row r="56077" spans="20:24">
      <c r="T56077" s="288"/>
      <c r="U56077" s="287"/>
      <c r="X56077" s="289"/>
    </row>
    <row r="56078" spans="20:24">
      <c r="T56078" s="288"/>
      <c r="U56078" s="287"/>
      <c r="X56078" s="289"/>
    </row>
    <row r="56079" spans="20:24">
      <c r="T56079" s="288"/>
      <c r="U56079" s="287"/>
      <c r="X56079" s="289"/>
    </row>
    <row r="56080" spans="20:24">
      <c r="T56080" s="288"/>
      <c r="U56080" s="287"/>
      <c r="X56080" s="289"/>
    </row>
    <row r="56081" spans="20:24">
      <c r="T56081" s="288"/>
      <c r="U56081" s="287"/>
      <c r="X56081" s="289"/>
    </row>
    <row r="56082" spans="20:24">
      <c r="T56082" s="288"/>
      <c r="U56082" s="287"/>
      <c r="X56082" s="289"/>
    </row>
    <row r="56083" spans="20:24">
      <c r="T56083" s="288"/>
      <c r="U56083" s="287"/>
      <c r="X56083" s="289"/>
    </row>
    <row r="56084" spans="20:24">
      <c r="T56084" s="288"/>
      <c r="U56084" s="287"/>
      <c r="X56084" s="289"/>
    </row>
    <row r="56085" spans="20:24">
      <c r="T56085" s="288"/>
      <c r="U56085" s="287"/>
      <c r="X56085" s="289"/>
    </row>
    <row r="56086" spans="20:24">
      <c r="T56086" s="288"/>
      <c r="U56086" s="287"/>
      <c r="X56086" s="289"/>
    </row>
    <row r="56087" spans="20:24">
      <c r="T56087" s="288"/>
      <c r="U56087" s="287"/>
      <c r="X56087" s="289"/>
    </row>
    <row r="56088" spans="20:24">
      <c r="T56088" s="288"/>
      <c r="U56088" s="287"/>
      <c r="X56088" s="289"/>
    </row>
    <row r="56089" spans="20:24">
      <c r="T56089" s="288"/>
      <c r="U56089" s="287"/>
      <c r="X56089" s="289"/>
    </row>
    <row r="56090" spans="20:24">
      <c r="T56090" s="288"/>
      <c r="U56090" s="287"/>
      <c r="X56090" s="289"/>
    </row>
    <row r="56091" spans="20:24">
      <c r="T56091" s="288"/>
      <c r="U56091" s="287"/>
      <c r="X56091" s="289"/>
    </row>
    <row r="56092" spans="20:24">
      <c r="T56092" s="288"/>
      <c r="U56092" s="287"/>
      <c r="X56092" s="289"/>
    </row>
    <row r="56093" spans="20:24">
      <c r="T56093" s="288"/>
      <c r="U56093" s="287"/>
      <c r="X56093" s="289"/>
    </row>
    <row r="56094" spans="20:24">
      <c r="T56094" s="288"/>
      <c r="U56094" s="287"/>
      <c r="X56094" s="289"/>
    </row>
    <row r="56095" spans="20:24">
      <c r="T56095" s="288"/>
      <c r="U56095" s="287"/>
      <c r="X56095" s="289"/>
    </row>
    <row r="56096" spans="20:24">
      <c r="T56096" s="288"/>
      <c r="U56096" s="287"/>
      <c r="X56096" s="289"/>
    </row>
    <row r="56097" spans="20:24">
      <c r="T56097" s="288"/>
      <c r="U56097" s="287"/>
      <c r="X56097" s="289"/>
    </row>
    <row r="56098" spans="20:24">
      <c r="T56098" s="288"/>
      <c r="U56098" s="287"/>
      <c r="X56098" s="289"/>
    </row>
    <row r="56099" spans="20:24">
      <c r="T56099" s="288"/>
      <c r="U56099" s="287"/>
      <c r="X56099" s="289"/>
    </row>
    <row r="56100" spans="20:24">
      <c r="T56100" s="288"/>
      <c r="U56100" s="287"/>
      <c r="X56100" s="289"/>
    </row>
    <row r="56101" spans="20:24">
      <c r="T56101" s="288"/>
      <c r="U56101" s="287"/>
      <c r="X56101" s="289"/>
    </row>
    <row r="56102" spans="20:24">
      <c r="T56102" s="288"/>
      <c r="U56102" s="287"/>
      <c r="X56102" s="289"/>
    </row>
    <row r="56103" spans="20:24">
      <c r="T56103" s="288"/>
      <c r="U56103" s="287"/>
      <c r="X56103" s="289"/>
    </row>
    <row r="56104" spans="20:24">
      <c r="T56104" s="288"/>
      <c r="U56104" s="287"/>
      <c r="X56104" s="289"/>
    </row>
    <row r="56105" spans="20:24">
      <c r="T56105" s="288"/>
      <c r="U56105" s="287"/>
      <c r="X56105" s="289"/>
    </row>
    <row r="56106" spans="20:24">
      <c r="T56106" s="288"/>
      <c r="U56106" s="287"/>
      <c r="X56106" s="289"/>
    </row>
    <row r="56107" spans="20:24">
      <c r="T56107" s="288"/>
      <c r="U56107" s="287"/>
      <c r="X56107" s="289"/>
    </row>
    <row r="56108" spans="20:24">
      <c r="T56108" s="288"/>
      <c r="U56108" s="287"/>
      <c r="X56108" s="289"/>
    </row>
    <row r="56109" spans="20:24">
      <c r="T56109" s="288"/>
      <c r="U56109" s="287"/>
      <c r="X56109" s="289"/>
    </row>
    <row r="56110" spans="20:24">
      <c r="T56110" s="288"/>
      <c r="U56110" s="287"/>
      <c r="X56110" s="289"/>
    </row>
    <row r="56111" spans="20:24">
      <c r="T56111" s="288"/>
      <c r="U56111" s="287"/>
      <c r="X56111" s="289"/>
    </row>
    <row r="56112" spans="20:24">
      <c r="T56112" s="288"/>
      <c r="U56112" s="287"/>
      <c r="X56112" s="289"/>
    </row>
    <row r="56113" spans="20:24">
      <c r="T56113" s="288"/>
      <c r="U56113" s="287"/>
      <c r="X56113" s="289"/>
    </row>
    <row r="56114" spans="20:24">
      <c r="T56114" s="288"/>
      <c r="U56114" s="287"/>
      <c r="X56114" s="289"/>
    </row>
    <row r="56115" spans="20:24">
      <c r="T56115" s="288"/>
      <c r="U56115" s="287"/>
      <c r="X56115" s="289"/>
    </row>
    <row r="56116" spans="20:24">
      <c r="T56116" s="288"/>
      <c r="U56116" s="287"/>
      <c r="X56116" s="289"/>
    </row>
    <row r="56117" spans="20:24">
      <c r="T56117" s="288"/>
      <c r="U56117" s="287"/>
      <c r="X56117" s="289"/>
    </row>
    <row r="56118" spans="20:24">
      <c r="T56118" s="288"/>
      <c r="U56118" s="287"/>
      <c r="X56118" s="289"/>
    </row>
    <row r="56119" spans="20:24">
      <c r="T56119" s="288"/>
      <c r="U56119" s="287"/>
      <c r="X56119" s="289"/>
    </row>
    <row r="56120" spans="20:24">
      <c r="T56120" s="288"/>
      <c r="U56120" s="287"/>
      <c r="X56120" s="289"/>
    </row>
    <row r="56121" spans="20:24">
      <c r="T56121" s="288"/>
      <c r="U56121" s="287"/>
      <c r="X56121" s="289"/>
    </row>
    <row r="56122" spans="20:24">
      <c r="T56122" s="288"/>
      <c r="U56122" s="287"/>
      <c r="X56122" s="289"/>
    </row>
    <row r="56123" spans="20:24">
      <c r="T56123" s="288"/>
      <c r="U56123" s="287"/>
      <c r="X56123" s="289"/>
    </row>
    <row r="56124" spans="20:24">
      <c r="T56124" s="288"/>
      <c r="U56124" s="287"/>
      <c r="X56124" s="289"/>
    </row>
    <row r="56125" spans="20:24">
      <c r="T56125" s="288"/>
      <c r="U56125" s="287"/>
      <c r="X56125" s="289"/>
    </row>
    <row r="56126" spans="20:24">
      <c r="T56126" s="288"/>
      <c r="U56126" s="287"/>
      <c r="X56126" s="289"/>
    </row>
    <row r="56127" spans="20:24">
      <c r="T56127" s="288"/>
      <c r="U56127" s="287"/>
      <c r="X56127" s="289"/>
    </row>
    <row r="56128" spans="20:24">
      <c r="T56128" s="288"/>
      <c r="U56128" s="287"/>
      <c r="X56128" s="289"/>
    </row>
    <row r="56129" spans="20:24">
      <c r="T56129" s="288"/>
      <c r="U56129" s="287"/>
      <c r="X56129" s="289"/>
    </row>
    <row r="56130" spans="20:24">
      <c r="T56130" s="288"/>
      <c r="U56130" s="287"/>
      <c r="X56130" s="289"/>
    </row>
    <row r="56131" spans="20:24">
      <c r="T56131" s="288"/>
      <c r="U56131" s="287"/>
      <c r="X56131" s="289"/>
    </row>
    <row r="56132" spans="20:24">
      <c r="T56132" s="288"/>
      <c r="U56132" s="287"/>
      <c r="X56132" s="289"/>
    </row>
    <row r="56133" spans="20:24">
      <c r="T56133" s="288"/>
      <c r="U56133" s="287"/>
      <c r="X56133" s="289"/>
    </row>
    <row r="56134" spans="20:24">
      <c r="T56134" s="288"/>
      <c r="U56134" s="287"/>
      <c r="X56134" s="289"/>
    </row>
    <row r="56135" spans="20:24">
      <c r="T56135" s="288"/>
      <c r="U56135" s="287"/>
      <c r="X56135" s="289"/>
    </row>
    <row r="56136" spans="20:24">
      <c r="T56136" s="288"/>
      <c r="U56136" s="287"/>
      <c r="X56136" s="289"/>
    </row>
    <row r="56137" spans="20:24">
      <c r="T56137" s="288"/>
      <c r="U56137" s="287"/>
      <c r="X56137" s="289"/>
    </row>
    <row r="56138" spans="20:24">
      <c r="T56138" s="288"/>
      <c r="U56138" s="287"/>
      <c r="X56138" s="289"/>
    </row>
    <row r="56139" spans="20:24">
      <c r="T56139" s="288"/>
      <c r="U56139" s="287"/>
      <c r="X56139" s="289"/>
    </row>
    <row r="56140" spans="20:24">
      <c r="T56140" s="288"/>
      <c r="U56140" s="287"/>
      <c r="X56140" s="289"/>
    </row>
    <row r="56141" spans="20:24">
      <c r="T56141" s="288"/>
      <c r="U56141" s="287"/>
      <c r="X56141" s="289"/>
    </row>
    <row r="56142" spans="20:24">
      <c r="T56142" s="288"/>
      <c r="U56142" s="287"/>
      <c r="X56142" s="289"/>
    </row>
    <row r="56143" spans="20:24">
      <c r="T56143" s="288"/>
      <c r="U56143" s="287"/>
      <c r="X56143" s="289"/>
    </row>
    <row r="56144" spans="20:24">
      <c r="T56144" s="288"/>
      <c r="U56144" s="287"/>
      <c r="X56144" s="289"/>
    </row>
    <row r="56145" spans="20:24">
      <c r="T56145" s="288"/>
      <c r="U56145" s="287"/>
      <c r="X56145" s="289"/>
    </row>
    <row r="56146" spans="20:24">
      <c r="T56146" s="288"/>
      <c r="U56146" s="287"/>
      <c r="X56146" s="289"/>
    </row>
    <row r="56147" spans="20:24">
      <c r="T56147" s="288"/>
      <c r="U56147" s="287"/>
      <c r="X56147" s="289"/>
    </row>
    <row r="56148" spans="20:24">
      <c r="T56148" s="288"/>
      <c r="U56148" s="287"/>
      <c r="X56148" s="289"/>
    </row>
    <row r="56149" spans="20:24">
      <c r="T56149" s="288"/>
      <c r="U56149" s="287"/>
      <c r="X56149" s="289"/>
    </row>
    <row r="56150" spans="20:24">
      <c r="T56150" s="288"/>
      <c r="U56150" s="287"/>
      <c r="X56150" s="289"/>
    </row>
    <row r="56151" spans="20:24">
      <c r="T56151" s="288"/>
      <c r="U56151" s="287"/>
      <c r="X56151" s="289"/>
    </row>
    <row r="56152" spans="20:24">
      <c r="T56152" s="288"/>
      <c r="U56152" s="287"/>
      <c r="X56152" s="289"/>
    </row>
    <row r="56153" spans="20:24">
      <c r="T56153" s="288"/>
      <c r="U56153" s="287"/>
      <c r="X56153" s="289"/>
    </row>
    <row r="56154" spans="20:24">
      <c r="T56154" s="288"/>
      <c r="U56154" s="287"/>
      <c r="X56154" s="289"/>
    </row>
    <row r="56155" spans="20:24">
      <c r="T56155" s="288"/>
      <c r="U56155" s="287"/>
      <c r="X56155" s="289"/>
    </row>
    <row r="56156" spans="20:24">
      <c r="T56156" s="288"/>
      <c r="U56156" s="287"/>
      <c r="X56156" s="289"/>
    </row>
    <row r="56157" spans="20:24">
      <c r="T56157" s="288"/>
      <c r="U56157" s="287"/>
      <c r="X56157" s="289"/>
    </row>
    <row r="56158" spans="20:24">
      <c r="T56158" s="288"/>
      <c r="U56158" s="287"/>
      <c r="X56158" s="289"/>
    </row>
    <row r="56159" spans="20:24">
      <c r="T56159" s="288"/>
      <c r="U56159" s="287"/>
      <c r="X56159" s="289"/>
    </row>
    <row r="56160" spans="20:24">
      <c r="T56160" s="288"/>
      <c r="U56160" s="287"/>
      <c r="X56160" s="289"/>
    </row>
    <row r="56161" spans="20:24">
      <c r="T56161" s="288"/>
      <c r="U56161" s="287"/>
      <c r="X56161" s="289"/>
    </row>
    <row r="56162" spans="20:24">
      <c r="T56162" s="288"/>
      <c r="U56162" s="287"/>
      <c r="X56162" s="289"/>
    </row>
    <row r="56163" spans="20:24">
      <c r="T56163" s="288"/>
      <c r="U56163" s="287"/>
      <c r="X56163" s="289"/>
    </row>
    <row r="56164" spans="20:24">
      <c r="T56164" s="288"/>
      <c r="U56164" s="287"/>
      <c r="X56164" s="289"/>
    </row>
    <row r="56165" spans="20:24">
      <c r="T56165" s="288"/>
      <c r="U56165" s="287"/>
      <c r="X56165" s="289"/>
    </row>
    <row r="56166" spans="20:24">
      <c r="T56166" s="288"/>
      <c r="U56166" s="287"/>
      <c r="X56166" s="289"/>
    </row>
    <row r="56167" spans="20:24">
      <c r="T56167" s="288"/>
      <c r="U56167" s="287"/>
      <c r="X56167" s="289"/>
    </row>
    <row r="56168" spans="20:24">
      <c r="T56168" s="288"/>
      <c r="U56168" s="287"/>
      <c r="X56168" s="289"/>
    </row>
    <row r="56169" spans="20:24">
      <c r="T56169" s="288"/>
      <c r="U56169" s="287"/>
      <c r="X56169" s="289"/>
    </row>
    <row r="56170" spans="20:24">
      <c r="T56170" s="288"/>
      <c r="U56170" s="287"/>
      <c r="X56170" s="289"/>
    </row>
    <row r="56171" spans="20:24">
      <c r="T56171" s="288"/>
      <c r="U56171" s="287"/>
      <c r="X56171" s="289"/>
    </row>
    <row r="56172" spans="20:24">
      <c r="T56172" s="288"/>
      <c r="U56172" s="287"/>
      <c r="X56172" s="289"/>
    </row>
    <row r="56173" spans="20:24">
      <c r="T56173" s="288"/>
      <c r="U56173" s="287"/>
      <c r="X56173" s="289"/>
    </row>
    <row r="56174" spans="20:24">
      <c r="T56174" s="288"/>
      <c r="U56174" s="287"/>
      <c r="X56174" s="289"/>
    </row>
    <row r="56175" spans="20:24">
      <c r="T56175" s="288"/>
      <c r="U56175" s="287"/>
      <c r="X56175" s="289"/>
    </row>
    <row r="56176" spans="20:24">
      <c r="T56176" s="288"/>
      <c r="U56176" s="287"/>
      <c r="X56176" s="289"/>
    </row>
    <row r="56177" spans="20:24">
      <c r="T56177" s="288"/>
      <c r="U56177" s="287"/>
      <c r="X56177" s="289"/>
    </row>
    <row r="56178" spans="20:24">
      <c r="T56178" s="288"/>
      <c r="U56178" s="287"/>
      <c r="X56178" s="289"/>
    </row>
    <row r="56179" spans="20:24">
      <c r="T56179" s="288"/>
      <c r="U56179" s="287"/>
      <c r="X56179" s="289"/>
    </row>
    <row r="56180" spans="20:24">
      <c r="T56180" s="288"/>
      <c r="U56180" s="287"/>
      <c r="X56180" s="289"/>
    </row>
    <row r="56181" spans="20:24">
      <c r="T56181" s="288"/>
      <c r="U56181" s="287"/>
      <c r="X56181" s="289"/>
    </row>
    <row r="56182" spans="20:24">
      <c r="T56182" s="288"/>
      <c r="U56182" s="287"/>
      <c r="X56182" s="289"/>
    </row>
    <row r="56183" spans="20:24">
      <c r="T56183" s="288"/>
      <c r="U56183" s="287"/>
      <c r="X56183" s="289"/>
    </row>
    <row r="56184" spans="20:24">
      <c r="T56184" s="288"/>
      <c r="U56184" s="287"/>
      <c r="X56184" s="289"/>
    </row>
    <row r="56185" spans="20:24">
      <c r="T56185" s="288"/>
      <c r="U56185" s="287"/>
      <c r="X56185" s="289"/>
    </row>
    <row r="56186" spans="20:24">
      <c r="T56186" s="288"/>
      <c r="U56186" s="287"/>
      <c r="X56186" s="289"/>
    </row>
    <row r="56187" spans="20:24">
      <c r="T56187" s="288"/>
      <c r="U56187" s="287"/>
      <c r="X56187" s="289"/>
    </row>
    <row r="56188" spans="20:24">
      <c r="T56188" s="288"/>
      <c r="U56188" s="287"/>
      <c r="X56188" s="289"/>
    </row>
    <row r="56189" spans="20:24">
      <c r="T56189" s="288"/>
      <c r="U56189" s="287"/>
      <c r="X56189" s="289"/>
    </row>
    <row r="56190" spans="20:24">
      <c r="T56190" s="288"/>
      <c r="U56190" s="287"/>
      <c r="X56190" s="289"/>
    </row>
    <row r="56191" spans="20:24">
      <c r="T56191" s="288"/>
      <c r="U56191" s="287"/>
      <c r="X56191" s="289"/>
    </row>
    <row r="56192" spans="20:24">
      <c r="T56192" s="288"/>
      <c r="U56192" s="287"/>
      <c r="X56192" s="289"/>
    </row>
    <row r="56193" spans="20:24">
      <c r="T56193" s="288"/>
      <c r="U56193" s="287"/>
      <c r="X56193" s="289"/>
    </row>
    <row r="56194" spans="20:24">
      <c r="T56194" s="288"/>
      <c r="U56194" s="287"/>
      <c r="X56194" s="289"/>
    </row>
    <row r="56195" spans="20:24">
      <c r="T56195" s="288"/>
      <c r="U56195" s="287"/>
      <c r="X56195" s="289"/>
    </row>
    <row r="56196" spans="20:24">
      <c r="T56196" s="288"/>
      <c r="U56196" s="287"/>
      <c r="X56196" s="289"/>
    </row>
    <row r="56197" spans="20:24">
      <c r="T56197" s="288"/>
      <c r="U56197" s="287"/>
      <c r="X56197" s="289"/>
    </row>
    <row r="56198" spans="20:24">
      <c r="T56198" s="288"/>
      <c r="U56198" s="287"/>
      <c r="X56198" s="289"/>
    </row>
    <row r="56199" spans="20:24">
      <c r="T56199" s="288"/>
      <c r="U56199" s="287"/>
      <c r="X56199" s="289"/>
    </row>
    <row r="56200" spans="20:24">
      <c r="T56200" s="288"/>
      <c r="U56200" s="287"/>
      <c r="X56200" s="289"/>
    </row>
    <row r="56201" spans="20:24">
      <c r="T56201" s="288"/>
      <c r="U56201" s="287"/>
      <c r="X56201" s="289"/>
    </row>
    <row r="56202" spans="20:24">
      <c r="T56202" s="288"/>
      <c r="U56202" s="287"/>
      <c r="X56202" s="289"/>
    </row>
    <row r="56203" spans="20:24">
      <c r="T56203" s="288"/>
      <c r="U56203" s="287"/>
      <c r="X56203" s="289"/>
    </row>
    <row r="56204" spans="20:24">
      <c r="T56204" s="288"/>
      <c r="U56204" s="287"/>
      <c r="X56204" s="289"/>
    </row>
    <row r="56205" spans="20:24">
      <c r="T56205" s="288"/>
      <c r="U56205" s="287"/>
      <c r="X56205" s="289"/>
    </row>
    <row r="56206" spans="20:24">
      <c r="T56206" s="288"/>
      <c r="U56206" s="287"/>
      <c r="X56206" s="289"/>
    </row>
    <row r="56207" spans="20:24">
      <c r="T56207" s="288"/>
      <c r="U56207" s="287"/>
      <c r="X56207" s="289"/>
    </row>
    <row r="56208" spans="20:24">
      <c r="T56208" s="288"/>
      <c r="U56208" s="287"/>
      <c r="X56208" s="289"/>
    </row>
    <row r="56209" spans="20:24">
      <c r="T56209" s="288"/>
      <c r="U56209" s="287"/>
      <c r="X56209" s="289"/>
    </row>
    <row r="56210" spans="20:24">
      <c r="T56210" s="288"/>
      <c r="U56210" s="287"/>
      <c r="X56210" s="289"/>
    </row>
    <row r="56211" spans="20:24">
      <c r="T56211" s="288"/>
      <c r="U56211" s="287"/>
      <c r="X56211" s="289"/>
    </row>
    <row r="56212" spans="20:24">
      <c r="T56212" s="288"/>
      <c r="U56212" s="287"/>
      <c r="X56212" s="289"/>
    </row>
    <row r="56213" spans="20:24">
      <c r="T56213" s="288"/>
      <c r="U56213" s="287"/>
      <c r="X56213" s="289"/>
    </row>
    <row r="56214" spans="20:24">
      <c r="T56214" s="288"/>
      <c r="U56214" s="287"/>
      <c r="X56214" s="289"/>
    </row>
    <row r="56215" spans="20:24">
      <c r="T56215" s="288"/>
      <c r="U56215" s="287"/>
      <c r="X56215" s="289"/>
    </row>
    <row r="56216" spans="20:24">
      <c r="T56216" s="288"/>
      <c r="U56216" s="287"/>
      <c r="X56216" s="289"/>
    </row>
    <row r="56217" spans="20:24">
      <c r="T56217" s="288"/>
      <c r="U56217" s="287"/>
      <c r="X56217" s="289"/>
    </row>
    <row r="56218" spans="20:24">
      <c r="T56218" s="288"/>
      <c r="U56218" s="287"/>
      <c r="X56218" s="289"/>
    </row>
    <row r="56219" spans="20:24">
      <c r="T56219" s="288"/>
      <c r="U56219" s="287"/>
      <c r="X56219" s="289"/>
    </row>
    <row r="56220" spans="20:24">
      <c r="T56220" s="288"/>
      <c r="U56220" s="287"/>
      <c r="X56220" s="289"/>
    </row>
    <row r="56221" spans="20:24">
      <c r="T56221" s="288"/>
      <c r="U56221" s="287"/>
      <c r="X56221" s="289"/>
    </row>
    <row r="56222" spans="20:24">
      <c r="T56222" s="288"/>
      <c r="U56222" s="287"/>
      <c r="X56222" s="289"/>
    </row>
    <row r="56223" spans="20:24">
      <c r="T56223" s="288"/>
      <c r="U56223" s="287"/>
      <c r="X56223" s="289"/>
    </row>
    <row r="56224" spans="20:24">
      <c r="T56224" s="288"/>
      <c r="U56224" s="287"/>
      <c r="X56224" s="289"/>
    </row>
    <row r="56225" spans="20:24">
      <c r="T56225" s="288"/>
      <c r="U56225" s="287"/>
      <c r="X56225" s="289"/>
    </row>
    <row r="56226" spans="20:24">
      <c r="T56226" s="288"/>
      <c r="U56226" s="287"/>
      <c r="X56226" s="289"/>
    </row>
    <row r="56227" spans="20:24">
      <c r="T56227" s="288"/>
      <c r="U56227" s="287"/>
      <c r="X56227" s="289"/>
    </row>
    <row r="56228" spans="20:24">
      <c r="T56228" s="288"/>
      <c r="U56228" s="287"/>
      <c r="X56228" s="289"/>
    </row>
    <row r="56229" spans="20:24">
      <c r="T56229" s="288"/>
      <c r="U56229" s="287"/>
      <c r="X56229" s="289"/>
    </row>
    <row r="56230" spans="20:24">
      <c r="T56230" s="288"/>
      <c r="U56230" s="287"/>
      <c r="X56230" s="289"/>
    </row>
    <row r="56231" spans="20:24">
      <c r="T56231" s="288"/>
      <c r="U56231" s="287"/>
      <c r="X56231" s="289"/>
    </row>
    <row r="56232" spans="20:24">
      <c r="T56232" s="288"/>
      <c r="U56232" s="287"/>
      <c r="X56232" s="289"/>
    </row>
    <row r="56233" spans="20:24">
      <c r="T56233" s="288"/>
      <c r="U56233" s="287"/>
      <c r="X56233" s="289"/>
    </row>
    <row r="56234" spans="20:24">
      <c r="T56234" s="288"/>
      <c r="U56234" s="287"/>
      <c r="X56234" s="289"/>
    </row>
    <row r="56235" spans="20:24">
      <c r="T56235" s="288"/>
      <c r="U56235" s="287"/>
      <c r="X56235" s="289"/>
    </row>
    <row r="56236" spans="20:24">
      <c r="T56236" s="288"/>
      <c r="U56236" s="287"/>
      <c r="X56236" s="289"/>
    </row>
    <row r="56237" spans="20:24">
      <c r="T56237" s="288"/>
      <c r="U56237" s="287"/>
      <c r="X56237" s="289"/>
    </row>
    <row r="56238" spans="20:24">
      <c r="T56238" s="288"/>
      <c r="U56238" s="287"/>
      <c r="X56238" s="289"/>
    </row>
    <row r="56239" spans="20:24">
      <c r="T56239" s="288"/>
      <c r="U56239" s="287"/>
      <c r="X56239" s="289"/>
    </row>
    <row r="56240" spans="20:24">
      <c r="T56240" s="288"/>
      <c r="U56240" s="287"/>
      <c r="X56240" s="289"/>
    </row>
    <row r="56241" spans="20:24">
      <c r="T56241" s="288"/>
      <c r="U56241" s="287"/>
      <c r="X56241" s="289"/>
    </row>
    <row r="56242" spans="20:24">
      <c r="T56242" s="288"/>
      <c r="U56242" s="287"/>
      <c r="X56242" s="289"/>
    </row>
    <row r="56243" spans="20:24">
      <c r="T56243" s="288"/>
      <c r="U56243" s="287"/>
      <c r="X56243" s="289"/>
    </row>
    <row r="56244" spans="20:24">
      <c r="T56244" s="288"/>
      <c r="U56244" s="287"/>
      <c r="X56244" s="289"/>
    </row>
    <row r="56245" spans="20:24">
      <c r="T56245" s="288"/>
      <c r="U56245" s="287"/>
      <c r="X56245" s="289"/>
    </row>
    <row r="56246" spans="20:24">
      <c r="T56246" s="288"/>
      <c r="U56246" s="287"/>
      <c r="X56246" s="289"/>
    </row>
    <row r="56247" spans="20:24">
      <c r="T56247" s="288"/>
      <c r="U56247" s="287"/>
      <c r="X56247" s="289"/>
    </row>
    <row r="56248" spans="20:24">
      <c r="T56248" s="288"/>
      <c r="U56248" s="287"/>
      <c r="X56248" s="289"/>
    </row>
    <row r="56249" spans="20:24">
      <c r="T56249" s="288"/>
      <c r="U56249" s="287"/>
      <c r="X56249" s="289"/>
    </row>
    <row r="56250" spans="20:24">
      <c r="T56250" s="288"/>
      <c r="U56250" s="287"/>
      <c r="X56250" s="289"/>
    </row>
    <row r="56251" spans="20:24">
      <c r="T56251" s="288"/>
      <c r="U56251" s="287"/>
      <c r="X56251" s="289"/>
    </row>
    <row r="56252" spans="20:24">
      <c r="T56252" s="288"/>
      <c r="U56252" s="287"/>
      <c r="X56252" s="289"/>
    </row>
    <row r="56253" spans="20:24">
      <c r="T56253" s="288"/>
      <c r="U56253" s="287"/>
      <c r="X56253" s="289"/>
    </row>
    <row r="56254" spans="20:24">
      <c r="T56254" s="288"/>
      <c r="U56254" s="287"/>
      <c r="X56254" s="289"/>
    </row>
    <row r="56255" spans="20:24">
      <c r="T56255" s="288"/>
      <c r="U56255" s="287"/>
      <c r="X56255" s="289"/>
    </row>
    <row r="56256" spans="20:24">
      <c r="T56256" s="288"/>
      <c r="U56256" s="287"/>
      <c r="X56256" s="289"/>
    </row>
    <row r="56257" spans="20:24">
      <c r="T56257" s="288"/>
      <c r="U56257" s="287"/>
      <c r="X56257" s="289"/>
    </row>
    <row r="56258" spans="20:24">
      <c r="T56258" s="288"/>
      <c r="U56258" s="287"/>
      <c r="X56258" s="289"/>
    </row>
    <row r="56259" spans="20:24">
      <c r="T56259" s="288"/>
      <c r="U56259" s="287"/>
      <c r="X56259" s="289"/>
    </row>
    <row r="56260" spans="20:24">
      <c r="T56260" s="288"/>
      <c r="U56260" s="287"/>
      <c r="X56260" s="289"/>
    </row>
    <row r="56261" spans="20:24">
      <c r="T56261" s="288"/>
      <c r="U56261" s="287"/>
      <c r="X56261" s="289"/>
    </row>
    <row r="56262" spans="20:24">
      <c r="T56262" s="288"/>
      <c r="U56262" s="287"/>
      <c r="X56262" s="289"/>
    </row>
    <row r="56263" spans="20:24">
      <c r="T56263" s="288"/>
      <c r="U56263" s="287"/>
      <c r="X56263" s="289"/>
    </row>
    <row r="56264" spans="20:24">
      <c r="T56264" s="288"/>
      <c r="U56264" s="287"/>
      <c r="X56264" s="289"/>
    </row>
    <row r="56265" spans="20:24">
      <c r="T56265" s="288"/>
      <c r="U56265" s="287"/>
      <c r="X56265" s="289"/>
    </row>
    <row r="56266" spans="20:24">
      <c r="T56266" s="288"/>
      <c r="U56266" s="287"/>
      <c r="X56266" s="289"/>
    </row>
    <row r="56267" spans="20:24">
      <c r="T56267" s="288"/>
      <c r="U56267" s="287"/>
      <c r="X56267" s="289"/>
    </row>
    <row r="56268" spans="20:24">
      <c r="T56268" s="288"/>
      <c r="U56268" s="287"/>
      <c r="X56268" s="289"/>
    </row>
    <row r="56269" spans="20:24">
      <c r="T56269" s="288"/>
      <c r="U56269" s="287"/>
      <c r="X56269" s="289"/>
    </row>
    <row r="56270" spans="20:24">
      <c r="T56270" s="288"/>
      <c r="U56270" s="287"/>
      <c r="X56270" s="289"/>
    </row>
    <row r="56271" spans="20:24">
      <c r="T56271" s="288"/>
      <c r="U56271" s="287"/>
      <c r="X56271" s="289"/>
    </row>
    <row r="56272" spans="20:24">
      <c r="T56272" s="288"/>
      <c r="U56272" s="287"/>
      <c r="X56272" s="289"/>
    </row>
    <row r="56273" spans="20:24">
      <c r="T56273" s="288"/>
      <c r="U56273" s="287"/>
      <c r="X56273" s="289"/>
    </row>
    <row r="56274" spans="20:24">
      <c r="T56274" s="288"/>
      <c r="U56274" s="287"/>
      <c r="X56274" s="289"/>
    </row>
    <row r="56275" spans="20:24">
      <c r="T56275" s="288"/>
      <c r="U56275" s="287"/>
      <c r="X56275" s="289"/>
    </row>
    <row r="56276" spans="20:24">
      <c r="T56276" s="288"/>
      <c r="U56276" s="287"/>
      <c r="X56276" s="289"/>
    </row>
    <row r="56277" spans="20:24">
      <c r="T56277" s="288"/>
      <c r="U56277" s="287"/>
      <c r="X56277" s="289"/>
    </row>
    <row r="56278" spans="20:24">
      <c r="T56278" s="288"/>
      <c r="U56278" s="287"/>
      <c r="X56278" s="289"/>
    </row>
    <row r="56279" spans="20:24">
      <c r="T56279" s="288"/>
      <c r="U56279" s="287"/>
      <c r="X56279" s="289"/>
    </row>
    <row r="56280" spans="20:24">
      <c r="T56280" s="288"/>
      <c r="U56280" s="287"/>
      <c r="X56280" s="289"/>
    </row>
    <row r="56281" spans="20:24">
      <c r="T56281" s="288"/>
      <c r="U56281" s="287"/>
      <c r="X56281" s="289"/>
    </row>
    <row r="56282" spans="20:24">
      <c r="T56282" s="288"/>
      <c r="U56282" s="287"/>
      <c r="X56282" s="289"/>
    </row>
    <row r="56283" spans="20:24">
      <c r="T56283" s="288"/>
      <c r="U56283" s="287"/>
      <c r="X56283" s="289"/>
    </row>
    <row r="56284" spans="20:24">
      <c r="T56284" s="288"/>
      <c r="U56284" s="287"/>
      <c r="X56284" s="289"/>
    </row>
    <row r="56285" spans="20:24">
      <c r="T56285" s="288"/>
      <c r="U56285" s="287"/>
      <c r="X56285" s="289"/>
    </row>
    <row r="56286" spans="20:24">
      <c r="T56286" s="288"/>
      <c r="U56286" s="287"/>
      <c r="X56286" s="289"/>
    </row>
    <row r="56287" spans="20:24">
      <c r="T56287" s="288"/>
      <c r="U56287" s="287"/>
      <c r="X56287" s="289"/>
    </row>
    <row r="56288" spans="20:24">
      <c r="T56288" s="288"/>
      <c r="U56288" s="287"/>
      <c r="X56288" s="289"/>
    </row>
    <row r="56289" spans="20:24">
      <c r="T56289" s="288"/>
      <c r="U56289" s="287"/>
      <c r="X56289" s="289"/>
    </row>
    <row r="56290" spans="20:24">
      <c r="T56290" s="288"/>
      <c r="U56290" s="287"/>
      <c r="X56290" s="289"/>
    </row>
    <row r="56291" spans="20:24">
      <c r="T56291" s="288"/>
      <c r="U56291" s="287"/>
      <c r="X56291" s="289"/>
    </row>
    <row r="56292" spans="20:24">
      <c r="T56292" s="288"/>
      <c r="U56292" s="287"/>
      <c r="X56292" s="289"/>
    </row>
    <row r="56293" spans="20:24">
      <c r="T56293" s="288"/>
      <c r="U56293" s="287"/>
      <c r="X56293" s="289"/>
    </row>
    <row r="56294" spans="20:24">
      <c r="T56294" s="288"/>
      <c r="U56294" s="287"/>
      <c r="X56294" s="289"/>
    </row>
    <row r="56295" spans="20:24">
      <c r="T56295" s="288"/>
      <c r="U56295" s="287"/>
      <c r="X56295" s="289"/>
    </row>
    <row r="56296" spans="20:24">
      <c r="T56296" s="288"/>
      <c r="U56296" s="287"/>
      <c r="X56296" s="289"/>
    </row>
    <row r="56297" spans="20:24">
      <c r="T56297" s="288"/>
      <c r="U56297" s="287"/>
      <c r="X56297" s="289"/>
    </row>
    <row r="56298" spans="20:24">
      <c r="T56298" s="288"/>
      <c r="U56298" s="287"/>
      <c r="X56298" s="289"/>
    </row>
    <row r="56299" spans="20:24">
      <c r="T56299" s="288"/>
      <c r="U56299" s="287"/>
      <c r="X56299" s="289"/>
    </row>
    <row r="56300" spans="20:24">
      <c r="T56300" s="288"/>
      <c r="U56300" s="287"/>
      <c r="X56300" s="289"/>
    </row>
    <row r="56301" spans="20:24">
      <c r="T56301" s="288"/>
      <c r="U56301" s="287"/>
      <c r="X56301" s="289"/>
    </row>
    <row r="56302" spans="20:24">
      <c r="T56302" s="288"/>
      <c r="U56302" s="287"/>
      <c r="X56302" s="289"/>
    </row>
    <row r="56303" spans="20:24">
      <c r="T56303" s="288"/>
      <c r="U56303" s="287"/>
      <c r="X56303" s="289"/>
    </row>
    <row r="56304" spans="20:24">
      <c r="T56304" s="288"/>
      <c r="U56304" s="287"/>
      <c r="X56304" s="289"/>
    </row>
    <row r="56305" spans="20:24">
      <c r="T56305" s="288"/>
      <c r="U56305" s="287"/>
      <c r="X56305" s="289"/>
    </row>
    <row r="56306" spans="20:24">
      <c r="T56306" s="288"/>
      <c r="U56306" s="287"/>
      <c r="X56306" s="289"/>
    </row>
    <row r="56307" spans="20:24">
      <c r="T56307" s="288"/>
      <c r="U56307" s="287"/>
      <c r="X56307" s="289"/>
    </row>
    <row r="56308" spans="20:24">
      <c r="T56308" s="288"/>
      <c r="U56308" s="287"/>
      <c r="X56308" s="289"/>
    </row>
    <row r="56309" spans="20:24">
      <c r="T56309" s="288"/>
      <c r="U56309" s="287"/>
      <c r="X56309" s="289"/>
    </row>
    <row r="56310" spans="20:24">
      <c r="T56310" s="288"/>
      <c r="U56310" s="287"/>
      <c r="X56310" s="289"/>
    </row>
    <row r="56311" spans="20:24">
      <c r="T56311" s="288"/>
      <c r="U56311" s="287"/>
      <c r="X56311" s="289"/>
    </row>
    <row r="56312" spans="20:24">
      <c r="T56312" s="288"/>
      <c r="U56312" s="287"/>
      <c r="X56312" s="289"/>
    </row>
    <row r="56313" spans="20:24">
      <c r="T56313" s="288"/>
      <c r="U56313" s="287"/>
      <c r="X56313" s="289"/>
    </row>
    <row r="56314" spans="20:24">
      <c r="T56314" s="288"/>
      <c r="U56314" s="287"/>
      <c r="X56314" s="289"/>
    </row>
    <row r="56315" spans="20:24">
      <c r="T56315" s="288"/>
      <c r="U56315" s="287"/>
      <c r="X56315" s="289"/>
    </row>
    <row r="56316" spans="20:24">
      <c r="T56316" s="288"/>
      <c r="U56316" s="287"/>
      <c r="X56316" s="289"/>
    </row>
    <row r="56317" spans="20:24">
      <c r="T56317" s="288"/>
      <c r="U56317" s="287"/>
      <c r="X56317" s="289"/>
    </row>
    <row r="56318" spans="20:24">
      <c r="T56318" s="288"/>
      <c r="U56318" s="287"/>
      <c r="X56318" s="289"/>
    </row>
    <row r="56319" spans="20:24">
      <c r="T56319" s="288"/>
      <c r="U56319" s="287"/>
      <c r="X56319" s="289"/>
    </row>
    <row r="56320" spans="20:24">
      <c r="T56320" s="288"/>
      <c r="U56320" s="287"/>
      <c r="X56320" s="289"/>
    </row>
    <row r="56321" spans="20:24">
      <c r="T56321" s="288"/>
      <c r="U56321" s="287"/>
      <c r="X56321" s="289"/>
    </row>
    <row r="56322" spans="20:24">
      <c r="T56322" s="288"/>
      <c r="U56322" s="287"/>
      <c r="X56322" s="289"/>
    </row>
    <row r="56323" spans="20:24">
      <c r="T56323" s="288"/>
      <c r="U56323" s="287"/>
      <c r="X56323" s="289"/>
    </row>
    <row r="56324" spans="20:24">
      <c r="T56324" s="288"/>
      <c r="U56324" s="287"/>
      <c r="X56324" s="289"/>
    </row>
    <row r="56325" spans="20:24">
      <c r="T56325" s="288"/>
      <c r="U56325" s="287"/>
      <c r="X56325" s="289"/>
    </row>
    <row r="56326" spans="20:24">
      <c r="T56326" s="288"/>
      <c r="U56326" s="287"/>
      <c r="X56326" s="289"/>
    </row>
    <row r="56327" spans="20:24">
      <c r="T56327" s="288"/>
      <c r="U56327" s="287"/>
      <c r="X56327" s="289"/>
    </row>
    <row r="56328" spans="20:24">
      <c r="T56328" s="288"/>
      <c r="U56328" s="287"/>
      <c r="X56328" s="289"/>
    </row>
    <row r="56329" spans="20:24">
      <c r="T56329" s="288"/>
      <c r="U56329" s="287"/>
      <c r="X56329" s="289"/>
    </row>
    <row r="56330" spans="20:24">
      <c r="T56330" s="288"/>
      <c r="U56330" s="287"/>
      <c r="X56330" s="289"/>
    </row>
    <row r="56331" spans="20:24">
      <c r="T56331" s="288"/>
      <c r="U56331" s="287"/>
      <c r="X56331" s="289"/>
    </row>
    <row r="56332" spans="20:24">
      <c r="T56332" s="288"/>
      <c r="U56332" s="287"/>
      <c r="X56332" s="289"/>
    </row>
    <row r="56333" spans="20:24">
      <c r="T56333" s="288"/>
      <c r="U56333" s="287"/>
      <c r="X56333" s="289"/>
    </row>
    <row r="56334" spans="20:24">
      <c r="T56334" s="288"/>
      <c r="U56334" s="287"/>
      <c r="X56334" s="289"/>
    </row>
    <row r="56335" spans="20:24">
      <c r="T56335" s="288"/>
      <c r="U56335" s="287"/>
      <c r="X56335" s="289"/>
    </row>
    <row r="56336" spans="20:24">
      <c r="T56336" s="288"/>
      <c r="U56336" s="287"/>
      <c r="X56336" s="289"/>
    </row>
    <row r="56337" spans="20:24">
      <c r="T56337" s="288"/>
      <c r="U56337" s="287"/>
      <c r="X56337" s="289"/>
    </row>
    <row r="56338" spans="20:24">
      <c r="T56338" s="288"/>
      <c r="U56338" s="287"/>
      <c r="X56338" s="289"/>
    </row>
    <row r="56339" spans="20:24">
      <c r="T56339" s="288"/>
      <c r="U56339" s="287"/>
      <c r="X56339" s="289"/>
    </row>
    <row r="56340" spans="20:24">
      <c r="T56340" s="288"/>
      <c r="U56340" s="287"/>
      <c r="X56340" s="289"/>
    </row>
    <row r="56341" spans="20:24">
      <c r="T56341" s="288"/>
      <c r="U56341" s="287"/>
      <c r="X56341" s="289"/>
    </row>
    <row r="56342" spans="20:24">
      <c r="T56342" s="288"/>
      <c r="U56342" s="287"/>
      <c r="X56342" s="289"/>
    </row>
    <row r="56343" spans="20:24">
      <c r="T56343" s="288"/>
      <c r="U56343" s="287"/>
      <c r="X56343" s="289"/>
    </row>
    <row r="56344" spans="20:24">
      <c r="T56344" s="288"/>
      <c r="U56344" s="287"/>
      <c r="X56344" s="289"/>
    </row>
    <row r="56345" spans="20:24">
      <c r="T56345" s="288"/>
      <c r="U56345" s="287"/>
      <c r="X56345" s="289"/>
    </row>
    <row r="56346" spans="20:24">
      <c r="T56346" s="288"/>
      <c r="U56346" s="287"/>
      <c r="X56346" s="289"/>
    </row>
    <row r="56347" spans="20:24">
      <c r="T56347" s="288"/>
      <c r="U56347" s="287"/>
      <c r="X56347" s="289"/>
    </row>
    <row r="56348" spans="20:24">
      <c r="T56348" s="288"/>
      <c r="U56348" s="287"/>
      <c r="X56348" s="289"/>
    </row>
    <row r="56349" spans="20:24">
      <c r="T56349" s="288"/>
      <c r="U56349" s="287"/>
      <c r="X56349" s="289"/>
    </row>
    <row r="56350" spans="20:24">
      <c r="T56350" s="288"/>
      <c r="U56350" s="287"/>
      <c r="X56350" s="289"/>
    </row>
    <row r="56351" spans="20:24">
      <c r="T56351" s="288"/>
      <c r="U56351" s="287"/>
      <c r="X56351" s="289"/>
    </row>
    <row r="56352" spans="20:24">
      <c r="T56352" s="288"/>
      <c r="U56352" s="287"/>
      <c r="X56352" s="289"/>
    </row>
    <row r="56353" spans="20:24">
      <c r="T56353" s="288"/>
      <c r="U56353" s="287"/>
      <c r="X56353" s="289"/>
    </row>
    <row r="56354" spans="20:24">
      <c r="T56354" s="288"/>
      <c r="U56354" s="287"/>
      <c r="X56354" s="289"/>
    </row>
    <row r="56355" spans="20:24">
      <c r="T56355" s="288"/>
      <c r="U56355" s="287"/>
      <c r="X56355" s="289"/>
    </row>
    <row r="56356" spans="20:24">
      <c r="T56356" s="288"/>
      <c r="U56356" s="287"/>
      <c r="X56356" s="289"/>
    </row>
    <row r="56357" spans="20:24">
      <c r="T56357" s="288"/>
      <c r="U56357" s="287"/>
      <c r="X56357" s="289"/>
    </row>
    <row r="56358" spans="20:24">
      <c r="T56358" s="288"/>
      <c r="U56358" s="287"/>
      <c r="X56358" s="289"/>
    </row>
    <row r="56359" spans="20:24">
      <c r="T56359" s="288"/>
      <c r="U56359" s="287"/>
      <c r="X56359" s="289"/>
    </row>
    <row r="56360" spans="20:24">
      <c r="T56360" s="288"/>
      <c r="U56360" s="287"/>
      <c r="X56360" s="289"/>
    </row>
    <row r="56361" spans="20:24">
      <c r="T56361" s="288"/>
      <c r="U56361" s="287"/>
      <c r="X56361" s="289"/>
    </row>
    <row r="56362" spans="20:24">
      <c r="T56362" s="288"/>
      <c r="U56362" s="287"/>
      <c r="X56362" s="289"/>
    </row>
    <row r="56363" spans="20:24">
      <c r="T56363" s="288"/>
      <c r="U56363" s="287"/>
      <c r="X56363" s="289"/>
    </row>
    <row r="56364" spans="20:24">
      <c r="T56364" s="288"/>
      <c r="U56364" s="287"/>
      <c r="X56364" s="289"/>
    </row>
    <row r="56365" spans="20:24">
      <c r="T56365" s="288"/>
      <c r="U56365" s="287"/>
      <c r="X56365" s="289"/>
    </row>
    <row r="56366" spans="20:24">
      <c r="T56366" s="288"/>
      <c r="U56366" s="287"/>
      <c r="X56366" s="289"/>
    </row>
    <row r="56367" spans="20:24">
      <c r="T56367" s="288"/>
      <c r="U56367" s="287"/>
      <c r="X56367" s="289"/>
    </row>
    <row r="56368" spans="20:24">
      <c r="T56368" s="288"/>
      <c r="U56368" s="287"/>
      <c r="X56368" s="289"/>
    </row>
    <row r="56369" spans="20:24">
      <c r="T56369" s="288"/>
      <c r="U56369" s="287"/>
      <c r="X56369" s="289"/>
    </row>
    <row r="56370" spans="20:24">
      <c r="T56370" s="288"/>
      <c r="U56370" s="287"/>
      <c r="X56370" s="289"/>
    </row>
    <row r="56371" spans="20:24">
      <c r="T56371" s="288"/>
      <c r="U56371" s="287"/>
      <c r="X56371" s="289"/>
    </row>
    <row r="56372" spans="20:24">
      <c r="T56372" s="288"/>
      <c r="U56372" s="287"/>
      <c r="X56372" s="289"/>
    </row>
    <row r="56373" spans="20:24">
      <c r="T56373" s="288"/>
      <c r="U56373" s="287"/>
      <c r="X56373" s="289"/>
    </row>
    <row r="56374" spans="20:24">
      <c r="T56374" s="288"/>
      <c r="U56374" s="287"/>
      <c r="X56374" s="289"/>
    </row>
    <row r="56375" spans="20:24">
      <c r="T56375" s="288"/>
      <c r="U56375" s="287"/>
      <c r="X56375" s="289"/>
    </row>
    <row r="56376" spans="20:24">
      <c r="T56376" s="288"/>
      <c r="U56376" s="287"/>
      <c r="X56376" s="289"/>
    </row>
    <row r="56377" spans="20:24">
      <c r="T56377" s="288"/>
      <c r="U56377" s="287"/>
      <c r="X56377" s="289"/>
    </row>
    <row r="56378" spans="20:24">
      <c r="T56378" s="288"/>
      <c r="U56378" s="287"/>
      <c r="X56378" s="289"/>
    </row>
    <row r="56379" spans="20:24">
      <c r="T56379" s="288"/>
      <c r="U56379" s="287"/>
      <c r="X56379" s="289"/>
    </row>
    <row r="56380" spans="20:24">
      <c r="T56380" s="288"/>
      <c r="U56380" s="287"/>
      <c r="X56380" s="289"/>
    </row>
    <row r="56381" spans="20:24">
      <c r="T56381" s="288"/>
      <c r="U56381" s="287"/>
      <c r="X56381" s="289"/>
    </row>
    <row r="56382" spans="20:24">
      <c r="T56382" s="288"/>
      <c r="U56382" s="287"/>
      <c r="X56382" s="289"/>
    </row>
    <row r="56383" spans="20:24">
      <c r="T56383" s="288"/>
      <c r="U56383" s="287"/>
      <c r="X56383" s="289"/>
    </row>
    <row r="56384" spans="20:24">
      <c r="T56384" s="288"/>
      <c r="U56384" s="287"/>
      <c r="X56384" s="289"/>
    </row>
    <row r="56385" spans="20:24">
      <c r="T56385" s="288"/>
      <c r="U56385" s="287"/>
      <c r="X56385" s="289"/>
    </row>
    <row r="56386" spans="20:24">
      <c r="T56386" s="288"/>
      <c r="U56386" s="287"/>
      <c r="X56386" s="289"/>
    </row>
    <row r="56387" spans="20:24">
      <c r="T56387" s="288"/>
      <c r="U56387" s="287"/>
      <c r="X56387" s="289"/>
    </row>
    <row r="56388" spans="20:24">
      <c r="T56388" s="288"/>
      <c r="U56388" s="287"/>
      <c r="X56388" s="289"/>
    </row>
    <row r="56389" spans="20:24">
      <c r="T56389" s="288"/>
      <c r="U56389" s="287"/>
      <c r="X56389" s="289"/>
    </row>
    <row r="56390" spans="20:24">
      <c r="T56390" s="288"/>
      <c r="U56390" s="287"/>
      <c r="X56390" s="289"/>
    </row>
    <row r="56391" spans="20:24">
      <c r="T56391" s="288"/>
      <c r="U56391" s="287"/>
      <c r="X56391" s="289"/>
    </row>
    <row r="56392" spans="20:24">
      <c r="T56392" s="288"/>
      <c r="U56392" s="287"/>
      <c r="X56392" s="289"/>
    </row>
    <row r="56393" spans="20:24">
      <c r="T56393" s="288"/>
      <c r="U56393" s="287"/>
      <c r="X56393" s="289"/>
    </row>
    <row r="56394" spans="20:24">
      <c r="T56394" s="288"/>
      <c r="U56394" s="287"/>
      <c r="X56394" s="289"/>
    </row>
    <row r="56395" spans="20:24">
      <c r="T56395" s="288"/>
      <c r="U56395" s="287"/>
      <c r="X56395" s="289"/>
    </row>
    <row r="56396" spans="20:24">
      <c r="T56396" s="288"/>
      <c r="U56396" s="287"/>
      <c r="X56396" s="289"/>
    </row>
    <row r="56397" spans="20:24">
      <c r="T56397" s="288"/>
      <c r="U56397" s="287"/>
      <c r="X56397" s="289"/>
    </row>
    <row r="56398" spans="20:24">
      <c r="T56398" s="288"/>
      <c r="U56398" s="287"/>
      <c r="X56398" s="289"/>
    </row>
    <row r="56399" spans="20:24">
      <c r="T56399" s="288"/>
      <c r="U56399" s="287"/>
      <c r="X56399" s="289"/>
    </row>
    <row r="56400" spans="20:24">
      <c r="T56400" s="288"/>
      <c r="U56400" s="287"/>
      <c r="X56400" s="289"/>
    </row>
    <row r="56401" spans="20:24">
      <c r="T56401" s="288"/>
      <c r="U56401" s="287"/>
      <c r="X56401" s="289"/>
    </row>
    <row r="56402" spans="20:24">
      <c r="T56402" s="288"/>
      <c r="U56402" s="287"/>
      <c r="X56402" s="289"/>
    </row>
    <row r="56403" spans="20:24">
      <c r="T56403" s="288"/>
      <c r="U56403" s="287"/>
      <c r="X56403" s="289"/>
    </row>
    <row r="56404" spans="20:24">
      <c r="T56404" s="288"/>
      <c r="U56404" s="287"/>
      <c r="X56404" s="289"/>
    </row>
    <row r="56405" spans="20:24">
      <c r="T56405" s="288"/>
      <c r="U56405" s="287"/>
      <c r="X56405" s="289"/>
    </row>
    <row r="56406" spans="20:24">
      <c r="T56406" s="288"/>
      <c r="U56406" s="287"/>
      <c r="X56406" s="289"/>
    </row>
    <row r="56407" spans="20:24">
      <c r="T56407" s="288"/>
      <c r="U56407" s="287"/>
      <c r="X56407" s="289"/>
    </row>
    <row r="56408" spans="20:24">
      <c r="T56408" s="288"/>
      <c r="U56408" s="287"/>
      <c r="X56408" s="289"/>
    </row>
    <row r="56409" spans="20:24">
      <c r="T56409" s="288"/>
      <c r="U56409" s="287"/>
      <c r="X56409" s="289"/>
    </row>
    <row r="56410" spans="20:24">
      <c r="T56410" s="288"/>
      <c r="U56410" s="287"/>
      <c r="X56410" s="289"/>
    </row>
    <row r="56411" spans="20:24">
      <c r="T56411" s="288"/>
      <c r="U56411" s="287"/>
      <c r="X56411" s="289"/>
    </row>
    <row r="56412" spans="20:24">
      <c r="T56412" s="288"/>
      <c r="U56412" s="287"/>
      <c r="X56412" s="289"/>
    </row>
    <row r="56413" spans="20:24">
      <c r="T56413" s="288"/>
      <c r="U56413" s="287"/>
      <c r="X56413" s="289"/>
    </row>
    <row r="56414" spans="20:24">
      <c r="T56414" s="288"/>
      <c r="U56414" s="287"/>
      <c r="X56414" s="289"/>
    </row>
    <row r="56415" spans="20:24">
      <c r="T56415" s="288"/>
      <c r="U56415" s="287"/>
      <c r="X56415" s="289"/>
    </row>
    <row r="56416" spans="20:24">
      <c r="T56416" s="288"/>
      <c r="U56416" s="287"/>
      <c r="X56416" s="289"/>
    </row>
    <row r="56417" spans="20:24">
      <c r="T56417" s="288"/>
      <c r="U56417" s="287"/>
      <c r="X56417" s="289"/>
    </row>
    <row r="56418" spans="20:24">
      <c r="T56418" s="288"/>
      <c r="U56418" s="287"/>
      <c r="X56418" s="289"/>
    </row>
    <row r="56419" spans="20:24">
      <c r="T56419" s="288"/>
      <c r="U56419" s="287"/>
      <c r="X56419" s="289"/>
    </row>
    <row r="56420" spans="20:24">
      <c r="T56420" s="288"/>
      <c r="U56420" s="287"/>
      <c r="X56420" s="289"/>
    </row>
    <row r="56421" spans="20:24">
      <c r="T56421" s="288"/>
      <c r="U56421" s="287"/>
      <c r="X56421" s="289"/>
    </row>
    <row r="56422" spans="20:24">
      <c r="T56422" s="288"/>
      <c r="U56422" s="287"/>
      <c r="X56422" s="289"/>
    </row>
    <row r="56423" spans="20:24">
      <c r="T56423" s="288"/>
      <c r="U56423" s="287"/>
      <c r="X56423" s="289"/>
    </row>
    <row r="56424" spans="20:24">
      <c r="T56424" s="288"/>
      <c r="U56424" s="287"/>
      <c r="X56424" s="289"/>
    </row>
    <row r="56425" spans="20:24">
      <c r="T56425" s="288"/>
      <c r="U56425" s="287"/>
      <c r="X56425" s="289"/>
    </row>
    <row r="56426" spans="20:24">
      <c r="T56426" s="288"/>
      <c r="U56426" s="287"/>
      <c r="X56426" s="289"/>
    </row>
    <row r="56427" spans="20:24">
      <c r="T56427" s="288"/>
      <c r="U56427" s="287"/>
      <c r="X56427" s="289"/>
    </row>
    <row r="56428" spans="20:24">
      <c r="T56428" s="288"/>
      <c r="U56428" s="287"/>
      <c r="X56428" s="289"/>
    </row>
    <row r="56429" spans="20:24">
      <c r="T56429" s="288"/>
      <c r="U56429" s="287"/>
      <c r="X56429" s="289"/>
    </row>
    <row r="56430" spans="20:24">
      <c r="T56430" s="288"/>
      <c r="U56430" s="287"/>
      <c r="X56430" s="289"/>
    </row>
    <row r="56431" spans="20:24">
      <c r="T56431" s="288"/>
      <c r="U56431" s="287"/>
      <c r="X56431" s="289"/>
    </row>
    <row r="56432" spans="20:24">
      <c r="T56432" s="288"/>
      <c r="U56432" s="287"/>
      <c r="X56432" s="289"/>
    </row>
    <row r="56433" spans="20:24">
      <c r="T56433" s="288"/>
      <c r="U56433" s="287"/>
      <c r="X56433" s="289"/>
    </row>
    <row r="56434" spans="20:24">
      <c r="T56434" s="288"/>
      <c r="U56434" s="287"/>
      <c r="X56434" s="289"/>
    </row>
    <row r="56435" spans="20:24">
      <c r="T56435" s="288"/>
      <c r="U56435" s="287"/>
      <c r="X56435" s="289"/>
    </row>
    <row r="56436" spans="20:24">
      <c r="T56436" s="288"/>
      <c r="U56436" s="287"/>
      <c r="X56436" s="289"/>
    </row>
    <row r="56437" spans="20:24">
      <c r="T56437" s="288"/>
      <c r="U56437" s="287"/>
      <c r="X56437" s="289"/>
    </row>
    <row r="56438" spans="20:24">
      <c r="T56438" s="288"/>
      <c r="U56438" s="287"/>
      <c r="X56438" s="289"/>
    </row>
    <row r="56439" spans="20:24">
      <c r="T56439" s="288"/>
      <c r="U56439" s="287"/>
      <c r="X56439" s="289"/>
    </row>
    <row r="56440" spans="20:24">
      <c r="T56440" s="288"/>
      <c r="U56440" s="287"/>
      <c r="X56440" s="289"/>
    </row>
    <row r="56441" spans="20:24">
      <c r="T56441" s="288"/>
      <c r="U56441" s="287"/>
      <c r="X56441" s="289"/>
    </row>
    <row r="56442" spans="20:24">
      <c r="T56442" s="288"/>
      <c r="U56442" s="287"/>
      <c r="X56442" s="289"/>
    </row>
    <row r="56443" spans="20:24">
      <c r="T56443" s="288"/>
      <c r="U56443" s="287"/>
      <c r="X56443" s="289"/>
    </row>
    <row r="56444" spans="20:24">
      <c r="T56444" s="288"/>
      <c r="U56444" s="287"/>
      <c r="X56444" s="289"/>
    </row>
    <row r="56445" spans="20:24">
      <c r="T56445" s="288"/>
      <c r="U56445" s="287"/>
      <c r="X56445" s="289"/>
    </row>
    <row r="56446" spans="20:24">
      <c r="T56446" s="288"/>
      <c r="U56446" s="287"/>
      <c r="X56446" s="289"/>
    </row>
    <row r="56447" spans="20:24">
      <c r="T56447" s="288"/>
      <c r="U56447" s="287"/>
      <c r="X56447" s="289"/>
    </row>
    <row r="56448" spans="20:24">
      <c r="T56448" s="288"/>
      <c r="U56448" s="287"/>
      <c r="X56448" s="289"/>
    </row>
    <row r="56449" spans="20:24">
      <c r="T56449" s="288"/>
      <c r="U56449" s="287"/>
      <c r="X56449" s="289"/>
    </row>
    <row r="56450" spans="20:24">
      <c r="T56450" s="288"/>
      <c r="U56450" s="287"/>
      <c r="X56450" s="289"/>
    </row>
    <row r="56451" spans="20:24">
      <c r="T56451" s="288"/>
      <c r="U56451" s="287"/>
      <c r="X56451" s="289"/>
    </row>
    <row r="56452" spans="20:24">
      <c r="T56452" s="288"/>
      <c r="U56452" s="287"/>
      <c r="X56452" s="289"/>
    </row>
    <row r="56453" spans="20:24">
      <c r="T56453" s="288"/>
      <c r="U56453" s="287"/>
      <c r="X56453" s="289"/>
    </row>
    <row r="56454" spans="20:24">
      <c r="T56454" s="288"/>
      <c r="U56454" s="287"/>
      <c r="X56454" s="289"/>
    </row>
    <row r="56455" spans="20:24">
      <c r="T56455" s="288"/>
      <c r="U56455" s="287"/>
      <c r="X56455" s="289"/>
    </row>
    <row r="56456" spans="20:24">
      <c r="T56456" s="288"/>
      <c r="U56456" s="287"/>
      <c r="X56456" s="289"/>
    </row>
    <row r="56457" spans="20:24">
      <c r="T56457" s="288"/>
      <c r="U56457" s="287"/>
      <c r="X56457" s="289"/>
    </row>
    <row r="56458" spans="20:24">
      <c r="T56458" s="288"/>
      <c r="U56458" s="287"/>
      <c r="X56458" s="289"/>
    </row>
    <row r="56459" spans="20:24">
      <c r="T56459" s="288"/>
      <c r="U56459" s="287"/>
      <c r="X56459" s="289"/>
    </row>
    <row r="56460" spans="20:24">
      <c r="T56460" s="288"/>
      <c r="U56460" s="287"/>
      <c r="X56460" s="289"/>
    </row>
    <row r="56461" spans="20:24">
      <c r="T56461" s="288"/>
      <c r="U56461" s="287"/>
      <c r="X56461" s="289"/>
    </row>
    <row r="56462" spans="20:24">
      <c r="T56462" s="288"/>
      <c r="U56462" s="287"/>
      <c r="X56462" s="289"/>
    </row>
    <row r="56463" spans="20:24">
      <c r="T56463" s="288"/>
      <c r="U56463" s="287"/>
      <c r="X56463" s="289"/>
    </row>
    <row r="56464" spans="20:24">
      <c r="T56464" s="288"/>
      <c r="U56464" s="287"/>
      <c r="X56464" s="289"/>
    </row>
    <row r="56465" spans="20:24">
      <c r="T56465" s="288"/>
      <c r="U56465" s="287"/>
      <c r="X56465" s="289"/>
    </row>
    <row r="56466" spans="20:24">
      <c r="T56466" s="288"/>
      <c r="U56466" s="287"/>
      <c r="X56466" s="289"/>
    </row>
    <row r="56467" spans="20:24">
      <c r="T56467" s="288"/>
      <c r="U56467" s="287"/>
      <c r="X56467" s="289"/>
    </row>
    <row r="56468" spans="20:24">
      <c r="T56468" s="288"/>
      <c r="U56468" s="287"/>
      <c r="X56468" s="289"/>
    </row>
    <row r="56469" spans="20:24">
      <c r="T56469" s="288"/>
      <c r="U56469" s="287"/>
      <c r="X56469" s="289"/>
    </row>
    <row r="56470" spans="20:24">
      <c r="T56470" s="288"/>
      <c r="U56470" s="287"/>
      <c r="X56470" s="289"/>
    </row>
    <row r="56471" spans="20:24">
      <c r="T56471" s="288"/>
      <c r="U56471" s="287"/>
      <c r="X56471" s="289"/>
    </row>
    <row r="56472" spans="20:24">
      <c r="T56472" s="288"/>
      <c r="U56472" s="287"/>
      <c r="X56472" s="289"/>
    </row>
    <row r="56473" spans="20:24">
      <c r="T56473" s="288"/>
      <c r="U56473" s="287"/>
      <c r="X56473" s="289"/>
    </row>
    <row r="56474" spans="20:24">
      <c r="T56474" s="288"/>
      <c r="U56474" s="287"/>
      <c r="X56474" s="289"/>
    </row>
    <row r="56475" spans="20:24">
      <c r="T56475" s="288"/>
      <c r="U56475" s="287"/>
      <c r="X56475" s="289"/>
    </row>
    <row r="56476" spans="20:24">
      <c r="T56476" s="288"/>
      <c r="U56476" s="287"/>
      <c r="X56476" s="289"/>
    </row>
    <row r="56477" spans="20:24">
      <c r="T56477" s="288"/>
      <c r="U56477" s="287"/>
      <c r="X56477" s="289"/>
    </row>
    <row r="56478" spans="20:24">
      <c r="T56478" s="288"/>
      <c r="U56478" s="287"/>
      <c r="X56478" s="289"/>
    </row>
    <row r="56479" spans="20:24">
      <c r="T56479" s="288"/>
      <c r="U56479" s="287"/>
      <c r="X56479" s="289"/>
    </row>
    <row r="56480" spans="20:24">
      <c r="T56480" s="288"/>
      <c r="U56480" s="287"/>
      <c r="X56480" s="289"/>
    </row>
    <row r="56481" spans="20:24">
      <c r="T56481" s="288"/>
      <c r="U56481" s="287"/>
      <c r="X56481" s="289"/>
    </row>
    <row r="56482" spans="20:24">
      <c r="T56482" s="288"/>
      <c r="U56482" s="287"/>
      <c r="X56482" s="289"/>
    </row>
    <row r="56483" spans="20:24">
      <c r="T56483" s="288"/>
      <c r="U56483" s="287"/>
      <c r="X56483" s="289"/>
    </row>
    <row r="56484" spans="20:24">
      <c r="T56484" s="288"/>
      <c r="U56484" s="287"/>
      <c r="X56484" s="289"/>
    </row>
    <row r="56485" spans="20:24">
      <c r="T56485" s="288"/>
      <c r="U56485" s="287"/>
      <c r="X56485" s="289"/>
    </row>
    <row r="56486" spans="20:24">
      <c r="T56486" s="288"/>
      <c r="U56486" s="287"/>
      <c r="X56486" s="289"/>
    </row>
    <row r="56487" spans="20:24">
      <c r="T56487" s="288"/>
      <c r="U56487" s="287"/>
      <c r="X56487" s="289"/>
    </row>
    <row r="56488" spans="20:24">
      <c r="T56488" s="288"/>
      <c r="U56488" s="287"/>
      <c r="X56488" s="289"/>
    </row>
    <row r="56489" spans="20:24">
      <c r="T56489" s="288"/>
      <c r="U56489" s="287"/>
      <c r="X56489" s="289"/>
    </row>
    <row r="56490" spans="20:24">
      <c r="T56490" s="288"/>
      <c r="U56490" s="287"/>
      <c r="X56490" s="289"/>
    </row>
    <row r="56491" spans="20:24">
      <c r="T56491" s="288"/>
      <c r="U56491" s="287"/>
      <c r="X56491" s="289"/>
    </row>
    <row r="56492" spans="20:24">
      <c r="T56492" s="288"/>
      <c r="U56492" s="287"/>
      <c r="X56492" s="289"/>
    </row>
    <row r="56493" spans="20:24">
      <c r="T56493" s="288"/>
      <c r="U56493" s="287"/>
      <c r="X56493" s="289"/>
    </row>
    <row r="56494" spans="20:24">
      <c r="T56494" s="288"/>
      <c r="U56494" s="287"/>
      <c r="X56494" s="289"/>
    </row>
    <row r="56495" spans="20:24">
      <c r="T56495" s="288"/>
      <c r="U56495" s="287"/>
      <c r="X56495" s="289"/>
    </row>
    <row r="56496" spans="20:24">
      <c r="T56496" s="288"/>
      <c r="U56496" s="287"/>
      <c r="X56496" s="289"/>
    </row>
    <row r="56497" spans="20:24">
      <c r="T56497" s="288"/>
      <c r="U56497" s="287"/>
      <c r="X56497" s="289"/>
    </row>
    <row r="56498" spans="20:24">
      <c r="T56498" s="288"/>
      <c r="U56498" s="287"/>
      <c r="X56498" s="289"/>
    </row>
    <row r="56499" spans="20:24">
      <c r="T56499" s="288"/>
      <c r="U56499" s="287"/>
      <c r="X56499" s="289"/>
    </row>
    <row r="56500" spans="20:24">
      <c r="T56500" s="288"/>
      <c r="U56500" s="287"/>
      <c r="X56500" s="289"/>
    </row>
    <row r="56501" spans="20:24">
      <c r="T56501" s="288"/>
      <c r="U56501" s="287"/>
      <c r="X56501" s="289"/>
    </row>
    <row r="56502" spans="20:24">
      <c r="T56502" s="288"/>
      <c r="U56502" s="287"/>
      <c r="X56502" s="289"/>
    </row>
    <row r="56503" spans="20:24">
      <c r="T56503" s="288"/>
      <c r="U56503" s="287"/>
      <c r="X56503" s="289"/>
    </row>
    <row r="56504" spans="20:24">
      <c r="T56504" s="288"/>
      <c r="U56504" s="287"/>
      <c r="X56504" s="289"/>
    </row>
    <row r="56505" spans="20:24">
      <c r="T56505" s="288"/>
      <c r="U56505" s="287"/>
      <c r="X56505" s="289"/>
    </row>
    <row r="56506" spans="20:24">
      <c r="T56506" s="288"/>
      <c r="U56506" s="287"/>
      <c r="X56506" s="289"/>
    </row>
    <row r="56507" spans="20:24">
      <c r="T56507" s="288"/>
      <c r="U56507" s="287"/>
      <c r="X56507" s="289"/>
    </row>
    <row r="56508" spans="20:24">
      <c r="T56508" s="288"/>
      <c r="U56508" s="287"/>
      <c r="X56508" s="289"/>
    </row>
    <row r="56509" spans="20:24">
      <c r="T56509" s="288"/>
      <c r="U56509" s="287"/>
      <c r="X56509" s="289"/>
    </row>
    <row r="56510" spans="20:24">
      <c r="T56510" s="288"/>
      <c r="U56510" s="287"/>
      <c r="X56510" s="289"/>
    </row>
    <row r="56511" spans="20:24">
      <c r="T56511" s="288"/>
      <c r="U56511" s="287"/>
      <c r="X56511" s="289"/>
    </row>
    <row r="56512" spans="20:24">
      <c r="T56512" s="288"/>
      <c r="U56512" s="287"/>
      <c r="X56512" s="289"/>
    </row>
    <row r="56513" spans="20:24">
      <c r="T56513" s="288"/>
      <c r="U56513" s="287"/>
      <c r="X56513" s="289"/>
    </row>
    <row r="56514" spans="20:24">
      <c r="T56514" s="288"/>
      <c r="U56514" s="287"/>
      <c r="X56514" s="289"/>
    </row>
    <row r="56515" spans="20:24">
      <c r="T56515" s="288"/>
      <c r="U56515" s="287"/>
      <c r="X56515" s="289"/>
    </row>
    <row r="56516" spans="20:24">
      <c r="T56516" s="288"/>
      <c r="U56516" s="287"/>
      <c r="X56516" s="289"/>
    </row>
    <row r="56517" spans="20:24">
      <c r="T56517" s="288"/>
      <c r="U56517" s="287"/>
      <c r="X56517" s="289"/>
    </row>
    <row r="56518" spans="20:24">
      <c r="T56518" s="288"/>
      <c r="U56518" s="287"/>
      <c r="X56518" s="289"/>
    </row>
    <row r="56519" spans="20:24">
      <c r="T56519" s="288"/>
      <c r="U56519" s="287"/>
      <c r="X56519" s="289"/>
    </row>
    <row r="56520" spans="20:24">
      <c r="T56520" s="288"/>
      <c r="U56520" s="287"/>
      <c r="X56520" s="289"/>
    </row>
    <row r="56521" spans="20:24">
      <c r="T56521" s="288"/>
      <c r="U56521" s="287"/>
      <c r="X56521" s="289"/>
    </row>
    <row r="56522" spans="20:24">
      <c r="T56522" s="288"/>
      <c r="U56522" s="287"/>
      <c r="X56522" s="289"/>
    </row>
    <row r="56523" spans="20:24">
      <c r="T56523" s="288"/>
      <c r="U56523" s="287"/>
      <c r="X56523" s="289"/>
    </row>
    <row r="56524" spans="20:24">
      <c r="T56524" s="288"/>
      <c r="U56524" s="287"/>
      <c r="X56524" s="289"/>
    </row>
    <row r="56525" spans="20:24">
      <c r="T56525" s="288"/>
      <c r="U56525" s="287"/>
      <c r="X56525" s="289"/>
    </row>
    <row r="56526" spans="20:24">
      <c r="T56526" s="288"/>
      <c r="U56526" s="287"/>
      <c r="X56526" s="289"/>
    </row>
    <row r="56527" spans="20:24">
      <c r="T56527" s="288"/>
      <c r="U56527" s="287"/>
      <c r="X56527" s="289"/>
    </row>
    <row r="56528" spans="20:24">
      <c r="T56528" s="288"/>
      <c r="U56528" s="287"/>
      <c r="X56528" s="289"/>
    </row>
    <row r="56529" spans="20:24">
      <c r="T56529" s="288"/>
      <c r="U56529" s="287"/>
      <c r="X56529" s="289"/>
    </row>
    <row r="56530" spans="20:24">
      <c r="T56530" s="288"/>
      <c r="U56530" s="287"/>
      <c r="X56530" s="289"/>
    </row>
    <row r="56531" spans="20:24">
      <c r="T56531" s="288"/>
      <c r="U56531" s="287"/>
      <c r="X56531" s="289"/>
    </row>
    <row r="56532" spans="20:24">
      <c r="T56532" s="288"/>
      <c r="U56532" s="287"/>
      <c r="X56532" s="289"/>
    </row>
    <row r="56533" spans="20:24">
      <c r="T56533" s="288"/>
      <c r="U56533" s="287"/>
      <c r="X56533" s="289"/>
    </row>
    <row r="56534" spans="20:24">
      <c r="T56534" s="288"/>
      <c r="U56534" s="287"/>
      <c r="X56534" s="289"/>
    </row>
    <row r="56535" spans="20:24">
      <c r="T56535" s="288"/>
      <c r="U56535" s="287"/>
      <c r="X56535" s="289"/>
    </row>
    <row r="56536" spans="20:24">
      <c r="T56536" s="288"/>
      <c r="U56536" s="287"/>
      <c r="X56536" s="289"/>
    </row>
    <row r="56537" spans="20:24">
      <c r="T56537" s="288"/>
      <c r="U56537" s="287"/>
      <c r="X56537" s="289"/>
    </row>
    <row r="56538" spans="20:24">
      <c r="T56538" s="288"/>
      <c r="U56538" s="287"/>
      <c r="X56538" s="289"/>
    </row>
    <row r="56539" spans="20:24">
      <c r="T56539" s="288"/>
      <c r="U56539" s="287"/>
      <c r="X56539" s="289"/>
    </row>
    <row r="56540" spans="20:24">
      <c r="T56540" s="288"/>
      <c r="U56540" s="287"/>
      <c r="X56540" s="289"/>
    </row>
    <row r="56541" spans="20:24">
      <c r="T56541" s="288"/>
      <c r="U56541" s="287"/>
      <c r="X56541" s="289"/>
    </row>
    <row r="56542" spans="20:24">
      <c r="T56542" s="288"/>
      <c r="U56542" s="287"/>
      <c r="X56542" s="289"/>
    </row>
    <row r="56543" spans="20:24">
      <c r="T56543" s="288"/>
      <c r="U56543" s="287"/>
      <c r="X56543" s="289"/>
    </row>
    <row r="56544" spans="20:24">
      <c r="T56544" s="288"/>
      <c r="U56544" s="287"/>
      <c r="X56544" s="289"/>
    </row>
    <row r="56545" spans="20:24">
      <c r="T56545" s="288"/>
      <c r="U56545" s="287"/>
      <c r="X56545" s="289"/>
    </row>
    <row r="56546" spans="20:24">
      <c r="T56546" s="288"/>
      <c r="U56546" s="287"/>
      <c r="X56546" s="289"/>
    </row>
    <row r="56547" spans="20:24">
      <c r="T56547" s="288"/>
      <c r="U56547" s="287"/>
      <c r="X56547" s="289"/>
    </row>
    <row r="56548" spans="20:24">
      <c r="T56548" s="288"/>
      <c r="U56548" s="287"/>
      <c r="X56548" s="289"/>
    </row>
    <row r="56549" spans="20:24">
      <c r="T56549" s="288"/>
      <c r="U56549" s="287"/>
      <c r="X56549" s="289"/>
    </row>
    <row r="56550" spans="20:24">
      <c r="T56550" s="288"/>
      <c r="U56550" s="287"/>
      <c r="X56550" s="289"/>
    </row>
    <row r="56551" spans="20:24">
      <c r="T56551" s="288"/>
      <c r="U56551" s="287"/>
      <c r="X56551" s="289"/>
    </row>
    <row r="56552" spans="20:24">
      <c r="T56552" s="288"/>
      <c r="U56552" s="287"/>
      <c r="X56552" s="289"/>
    </row>
    <row r="56553" spans="20:24">
      <c r="T56553" s="288"/>
      <c r="U56553" s="287"/>
      <c r="X56553" s="289"/>
    </row>
    <row r="56554" spans="20:24">
      <c r="T56554" s="288"/>
      <c r="U56554" s="287"/>
      <c r="X56554" s="289"/>
    </row>
    <row r="56555" spans="20:24">
      <c r="T56555" s="288"/>
      <c r="U56555" s="287"/>
      <c r="X56555" s="289"/>
    </row>
    <row r="56556" spans="20:24">
      <c r="T56556" s="288"/>
      <c r="U56556" s="287"/>
      <c r="X56556" s="289"/>
    </row>
    <row r="56557" spans="20:24">
      <c r="T56557" s="288"/>
      <c r="U56557" s="287"/>
      <c r="X56557" s="289"/>
    </row>
    <row r="56558" spans="20:24">
      <c r="T56558" s="288"/>
      <c r="U56558" s="287"/>
      <c r="X56558" s="289"/>
    </row>
    <row r="56559" spans="20:24">
      <c r="T56559" s="288"/>
      <c r="U56559" s="287"/>
      <c r="X56559" s="289"/>
    </row>
    <row r="56560" spans="20:24">
      <c r="T56560" s="288"/>
      <c r="U56560" s="287"/>
      <c r="X56560" s="289"/>
    </row>
    <row r="56561" spans="20:24">
      <c r="T56561" s="288"/>
      <c r="U56561" s="287"/>
      <c r="X56561" s="289"/>
    </row>
    <row r="56562" spans="20:24">
      <c r="T56562" s="288"/>
      <c r="U56562" s="287"/>
      <c r="X56562" s="289"/>
    </row>
    <row r="56563" spans="20:24">
      <c r="T56563" s="288"/>
      <c r="U56563" s="287"/>
      <c r="X56563" s="289"/>
    </row>
    <row r="56564" spans="20:24">
      <c r="T56564" s="288"/>
      <c r="U56564" s="287"/>
      <c r="X56564" s="289"/>
    </row>
    <row r="56565" spans="20:24">
      <c r="T56565" s="288"/>
      <c r="U56565" s="287"/>
      <c r="X56565" s="289"/>
    </row>
    <row r="56566" spans="20:24">
      <c r="T56566" s="288"/>
      <c r="U56566" s="287"/>
      <c r="X56566" s="289"/>
    </row>
    <row r="56567" spans="20:24">
      <c r="T56567" s="288"/>
      <c r="U56567" s="287"/>
      <c r="X56567" s="289"/>
    </row>
    <row r="56568" spans="20:24">
      <c r="T56568" s="288"/>
      <c r="U56568" s="287"/>
      <c r="X56568" s="289"/>
    </row>
    <row r="56569" spans="20:24">
      <c r="T56569" s="288"/>
      <c r="U56569" s="287"/>
      <c r="X56569" s="289"/>
    </row>
    <row r="56570" spans="20:24">
      <c r="T56570" s="288"/>
      <c r="U56570" s="287"/>
      <c r="X56570" s="289"/>
    </row>
    <row r="56571" spans="20:24">
      <c r="T56571" s="288"/>
      <c r="U56571" s="287"/>
      <c r="X56571" s="289"/>
    </row>
    <row r="56572" spans="20:24">
      <c r="T56572" s="288"/>
      <c r="U56572" s="287"/>
      <c r="X56572" s="289"/>
    </row>
    <row r="56573" spans="20:24">
      <c r="T56573" s="288"/>
      <c r="U56573" s="287"/>
      <c r="X56573" s="289"/>
    </row>
    <row r="56574" spans="20:24">
      <c r="T56574" s="288"/>
      <c r="U56574" s="287"/>
      <c r="X56574" s="289"/>
    </row>
    <row r="56575" spans="20:24">
      <c r="T56575" s="288"/>
      <c r="U56575" s="287"/>
      <c r="X56575" s="289"/>
    </row>
    <row r="56576" spans="20:24">
      <c r="T56576" s="288"/>
      <c r="U56576" s="287"/>
      <c r="X56576" s="289"/>
    </row>
    <row r="56577" spans="20:24">
      <c r="T56577" s="288"/>
      <c r="U56577" s="287"/>
      <c r="X56577" s="289"/>
    </row>
    <row r="56578" spans="20:24">
      <c r="T56578" s="288"/>
      <c r="U56578" s="287"/>
      <c r="X56578" s="289"/>
    </row>
    <row r="56579" spans="20:24">
      <c r="T56579" s="288"/>
      <c r="U56579" s="287"/>
      <c r="X56579" s="289"/>
    </row>
    <row r="56580" spans="20:24">
      <c r="T56580" s="288"/>
      <c r="U56580" s="287"/>
      <c r="X56580" s="289"/>
    </row>
    <row r="56581" spans="20:24">
      <c r="T56581" s="288"/>
      <c r="U56581" s="287"/>
      <c r="X56581" s="289"/>
    </row>
    <row r="56582" spans="20:24">
      <c r="T56582" s="288"/>
      <c r="U56582" s="287"/>
      <c r="X56582" s="289"/>
    </row>
    <row r="56583" spans="20:24">
      <c r="T56583" s="288"/>
      <c r="U56583" s="287"/>
      <c r="X56583" s="289"/>
    </row>
    <row r="56584" spans="20:24">
      <c r="T56584" s="288"/>
      <c r="U56584" s="287"/>
      <c r="X56584" s="289"/>
    </row>
    <row r="56585" spans="20:24">
      <c r="T56585" s="288"/>
      <c r="U56585" s="287"/>
      <c r="X56585" s="289"/>
    </row>
    <row r="56586" spans="20:24">
      <c r="T56586" s="288"/>
      <c r="U56586" s="287"/>
      <c r="X56586" s="289"/>
    </row>
    <row r="56587" spans="20:24">
      <c r="T56587" s="288"/>
      <c r="U56587" s="287"/>
      <c r="X56587" s="289"/>
    </row>
    <row r="56588" spans="20:24">
      <c r="T56588" s="288"/>
      <c r="U56588" s="287"/>
      <c r="X56588" s="289"/>
    </row>
    <row r="56589" spans="20:24">
      <c r="T56589" s="288"/>
      <c r="U56589" s="287"/>
      <c r="X56589" s="289"/>
    </row>
    <row r="56590" spans="20:24">
      <c r="T56590" s="288"/>
      <c r="U56590" s="287"/>
      <c r="X56590" s="289"/>
    </row>
    <row r="56591" spans="20:24">
      <c r="T56591" s="288"/>
      <c r="U56591" s="287"/>
      <c r="X56591" s="289"/>
    </row>
    <row r="56592" spans="20:24">
      <c r="T56592" s="288"/>
      <c r="U56592" s="287"/>
      <c r="X56592" s="289"/>
    </row>
    <row r="56593" spans="20:24">
      <c r="T56593" s="288"/>
      <c r="U56593" s="287"/>
      <c r="X56593" s="289"/>
    </row>
    <row r="56594" spans="20:24">
      <c r="T56594" s="288"/>
      <c r="U56594" s="287"/>
      <c r="X56594" s="289"/>
    </row>
    <row r="56595" spans="20:24">
      <c r="T56595" s="288"/>
      <c r="U56595" s="287"/>
      <c r="X56595" s="289"/>
    </row>
    <row r="56596" spans="20:24">
      <c r="T56596" s="288"/>
      <c r="U56596" s="287"/>
      <c r="X56596" s="289"/>
    </row>
    <row r="56597" spans="20:24">
      <c r="T56597" s="288"/>
      <c r="U56597" s="287"/>
      <c r="X56597" s="289"/>
    </row>
    <row r="56598" spans="20:24">
      <c r="T56598" s="288"/>
      <c r="U56598" s="287"/>
      <c r="X56598" s="289"/>
    </row>
    <row r="56599" spans="20:24">
      <c r="T56599" s="288"/>
      <c r="U56599" s="287"/>
      <c r="X56599" s="289"/>
    </row>
    <row r="56600" spans="20:24">
      <c r="T56600" s="288"/>
      <c r="U56600" s="287"/>
      <c r="X56600" s="289"/>
    </row>
    <row r="56601" spans="20:24">
      <c r="T56601" s="288"/>
      <c r="U56601" s="287"/>
      <c r="X56601" s="289"/>
    </row>
    <row r="56602" spans="20:24">
      <c r="T56602" s="288"/>
      <c r="U56602" s="287"/>
      <c r="X56602" s="289"/>
    </row>
    <row r="56603" spans="20:24">
      <c r="T56603" s="288"/>
      <c r="U56603" s="287"/>
      <c r="X56603" s="289"/>
    </row>
    <row r="56604" spans="20:24">
      <c r="T56604" s="288"/>
      <c r="U56604" s="287"/>
      <c r="X56604" s="289"/>
    </row>
    <row r="56605" spans="20:24">
      <c r="T56605" s="288"/>
      <c r="U56605" s="287"/>
      <c r="X56605" s="289"/>
    </row>
    <row r="56606" spans="20:24">
      <c r="T56606" s="288"/>
      <c r="U56606" s="287"/>
      <c r="X56606" s="289"/>
    </row>
    <row r="56607" spans="20:24">
      <c r="T56607" s="288"/>
      <c r="U56607" s="287"/>
      <c r="X56607" s="289"/>
    </row>
    <row r="56608" spans="20:24">
      <c r="T56608" s="288"/>
      <c r="U56608" s="287"/>
      <c r="X56608" s="289"/>
    </row>
    <row r="56609" spans="20:24">
      <c r="T56609" s="288"/>
      <c r="U56609" s="287"/>
      <c r="X56609" s="289"/>
    </row>
    <row r="56610" spans="20:24">
      <c r="T56610" s="288"/>
      <c r="U56610" s="287"/>
      <c r="X56610" s="289"/>
    </row>
    <row r="56611" spans="20:24">
      <c r="T56611" s="288"/>
      <c r="U56611" s="287"/>
      <c r="X56611" s="289"/>
    </row>
    <row r="56612" spans="20:24">
      <c r="T56612" s="288"/>
      <c r="U56612" s="287"/>
      <c r="X56612" s="289"/>
    </row>
    <row r="56613" spans="20:24">
      <c r="T56613" s="288"/>
      <c r="U56613" s="287"/>
      <c r="X56613" s="289"/>
    </row>
    <row r="56614" spans="20:24">
      <c r="T56614" s="288"/>
      <c r="U56614" s="287"/>
      <c r="X56614" s="289"/>
    </row>
    <row r="56615" spans="20:24">
      <c r="T56615" s="288"/>
      <c r="U56615" s="287"/>
      <c r="X56615" s="289"/>
    </row>
    <row r="56616" spans="20:24">
      <c r="T56616" s="288"/>
      <c r="U56616" s="287"/>
      <c r="X56616" s="289"/>
    </row>
    <row r="56617" spans="20:24">
      <c r="T56617" s="288"/>
      <c r="U56617" s="287"/>
      <c r="X56617" s="289"/>
    </row>
    <row r="56618" spans="20:24">
      <c r="T56618" s="288"/>
      <c r="U56618" s="287"/>
      <c r="X56618" s="289"/>
    </row>
    <row r="56619" spans="20:24">
      <c r="T56619" s="288"/>
      <c r="U56619" s="287"/>
      <c r="X56619" s="289"/>
    </row>
    <row r="56620" spans="20:24">
      <c r="T56620" s="288"/>
      <c r="U56620" s="287"/>
      <c r="X56620" s="289"/>
    </row>
    <row r="56621" spans="20:24">
      <c r="T56621" s="288"/>
      <c r="U56621" s="287"/>
      <c r="X56621" s="289"/>
    </row>
    <row r="56622" spans="20:24">
      <c r="T56622" s="288"/>
      <c r="U56622" s="287"/>
      <c r="X56622" s="289"/>
    </row>
    <row r="56623" spans="20:24">
      <c r="T56623" s="288"/>
      <c r="U56623" s="287"/>
      <c r="X56623" s="289"/>
    </row>
    <row r="56624" spans="20:24">
      <c r="T56624" s="288"/>
      <c r="U56624" s="287"/>
      <c r="X56624" s="289"/>
    </row>
    <row r="56625" spans="20:24">
      <c r="T56625" s="288"/>
      <c r="U56625" s="287"/>
      <c r="X56625" s="289"/>
    </row>
    <row r="56626" spans="20:24">
      <c r="T56626" s="288"/>
      <c r="U56626" s="287"/>
      <c r="X56626" s="289"/>
    </row>
    <row r="56627" spans="20:24">
      <c r="T56627" s="288"/>
      <c r="U56627" s="287"/>
      <c r="X56627" s="289"/>
    </row>
    <row r="56628" spans="20:24">
      <c r="T56628" s="288"/>
      <c r="U56628" s="287"/>
      <c r="X56628" s="289"/>
    </row>
    <row r="56629" spans="20:24">
      <c r="T56629" s="288"/>
      <c r="U56629" s="287"/>
      <c r="X56629" s="289"/>
    </row>
    <row r="56630" spans="20:24">
      <c r="T56630" s="288"/>
      <c r="U56630" s="287"/>
      <c r="X56630" s="289"/>
    </row>
    <row r="56631" spans="20:24">
      <c r="T56631" s="288"/>
      <c r="U56631" s="287"/>
      <c r="X56631" s="289"/>
    </row>
    <row r="56632" spans="20:24">
      <c r="T56632" s="288"/>
      <c r="U56632" s="287"/>
      <c r="X56632" s="289"/>
    </row>
    <row r="56633" spans="20:24">
      <c r="T56633" s="288"/>
      <c r="U56633" s="287"/>
      <c r="X56633" s="289"/>
    </row>
    <row r="56634" spans="20:24">
      <c r="T56634" s="288"/>
      <c r="U56634" s="287"/>
      <c r="X56634" s="289"/>
    </row>
    <row r="56635" spans="20:24">
      <c r="T56635" s="288"/>
      <c r="U56635" s="287"/>
      <c r="X56635" s="289"/>
    </row>
    <row r="56636" spans="20:24">
      <c r="T56636" s="288"/>
      <c r="U56636" s="287"/>
      <c r="X56636" s="289"/>
    </row>
    <row r="56637" spans="20:24">
      <c r="T56637" s="288"/>
      <c r="U56637" s="287"/>
      <c r="X56637" s="289"/>
    </row>
    <row r="56638" spans="20:24">
      <c r="T56638" s="288"/>
      <c r="U56638" s="287"/>
      <c r="X56638" s="289"/>
    </row>
    <row r="56639" spans="20:24">
      <c r="T56639" s="288"/>
      <c r="U56639" s="287"/>
      <c r="X56639" s="289"/>
    </row>
    <row r="56640" spans="20:24">
      <c r="T56640" s="288"/>
      <c r="U56640" s="287"/>
      <c r="X56640" s="289"/>
    </row>
    <row r="56641" spans="20:24">
      <c r="T56641" s="288"/>
      <c r="U56641" s="287"/>
      <c r="X56641" s="289"/>
    </row>
    <row r="56642" spans="20:24">
      <c r="T56642" s="288"/>
      <c r="U56642" s="287"/>
      <c r="X56642" s="289"/>
    </row>
    <row r="56643" spans="20:24">
      <c r="T56643" s="288"/>
      <c r="U56643" s="287"/>
      <c r="X56643" s="289"/>
    </row>
    <row r="56644" spans="20:24">
      <c r="T56644" s="288"/>
      <c r="U56644" s="287"/>
      <c r="X56644" s="289"/>
    </row>
    <row r="56645" spans="20:24">
      <c r="T56645" s="288"/>
      <c r="U56645" s="287"/>
      <c r="X56645" s="289"/>
    </row>
    <row r="56646" spans="20:24">
      <c r="T56646" s="288"/>
      <c r="U56646" s="287"/>
      <c r="X56646" s="289"/>
    </row>
    <row r="56647" spans="20:24">
      <c r="T56647" s="288"/>
      <c r="U56647" s="287"/>
      <c r="X56647" s="289"/>
    </row>
    <row r="56648" spans="20:24">
      <c r="T56648" s="288"/>
      <c r="U56648" s="287"/>
      <c r="X56648" s="289"/>
    </row>
    <row r="56649" spans="20:24">
      <c r="T56649" s="288"/>
      <c r="U56649" s="287"/>
      <c r="X56649" s="289"/>
    </row>
    <row r="56650" spans="20:24">
      <c r="T56650" s="288"/>
      <c r="U56650" s="287"/>
      <c r="X56650" s="289"/>
    </row>
    <row r="56651" spans="20:24">
      <c r="T56651" s="288"/>
      <c r="U56651" s="287"/>
      <c r="X56651" s="289"/>
    </row>
    <row r="56652" spans="20:24">
      <c r="T56652" s="288"/>
      <c r="U56652" s="287"/>
      <c r="X56652" s="289"/>
    </row>
    <row r="56653" spans="20:24">
      <c r="T56653" s="288"/>
      <c r="U56653" s="287"/>
      <c r="X56653" s="289"/>
    </row>
    <row r="56654" spans="20:24">
      <c r="T56654" s="288"/>
      <c r="U56654" s="287"/>
      <c r="X56654" s="289"/>
    </row>
    <row r="56655" spans="20:24">
      <c r="T56655" s="288"/>
      <c r="U56655" s="287"/>
      <c r="X56655" s="289"/>
    </row>
    <row r="56656" spans="20:24">
      <c r="T56656" s="288"/>
      <c r="U56656" s="287"/>
      <c r="X56656" s="289"/>
    </row>
    <row r="56657" spans="20:24">
      <c r="T56657" s="288"/>
      <c r="U56657" s="287"/>
      <c r="X56657" s="289"/>
    </row>
    <row r="56658" spans="20:24">
      <c r="T56658" s="288"/>
      <c r="U56658" s="287"/>
      <c r="X56658" s="289"/>
    </row>
    <row r="56659" spans="20:24">
      <c r="T56659" s="288"/>
      <c r="U56659" s="287"/>
      <c r="X56659" s="289"/>
    </row>
    <row r="56660" spans="20:24">
      <c r="T56660" s="288"/>
      <c r="U56660" s="287"/>
      <c r="X56660" s="289"/>
    </row>
    <row r="56661" spans="20:24">
      <c r="T56661" s="288"/>
      <c r="U56661" s="287"/>
      <c r="X56661" s="289"/>
    </row>
    <row r="56662" spans="20:24">
      <c r="T56662" s="288"/>
      <c r="U56662" s="287"/>
      <c r="X56662" s="289"/>
    </row>
    <row r="56663" spans="20:24">
      <c r="T56663" s="288"/>
      <c r="U56663" s="287"/>
      <c r="X56663" s="289"/>
    </row>
    <row r="56664" spans="20:24">
      <c r="T56664" s="288"/>
      <c r="U56664" s="287"/>
      <c r="X56664" s="289"/>
    </row>
    <row r="56665" spans="20:24">
      <c r="T56665" s="288"/>
      <c r="U56665" s="287"/>
      <c r="X56665" s="289"/>
    </row>
    <row r="56666" spans="20:24">
      <c r="T56666" s="288"/>
      <c r="U56666" s="287"/>
      <c r="X56666" s="289"/>
    </row>
    <row r="56667" spans="20:24">
      <c r="T56667" s="288"/>
      <c r="U56667" s="287"/>
      <c r="X56667" s="289"/>
    </row>
    <row r="56668" spans="20:24">
      <c r="T56668" s="288"/>
      <c r="U56668" s="287"/>
      <c r="X56668" s="289"/>
    </row>
    <row r="56669" spans="20:24">
      <c r="T56669" s="288"/>
      <c r="U56669" s="287"/>
      <c r="X56669" s="289"/>
    </row>
    <row r="56670" spans="20:24">
      <c r="T56670" s="288"/>
      <c r="U56670" s="287"/>
      <c r="X56670" s="289"/>
    </row>
    <row r="56671" spans="20:24">
      <c r="T56671" s="288"/>
      <c r="U56671" s="287"/>
      <c r="X56671" s="289"/>
    </row>
    <row r="56672" spans="20:24">
      <c r="T56672" s="288"/>
      <c r="U56672" s="287"/>
      <c r="X56672" s="289"/>
    </row>
    <row r="56673" spans="20:24">
      <c r="T56673" s="288"/>
      <c r="U56673" s="287"/>
      <c r="X56673" s="289"/>
    </row>
    <row r="56674" spans="20:24">
      <c r="T56674" s="288"/>
      <c r="U56674" s="287"/>
      <c r="X56674" s="289"/>
    </row>
    <row r="56675" spans="20:24">
      <c r="T56675" s="288"/>
      <c r="U56675" s="287"/>
      <c r="X56675" s="289"/>
    </row>
    <row r="56676" spans="20:24">
      <c r="T56676" s="288"/>
      <c r="U56676" s="287"/>
      <c r="X56676" s="289"/>
    </row>
    <row r="56677" spans="20:24">
      <c r="T56677" s="288"/>
      <c r="U56677" s="287"/>
      <c r="X56677" s="289"/>
    </row>
    <row r="56678" spans="20:24">
      <c r="T56678" s="288"/>
      <c r="U56678" s="287"/>
      <c r="X56678" s="289"/>
    </row>
    <row r="56679" spans="20:24">
      <c r="T56679" s="288"/>
      <c r="U56679" s="287"/>
      <c r="X56679" s="289"/>
    </row>
    <row r="56680" spans="20:24">
      <c r="T56680" s="288"/>
      <c r="U56680" s="287"/>
      <c r="X56680" s="289"/>
    </row>
    <row r="56681" spans="20:24">
      <c r="T56681" s="288"/>
      <c r="U56681" s="287"/>
      <c r="X56681" s="289"/>
    </row>
    <row r="56682" spans="20:24">
      <c r="T56682" s="288"/>
      <c r="U56682" s="287"/>
      <c r="X56682" s="289"/>
    </row>
    <row r="56683" spans="20:24">
      <c r="T56683" s="288"/>
      <c r="U56683" s="287"/>
      <c r="X56683" s="289"/>
    </row>
    <row r="56684" spans="20:24">
      <c r="T56684" s="288"/>
      <c r="U56684" s="287"/>
      <c r="X56684" s="289"/>
    </row>
    <row r="56685" spans="20:24">
      <c r="T56685" s="288"/>
      <c r="U56685" s="287"/>
      <c r="X56685" s="289"/>
    </row>
    <row r="56686" spans="20:24">
      <c r="T56686" s="288"/>
      <c r="U56686" s="287"/>
      <c r="X56686" s="289"/>
    </row>
    <row r="56687" spans="20:24">
      <c r="T56687" s="288"/>
      <c r="U56687" s="287"/>
      <c r="X56687" s="289"/>
    </row>
    <row r="56688" spans="20:24">
      <c r="T56688" s="288"/>
      <c r="U56688" s="287"/>
      <c r="X56688" s="289"/>
    </row>
    <row r="56689" spans="20:24">
      <c r="T56689" s="288"/>
      <c r="U56689" s="287"/>
      <c r="X56689" s="289"/>
    </row>
    <row r="56690" spans="20:24">
      <c r="T56690" s="288"/>
      <c r="U56690" s="287"/>
      <c r="X56690" s="289"/>
    </row>
    <row r="56691" spans="20:24">
      <c r="T56691" s="288"/>
      <c r="U56691" s="287"/>
      <c r="X56691" s="289"/>
    </row>
    <row r="56692" spans="20:24">
      <c r="T56692" s="288"/>
      <c r="U56692" s="287"/>
      <c r="X56692" s="289"/>
    </row>
    <row r="56693" spans="20:24">
      <c r="T56693" s="288"/>
      <c r="U56693" s="287"/>
      <c r="X56693" s="289"/>
    </row>
    <row r="56694" spans="20:24">
      <c r="T56694" s="288"/>
      <c r="U56694" s="287"/>
      <c r="X56694" s="289"/>
    </row>
    <row r="56695" spans="20:24">
      <c r="T56695" s="288"/>
      <c r="U56695" s="287"/>
      <c r="X56695" s="289"/>
    </row>
    <row r="56696" spans="20:24">
      <c r="T56696" s="288"/>
      <c r="U56696" s="287"/>
      <c r="X56696" s="289"/>
    </row>
    <row r="56697" spans="20:24">
      <c r="T56697" s="288"/>
      <c r="U56697" s="287"/>
      <c r="X56697" s="289"/>
    </row>
    <row r="56698" spans="20:24">
      <c r="T56698" s="288"/>
      <c r="U56698" s="287"/>
      <c r="X56698" s="289"/>
    </row>
    <row r="56699" spans="20:24">
      <c r="T56699" s="288"/>
      <c r="U56699" s="287"/>
      <c r="X56699" s="289"/>
    </row>
    <row r="56700" spans="20:24">
      <c r="T56700" s="288"/>
      <c r="U56700" s="287"/>
      <c r="X56700" s="289"/>
    </row>
    <row r="56701" spans="20:24">
      <c r="T56701" s="288"/>
      <c r="U56701" s="287"/>
      <c r="X56701" s="289"/>
    </row>
    <row r="56702" spans="20:24">
      <c r="T56702" s="288"/>
      <c r="U56702" s="287"/>
      <c r="X56702" s="289"/>
    </row>
    <row r="56703" spans="20:24">
      <c r="T56703" s="288"/>
      <c r="U56703" s="287"/>
      <c r="X56703" s="289"/>
    </row>
    <row r="56704" spans="20:24">
      <c r="T56704" s="288"/>
      <c r="U56704" s="287"/>
      <c r="X56704" s="289"/>
    </row>
    <row r="56705" spans="20:24">
      <c r="T56705" s="288"/>
      <c r="U56705" s="287"/>
      <c r="X56705" s="289"/>
    </row>
    <row r="56706" spans="20:24">
      <c r="T56706" s="288"/>
      <c r="U56706" s="287"/>
      <c r="X56706" s="289"/>
    </row>
    <row r="56707" spans="20:24">
      <c r="T56707" s="288"/>
      <c r="U56707" s="287"/>
      <c r="X56707" s="289"/>
    </row>
    <row r="56708" spans="20:24">
      <c r="T56708" s="288"/>
      <c r="U56708" s="287"/>
      <c r="X56708" s="289"/>
    </row>
    <row r="56709" spans="20:24">
      <c r="T56709" s="288"/>
      <c r="U56709" s="287"/>
      <c r="X56709" s="289"/>
    </row>
    <row r="56710" spans="20:24">
      <c r="T56710" s="288"/>
      <c r="U56710" s="287"/>
      <c r="X56710" s="289"/>
    </row>
    <row r="56711" spans="20:24">
      <c r="T56711" s="288"/>
      <c r="U56711" s="287"/>
      <c r="X56711" s="289"/>
    </row>
    <row r="56712" spans="20:24">
      <c r="T56712" s="288"/>
      <c r="U56712" s="287"/>
      <c r="X56712" s="289"/>
    </row>
    <row r="56713" spans="20:24">
      <c r="T56713" s="288"/>
      <c r="U56713" s="287"/>
      <c r="X56713" s="289"/>
    </row>
    <row r="56714" spans="20:24">
      <c r="T56714" s="288"/>
      <c r="U56714" s="287"/>
      <c r="X56714" s="289"/>
    </row>
    <row r="56715" spans="20:24">
      <c r="T56715" s="288"/>
      <c r="U56715" s="287"/>
      <c r="X56715" s="289"/>
    </row>
    <row r="56716" spans="20:24">
      <c r="T56716" s="288"/>
      <c r="U56716" s="287"/>
      <c r="X56716" s="289"/>
    </row>
    <row r="56717" spans="20:24">
      <c r="T56717" s="288"/>
      <c r="U56717" s="287"/>
      <c r="X56717" s="289"/>
    </row>
    <row r="56718" spans="20:24">
      <c r="T56718" s="288"/>
      <c r="U56718" s="287"/>
      <c r="X56718" s="289"/>
    </row>
    <row r="56719" spans="20:24">
      <c r="T56719" s="288"/>
      <c r="U56719" s="287"/>
      <c r="X56719" s="289"/>
    </row>
    <row r="56720" spans="20:24">
      <c r="T56720" s="288"/>
      <c r="U56720" s="287"/>
      <c r="X56720" s="289"/>
    </row>
    <row r="56721" spans="20:24">
      <c r="T56721" s="288"/>
      <c r="U56721" s="287"/>
      <c r="X56721" s="289"/>
    </row>
    <row r="56722" spans="20:24">
      <c r="T56722" s="288"/>
      <c r="U56722" s="287"/>
      <c r="X56722" s="289"/>
    </row>
    <row r="56723" spans="20:24">
      <c r="T56723" s="288"/>
      <c r="U56723" s="287"/>
      <c r="X56723" s="289"/>
    </row>
    <row r="56724" spans="20:24">
      <c r="T56724" s="288"/>
      <c r="U56724" s="287"/>
      <c r="X56724" s="289"/>
    </row>
    <row r="56725" spans="20:24">
      <c r="T56725" s="288"/>
      <c r="U56725" s="287"/>
      <c r="X56725" s="289"/>
    </row>
    <row r="56726" spans="20:24">
      <c r="T56726" s="288"/>
      <c r="U56726" s="287"/>
      <c r="X56726" s="289"/>
    </row>
    <row r="56727" spans="20:24">
      <c r="T56727" s="288"/>
      <c r="U56727" s="287"/>
      <c r="X56727" s="289"/>
    </row>
    <row r="56728" spans="20:24">
      <c r="T56728" s="288"/>
      <c r="U56728" s="287"/>
      <c r="X56728" s="289"/>
    </row>
    <row r="56729" spans="20:24">
      <c r="T56729" s="288"/>
      <c r="U56729" s="287"/>
      <c r="X56729" s="289"/>
    </row>
    <row r="56730" spans="20:24">
      <c r="T56730" s="288"/>
      <c r="U56730" s="287"/>
      <c r="X56730" s="289"/>
    </row>
    <row r="56731" spans="20:24">
      <c r="T56731" s="288"/>
      <c r="U56731" s="287"/>
      <c r="X56731" s="289"/>
    </row>
    <row r="56732" spans="20:24">
      <c r="T56732" s="288"/>
      <c r="U56732" s="287"/>
      <c r="X56732" s="289"/>
    </row>
    <row r="56733" spans="20:24">
      <c r="T56733" s="288"/>
      <c r="U56733" s="287"/>
      <c r="X56733" s="289"/>
    </row>
    <row r="56734" spans="20:24">
      <c r="T56734" s="288"/>
      <c r="U56734" s="287"/>
      <c r="X56734" s="289"/>
    </row>
    <row r="56735" spans="20:24">
      <c r="T56735" s="288"/>
      <c r="U56735" s="287"/>
      <c r="X56735" s="289"/>
    </row>
    <row r="56736" spans="20:24">
      <c r="T56736" s="288"/>
      <c r="U56736" s="287"/>
      <c r="X56736" s="289"/>
    </row>
    <row r="56737" spans="20:24">
      <c r="T56737" s="288"/>
      <c r="U56737" s="287"/>
      <c r="X56737" s="289"/>
    </row>
    <row r="56738" spans="20:24">
      <c r="T56738" s="288"/>
      <c r="U56738" s="287"/>
      <c r="X56738" s="289"/>
    </row>
    <row r="56739" spans="20:24">
      <c r="T56739" s="288"/>
      <c r="U56739" s="287"/>
      <c r="X56739" s="289"/>
    </row>
    <row r="56740" spans="20:24">
      <c r="T56740" s="288"/>
      <c r="U56740" s="287"/>
      <c r="X56740" s="289"/>
    </row>
    <row r="56741" spans="20:24">
      <c r="T56741" s="288"/>
      <c r="U56741" s="287"/>
      <c r="X56741" s="289"/>
    </row>
    <row r="56742" spans="20:24">
      <c r="T56742" s="288"/>
      <c r="U56742" s="287"/>
      <c r="X56742" s="289"/>
    </row>
    <row r="56743" spans="20:24">
      <c r="T56743" s="288"/>
      <c r="U56743" s="287"/>
      <c r="X56743" s="289"/>
    </row>
    <row r="56744" spans="20:24">
      <c r="T56744" s="288"/>
      <c r="U56744" s="287"/>
      <c r="X56744" s="289"/>
    </row>
    <row r="56745" spans="20:24">
      <c r="T56745" s="288"/>
      <c r="U56745" s="287"/>
      <c r="X56745" s="289"/>
    </row>
    <row r="56746" spans="20:24">
      <c r="T56746" s="288"/>
      <c r="U56746" s="287"/>
      <c r="X56746" s="289"/>
    </row>
    <row r="56747" spans="20:24">
      <c r="T56747" s="288"/>
      <c r="U56747" s="287"/>
      <c r="X56747" s="289"/>
    </row>
    <row r="56748" spans="20:24">
      <c r="T56748" s="288"/>
      <c r="U56748" s="287"/>
      <c r="X56748" s="289"/>
    </row>
    <row r="56749" spans="20:24">
      <c r="T56749" s="288"/>
      <c r="U56749" s="287"/>
      <c r="X56749" s="289"/>
    </row>
    <row r="56750" spans="20:24">
      <c r="T56750" s="288"/>
      <c r="U56750" s="287"/>
      <c r="X56750" s="289"/>
    </row>
    <row r="56751" spans="20:24">
      <c r="T56751" s="288"/>
      <c r="U56751" s="287"/>
      <c r="X56751" s="289"/>
    </row>
    <row r="56752" spans="20:24">
      <c r="T56752" s="288"/>
      <c r="U56752" s="287"/>
      <c r="X56752" s="289"/>
    </row>
    <row r="56753" spans="20:24">
      <c r="T56753" s="288"/>
      <c r="U56753" s="287"/>
      <c r="X56753" s="289"/>
    </row>
    <row r="56754" spans="20:24">
      <c r="T56754" s="288"/>
      <c r="U56754" s="287"/>
      <c r="X56754" s="289"/>
    </row>
    <row r="56755" spans="20:24">
      <c r="T56755" s="288"/>
      <c r="U56755" s="287"/>
      <c r="X56755" s="289"/>
    </row>
    <row r="56756" spans="20:24">
      <c r="T56756" s="288"/>
      <c r="U56756" s="287"/>
      <c r="X56756" s="289"/>
    </row>
    <row r="56757" spans="20:24">
      <c r="T56757" s="288"/>
      <c r="U56757" s="287"/>
      <c r="X56757" s="289"/>
    </row>
    <row r="56758" spans="20:24">
      <c r="T56758" s="288"/>
      <c r="U56758" s="287"/>
      <c r="X56758" s="289"/>
    </row>
    <row r="56759" spans="20:24">
      <c r="T56759" s="288"/>
      <c r="U56759" s="287"/>
      <c r="X56759" s="289"/>
    </row>
    <row r="56760" spans="20:24">
      <c r="T56760" s="288"/>
      <c r="U56760" s="287"/>
      <c r="X56760" s="289"/>
    </row>
    <row r="56761" spans="20:24">
      <c r="T56761" s="288"/>
      <c r="U56761" s="287"/>
      <c r="X56761" s="289"/>
    </row>
    <row r="56762" spans="20:24">
      <c r="T56762" s="288"/>
      <c r="U56762" s="287"/>
      <c r="X56762" s="289"/>
    </row>
    <row r="56763" spans="20:24">
      <c r="T56763" s="288"/>
      <c r="U56763" s="287"/>
      <c r="X56763" s="289"/>
    </row>
    <row r="56764" spans="20:24">
      <c r="T56764" s="288"/>
      <c r="U56764" s="287"/>
      <c r="X56764" s="289"/>
    </row>
    <row r="56765" spans="20:24">
      <c r="T56765" s="288"/>
      <c r="U56765" s="287"/>
      <c r="X56765" s="289"/>
    </row>
    <row r="56766" spans="20:24">
      <c r="T56766" s="288"/>
      <c r="U56766" s="287"/>
      <c r="X56766" s="289"/>
    </row>
    <row r="56767" spans="20:24">
      <c r="T56767" s="288"/>
      <c r="U56767" s="287"/>
      <c r="X56767" s="289"/>
    </row>
    <row r="56768" spans="20:24">
      <c r="T56768" s="288"/>
      <c r="U56768" s="287"/>
      <c r="X56768" s="289"/>
    </row>
    <row r="56769" spans="20:24">
      <c r="T56769" s="288"/>
      <c r="U56769" s="287"/>
      <c r="X56769" s="289"/>
    </row>
    <row r="56770" spans="20:24">
      <c r="T56770" s="288"/>
      <c r="U56770" s="287"/>
      <c r="X56770" s="289"/>
    </row>
    <row r="56771" spans="20:24">
      <c r="T56771" s="288"/>
      <c r="U56771" s="287"/>
      <c r="X56771" s="289"/>
    </row>
    <row r="56772" spans="20:24">
      <c r="T56772" s="288"/>
      <c r="U56772" s="287"/>
      <c r="X56772" s="289"/>
    </row>
    <row r="56773" spans="20:24">
      <c r="T56773" s="288"/>
      <c r="U56773" s="287"/>
      <c r="X56773" s="289"/>
    </row>
    <row r="56774" spans="20:24">
      <c r="T56774" s="288"/>
      <c r="U56774" s="287"/>
      <c r="X56774" s="289"/>
    </row>
    <row r="56775" spans="20:24">
      <c r="T56775" s="288"/>
      <c r="U56775" s="287"/>
      <c r="X56775" s="289"/>
    </row>
    <row r="56776" spans="20:24">
      <c r="T56776" s="288"/>
      <c r="U56776" s="287"/>
      <c r="X56776" s="289"/>
    </row>
    <row r="56777" spans="20:24">
      <c r="T56777" s="288"/>
      <c r="U56777" s="287"/>
      <c r="X56777" s="289"/>
    </row>
    <row r="56778" spans="20:24">
      <c r="T56778" s="288"/>
      <c r="U56778" s="287"/>
      <c r="X56778" s="289"/>
    </row>
    <row r="56779" spans="20:24">
      <c r="T56779" s="288"/>
      <c r="U56779" s="287"/>
      <c r="X56779" s="289"/>
    </row>
    <row r="56780" spans="20:24">
      <c r="T56780" s="288"/>
      <c r="U56780" s="287"/>
      <c r="X56780" s="289"/>
    </row>
    <row r="56781" spans="20:24">
      <c r="T56781" s="288"/>
      <c r="U56781" s="287"/>
      <c r="X56781" s="289"/>
    </row>
    <row r="56782" spans="20:24">
      <c r="T56782" s="288"/>
      <c r="U56782" s="287"/>
      <c r="X56782" s="289"/>
    </row>
    <row r="56783" spans="20:24">
      <c r="T56783" s="288"/>
      <c r="U56783" s="287"/>
      <c r="X56783" s="289"/>
    </row>
    <row r="56784" spans="20:24">
      <c r="T56784" s="288"/>
      <c r="U56784" s="287"/>
      <c r="X56784" s="289"/>
    </row>
    <row r="56785" spans="20:24">
      <c r="T56785" s="288"/>
      <c r="U56785" s="287"/>
      <c r="X56785" s="289"/>
    </row>
    <row r="56786" spans="20:24">
      <c r="T56786" s="288"/>
      <c r="U56786" s="287"/>
      <c r="X56786" s="289"/>
    </row>
    <row r="56787" spans="20:24">
      <c r="T56787" s="288"/>
      <c r="U56787" s="287"/>
      <c r="X56787" s="289"/>
    </row>
    <row r="56788" spans="20:24">
      <c r="T56788" s="288"/>
      <c r="U56788" s="287"/>
      <c r="X56788" s="289"/>
    </row>
    <row r="56789" spans="20:24">
      <c r="T56789" s="288"/>
      <c r="U56789" s="287"/>
      <c r="X56789" s="289"/>
    </row>
    <row r="56790" spans="20:24">
      <c r="T56790" s="288"/>
      <c r="U56790" s="287"/>
      <c r="X56790" s="289"/>
    </row>
    <row r="56791" spans="20:24">
      <c r="T56791" s="288"/>
      <c r="U56791" s="287"/>
      <c r="X56791" s="289"/>
    </row>
    <row r="56792" spans="20:24">
      <c r="T56792" s="288"/>
      <c r="U56792" s="287"/>
      <c r="X56792" s="289"/>
    </row>
    <row r="56793" spans="20:24">
      <c r="T56793" s="288"/>
      <c r="U56793" s="287"/>
      <c r="X56793" s="289"/>
    </row>
    <row r="56794" spans="20:24">
      <c r="T56794" s="288"/>
      <c r="U56794" s="287"/>
      <c r="X56794" s="289"/>
    </row>
    <row r="56795" spans="20:24">
      <c r="T56795" s="288"/>
      <c r="U56795" s="287"/>
      <c r="X56795" s="289"/>
    </row>
    <row r="56796" spans="20:24">
      <c r="T56796" s="288"/>
      <c r="U56796" s="287"/>
      <c r="X56796" s="289"/>
    </row>
    <row r="56797" spans="20:24">
      <c r="T56797" s="288"/>
      <c r="U56797" s="287"/>
      <c r="X56797" s="289"/>
    </row>
    <row r="56798" spans="20:24">
      <c r="T56798" s="288"/>
      <c r="U56798" s="287"/>
      <c r="X56798" s="289"/>
    </row>
    <row r="56799" spans="20:24">
      <c r="T56799" s="288"/>
      <c r="U56799" s="287"/>
      <c r="X56799" s="289"/>
    </row>
    <row r="56800" spans="20:24">
      <c r="T56800" s="288"/>
      <c r="U56800" s="287"/>
      <c r="X56800" s="289"/>
    </row>
    <row r="56801" spans="20:24">
      <c r="T56801" s="288"/>
      <c r="U56801" s="287"/>
      <c r="X56801" s="289"/>
    </row>
    <row r="56802" spans="20:24">
      <c r="T56802" s="288"/>
      <c r="U56802" s="287"/>
      <c r="X56802" s="289"/>
    </row>
    <row r="56803" spans="20:24">
      <c r="T56803" s="288"/>
      <c r="U56803" s="287"/>
      <c r="X56803" s="289"/>
    </row>
    <row r="56804" spans="20:24">
      <c r="T56804" s="288"/>
      <c r="U56804" s="287"/>
      <c r="X56804" s="289"/>
    </row>
    <row r="56805" spans="20:24">
      <c r="T56805" s="288"/>
      <c r="U56805" s="287"/>
      <c r="X56805" s="289"/>
    </row>
    <row r="56806" spans="20:24">
      <c r="T56806" s="288"/>
      <c r="U56806" s="287"/>
      <c r="X56806" s="289"/>
    </row>
    <row r="56807" spans="20:24">
      <c r="T56807" s="288"/>
      <c r="U56807" s="287"/>
      <c r="X56807" s="289"/>
    </row>
    <row r="56808" spans="20:24">
      <c r="T56808" s="288"/>
      <c r="U56808" s="287"/>
      <c r="X56808" s="289"/>
    </row>
    <row r="56809" spans="20:24">
      <c r="T56809" s="288"/>
      <c r="U56809" s="287"/>
      <c r="X56809" s="289"/>
    </row>
    <row r="56810" spans="20:24">
      <c r="T56810" s="288"/>
      <c r="U56810" s="287"/>
      <c r="X56810" s="289"/>
    </row>
    <row r="56811" spans="20:24">
      <c r="T56811" s="288"/>
      <c r="U56811" s="287"/>
      <c r="X56811" s="289"/>
    </row>
    <row r="56812" spans="20:24">
      <c r="T56812" s="288"/>
      <c r="U56812" s="287"/>
      <c r="X56812" s="289"/>
    </row>
    <row r="56813" spans="20:24">
      <c r="T56813" s="288"/>
      <c r="U56813" s="287"/>
      <c r="X56813" s="289"/>
    </row>
    <row r="56814" spans="20:24">
      <c r="T56814" s="288"/>
      <c r="U56814" s="287"/>
      <c r="X56814" s="289"/>
    </row>
    <row r="56815" spans="20:24">
      <c r="T56815" s="288"/>
      <c r="U56815" s="287"/>
      <c r="X56815" s="289"/>
    </row>
    <row r="56816" spans="20:24">
      <c r="T56816" s="288"/>
      <c r="U56816" s="287"/>
      <c r="X56816" s="289"/>
    </row>
    <row r="56817" spans="20:24">
      <c r="T56817" s="288"/>
      <c r="U56817" s="287"/>
      <c r="X56817" s="289"/>
    </row>
    <row r="56818" spans="20:24">
      <c r="T56818" s="288"/>
      <c r="U56818" s="287"/>
      <c r="X56818" s="289"/>
    </row>
    <row r="56819" spans="20:24">
      <c r="T56819" s="288"/>
      <c r="U56819" s="287"/>
      <c r="X56819" s="289"/>
    </row>
    <row r="56820" spans="20:24">
      <c r="T56820" s="288"/>
      <c r="U56820" s="287"/>
      <c r="X56820" s="289"/>
    </row>
    <row r="56821" spans="20:24">
      <c r="T56821" s="288"/>
      <c r="U56821" s="287"/>
      <c r="X56821" s="289"/>
    </row>
    <row r="56822" spans="20:24">
      <c r="T56822" s="288"/>
      <c r="U56822" s="287"/>
      <c r="X56822" s="289"/>
    </row>
    <row r="56823" spans="20:24">
      <c r="T56823" s="288"/>
      <c r="U56823" s="287"/>
      <c r="X56823" s="289"/>
    </row>
    <row r="56824" spans="20:24">
      <c r="T56824" s="288"/>
      <c r="U56824" s="287"/>
      <c r="X56824" s="289"/>
    </row>
    <row r="56825" spans="20:24">
      <c r="T56825" s="288"/>
      <c r="U56825" s="287"/>
      <c r="X56825" s="289"/>
    </row>
    <row r="56826" spans="20:24">
      <c r="T56826" s="288"/>
      <c r="U56826" s="287"/>
      <c r="X56826" s="289"/>
    </row>
    <row r="56827" spans="20:24">
      <c r="T56827" s="288"/>
      <c r="U56827" s="287"/>
      <c r="X56827" s="289"/>
    </row>
    <row r="56828" spans="20:24">
      <c r="T56828" s="288"/>
      <c r="U56828" s="287"/>
      <c r="X56828" s="289"/>
    </row>
    <row r="56829" spans="20:24">
      <c r="T56829" s="288"/>
      <c r="U56829" s="287"/>
      <c r="X56829" s="289"/>
    </row>
    <row r="56830" spans="20:24">
      <c r="T56830" s="288"/>
      <c r="U56830" s="287"/>
      <c r="X56830" s="289"/>
    </row>
    <row r="56831" spans="20:24">
      <c r="T56831" s="288"/>
      <c r="U56831" s="287"/>
      <c r="X56831" s="289"/>
    </row>
    <row r="56832" spans="20:24">
      <c r="T56832" s="288"/>
      <c r="U56832" s="287"/>
      <c r="X56832" s="289"/>
    </row>
    <row r="56833" spans="20:24">
      <c r="T56833" s="288"/>
      <c r="U56833" s="287"/>
      <c r="X56833" s="289"/>
    </row>
    <row r="56834" spans="20:24">
      <c r="T56834" s="288"/>
      <c r="U56834" s="287"/>
      <c r="X56834" s="289"/>
    </row>
    <row r="56835" spans="20:24">
      <c r="T56835" s="288"/>
      <c r="U56835" s="287"/>
      <c r="X56835" s="289"/>
    </row>
    <row r="56836" spans="20:24">
      <c r="T56836" s="288"/>
      <c r="U56836" s="287"/>
      <c r="X56836" s="289"/>
    </row>
    <row r="56837" spans="20:24">
      <c r="T56837" s="288"/>
      <c r="U56837" s="287"/>
      <c r="X56837" s="289"/>
    </row>
    <row r="56838" spans="20:24">
      <c r="T56838" s="288"/>
      <c r="U56838" s="287"/>
      <c r="X56838" s="289"/>
    </row>
    <row r="56839" spans="20:24">
      <c r="T56839" s="288"/>
      <c r="U56839" s="287"/>
      <c r="X56839" s="289"/>
    </row>
    <row r="56840" spans="20:24">
      <c r="T56840" s="288"/>
      <c r="U56840" s="287"/>
      <c r="X56840" s="289"/>
    </row>
    <row r="56841" spans="20:24">
      <c r="T56841" s="288"/>
      <c r="U56841" s="287"/>
      <c r="X56841" s="289"/>
    </row>
    <row r="56842" spans="20:24">
      <c r="T56842" s="288"/>
      <c r="U56842" s="287"/>
      <c r="X56842" s="289"/>
    </row>
    <row r="56843" spans="20:24">
      <c r="T56843" s="288"/>
      <c r="U56843" s="287"/>
      <c r="X56843" s="289"/>
    </row>
    <row r="56844" spans="20:24">
      <c r="T56844" s="288"/>
      <c r="U56844" s="287"/>
      <c r="X56844" s="289"/>
    </row>
    <row r="56845" spans="20:24">
      <c r="T56845" s="288"/>
      <c r="U56845" s="287"/>
      <c r="X56845" s="289"/>
    </row>
    <row r="56846" spans="20:24">
      <c r="T56846" s="288"/>
      <c r="U56846" s="287"/>
      <c r="X56846" s="289"/>
    </row>
    <row r="56847" spans="20:24">
      <c r="T56847" s="288"/>
      <c r="U56847" s="287"/>
      <c r="X56847" s="289"/>
    </row>
    <row r="56848" spans="20:24">
      <c r="T56848" s="288"/>
      <c r="U56848" s="287"/>
      <c r="X56848" s="289"/>
    </row>
    <row r="56849" spans="20:24">
      <c r="T56849" s="288"/>
      <c r="U56849" s="287"/>
      <c r="X56849" s="289"/>
    </row>
    <row r="56850" spans="20:24">
      <c r="T56850" s="288"/>
      <c r="U56850" s="287"/>
      <c r="X56850" s="289"/>
    </row>
    <row r="56851" spans="20:24">
      <c r="T56851" s="288"/>
      <c r="U56851" s="287"/>
      <c r="X56851" s="289"/>
    </row>
    <row r="56852" spans="20:24">
      <c r="T56852" s="288"/>
      <c r="U56852" s="287"/>
      <c r="X56852" s="289"/>
    </row>
    <row r="56853" spans="20:24">
      <c r="T56853" s="288"/>
      <c r="U56853" s="287"/>
      <c r="X56853" s="289"/>
    </row>
    <row r="56854" spans="20:24">
      <c r="T56854" s="288"/>
      <c r="U56854" s="287"/>
      <c r="X56854" s="289"/>
    </row>
    <row r="56855" spans="20:24">
      <c r="T56855" s="288"/>
      <c r="U56855" s="287"/>
      <c r="X56855" s="289"/>
    </row>
    <row r="56856" spans="20:24">
      <c r="T56856" s="288"/>
      <c r="U56856" s="287"/>
      <c r="X56856" s="289"/>
    </row>
    <row r="56857" spans="20:24">
      <c r="T56857" s="288"/>
      <c r="U56857" s="287"/>
      <c r="X56857" s="289"/>
    </row>
    <row r="56858" spans="20:24">
      <c r="T56858" s="288"/>
      <c r="U56858" s="287"/>
      <c r="X56858" s="289"/>
    </row>
    <row r="56859" spans="20:24">
      <c r="T56859" s="288"/>
      <c r="U56859" s="287"/>
      <c r="X56859" s="289"/>
    </row>
    <row r="56860" spans="20:24">
      <c r="T56860" s="288"/>
      <c r="U56860" s="287"/>
      <c r="X56860" s="289"/>
    </row>
    <row r="56861" spans="20:24">
      <c r="T56861" s="288"/>
      <c r="U56861" s="287"/>
      <c r="X56861" s="289"/>
    </row>
    <row r="56862" spans="20:24">
      <c r="T56862" s="288"/>
      <c r="U56862" s="287"/>
      <c r="X56862" s="289"/>
    </row>
    <row r="56863" spans="20:24">
      <c r="T56863" s="288"/>
      <c r="U56863" s="287"/>
      <c r="X56863" s="289"/>
    </row>
    <row r="56864" spans="20:24">
      <c r="T56864" s="288"/>
      <c r="U56864" s="287"/>
      <c r="X56864" s="289"/>
    </row>
    <row r="56865" spans="20:24">
      <c r="T56865" s="288"/>
      <c r="U56865" s="287"/>
      <c r="X56865" s="289"/>
    </row>
    <row r="56866" spans="20:24">
      <c r="T56866" s="288"/>
      <c r="U56866" s="287"/>
      <c r="X56866" s="289"/>
    </row>
    <row r="56867" spans="20:24">
      <c r="T56867" s="288"/>
      <c r="U56867" s="287"/>
      <c r="X56867" s="289"/>
    </row>
    <row r="56868" spans="20:24">
      <c r="T56868" s="288"/>
      <c r="U56868" s="287"/>
      <c r="X56868" s="289"/>
    </row>
    <row r="56869" spans="20:24">
      <c r="T56869" s="288"/>
      <c r="U56869" s="287"/>
      <c r="X56869" s="289"/>
    </row>
    <row r="56870" spans="20:24">
      <c r="T56870" s="288"/>
      <c r="U56870" s="287"/>
      <c r="X56870" s="289"/>
    </row>
    <row r="56871" spans="20:24">
      <c r="T56871" s="288"/>
      <c r="U56871" s="287"/>
      <c r="X56871" s="289"/>
    </row>
    <row r="56872" spans="20:24">
      <c r="T56872" s="288"/>
      <c r="U56872" s="287"/>
      <c r="X56872" s="289"/>
    </row>
    <row r="56873" spans="20:24">
      <c r="T56873" s="288"/>
      <c r="U56873" s="287"/>
      <c r="X56873" s="289"/>
    </row>
    <row r="56874" spans="20:24">
      <c r="T56874" s="288"/>
      <c r="U56874" s="287"/>
      <c r="X56874" s="289"/>
    </row>
    <row r="56875" spans="20:24">
      <c r="T56875" s="288"/>
      <c r="U56875" s="287"/>
      <c r="X56875" s="289"/>
    </row>
    <row r="56876" spans="20:24">
      <c r="T56876" s="288"/>
      <c r="U56876" s="287"/>
      <c r="X56876" s="289"/>
    </row>
    <row r="56877" spans="20:24">
      <c r="T56877" s="288"/>
      <c r="U56877" s="287"/>
      <c r="X56877" s="289"/>
    </row>
    <row r="56878" spans="20:24">
      <c r="T56878" s="288"/>
      <c r="U56878" s="287"/>
      <c r="X56878" s="289"/>
    </row>
    <row r="56879" spans="20:24">
      <c r="T56879" s="288"/>
      <c r="U56879" s="287"/>
      <c r="X56879" s="289"/>
    </row>
    <row r="56880" spans="20:24">
      <c r="T56880" s="288"/>
      <c r="U56880" s="287"/>
      <c r="X56880" s="289"/>
    </row>
    <row r="56881" spans="20:24">
      <c r="T56881" s="288"/>
      <c r="U56881" s="287"/>
      <c r="X56881" s="289"/>
    </row>
    <row r="56882" spans="20:24">
      <c r="T56882" s="288"/>
      <c r="U56882" s="287"/>
      <c r="X56882" s="289"/>
    </row>
    <row r="56883" spans="20:24">
      <c r="T56883" s="288"/>
      <c r="U56883" s="287"/>
      <c r="X56883" s="289"/>
    </row>
    <row r="56884" spans="20:24">
      <c r="T56884" s="288"/>
      <c r="U56884" s="287"/>
      <c r="X56884" s="289"/>
    </row>
    <row r="56885" spans="20:24">
      <c r="T56885" s="288"/>
      <c r="U56885" s="287"/>
      <c r="X56885" s="289"/>
    </row>
    <row r="56886" spans="20:24">
      <c r="T56886" s="288"/>
      <c r="U56886" s="287"/>
      <c r="X56886" s="289"/>
    </row>
    <row r="56887" spans="20:24">
      <c r="T56887" s="288"/>
      <c r="U56887" s="287"/>
      <c r="X56887" s="289"/>
    </row>
    <row r="56888" spans="20:24">
      <c r="T56888" s="288"/>
      <c r="U56888" s="287"/>
      <c r="X56888" s="289"/>
    </row>
    <row r="56889" spans="20:24">
      <c r="T56889" s="288"/>
      <c r="U56889" s="287"/>
      <c r="X56889" s="289"/>
    </row>
    <row r="56890" spans="20:24">
      <c r="T56890" s="288"/>
      <c r="U56890" s="287"/>
      <c r="X56890" s="289"/>
    </row>
    <row r="56891" spans="20:24">
      <c r="T56891" s="288"/>
      <c r="U56891" s="287"/>
      <c r="X56891" s="289"/>
    </row>
    <row r="56892" spans="20:24">
      <c r="T56892" s="288"/>
      <c r="U56892" s="287"/>
      <c r="X56892" s="289"/>
    </row>
    <row r="56893" spans="20:24">
      <c r="T56893" s="288"/>
      <c r="U56893" s="287"/>
      <c r="X56893" s="289"/>
    </row>
    <row r="56894" spans="20:24">
      <c r="T56894" s="288"/>
      <c r="U56894" s="287"/>
      <c r="X56894" s="289"/>
    </row>
    <row r="56895" spans="20:24">
      <c r="T56895" s="288"/>
      <c r="U56895" s="287"/>
      <c r="X56895" s="289"/>
    </row>
    <row r="56896" spans="20:24">
      <c r="T56896" s="288"/>
      <c r="U56896" s="287"/>
      <c r="X56896" s="289"/>
    </row>
    <row r="56897" spans="20:24">
      <c r="T56897" s="288"/>
      <c r="U56897" s="287"/>
      <c r="X56897" s="289"/>
    </row>
    <row r="56898" spans="20:24">
      <c r="T56898" s="288"/>
      <c r="U56898" s="287"/>
      <c r="X56898" s="289"/>
    </row>
    <row r="56899" spans="20:24">
      <c r="T56899" s="288"/>
      <c r="U56899" s="287"/>
      <c r="X56899" s="289"/>
    </row>
    <row r="56900" spans="20:24">
      <c r="T56900" s="288"/>
      <c r="U56900" s="287"/>
      <c r="X56900" s="289"/>
    </row>
    <row r="56901" spans="20:24">
      <c r="T56901" s="288"/>
      <c r="U56901" s="287"/>
      <c r="X56901" s="289"/>
    </row>
    <row r="56902" spans="20:24">
      <c r="T56902" s="288"/>
      <c r="U56902" s="287"/>
      <c r="X56902" s="289"/>
    </row>
    <row r="56903" spans="20:24">
      <c r="T56903" s="288"/>
      <c r="U56903" s="287"/>
      <c r="X56903" s="289"/>
    </row>
    <row r="56904" spans="20:24">
      <c r="T56904" s="288"/>
      <c r="U56904" s="287"/>
      <c r="X56904" s="289"/>
    </row>
    <row r="56905" spans="20:24">
      <c r="T56905" s="288"/>
      <c r="U56905" s="287"/>
      <c r="X56905" s="289"/>
    </row>
    <row r="56906" spans="20:24">
      <c r="T56906" s="288"/>
      <c r="U56906" s="287"/>
      <c r="X56906" s="289"/>
    </row>
    <row r="56907" spans="20:24">
      <c r="T56907" s="288"/>
      <c r="U56907" s="287"/>
      <c r="X56907" s="289"/>
    </row>
    <row r="56908" spans="20:24">
      <c r="T56908" s="288"/>
      <c r="U56908" s="287"/>
      <c r="X56908" s="289"/>
    </row>
    <row r="56909" spans="20:24">
      <c r="T56909" s="288"/>
      <c r="U56909" s="287"/>
      <c r="X56909" s="289"/>
    </row>
    <row r="56910" spans="20:24">
      <c r="T56910" s="288"/>
      <c r="U56910" s="287"/>
      <c r="X56910" s="289"/>
    </row>
    <row r="56911" spans="20:24">
      <c r="T56911" s="288"/>
      <c r="U56911" s="287"/>
      <c r="X56911" s="289"/>
    </row>
    <row r="56912" spans="20:24">
      <c r="T56912" s="288"/>
      <c r="U56912" s="287"/>
      <c r="X56912" s="289"/>
    </row>
    <row r="56913" spans="20:24">
      <c r="T56913" s="288"/>
      <c r="U56913" s="287"/>
      <c r="X56913" s="289"/>
    </row>
    <row r="56914" spans="20:24">
      <c r="T56914" s="288"/>
      <c r="U56914" s="287"/>
      <c r="X56914" s="289"/>
    </row>
    <row r="56915" spans="20:24">
      <c r="T56915" s="288"/>
      <c r="U56915" s="287"/>
      <c r="X56915" s="289"/>
    </row>
    <row r="56916" spans="20:24">
      <c r="T56916" s="288"/>
      <c r="U56916" s="287"/>
      <c r="X56916" s="289"/>
    </row>
    <row r="56917" spans="20:24">
      <c r="T56917" s="288"/>
      <c r="U56917" s="287"/>
      <c r="X56917" s="289"/>
    </row>
    <row r="56918" spans="20:24">
      <c r="T56918" s="288"/>
      <c r="U56918" s="287"/>
      <c r="X56918" s="289"/>
    </row>
    <row r="56919" spans="20:24">
      <c r="T56919" s="288"/>
      <c r="U56919" s="287"/>
      <c r="X56919" s="289"/>
    </row>
    <row r="56920" spans="20:24">
      <c r="T56920" s="288"/>
      <c r="U56920" s="287"/>
      <c r="X56920" s="289"/>
    </row>
    <row r="56921" spans="20:24">
      <c r="T56921" s="288"/>
      <c r="U56921" s="287"/>
      <c r="X56921" s="289"/>
    </row>
    <row r="56922" spans="20:24">
      <c r="T56922" s="288"/>
      <c r="U56922" s="287"/>
      <c r="X56922" s="289"/>
    </row>
    <row r="56923" spans="20:24">
      <c r="T56923" s="288"/>
      <c r="U56923" s="287"/>
      <c r="X56923" s="289"/>
    </row>
    <row r="56924" spans="20:24">
      <c r="T56924" s="288"/>
      <c r="U56924" s="287"/>
      <c r="X56924" s="289"/>
    </row>
    <row r="56925" spans="20:24">
      <c r="T56925" s="288"/>
      <c r="U56925" s="287"/>
      <c r="X56925" s="289"/>
    </row>
    <row r="56926" spans="20:24">
      <c r="T56926" s="288"/>
      <c r="U56926" s="287"/>
      <c r="X56926" s="289"/>
    </row>
    <row r="56927" spans="20:24">
      <c r="T56927" s="288"/>
      <c r="U56927" s="287"/>
      <c r="X56927" s="289"/>
    </row>
    <row r="56928" spans="20:24">
      <c r="T56928" s="288"/>
      <c r="U56928" s="287"/>
      <c r="X56928" s="289"/>
    </row>
    <row r="56929" spans="20:24">
      <c r="T56929" s="288"/>
      <c r="U56929" s="287"/>
      <c r="X56929" s="289"/>
    </row>
    <row r="56930" spans="20:24">
      <c r="T56930" s="288"/>
      <c r="U56930" s="287"/>
      <c r="X56930" s="289"/>
    </row>
    <row r="56931" spans="20:24">
      <c r="T56931" s="288"/>
      <c r="U56931" s="287"/>
      <c r="X56931" s="289"/>
    </row>
    <row r="56932" spans="20:24">
      <c r="T56932" s="288"/>
      <c r="U56932" s="287"/>
      <c r="X56932" s="289"/>
    </row>
    <row r="56933" spans="20:24">
      <c r="T56933" s="288"/>
      <c r="U56933" s="287"/>
      <c r="X56933" s="289"/>
    </row>
    <row r="56934" spans="20:24">
      <c r="T56934" s="288"/>
      <c r="U56934" s="287"/>
      <c r="X56934" s="289"/>
    </row>
    <row r="56935" spans="20:24">
      <c r="T56935" s="288"/>
      <c r="U56935" s="287"/>
      <c r="X56935" s="289"/>
    </row>
    <row r="56936" spans="20:24">
      <c r="T56936" s="288"/>
      <c r="U56936" s="287"/>
      <c r="X56936" s="289"/>
    </row>
    <row r="56937" spans="20:24">
      <c r="T56937" s="288"/>
      <c r="U56937" s="287"/>
      <c r="X56937" s="289"/>
    </row>
    <row r="56938" spans="20:24">
      <c r="T56938" s="288"/>
      <c r="U56938" s="287"/>
      <c r="X56938" s="289"/>
    </row>
    <row r="56939" spans="20:24">
      <c r="T56939" s="288"/>
      <c r="U56939" s="287"/>
      <c r="X56939" s="289"/>
    </row>
    <row r="56940" spans="20:24">
      <c r="T56940" s="288"/>
      <c r="U56940" s="287"/>
      <c r="X56940" s="289"/>
    </row>
    <row r="56941" spans="20:24">
      <c r="T56941" s="288"/>
      <c r="U56941" s="287"/>
      <c r="X56941" s="289"/>
    </row>
    <row r="56942" spans="20:24">
      <c r="T56942" s="288"/>
      <c r="U56942" s="287"/>
      <c r="X56942" s="289"/>
    </row>
    <row r="56943" spans="20:24">
      <c r="T56943" s="288"/>
      <c r="U56943" s="287"/>
      <c r="X56943" s="289"/>
    </row>
    <row r="56944" spans="20:24">
      <c r="T56944" s="288"/>
      <c r="U56944" s="287"/>
      <c r="X56944" s="289"/>
    </row>
    <row r="56945" spans="20:24">
      <c r="T56945" s="288"/>
      <c r="U56945" s="287"/>
      <c r="X56945" s="289"/>
    </row>
    <row r="56946" spans="20:24">
      <c r="T56946" s="288"/>
      <c r="U56946" s="287"/>
      <c r="X56946" s="289"/>
    </row>
    <row r="56947" spans="20:24">
      <c r="T56947" s="288"/>
      <c r="U56947" s="287"/>
      <c r="X56947" s="289"/>
    </row>
    <row r="56948" spans="20:24">
      <c r="T56948" s="288"/>
      <c r="U56948" s="287"/>
      <c r="X56948" s="289"/>
    </row>
    <row r="56949" spans="20:24">
      <c r="T56949" s="288"/>
      <c r="U56949" s="287"/>
      <c r="X56949" s="289"/>
    </row>
    <row r="56950" spans="20:24">
      <c r="T56950" s="288"/>
      <c r="U56950" s="287"/>
      <c r="X56950" s="289"/>
    </row>
    <row r="56951" spans="20:24">
      <c r="T56951" s="288"/>
      <c r="U56951" s="287"/>
      <c r="X56951" s="289"/>
    </row>
    <row r="56952" spans="20:24">
      <c r="T56952" s="288"/>
      <c r="U56952" s="287"/>
      <c r="X56952" s="289"/>
    </row>
    <row r="56953" spans="20:24">
      <c r="T56953" s="288"/>
      <c r="U56953" s="287"/>
      <c r="X56953" s="289"/>
    </row>
    <row r="56954" spans="20:24">
      <c r="T56954" s="288"/>
      <c r="U56954" s="287"/>
      <c r="X56954" s="289"/>
    </row>
    <row r="56955" spans="20:24">
      <c r="T56955" s="288"/>
      <c r="U56955" s="287"/>
      <c r="X56955" s="289"/>
    </row>
    <row r="56956" spans="20:24">
      <c r="T56956" s="288"/>
      <c r="U56956" s="287"/>
      <c r="X56956" s="289"/>
    </row>
    <row r="56957" spans="20:24">
      <c r="T56957" s="288"/>
      <c r="U56957" s="287"/>
      <c r="X56957" s="289"/>
    </row>
    <row r="56958" spans="20:24">
      <c r="T56958" s="288"/>
      <c r="U56958" s="287"/>
      <c r="X56958" s="289"/>
    </row>
    <row r="56959" spans="20:24">
      <c r="T56959" s="288"/>
      <c r="U56959" s="287"/>
      <c r="X56959" s="289"/>
    </row>
    <row r="56960" spans="20:24">
      <c r="T56960" s="288"/>
      <c r="U56960" s="287"/>
      <c r="X56960" s="289"/>
    </row>
    <row r="56961" spans="20:24">
      <c r="T56961" s="288"/>
      <c r="U56961" s="287"/>
      <c r="X56961" s="289"/>
    </row>
    <row r="56962" spans="20:24">
      <c r="T56962" s="288"/>
      <c r="U56962" s="287"/>
      <c r="X56962" s="289"/>
    </row>
    <row r="56963" spans="20:24">
      <c r="T56963" s="288"/>
      <c r="U56963" s="287"/>
      <c r="X56963" s="289"/>
    </row>
    <row r="56964" spans="20:24">
      <c r="T56964" s="288"/>
      <c r="U56964" s="287"/>
      <c r="X56964" s="289"/>
    </row>
    <row r="56965" spans="20:24">
      <c r="T56965" s="288"/>
      <c r="U56965" s="287"/>
      <c r="X56965" s="289"/>
    </row>
    <row r="56966" spans="20:24">
      <c r="T56966" s="288"/>
      <c r="U56966" s="287"/>
      <c r="X56966" s="289"/>
    </row>
    <row r="56967" spans="20:24">
      <c r="T56967" s="288"/>
      <c r="U56967" s="287"/>
      <c r="X56967" s="289"/>
    </row>
    <row r="56968" spans="20:24">
      <c r="T56968" s="288"/>
      <c r="U56968" s="287"/>
      <c r="X56968" s="289"/>
    </row>
    <row r="56969" spans="20:24">
      <c r="T56969" s="288"/>
      <c r="U56969" s="287"/>
      <c r="X56969" s="289"/>
    </row>
    <row r="56970" spans="20:24">
      <c r="T56970" s="288"/>
      <c r="U56970" s="287"/>
      <c r="X56970" s="289"/>
    </row>
    <row r="56971" spans="20:24">
      <c r="T56971" s="288"/>
      <c r="U56971" s="287"/>
      <c r="X56971" s="289"/>
    </row>
    <row r="56972" spans="20:24">
      <c r="T56972" s="288"/>
      <c r="U56972" s="287"/>
      <c r="X56972" s="289"/>
    </row>
    <row r="56973" spans="20:24">
      <c r="T56973" s="288"/>
      <c r="U56973" s="287"/>
      <c r="X56973" s="289"/>
    </row>
    <row r="56974" spans="20:24">
      <c r="T56974" s="288"/>
      <c r="U56974" s="287"/>
      <c r="X56974" s="289"/>
    </row>
    <row r="56975" spans="20:24">
      <c r="T56975" s="288"/>
      <c r="U56975" s="287"/>
      <c r="X56975" s="289"/>
    </row>
    <row r="56976" spans="20:24">
      <c r="T56976" s="288"/>
      <c r="U56976" s="287"/>
      <c r="X56976" s="289"/>
    </row>
    <row r="56977" spans="20:24">
      <c r="T56977" s="288"/>
      <c r="U56977" s="287"/>
      <c r="X56977" s="289"/>
    </row>
    <row r="56978" spans="20:24">
      <c r="T56978" s="288"/>
      <c r="U56978" s="287"/>
      <c r="X56978" s="289"/>
    </row>
    <row r="56979" spans="20:24">
      <c r="T56979" s="288"/>
      <c r="U56979" s="287"/>
      <c r="X56979" s="289"/>
    </row>
    <row r="56980" spans="20:24">
      <c r="T56980" s="288"/>
      <c r="U56980" s="287"/>
      <c r="X56980" s="289"/>
    </row>
    <row r="56981" spans="20:24">
      <c r="T56981" s="288"/>
      <c r="U56981" s="287"/>
      <c r="X56981" s="289"/>
    </row>
    <row r="56982" spans="20:24">
      <c r="T56982" s="288"/>
      <c r="U56982" s="287"/>
      <c r="X56982" s="289"/>
    </row>
    <row r="56983" spans="20:24">
      <c r="T56983" s="288"/>
      <c r="U56983" s="287"/>
      <c r="X56983" s="289"/>
    </row>
    <row r="56984" spans="20:24">
      <c r="T56984" s="288"/>
      <c r="U56984" s="287"/>
      <c r="X56984" s="289"/>
    </row>
    <row r="56985" spans="20:24">
      <c r="T56985" s="288"/>
      <c r="U56985" s="287"/>
      <c r="X56985" s="289"/>
    </row>
    <row r="56986" spans="20:24">
      <c r="T56986" s="288"/>
      <c r="U56986" s="287"/>
      <c r="X56986" s="289"/>
    </row>
    <row r="56987" spans="20:24">
      <c r="T56987" s="288"/>
      <c r="U56987" s="287"/>
      <c r="X56987" s="289"/>
    </row>
    <row r="56988" spans="20:24">
      <c r="T56988" s="288"/>
      <c r="U56988" s="287"/>
      <c r="X56988" s="289"/>
    </row>
    <row r="56989" spans="20:24">
      <c r="T56989" s="288"/>
      <c r="U56989" s="287"/>
      <c r="X56989" s="289"/>
    </row>
    <row r="56990" spans="20:24">
      <c r="T56990" s="288"/>
      <c r="U56990" s="287"/>
      <c r="X56990" s="289"/>
    </row>
    <row r="56991" spans="20:24">
      <c r="T56991" s="288"/>
      <c r="U56991" s="287"/>
      <c r="X56991" s="289"/>
    </row>
    <row r="56992" spans="20:24">
      <c r="T56992" s="288"/>
      <c r="U56992" s="287"/>
      <c r="X56992" s="289"/>
    </row>
    <row r="56993" spans="20:24">
      <c r="T56993" s="288"/>
      <c r="U56993" s="287"/>
      <c r="X56993" s="289"/>
    </row>
    <row r="56994" spans="20:24">
      <c r="T56994" s="288"/>
      <c r="U56994" s="287"/>
      <c r="X56994" s="289"/>
    </row>
    <row r="56995" spans="20:24">
      <c r="T56995" s="288"/>
      <c r="U56995" s="287"/>
      <c r="X56995" s="289"/>
    </row>
    <row r="56996" spans="20:24">
      <c r="T56996" s="288"/>
      <c r="U56996" s="287"/>
      <c r="X56996" s="289"/>
    </row>
    <row r="56997" spans="20:24">
      <c r="T56997" s="288"/>
      <c r="U56997" s="287"/>
      <c r="X56997" s="289"/>
    </row>
    <row r="56998" spans="20:24">
      <c r="T56998" s="288"/>
      <c r="U56998" s="287"/>
      <c r="X56998" s="289"/>
    </row>
    <row r="56999" spans="20:24">
      <c r="T56999" s="288"/>
      <c r="U56999" s="287"/>
      <c r="X56999" s="289"/>
    </row>
    <row r="57000" spans="20:24">
      <c r="T57000" s="288"/>
      <c r="U57000" s="287"/>
      <c r="X57000" s="289"/>
    </row>
    <row r="57001" spans="20:24">
      <c r="T57001" s="288"/>
      <c r="U57001" s="287"/>
      <c r="X57001" s="289"/>
    </row>
    <row r="57002" spans="20:24">
      <c r="T57002" s="288"/>
      <c r="U57002" s="287"/>
      <c r="X57002" s="289"/>
    </row>
    <row r="57003" spans="20:24">
      <c r="T57003" s="288"/>
      <c r="U57003" s="287"/>
      <c r="X57003" s="289"/>
    </row>
    <row r="57004" spans="20:24">
      <c r="T57004" s="288"/>
      <c r="U57004" s="287"/>
      <c r="X57004" s="289"/>
    </row>
    <row r="57005" spans="20:24">
      <c r="T57005" s="288"/>
      <c r="U57005" s="287"/>
      <c r="X57005" s="289"/>
    </row>
    <row r="57006" spans="20:24">
      <c r="T57006" s="288"/>
      <c r="U57006" s="287"/>
      <c r="X57006" s="289"/>
    </row>
    <row r="57007" spans="20:24">
      <c r="T57007" s="288"/>
      <c r="U57007" s="287"/>
      <c r="X57007" s="289"/>
    </row>
    <row r="57008" spans="20:24">
      <c r="T57008" s="288"/>
      <c r="U57008" s="287"/>
      <c r="X57008" s="289"/>
    </row>
    <row r="57009" spans="20:24">
      <c r="T57009" s="288"/>
      <c r="U57009" s="287"/>
      <c r="X57009" s="289"/>
    </row>
    <row r="57010" spans="20:24">
      <c r="T57010" s="288"/>
      <c r="U57010" s="287"/>
      <c r="X57010" s="289"/>
    </row>
    <row r="57011" spans="20:24">
      <c r="T57011" s="288"/>
      <c r="U57011" s="287"/>
      <c r="X57011" s="289"/>
    </row>
    <row r="57012" spans="20:24">
      <c r="T57012" s="288"/>
      <c r="U57012" s="287"/>
      <c r="X57012" s="289"/>
    </row>
    <row r="57013" spans="20:24">
      <c r="T57013" s="288"/>
      <c r="U57013" s="287"/>
      <c r="X57013" s="289"/>
    </row>
    <row r="57014" spans="20:24">
      <c r="T57014" s="288"/>
      <c r="U57014" s="287"/>
      <c r="X57014" s="289"/>
    </row>
    <row r="57015" spans="20:24">
      <c r="T57015" s="288"/>
      <c r="U57015" s="287"/>
      <c r="X57015" s="289"/>
    </row>
    <row r="57016" spans="20:24">
      <c r="T57016" s="288"/>
      <c r="U57016" s="287"/>
      <c r="X57016" s="289"/>
    </row>
    <row r="57017" spans="20:24">
      <c r="T57017" s="288"/>
      <c r="U57017" s="287"/>
      <c r="X57017" s="289"/>
    </row>
    <row r="57018" spans="20:24">
      <c r="T57018" s="288"/>
      <c r="U57018" s="287"/>
      <c r="X57018" s="289"/>
    </row>
    <row r="57019" spans="20:24">
      <c r="T57019" s="288"/>
      <c r="U57019" s="287"/>
      <c r="X57019" s="289"/>
    </row>
    <row r="57020" spans="20:24">
      <c r="T57020" s="288"/>
      <c r="U57020" s="287"/>
      <c r="X57020" s="289"/>
    </row>
    <row r="57021" spans="20:24">
      <c r="T57021" s="288"/>
      <c r="U57021" s="287"/>
      <c r="X57021" s="289"/>
    </row>
    <row r="57022" spans="20:24">
      <c r="T57022" s="288"/>
      <c r="U57022" s="287"/>
      <c r="X57022" s="289"/>
    </row>
    <row r="57023" spans="20:24">
      <c r="T57023" s="288"/>
      <c r="U57023" s="287"/>
      <c r="X57023" s="289"/>
    </row>
    <row r="57024" spans="20:24">
      <c r="T57024" s="288"/>
      <c r="U57024" s="287"/>
      <c r="X57024" s="289"/>
    </row>
    <row r="57025" spans="20:24">
      <c r="T57025" s="288"/>
      <c r="U57025" s="287"/>
      <c r="X57025" s="289"/>
    </row>
    <row r="57026" spans="20:24">
      <c r="T57026" s="288"/>
      <c r="U57026" s="287"/>
      <c r="X57026" s="289"/>
    </row>
    <row r="57027" spans="20:24">
      <c r="T57027" s="288"/>
      <c r="U57027" s="287"/>
      <c r="X57027" s="289"/>
    </row>
    <row r="57028" spans="20:24">
      <c r="T57028" s="288"/>
      <c r="U57028" s="287"/>
      <c r="X57028" s="289"/>
    </row>
    <row r="57029" spans="20:24">
      <c r="T57029" s="288"/>
      <c r="U57029" s="287"/>
      <c r="X57029" s="289"/>
    </row>
    <row r="57030" spans="20:24">
      <c r="T57030" s="288"/>
      <c r="U57030" s="287"/>
      <c r="X57030" s="289"/>
    </row>
    <row r="57031" spans="20:24">
      <c r="T57031" s="288"/>
      <c r="U57031" s="287"/>
      <c r="X57031" s="289"/>
    </row>
    <row r="57032" spans="20:24">
      <c r="T57032" s="288"/>
      <c r="U57032" s="287"/>
      <c r="X57032" s="289"/>
    </row>
    <row r="57033" spans="20:24">
      <c r="T57033" s="288"/>
      <c r="U57033" s="287"/>
      <c r="X57033" s="289"/>
    </row>
    <row r="57034" spans="20:24">
      <c r="T57034" s="288"/>
      <c r="U57034" s="287"/>
      <c r="X57034" s="289"/>
    </row>
    <row r="57035" spans="20:24">
      <c r="T57035" s="288"/>
      <c r="U57035" s="287"/>
      <c r="X57035" s="289"/>
    </row>
    <row r="57036" spans="20:24">
      <c r="T57036" s="288"/>
      <c r="U57036" s="287"/>
      <c r="X57036" s="289"/>
    </row>
    <row r="57037" spans="20:24">
      <c r="T57037" s="288"/>
      <c r="U57037" s="287"/>
      <c r="X57037" s="289"/>
    </row>
    <row r="57038" spans="20:24">
      <c r="T57038" s="288"/>
      <c r="U57038" s="287"/>
      <c r="X57038" s="289"/>
    </row>
    <row r="57039" spans="20:24">
      <c r="T57039" s="288"/>
      <c r="U57039" s="287"/>
      <c r="X57039" s="289"/>
    </row>
    <row r="57040" spans="20:24">
      <c r="T57040" s="288"/>
      <c r="U57040" s="287"/>
      <c r="X57040" s="289"/>
    </row>
    <row r="57041" spans="20:24">
      <c r="T57041" s="288"/>
      <c r="U57041" s="287"/>
      <c r="X57041" s="289"/>
    </row>
    <row r="57042" spans="20:24">
      <c r="T57042" s="288"/>
      <c r="U57042" s="287"/>
      <c r="X57042" s="289"/>
    </row>
    <row r="57043" spans="20:24">
      <c r="T57043" s="288"/>
      <c r="U57043" s="287"/>
      <c r="X57043" s="289"/>
    </row>
    <row r="57044" spans="20:24">
      <c r="T57044" s="288"/>
      <c r="U57044" s="287"/>
      <c r="X57044" s="289"/>
    </row>
    <row r="57045" spans="20:24">
      <c r="T57045" s="288"/>
      <c r="U57045" s="287"/>
      <c r="X57045" s="289"/>
    </row>
    <row r="57046" spans="20:24">
      <c r="T57046" s="288"/>
      <c r="U57046" s="287"/>
      <c r="X57046" s="289"/>
    </row>
    <row r="57047" spans="20:24">
      <c r="T57047" s="288"/>
      <c r="U57047" s="287"/>
      <c r="X57047" s="289"/>
    </row>
    <row r="57048" spans="20:24">
      <c r="T57048" s="288"/>
      <c r="U57048" s="287"/>
      <c r="X57048" s="289"/>
    </row>
    <row r="57049" spans="20:24">
      <c r="T57049" s="288"/>
      <c r="U57049" s="287"/>
      <c r="X57049" s="289"/>
    </row>
    <row r="57050" spans="20:24">
      <c r="T57050" s="288"/>
      <c r="U57050" s="287"/>
      <c r="X57050" s="289"/>
    </row>
    <row r="57051" spans="20:24">
      <c r="T57051" s="288"/>
      <c r="U57051" s="287"/>
      <c r="X57051" s="289"/>
    </row>
    <row r="57052" spans="20:24">
      <c r="T57052" s="288"/>
      <c r="U57052" s="287"/>
      <c r="X57052" s="289"/>
    </row>
    <row r="57053" spans="20:24">
      <c r="T57053" s="288"/>
      <c r="U57053" s="287"/>
      <c r="X57053" s="289"/>
    </row>
    <row r="57054" spans="20:24">
      <c r="T57054" s="288"/>
      <c r="U57054" s="287"/>
      <c r="X57054" s="289"/>
    </row>
    <row r="57055" spans="20:24">
      <c r="T57055" s="288"/>
      <c r="U57055" s="287"/>
      <c r="X57055" s="289"/>
    </row>
    <row r="57056" spans="20:24">
      <c r="T57056" s="288"/>
      <c r="U57056" s="287"/>
      <c r="X57056" s="289"/>
    </row>
    <row r="57057" spans="20:24">
      <c r="T57057" s="288"/>
      <c r="U57057" s="287"/>
      <c r="X57057" s="289"/>
    </row>
    <row r="57058" spans="20:24">
      <c r="T57058" s="288"/>
      <c r="U57058" s="287"/>
      <c r="X57058" s="289"/>
    </row>
    <row r="57059" spans="20:24">
      <c r="T57059" s="288"/>
      <c r="U57059" s="287"/>
      <c r="X57059" s="289"/>
    </row>
    <row r="57060" spans="20:24">
      <c r="T57060" s="288"/>
      <c r="U57060" s="287"/>
      <c r="X57060" s="289"/>
    </row>
    <row r="57061" spans="20:24">
      <c r="T57061" s="288"/>
      <c r="U57061" s="287"/>
      <c r="X57061" s="289"/>
    </row>
    <row r="57062" spans="20:24">
      <c r="T57062" s="288"/>
      <c r="U57062" s="287"/>
      <c r="X57062" s="289"/>
    </row>
    <row r="57063" spans="20:24">
      <c r="T57063" s="288"/>
      <c r="U57063" s="287"/>
      <c r="X57063" s="289"/>
    </row>
    <row r="57064" spans="20:24">
      <c r="T57064" s="288"/>
      <c r="U57064" s="287"/>
      <c r="X57064" s="289"/>
    </row>
    <row r="57065" spans="20:24">
      <c r="T57065" s="288"/>
      <c r="U57065" s="287"/>
      <c r="X57065" s="289"/>
    </row>
    <row r="57066" spans="20:24">
      <c r="T57066" s="288"/>
      <c r="U57066" s="287"/>
      <c r="X57066" s="289"/>
    </row>
    <row r="57067" spans="20:24">
      <c r="T57067" s="288"/>
      <c r="U57067" s="287"/>
      <c r="X57067" s="289"/>
    </row>
    <row r="57068" spans="20:24">
      <c r="T57068" s="288"/>
      <c r="U57068" s="287"/>
      <c r="X57068" s="289"/>
    </row>
    <row r="57069" spans="20:24">
      <c r="T57069" s="288"/>
      <c r="U57069" s="287"/>
      <c r="X57069" s="289"/>
    </row>
    <row r="57070" spans="20:24">
      <c r="T57070" s="288"/>
      <c r="U57070" s="287"/>
      <c r="X57070" s="289"/>
    </row>
    <row r="57071" spans="20:24">
      <c r="T57071" s="288"/>
      <c r="U57071" s="287"/>
      <c r="X57071" s="289"/>
    </row>
    <row r="57072" spans="20:24">
      <c r="T57072" s="288"/>
      <c r="U57072" s="287"/>
      <c r="X57072" s="289"/>
    </row>
    <row r="57073" spans="20:24">
      <c r="T57073" s="288"/>
      <c r="U57073" s="287"/>
      <c r="X57073" s="289"/>
    </row>
    <row r="57074" spans="20:24">
      <c r="T57074" s="288"/>
      <c r="U57074" s="287"/>
      <c r="X57074" s="289"/>
    </row>
    <row r="57075" spans="20:24">
      <c r="T57075" s="288"/>
      <c r="U57075" s="287"/>
      <c r="X57075" s="289"/>
    </row>
    <row r="57076" spans="20:24">
      <c r="T57076" s="288"/>
      <c r="U57076" s="287"/>
      <c r="X57076" s="289"/>
    </row>
    <row r="57077" spans="20:24">
      <c r="T57077" s="288"/>
      <c r="U57077" s="287"/>
      <c r="X57077" s="289"/>
    </row>
    <row r="57078" spans="20:24">
      <c r="T57078" s="288"/>
      <c r="U57078" s="287"/>
      <c r="X57078" s="289"/>
    </row>
    <row r="57079" spans="20:24">
      <c r="T57079" s="288"/>
      <c r="U57079" s="287"/>
      <c r="X57079" s="289"/>
    </row>
    <row r="57080" spans="20:24">
      <c r="T57080" s="288"/>
      <c r="U57080" s="287"/>
      <c r="X57080" s="289"/>
    </row>
    <row r="57081" spans="20:24">
      <c r="T57081" s="288"/>
      <c r="U57081" s="287"/>
      <c r="X57081" s="289"/>
    </row>
    <row r="57082" spans="20:24">
      <c r="T57082" s="288"/>
      <c r="U57082" s="287"/>
      <c r="X57082" s="289"/>
    </row>
    <row r="57083" spans="20:24">
      <c r="T57083" s="288"/>
      <c r="U57083" s="287"/>
      <c r="X57083" s="289"/>
    </row>
    <row r="57084" spans="20:24">
      <c r="T57084" s="288"/>
      <c r="U57084" s="287"/>
      <c r="X57084" s="289"/>
    </row>
    <row r="57085" spans="20:24">
      <c r="T57085" s="288"/>
      <c r="U57085" s="287"/>
      <c r="X57085" s="289"/>
    </row>
    <row r="57086" spans="20:24">
      <c r="T57086" s="288"/>
      <c r="U57086" s="287"/>
      <c r="X57086" s="289"/>
    </row>
    <row r="57087" spans="20:24">
      <c r="T57087" s="288"/>
      <c r="U57087" s="287"/>
      <c r="X57087" s="289"/>
    </row>
    <row r="57088" spans="20:24">
      <c r="T57088" s="288"/>
      <c r="U57088" s="287"/>
      <c r="X57088" s="289"/>
    </row>
    <row r="57089" spans="20:24">
      <c r="T57089" s="288"/>
      <c r="U57089" s="287"/>
      <c r="X57089" s="289"/>
    </row>
    <row r="57090" spans="20:24">
      <c r="T57090" s="288"/>
      <c r="U57090" s="287"/>
      <c r="X57090" s="289"/>
    </row>
    <row r="57091" spans="20:24">
      <c r="T57091" s="288"/>
      <c r="U57091" s="287"/>
      <c r="X57091" s="289"/>
    </row>
    <row r="57092" spans="20:24">
      <c r="T57092" s="288"/>
      <c r="U57092" s="287"/>
      <c r="X57092" s="289"/>
    </row>
    <row r="57093" spans="20:24">
      <c r="T57093" s="288"/>
      <c r="U57093" s="287"/>
      <c r="X57093" s="289"/>
    </row>
    <row r="57094" spans="20:24">
      <c r="T57094" s="288"/>
      <c r="U57094" s="287"/>
      <c r="X57094" s="289"/>
    </row>
    <row r="57095" spans="20:24">
      <c r="T57095" s="288"/>
      <c r="U57095" s="287"/>
      <c r="X57095" s="289"/>
    </row>
    <row r="57096" spans="20:24">
      <c r="T57096" s="288"/>
      <c r="U57096" s="287"/>
      <c r="X57096" s="289"/>
    </row>
    <row r="57097" spans="20:24">
      <c r="T57097" s="288"/>
      <c r="U57097" s="287"/>
      <c r="X57097" s="289"/>
    </row>
    <row r="57098" spans="20:24">
      <c r="T57098" s="288"/>
      <c r="U57098" s="287"/>
      <c r="X57098" s="289"/>
    </row>
    <row r="57099" spans="20:24">
      <c r="T57099" s="288"/>
      <c r="U57099" s="287"/>
      <c r="X57099" s="289"/>
    </row>
    <row r="57100" spans="20:24">
      <c r="T57100" s="288"/>
      <c r="U57100" s="287"/>
      <c r="X57100" s="289"/>
    </row>
    <row r="57101" spans="20:24">
      <c r="T57101" s="288"/>
      <c r="U57101" s="287"/>
      <c r="X57101" s="289"/>
    </row>
    <row r="57102" spans="20:24">
      <c r="T57102" s="288"/>
      <c r="U57102" s="287"/>
      <c r="X57102" s="289"/>
    </row>
    <row r="57103" spans="20:24">
      <c r="T57103" s="288"/>
      <c r="U57103" s="287"/>
      <c r="X57103" s="289"/>
    </row>
    <row r="57104" spans="20:24">
      <c r="T57104" s="288"/>
      <c r="U57104" s="287"/>
      <c r="X57104" s="289"/>
    </row>
    <row r="57105" spans="20:24">
      <c r="T57105" s="288"/>
      <c r="U57105" s="287"/>
      <c r="X57105" s="289"/>
    </row>
    <row r="57106" spans="20:24">
      <c r="T57106" s="288"/>
      <c r="U57106" s="287"/>
      <c r="X57106" s="289"/>
    </row>
    <row r="57107" spans="20:24">
      <c r="T57107" s="288"/>
      <c r="U57107" s="287"/>
      <c r="X57107" s="289"/>
    </row>
    <row r="57108" spans="20:24">
      <c r="T57108" s="288"/>
      <c r="U57108" s="287"/>
      <c r="X57108" s="289"/>
    </row>
    <row r="57109" spans="20:24">
      <c r="T57109" s="288"/>
      <c r="U57109" s="287"/>
      <c r="X57109" s="289"/>
    </row>
    <row r="57110" spans="20:24">
      <c r="T57110" s="288"/>
      <c r="U57110" s="287"/>
      <c r="X57110" s="289"/>
    </row>
    <row r="57111" spans="20:24">
      <c r="T57111" s="288"/>
      <c r="U57111" s="287"/>
      <c r="X57111" s="289"/>
    </row>
    <row r="57112" spans="20:24">
      <c r="T57112" s="288"/>
      <c r="U57112" s="287"/>
      <c r="X57112" s="289"/>
    </row>
    <row r="57113" spans="20:24">
      <c r="T57113" s="288"/>
      <c r="U57113" s="287"/>
      <c r="X57113" s="289"/>
    </row>
    <row r="57114" spans="20:24">
      <c r="T57114" s="288"/>
      <c r="U57114" s="287"/>
      <c r="X57114" s="289"/>
    </row>
    <row r="57115" spans="20:24">
      <c r="T57115" s="288"/>
      <c r="U57115" s="287"/>
      <c r="X57115" s="289"/>
    </row>
    <row r="57116" spans="20:24">
      <c r="T57116" s="288"/>
      <c r="U57116" s="287"/>
      <c r="X57116" s="289"/>
    </row>
    <row r="57117" spans="20:24">
      <c r="T57117" s="288"/>
      <c r="U57117" s="287"/>
      <c r="X57117" s="289"/>
    </row>
    <row r="57118" spans="20:24">
      <c r="T57118" s="288"/>
      <c r="U57118" s="287"/>
      <c r="X57118" s="289"/>
    </row>
    <row r="57119" spans="20:24">
      <c r="T57119" s="288"/>
      <c r="U57119" s="287"/>
      <c r="X57119" s="289"/>
    </row>
    <row r="57120" spans="20:24">
      <c r="T57120" s="288"/>
      <c r="U57120" s="287"/>
      <c r="X57120" s="289"/>
    </row>
    <row r="57121" spans="20:24">
      <c r="T57121" s="288"/>
      <c r="U57121" s="287"/>
      <c r="X57121" s="289"/>
    </row>
    <row r="57122" spans="20:24">
      <c r="T57122" s="288"/>
      <c r="U57122" s="287"/>
      <c r="X57122" s="289"/>
    </row>
    <row r="57123" spans="20:24">
      <c r="T57123" s="288"/>
      <c r="U57123" s="287"/>
      <c r="X57123" s="289"/>
    </row>
    <row r="57124" spans="20:24">
      <c r="T57124" s="288"/>
      <c r="U57124" s="287"/>
      <c r="X57124" s="289"/>
    </row>
    <row r="57125" spans="20:24">
      <c r="T57125" s="288"/>
      <c r="U57125" s="287"/>
      <c r="X57125" s="289"/>
    </row>
    <row r="57126" spans="20:24">
      <c r="T57126" s="288"/>
      <c r="U57126" s="287"/>
      <c r="X57126" s="289"/>
    </row>
    <row r="57127" spans="20:24">
      <c r="T57127" s="288"/>
      <c r="U57127" s="287"/>
      <c r="X57127" s="289"/>
    </row>
    <row r="57128" spans="20:24">
      <c r="T57128" s="288"/>
      <c r="U57128" s="287"/>
      <c r="X57128" s="289"/>
    </row>
    <row r="57129" spans="20:24">
      <c r="T57129" s="288"/>
      <c r="U57129" s="287"/>
      <c r="X57129" s="289"/>
    </row>
    <row r="57130" spans="20:24">
      <c r="T57130" s="288"/>
      <c r="U57130" s="287"/>
      <c r="X57130" s="289"/>
    </row>
    <row r="57131" spans="20:24">
      <c r="T57131" s="288"/>
      <c r="U57131" s="287"/>
      <c r="X57131" s="289"/>
    </row>
    <row r="57132" spans="20:24">
      <c r="T57132" s="288"/>
      <c r="U57132" s="287"/>
      <c r="X57132" s="289"/>
    </row>
    <row r="57133" spans="20:24">
      <c r="T57133" s="288"/>
      <c r="U57133" s="287"/>
      <c r="X57133" s="289"/>
    </row>
    <row r="57134" spans="20:24">
      <c r="T57134" s="288"/>
      <c r="U57134" s="287"/>
      <c r="X57134" s="289"/>
    </row>
    <row r="57135" spans="20:24">
      <c r="T57135" s="288"/>
      <c r="U57135" s="287"/>
      <c r="X57135" s="289"/>
    </row>
    <row r="57136" spans="20:24">
      <c r="T57136" s="288"/>
      <c r="U57136" s="287"/>
      <c r="X57136" s="289"/>
    </row>
    <row r="57137" spans="20:24">
      <c r="T57137" s="288"/>
      <c r="U57137" s="287"/>
      <c r="X57137" s="289"/>
    </row>
    <row r="57138" spans="20:24">
      <c r="T57138" s="288"/>
      <c r="U57138" s="287"/>
      <c r="X57138" s="289"/>
    </row>
    <row r="57139" spans="20:24">
      <c r="T57139" s="288"/>
      <c r="U57139" s="287"/>
      <c r="X57139" s="289"/>
    </row>
    <row r="57140" spans="20:24">
      <c r="T57140" s="288"/>
      <c r="U57140" s="287"/>
      <c r="X57140" s="289"/>
    </row>
    <row r="57141" spans="20:24">
      <c r="T57141" s="288"/>
      <c r="U57141" s="287"/>
      <c r="X57141" s="289"/>
    </row>
    <row r="57142" spans="20:24">
      <c r="T57142" s="288"/>
      <c r="U57142" s="287"/>
      <c r="X57142" s="289"/>
    </row>
    <row r="57143" spans="20:24">
      <c r="T57143" s="288"/>
      <c r="U57143" s="287"/>
      <c r="X57143" s="289"/>
    </row>
    <row r="57144" spans="20:24">
      <c r="T57144" s="288"/>
      <c r="U57144" s="287"/>
      <c r="X57144" s="289"/>
    </row>
    <row r="57145" spans="20:24">
      <c r="T57145" s="288"/>
      <c r="U57145" s="287"/>
      <c r="X57145" s="289"/>
    </row>
    <row r="57146" spans="20:24">
      <c r="T57146" s="288"/>
      <c r="U57146" s="287"/>
      <c r="X57146" s="289"/>
    </row>
    <row r="57147" spans="20:24">
      <c r="T57147" s="288"/>
      <c r="U57147" s="287"/>
      <c r="X57147" s="289"/>
    </row>
    <row r="57148" spans="20:24">
      <c r="T57148" s="288"/>
      <c r="U57148" s="287"/>
      <c r="X57148" s="289"/>
    </row>
    <row r="57149" spans="20:24">
      <c r="T57149" s="288"/>
      <c r="U57149" s="287"/>
      <c r="X57149" s="289"/>
    </row>
    <row r="57150" spans="20:24">
      <c r="T57150" s="288"/>
      <c r="U57150" s="287"/>
      <c r="X57150" s="289"/>
    </row>
    <row r="57151" spans="20:24">
      <c r="T57151" s="288"/>
      <c r="U57151" s="287"/>
      <c r="X57151" s="289"/>
    </row>
    <row r="57152" spans="20:24">
      <c r="T57152" s="288"/>
      <c r="U57152" s="287"/>
      <c r="X57152" s="289"/>
    </row>
    <row r="57153" spans="20:24">
      <c r="T57153" s="288"/>
      <c r="U57153" s="287"/>
      <c r="X57153" s="289"/>
    </row>
    <row r="57154" spans="20:24">
      <c r="T57154" s="288"/>
      <c r="U57154" s="287"/>
      <c r="X57154" s="289"/>
    </row>
    <row r="57155" spans="20:24">
      <c r="T57155" s="288"/>
      <c r="U57155" s="287"/>
      <c r="X57155" s="289"/>
    </row>
    <row r="57156" spans="20:24">
      <c r="T57156" s="288"/>
      <c r="U57156" s="287"/>
      <c r="X57156" s="289"/>
    </row>
    <row r="57157" spans="20:24">
      <c r="T57157" s="288"/>
      <c r="U57157" s="287"/>
      <c r="X57157" s="289"/>
    </row>
    <row r="57158" spans="20:24">
      <c r="T57158" s="288"/>
      <c r="U57158" s="287"/>
      <c r="X57158" s="289"/>
    </row>
    <row r="57159" spans="20:24">
      <c r="T57159" s="288"/>
      <c r="U57159" s="287"/>
      <c r="X57159" s="289"/>
    </row>
    <row r="57160" spans="20:24">
      <c r="T57160" s="288"/>
      <c r="U57160" s="287"/>
      <c r="X57160" s="289"/>
    </row>
    <row r="57161" spans="20:24">
      <c r="T57161" s="288"/>
      <c r="U57161" s="287"/>
      <c r="X57161" s="289"/>
    </row>
    <row r="57162" spans="20:24">
      <c r="T57162" s="288"/>
      <c r="U57162" s="287"/>
      <c r="X57162" s="289"/>
    </row>
    <row r="57163" spans="20:24">
      <c r="T57163" s="288"/>
      <c r="U57163" s="287"/>
      <c r="X57163" s="289"/>
    </row>
    <row r="57164" spans="20:24">
      <c r="T57164" s="288"/>
      <c r="U57164" s="287"/>
      <c r="X57164" s="289"/>
    </row>
    <row r="57165" spans="20:24">
      <c r="T57165" s="288"/>
      <c r="U57165" s="287"/>
      <c r="X57165" s="289"/>
    </row>
    <row r="57166" spans="20:24">
      <c r="T57166" s="288"/>
      <c r="U57166" s="287"/>
      <c r="X57166" s="289"/>
    </row>
    <row r="57167" spans="20:24">
      <c r="T57167" s="288"/>
      <c r="U57167" s="287"/>
      <c r="X57167" s="289"/>
    </row>
    <row r="57168" spans="20:24">
      <c r="T57168" s="288"/>
      <c r="U57168" s="287"/>
      <c r="X57168" s="289"/>
    </row>
    <row r="57169" spans="20:24">
      <c r="T57169" s="288"/>
      <c r="U57169" s="287"/>
      <c r="X57169" s="289"/>
    </row>
    <row r="57170" spans="20:24">
      <c r="T57170" s="288"/>
      <c r="U57170" s="287"/>
      <c r="X57170" s="289"/>
    </row>
    <row r="57171" spans="20:24">
      <c r="T57171" s="288"/>
      <c r="U57171" s="287"/>
      <c r="X57171" s="289"/>
    </row>
    <row r="57172" spans="20:24">
      <c r="T57172" s="288"/>
      <c r="U57172" s="287"/>
      <c r="X57172" s="289"/>
    </row>
    <row r="57173" spans="20:24">
      <c r="T57173" s="288"/>
      <c r="U57173" s="287"/>
      <c r="X57173" s="289"/>
    </row>
    <row r="57174" spans="20:24">
      <c r="T57174" s="288"/>
      <c r="U57174" s="287"/>
      <c r="X57174" s="289"/>
    </row>
    <row r="57175" spans="20:24">
      <c r="T57175" s="288"/>
      <c r="U57175" s="287"/>
      <c r="X57175" s="289"/>
    </row>
    <row r="57176" spans="20:24">
      <c r="T57176" s="288"/>
      <c r="U57176" s="287"/>
      <c r="X57176" s="289"/>
    </row>
    <row r="57177" spans="20:24">
      <c r="T57177" s="288"/>
      <c r="U57177" s="287"/>
      <c r="X57177" s="289"/>
    </row>
    <row r="57178" spans="20:24">
      <c r="T57178" s="288"/>
      <c r="U57178" s="287"/>
      <c r="X57178" s="289"/>
    </row>
    <row r="57179" spans="20:24">
      <c r="T57179" s="288"/>
      <c r="U57179" s="287"/>
      <c r="X57179" s="289"/>
    </row>
    <row r="57180" spans="20:24">
      <c r="T57180" s="288"/>
      <c r="U57180" s="287"/>
      <c r="X57180" s="289"/>
    </row>
    <row r="57181" spans="20:24">
      <c r="T57181" s="288"/>
      <c r="U57181" s="287"/>
      <c r="X57181" s="289"/>
    </row>
    <row r="57182" spans="20:24">
      <c r="T57182" s="288"/>
      <c r="U57182" s="287"/>
      <c r="X57182" s="289"/>
    </row>
    <row r="57183" spans="20:24">
      <c r="T57183" s="288"/>
      <c r="U57183" s="287"/>
      <c r="X57183" s="289"/>
    </row>
    <row r="57184" spans="20:24">
      <c r="T57184" s="288"/>
      <c r="U57184" s="287"/>
      <c r="X57184" s="289"/>
    </row>
    <row r="57185" spans="20:24">
      <c r="T57185" s="288"/>
      <c r="U57185" s="287"/>
      <c r="X57185" s="289"/>
    </row>
    <row r="57186" spans="20:24">
      <c r="T57186" s="288"/>
      <c r="U57186" s="287"/>
      <c r="X57186" s="289"/>
    </row>
    <row r="57187" spans="20:24">
      <c r="T57187" s="288"/>
      <c r="U57187" s="287"/>
      <c r="X57187" s="289"/>
    </row>
    <row r="57188" spans="20:24">
      <c r="T57188" s="288"/>
      <c r="U57188" s="287"/>
      <c r="X57188" s="289"/>
    </row>
    <row r="57189" spans="20:24">
      <c r="T57189" s="288"/>
      <c r="U57189" s="287"/>
      <c r="X57189" s="289"/>
    </row>
    <row r="57190" spans="20:24">
      <c r="T57190" s="288"/>
      <c r="U57190" s="287"/>
      <c r="X57190" s="289"/>
    </row>
    <row r="57191" spans="20:24">
      <c r="T57191" s="288"/>
      <c r="U57191" s="287"/>
      <c r="X57191" s="289"/>
    </row>
    <row r="57192" spans="20:24">
      <c r="T57192" s="288"/>
      <c r="U57192" s="287"/>
      <c r="X57192" s="289"/>
    </row>
    <row r="57193" spans="20:24">
      <c r="T57193" s="288"/>
      <c r="U57193" s="287"/>
      <c r="X57193" s="289"/>
    </row>
    <row r="57194" spans="20:24">
      <c r="T57194" s="288"/>
      <c r="U57194" s="287"/>
      <c r="X57194" s="289"/>
    </row>
    <row r="57195" spans="20:24">
      <c r="T57195" s="288"/>
      <c r="U57195" s="287"/>
      <c r="X57195" s="289"/>
    </row>
    <row r="57196" spans="20:24">
      <c r="T57196" s="288"/>
      <c r="U57196" s="287"/>
      <c r="X57196" s="289"/>
    </row>
    <row r="57197" spans="20:24">
      <c r="T57197" s="288"/>
      <c r="U57197" s="287"/>
      <c r="X57197" s="289"/>
    </row>
    <row r="57198" spans="20:24">
      <c r="T57198" s="288"/>
      <c r="U57198" s="287"/>
      <c r="X57198" s="289"/>
    </row>
    <row r="57199" spans="20:24">
      <c r="T57199" s="288"/>
      <c r="U57199" s="287"/>
      <c r="X57199" s="289"/>
    </row>
    <row r="57200" spans="20:24">
      <c r="T57200" s="288"/>
      <c r="U57200" s="287"/>
      <c r="X57200" s="289"/>
    </row>
    <row r="57201" spans="20:24">
      <c r="T57201" s="288"/>
      <c r="U57201" s="287"/>
      <c r="X57201" s="289"/>
    </row>
    <row r="57202" spans="20:24">
      <c r="T57202" s="288"/>
      <c r="U57202" s="287"/>
      <c r="X57202" s="289"/>
    </row>
    <row r="57203" spans="20:24">
      <c r="T57203" s="288"/>
      <c r="U57203" s="287"/>
      <c r="X57203" s="289"/>
    </row>
    <row r="57204" spans="20:24">
      <c r="T57204" s="288"/>
      <c r="U57204" s="287"/>
      <c r="X57204" s="289"/>
    </row>
    <row r="57205" spans="20:24">
      <c r="T57205" s="288"/>
      <c r="U57205" s="287"/>
      <c r="X57205" s="289"/>
    </row>
    <row r="57206" spans="20:24">
      <c r="T57206" s="288"/>
      <c r="U57206" s="287"/>
      <c r="X57206" s="289"/>
    </row>
    <row r="57207" spans="20:24">
      <c r="T57207" s="288"/>
      <c r="U57207" s="287"/>
      <c r="X57207" s="289"/>
    </row>
    <row r="57208" spans="20:24">
      <c r="T57208" s="288"/>
      <c r="U57208" s="287"/>
      <c r="X57208" s="289"/>
    </row>
    <row r="57209" spans="20:24">
      <c r="T57209" s="288"/>
      <c r="U57209" s="287"/>
      <c r="X57209" s="289"/>
    </row>
    <row r="57210" spans="20:24">
      <c r="T57210" s="288"/>
      <c r="U57210" s="287"/>
      <c r="X57210" s="289"/>
    </row>
    <row r="57211" spans="20:24">
      <c r="T57211" s="288"/>
      <c r="U57211" s="287"/>
      <c r="X57211" s="289"/>
    </row>
    <row r="57212" spans="20:24">
      <c r="T57212" s="288"/>
      <c r="U57212" s="287"/>
      <c r="X57212" s="289"/>
    </row>
    <row r="57213" spans="20:24">
      <c r="T57213" s="288"/>
      <c r="U57213" s="287"/>
      <c r="X57213" s="289"/>
    </row>
    <row r="57214" spans="20:24">
      <c r="T57214" s="288"/>
      <c r="U57214" s="287"/>
      <c r="X57214" s="289"/>
    </row>
    <row r="57215" spans="20:24">
      <c r="T57215" s="288"/>
      <c r="U57215" s="287"/>
      <c r="X57215" s="289"/>
    </row>
    <row r="57216" spans="20:24">
      <c r="T57216" s="288"/>
      <c r="U57216" s="287"/>
      <c r="X57216" s="289"/>
    </row>
    <row r="57217" spans="20:24">
      <c r="T57217" s="288"/>
      <c r="U57217" s="287"/>
      <c r="X57217" s="289"/>
    </row>
    <row r="57218" spans="20:24">
      <c r="T57218" s="288"/>
      <c r="U57218" s="287"/>
      <c r="X57218" s="289"/>
    </row>
    <row r="57219" spans="20:24">
      <c r="T57219" s="288"/>
      <c r="U57219" s="287"/>
      <c r="X57219" s="289"/>
    </row>
    <row r="57220" spans="20:24">
      <c r="T57220" s="288"/>
      <c r="U57220" s="287"/>
      <c r="X57220" s="289"/>
    </row>
    <row r="57221" spans="20:24">
      <c r="T57221" s="288"/>
      <c r="U57221" s="287"/>
      <c r="X57221" s="289"/>
    </row>
    <row r="57222" spans="20:24">
      <c r="T57222" s="288"/>
      <c r="U57222" s="287"/>
      <c r="X57222" s="289"/>
    </row>
    <row r="57223" spans="20:24">
      <c r="T57223" s="288"/>
      <c r="U57223" s="287"/>
      <c r="X57223" s="289"/>
    </row>
    <row r="57224" spans="20:24">
      <c r="T57224" s="288"/>
      <c r="U57224" s="287"/>
      <c r="X57224" s="289"/>
    </row>
    <row r="57225" spans="20:24">
      <c r="T57225" s="288"/>
      <c r="U57225" s="287"/>
      <c r="X57225" s="289"/>
    </row>
    <row r="57226" spans="20:24">
      <c r="T57226" s="288"/>
      <c r="U57226" s="287"/>
      <c r="X57226" s="289"/>
    </row>
    <row r="57227" spans="20:24">
      <c r="T57227" s="288"/>
      <c r="U57227" s="287"/>
      <c r="X57227" s="289"/>
    </row>
    <row r="57228" spans="20:24">
      <c r="T57228" s="288"/>
      <c r="U57228" s="287"/>
      <c r="X57228" s="289"/>
    </row>
    <row r="57229" spans="20:24">
      <c r="T57229" s="288"/>
      <c r="U57229" s="287"/>
      <c r="X57229" s="289"/>
    </row>
    <row r="57230" spans="20:24">
      <c r="T57230" s="288"/>
      <c r="U57230" s="287"/>
      <c r="X57230" s="289"/>
    </row>
    <row r="57231" spans="20:24">
      <c r="T57231" s="288"/>
      <c r="U57231" s="287"/>
      <c r="X57231" s="289"/>
    </row>
    <row r="57232" spans="20:24">
      <c r="T57232" s="288"/>
      <c r="U57232" s="287"/>
      <c r="X57232" s="289"/>
    </row>
    <row r="57233" spans="20:24">
      <c r="T57233" s="288"/>
      <c r="U57233" s="287"/>
      <c r="X57233" s="289"/>
    </row>
    <row r="57234" spans="20:24">
      <c r="T57234" s="288"/>
      <c r="U57234" s="287"/>
      <c r="X57234" s="289"/>
    </row>
    <row r="57235" spans="20:24">
      <c r="T57235" s="288"/>
      <c r="U57235" s="287"/>
      <c r="X57235" s="289"/>
    </row>
    <row r="57236" spans="20:24">
      <c r="T57236" s="288"/>
      <c r="U57236" s="287"/>
      <c r="X57236" s="289"/>
    </row>
    <row r="57237" spans="20:24">
      <c r="T57237" s="288"/>
      <c r="U57237" s="287"/>
      <c r="X57237" s="289"/>
    </row>
    <row r="57238" spans="20:24">
      <c r="T57238" s="288"/>
      <c r="U57238" s="287"/>
      <c r="X57238" s="289"/>
    </row>
    <row r="57239" spans="20:24">
      <c r="T57239" s="288"/>
      <c r="U57239" s="287"/>
      <c r="X57239" s="289"/>
    </row>
    <row r="57240" spans="20:24">
      <c r="T57240" s="288"/>
      <c r="U57240" s="287"/>
      <c r="X57240" s="289"/>
    </row>
    <row r="57241" spans="20:24">
      <c r="T57241" s="288"/>
      <c r="U57241" s="287"/>
      <c r="X57241" s="289"/>
    </row>
    <row r="57242" spans="20:24">
      <c r="T57242" s="288"/>
      <c r="U57242" s="287"/>
      <c r="X57242" s="289"/>
    </row>
    <row r="57243" spans="20:24">
      <c r="T57243" s="288"/>
      <c r="U57243" s="287"/>
      <c r="X57243" s="289"/>
    </row>
    <row r="57244" spans="20:24">
      <c r="T57244" s="288"/>
      <c r="U57244" s="287"/>
      <c r="X57244" s="289"/>
    </row>
    <row r="57245" spans="20:24">
      <c r="T57245" s="288"/>
      <c r="U57245" s="287"/>
      <c r="X57245" s="289"/>
    </row>
    <row r="57246" spans="20:24">
      <c r="T57246" s="288"/>
      <c r="U57246" s="287"/>
      <c r="X57246" s="289"/>
    </row>
    <row r="57247" spans="20:24">
      <c r="T57247" s="288"/>
      <c r="U57247" s="287"/>
      <c r="X57247" s="289"/>
    </row>
    <row r="57248" spans="20:24">
      <c r="T57248" s="288"/>
      <c r="U57248" s="287"/>
      <c r="X57248" s="289"/>
    </row>
    <row r="57249" spans="20:24">
      <c r="T57249" s="288"/>
      <c r="U57249" s="287"/>
      <c r="X57249" s="289"/>
    </row>
    <row r="57250" spans="20:24">
      <c r="T57250" s="288"/>
      <c r="U57250" s="287"/>
      <c r="X57250" s="289"/>
    </row>
    <row r="57251" spans="20:24">
      <c r="T57251" s="288"/>
      <c r="U57251" s="287"/>
      <c r="X57251" s="289"/>
    </row>
    <row r="57252" spans="20:24">
      <c r="T57252" s="288"/>
      <c r="U57252" s="287"/>
      <c r="X57252" s="289"/>
    </row>
    <row r="57253" spans="20:24">
      <c r="T57253" s="288"/>
      <c r="U57253" s="287"/>
      <c r="X57253" s="289"/>
    </row>
    <row r="57254" spans="20:24">
      <c r="T57254" s="288"/>
      <c r="U57254" s="287"/>
      <c r="X57254" s="289"/>
    </row>
    <row r="57255" spans="20:24">
      <c r="T57255" s="288"/>
      <c r="U57255" s="287"/>
      <c r="X57255" s="289"/>
    </row>
    <row r="57256" spans="20:24">
      <c r="T57256" s="288"/>
      <c r="U57256" s="287"/>
      <c r="X57256" s="289"/>
    </row>
    <row r="57257" spans="20:24">
      <c r="T57257" s="288"/>
      <c r="U57257" s="287"/>
      <c r="X57257" s="289"/>
    </row>
    <row r="57258" spans="20:24">
      <c r="T57258" s="288"/>
      <c r="U57258" s="287"/>
      <c r="X57258" s="289"/>
    </row>
    <row r="57259" spans="20:24">
      <c r="T57259" s="288"/>
      <c r="U57259" s="287"/>
      <c r="X57259" s="289"/>
    </row>
    <row r="57260" spans="20:24">
      <c r="T57260" s="288"/>
      <c r="U57260" s="287"/>
      <c r="X57260" s="289"/>
    </row>
    <row r="57261" spans="20:24">
      <c r="T57261" s="288"/>
      <c r="U57261" s="287"/>
      <c r="X57261" s="289"/>
    </row>
    <row r="57262" spans="20:24">
      <c r="T57262" s="288"/>
      <c r="U57262" s="287"/>
      <c r="X57262" s="289"/>
    </row>
    <row r="57263" spans="20:24">
      <c r="T57263" s="288"/>
      <c r="U57263" s="287"/>
      <c r="X57263" s="289"/>
    </row>
    <row r="57264" spans="20:24">
      <c r="T57264" s="288"/>
      <c r="U57264" s="287"/>
      <c r="X57264" s="289"/>
    </row>
    <row r="57265" spans="20:24">
      <c r="T57265" s="288"/>
      <c r="U57265" s="287"/>
      <c r="X57265" s="289"/>
    </row>
    <row r="57266" spans="20:24">
      <c r="T57266" s="288"/>
      <c r="U57266" s="287"/>
      <c r="X57266" s="289"/>
    </row>
    <row r="57267" spans="20:24">
      <c r="T57267" s="288"/>
      <c r="U57267" s="287"/>
      <c r="X57267" s="289"/>
    </row>
    <row r="57268" spans="20:24">
      <c r="T57268" s="288"/>
      <c r="U57268" s="287"/>
      <c r="X57268" s="289"/>
    </row>
    <row r="57269" spans="20:24">
      <c r="T57269" s="288"/>
      <c r="U57269" s="287"/>
      <c r="X57269" s="289"/>
    </row>
    <row r="57270" spans="20:24">
      <c r="T57270" s="288"/>
      <c r="U57270" s="287"/>
      <c r="X57270" s="289"/>
    </row>
    <row r="57271" spans="20:24">
      <c r="T57271" s="288"/>
      <c r="U57271" s="287"/>
      <c r="X57271" s="289"/>
    </row>
    <row r="57272" spans="20:24">
      <c r="T57272" s="288"/>
      <c r="U57272" s="287"/>
      <c r="X57272" s="289"/>
    </row>
    <row r="57273" spans="20:24">
      <c r="T57273" s="288"/>
      <c r="U57273" s="287"/>
      <c r="X57273" s="289"/>
    </row>
    <row r="57274" spans="20:24">
      <c r="T57274" s="288"/>
      <c r="U57274" s="287"/>
      <c r="X57274" s="289"/>
    </row>
    <row r="57275" spans="20:24">
      <c r="T57275" s="288"/>
      <c r="U57275" s="287"/>
      <c r="X57275" s="289"/>
    </row>
    <row r="57276" spans="20:24">
      <c r="T57276" s="288"/>
      <c r="U57276" s="287"/>
      <c r="X57276" s="289"/>
    </row>
    <row r="57277" spans="20:24">
      <c r="T57277" s="288"/>
      <c r="U57277" s="287"/>
      <c r="X57277" s="289"/>
    </row>
    <row r="57278" spans="20:24">
      <c r="T57278" s="288"/>
      <c r="U57278" s="287"/>
      <c r="X57278" s="289"/>
    </row>
    <row r="57279" spans="20:24">
      <c r="T57279" s="288"/>
      <c r="U57279" s="287"/>
      <c r="X57279" s="289"/>
    </row>
    <row r="57280" spans="20:24">
      <c r="T57280" s="288"/>
      <c r="U57280" s="287"/>
      <c r="X57280" s="289"/>
    </row>
    <row r="57281" spans="20:24">
      <c r="T57281" s="288"/>
      <c r="U57281" s="287"/>
      <c r="X57281" s="289"/>
    </row>
    <row r="57282" spans="20:24">
      <c r="T57282" s="288"/>
      <c r="U57282" s="287"/>
      <c r="X57282" s="289"/>
    </row>
    <row r="57283" spans="20:24">
      <c r="T57283" s="288"/>
      <c r="U57283" s="287"/>
      <c r="X57283" s="289"/>
    </row>
    <row r="57284" spans="20:24">
      <c r="T57284" s="288"/>
      <c r="U57284" s="287"/>
      <c r="X57284" s="289"/>
    </row>
    <row r="57285" spans="20:24">
      <c r="T57285" s="288"/>
      <c r="U57285" s="287"/>
      <c r="X57285" s="289"/>
    </row>
    <row r="57286" spans="20:24">
      <c r="T57286" s="288"/>
      <c r="U57286" s="287"/>
      <c r="X57286" s="289"/>
    </row>
    <row r="57287" spans="20:24">
      <c r="T57287" s="288"/>
      <c r="U57287" s="287"/>
      <c r="X57287" s="289"/>
    </row>
    <row r="57288" spans="20:24">
      <c r="T57288" s="288"/>
      <c r="U57288" s="287"/>
      <c r="X57288" s="289"/>
    </row>
    <row r="57289" spans="20:24">
      <c r="T57289" s="288"/>
      <c r="U57289" s="287"/>
      <c r="X57289" s="289"/>
    </row>
    <row r="57290" spans="20:24">
      <c r="T57290" s="288"/>
      <c r="U57290" s="287"/>
      <c r="X57290" s="289"/>
    </row>
    <row r="57291" spans="20:24">
      <c r="T57291" s="288"/>
      <c r="U57291" s="287"/>
      <c r="X57291" s="289"/>
    </row>
    <row r="57292" spans="20:24">
      <c r="T57292" s="288"/>
      <c r="U57292" s="287"/>
      <c r="X57292" s="289"/>
    </row>
    <row r="57293" spans="20:24">
      <c r="T57293" s="288"/>
      <c r="U57293" s="287"/>
      <c r="X57293" s="289"/>
    </row>
    <row r="57294" spans="20:24">
      <c r="T57294" s="288"/>
      <c r="U57294" s="287"/>
      <c r="X57294" s="289"/>
    </row>
    <row r="57295" spans="20:24">
      <c r="T57295" s="288"/>
      <c r="U57295" s="287"/>
      <c r="X57295" s="289"/>
    </row>
    <row r="57296" spans="20:24">
      <c r="T57296" s="288"/>
      <c r="U57296" s="287"/>
      <c r="X57296" s="289"/>
    </row>
    <row r="57297" spans="20:24">
      <c r="T57297" s="288"/>
      <c r="U57297" s="287"/>
      <c r="X57297" s="289"/>
    </row>
    <row r="57298" spans="20:24">
      <c r="T57298" s="288"/>
      <c r="U57298" s="287"/>
      <c r="X57298" s="289"/>
    </row>
    <row r="57299" spans="20:24">
      <c r="T57299" s="288"/>
      <c r="U57299" s="287"/>
      <c r="X57299" s="289"/>
    </row>
    <row r="57300" spans="20:24">
      <c r="T57300" s="288"/>
      <c r="U57300" s="287"/>
      <c r="X57300" s="289"/>
    </row>
    <row r="57301" spans="20:24">
      <c r="T57301" s="288"/>
      <c r="U57301" s="287"/>
      <c r="X57301" s="289"/>
    </row>
    <row r="57302" spans="20:24">
      <c r="T57302" s="288"/>
      <c r="U57302" s="287"/>
      <c r="X57302" s="289"/>
    </row>
    <row r="57303" spans="20:24">
      <c r="T57303" s="288"/>
      <c r="U57303" s="287"/>
      <c r="X57303" s="289"/>
    </row>
    <row r="57304" spans="20:24">
      <c r="T57304" s="288"/>
      <c r="U57304" s="287"/>
      <c r="X57304" s="289"/>
    </row>
    <row r="57305" spans="20:24">
      <c r="T57305" s="288"/>
      <c r="U57305" s="287"/>
      <c r="X57305" s="289"/>
    </row>
    <row r="57306" spans="20:24">
      <c r="T57306" s="288"/>
      <c r="U57306" s="287"/>
      <c r="X57306" s="289"/>
    </row>
    <row r="57307" spans="20:24">
      <c r="T57307" s="288"/>
      <c r="U57307" s="287"/>
      <c r="X57307" s="289"/>
    </row>
    <row r="57308" spans="20:24">
      <c r="T57308" s="288"/>
      <c r="U57308" s="287"/>
      <c r="X57308" s="289"/>
    </row>
    <row r="57309" spans="20:24">
      <c r="T57309" s="288"/>
      <c r="U57309" s="287"/>
      <c r="X57309" s="289"/>
    </row>
    <row r="57310" spans="20:24">
      <c r="T57310" s="288"/>
      <c r="U57310" s="287"/>
      <c r="X57310" s="289"/>
    </row>
    <row r="57311" spans="20:24">
      <c r="T57311" s="288"/>
      <c r="U57311" s="287"/>
      <c r="X57311" s="289"/>
    </row>
    <row r="57312" spans="20:24">
      <c r="T57312" s="288"/>
      <c r="U57312" s="287"/>
      <c r="X57312" s="289"/>
    </row>
    <row r="57313" spans="20:24">
      <c r="T57313" s="288"/>
      <c r="U57313" s="287"/>
      <c r="X57313" s="289"/>
    </row>
    <row r="57314" spans="20:24">
      <c r="T57314" s="288"/>
      <c r="U57314" s="287"/>
      <c r="X57314" s="289"/>
    </row>
    <row r="57315" spans="20:24">
      <c r="T57315" s="288"/>
      <c r="U57315" s="287"/>
      <c r="X57315" s="289"/>
    </row>
    <row r="57316" spans="20:24">
      <c r="T57316" s="288"/>
      <c r="U57316" s="287"/>
      <c r="X57316" s="289"/>
    </row>
    <row r="57317" spans="20:24">
      <c r="T57317" s="288"/>
      <c r="U57317" s="287"/>
      <c r="X57317" s="289"/>
    </row>
    <row r="57318" spans="20:24">
      <c r="T57318" s="288"/>
      <c r="U57318" s="287"/>
      <c r="X57318" s="289"/>
    </row>
    <row r="57319" spans="20:24">
      <c r="T57319" s="288"/>
      <c r="U57319" s="287"/>
      <c r="X57319" s="289"/>
    </row>
    <row r="57320" spans="20:24">
      <c r="T57320" s="288"/>
      <c r="U57320" s="287"/>
      <c r="X57320" s="289"/>
    </row>
    <row r="57321" spans="20:24">
      <c r="T57321" s="288"/>
      <c r="U57321" s="287"/>
      <c r="X57321" s="289"/>
    </row>
    <row r="57322" spans="20:24">
      <c r="T57322" s="288"/>
      <c r="U57322" s="287"/>
      <c r="X57322" s="289"/>
    </row>
    <row r="57323" spans="20:24">
      <c r="T57323" s="288"/>
      <c r="U57323" s="287"/>
      <c r="X57323" s="289"/>
    </row>
    <row r="57324" spans="20:24">
      <c r="T57324" s="288"/>
      <c r="U57324" s="287"/>
      <c r="X57324" s="289"/>
    </row>
    <row r="57325" spans="20:24">
      <c r="T57325" s="288"/>
      <c r="U57325" s="287"/>
      <c r="X57325" s="289"/>
    </row>
    <row r="57326" spans="20:24">
      <c r="T57326" s="288"/>
      <c r="U57326" s="287"/>
      <c r="X57326" s="289"/>
    </row>
    <row r="57327" spans="20:24">
      <c r="T57327" s="288"/>
      <c r="U57327" s="287"/>
      <c r="X57327" s="289"/>
    </row>
    <row r="57328" spans="20:24">
      <c r="T57328" s="288"/>
      <c r="U57328" s="287"/>
      <c r="X57328" s="289"/>
    </row>
    <row r="57329" spans="20:24">
      <c r="T57329" s="288"/>
      <c r="U57329" s="287"/>
      <c r="X57329" s="289"/>
    </row>
    <row r="57330" spans="20:24">
      <c r="T57330" s="288"/>
      <c r="U57330" s="287"/>
      <c r="X57330" s="289"/>
    </row>
    <row r="57331" spans="20:24">
      <c r="T57331" s="288"/>
      <c r="U57331" s="287"/>
      <c r="X57331" s="289"/>
    </row>
    <row r="57332" spans="20:24">
      <c r="T57332" s="288"/>
      <c r="U57332" s="287"/>
      <c r="X57332" s="289"/>
    </row>
    <row r="57333" spans="20:24">
      <c r="T57333" s="288"/>
      <c r="U57333" s="287"/>
      <c r="X57333" s="289"/>
    </row>
    <row r="57334" spans="20:24">
      <c r="T57334" s="288"/>
      <c r="U57334" s="287"/>
      <c r="X57334" s="289"/>
    </row>
    <row r="57335" spans="20:24">
      <c r="T57335" s="288"/>
      <c r="U57335" s="287"/>
      <c r="X57335" s="289"/>
    </row>
    <row r="57336" spans="20:24">
      <c r="T57336" s="288"/>
      <c r="U57336" s="287"/>
      <c r="X57336" s="289"/>
    </row>
    <row r="57337" spans="20:24">
      <c r="T57337" s="288"/>
      <c r="U57337" s="287"/>
      <c r="X57337" s="289"/>
    </row>
    <row r="57338" spans="20:24">
      <c r="T57338" s="288"/>
      <c r="U57338" s="287"/>
      <c r="X57338" s="289"/>
    </row>
    <row r="57339" spans="20:24">
      <c r="T57339" s="288"/>
      <c r="U57339" s="287"/>
      <c r="X57339" s="289"/>
    </row>
    <row r="57340" spans="20:24">
      <c r="T57340" s="288"/>
      <c r="U57340" s="287"/>
      <c r="X57340" s="289"/>
    </row>
    <row r="57341" spans="20:24">
      <c r="T57341" s="288"/>
      <c r="U57341" s="287"/>
      <c r="X57341" s="289"/>
    </row>
    <row r="57342" spans="20:24">
      <c r="T57342" s="288"/>
      <c r="U57342" s="287"/>
      <c r="X57342" s="289"/>
    </row>
    <row r="57343" spans="20:24">
      <c r="T57343" s="288"/>
      <c r="U57343" s="287"/>
      <c r="X57343" s="289"/>
    </row>
    <row r="57344" spans="20:24">
      <c r="T57344" s="288"/>
      <c r="U57344" s="287"/>
      <c r="X57344" s="289"/>
    </row>
    <row r="57345" spans="20:24">
      <c r="T57345" s="288"/>
      <c r="U57345" s="287"/>
      <c r="X57345" s="289"/>
    </row>
    <row r="57346" spans="20:24">
      <c r="T57346" s="288"/>
      <c r="U57346" s="287"/>
      <c r="X57346" s="289"/>
    </row>
    <row r="57347" spans="20:24">
      <c r="T57347" s="288"/>
      <c r="U57347" s="287"/>
      <c r="X57347" s="289"/>
    </row>
    <row r="57348" spans="20:24">
      <c r="T57348" s="288"/>
      <c r="U57348" s="287"/>
      <c r="X57348" s="289"/>
    </row>
    <row r="57349" spans="20:24">
      <c r="T57349" s="288"/>
      <c r="U57349" s="287"/>
      <c r="X57349" s="289"/>
    </row>
    <row r="57350" spans="20:24">
      <c r="T57350" s="288"/>
      <c r="U57350" s="287"/>
      <c r="X57350" s="289"/>
    </row>
    <row r="57351" spans="20:24">
      <c r="T57351" s="288"/>
      <c r="U57351" s="287"/>
      <c r="X57351" s="289"/>
    </row>
    <row r="57352" spans="20:24">
      <c r="T57352" s="288"/>
      <c r="U57352" s="287"/>
      <c r="X57352" s="289"/>
    </row>
    <row r="57353" spans="20:24">
      <c r="T57353" s="288"/>
      <c r="U57353" s="287"/>
      <c r="X57353" s="289"/>
    </row>
    <row r="57354" spans="20:24">
      <c r="T57354" s="288"/>
      <c r="U57354" s="287"/>
      <c r="X57354" s="289"/>
    </row>
    <row r="57355" spans="20:24">
      <c r="T57355" s="288"/>
      <c r="U57355" s="287"/>
      <c r="X57355" s="289"/>
    </row>
    <row r="57356" spans="20:24">
      <c r="T57356" s="288"/>
      <c r="U57356" s="287"/>
      <c r="X57356" s="289"/>
    </row>
    <row r="57357" spans="20:24">
      <c r="T57357" s="288"/>
      <c r="U57357" s="287"/>
      <c r="X57357" s="289"/>
    </row>
    <row r="57358" spans="20:24">
      <c r="T57358" s="288"/>
      <c r="U57358" s="287"/>
      <c r="X57358" s="289"/>
    </row>
    <row r="57359" spans="20:24">
      <c r="T57359" s="288"/>
      <c r="U57359" s="287"/>
      <c r="X57359" s="289"/>
    </row>
    <row r="57360" spans="20:24">
      <c r="T57360" s="288"/>
      <c r="U57360" s="287"/>
      <c r="X57360" s="289"/>
    </row>
    <row r="57361" spans="20:24">
      <c r="T57361" s="288"/>
      <c r="U57361" s="287"/>
      <c r="X57361" s="289"/>
    </row>
    <row r="57362" spans="20:24">
      <c r="T57362" s="288"/>
      <c r="U57362" s="287"/>
      <c r="X57362" s="289"/>
    </row>
    <row r="57363" spans="20:24">
      <c r="T57363" s="288"/>
      <c r="U57363" s="287"/>
      <c r="X57363" s="289"/>
    </row>
    <row r="57364" spans="20:24">
      <c r="T57364" s="288"/>
      <c r="U57364" s="287"/>
      <c r="X57364" s="289"/>
    </row>
    <row r="57365" spans="20:24">
      <c r="T57365" s="288"/>
      <c r="U57365" s="287"/>
      <c r="X57365" s="289"/>
    </row>
    <row r="57366" spans="20:24">
      <c r="T57366" s="288"/>
      <c r="U57366" s="287"/>
      <c r="X57366" s="289"/>
    </row>
    <row r="57367" spans="20:24">
      <c r="T57367" s="288"/>
      <c r="U57367" s="287"/>
      <c r="X57367" s="289"/>
    </row>
    <row r="57368" spans="20:24">
      <c r="T57368" s="288"/>
      <c r="U57368" s="287"/>
      <c r="X57368" s="289"/>
    </row>
    <row r="57369" spans="20:24">
      <c r="T57369" s="288"/>
      <c r="U57369" s="287"/>
      <c r="X57369" s="289"/>
    </row>
    <row r="57370" spans="20:24">
      <c r="T57370" s="288"/>
      <c r="U57370" s="287"/>
      <c r="X57370" s="289"/>
    </row>
    <row r="57371" spans="20:24">
      <c r="T57371" s="288"/>
      <c r="U57371" s="287"/>
      <c r="X57371" s="289"/>
    </row>
    <row r="57372" spans="20:24">
      <c r="T57372" s="288"/>
      <c r="U57372" s="287"/>
      <c r="X57372" s="289"/>
    </row>
    <row r="57373" spans="20:24">
      <c r="T57373" s="288"/>
      <c r="U57373" s="287"/>
      <c r="X57373" s="289"/>
    </row>
    <row r="57374" spans="20:24">
      <c r="T57374" s="288"/>
      <c r="U57374" s="287"/>
      <c r="X57374" s="289"/>
    </row>
    <row r="57375" spans="20:24">
      <c r="T57375" s="288"/>
      <c r="U57375" s="287"/>
      <c r="X57375" s="289"/>
    </row>
    <row r="57376" spans="20:24">
      <c r="T57376" s="288"/>
      <c r="U57376" s="287"/>
      <c r="X57376" s="289"/>
    </row>
    <row r="57377" spans="20:24">
      <c r="T57377" s="288"/>
      <c r="U57377" s="287"/>
      <c r="X57377" s="289"/>
    </row>
    <row r="57378" spans="20:24">
      <c r="T57378" s="288"/>
      <c r="U57378" s="287"/>
      <c r="X57378" s="289"/>
    </row>
    <row r="57379" spans="20:24">
      <c r="T57379" s="288"/>
      <c r="U57379" s="287"/>
      <c r="X57379" s="289"/>
    </row>
    <row r="57380" spans="20:24">
      <c r="T57380" s="288"/>
      <c r="U57380" s="287"/>
      <c r="X57380" s="289"/>
    </row>
    <row r="57381" spans="20:24">
      <c r="T57381" s="288"/>
      <c r="U57381" s="287"/>
      <c r="X57381" s="289"/>
    </row>
    <row r="57382" spans="20:24">
      <c r="T57382" s="288"/>
      <c r="U57382" s="287"/>
      <c r="X57382" s="289"/>
    </row>
    <row r="57383" spans="20:24">
      <c r="T57383" s="288"/>
      <c r="U57383" s="287"/>
      <c r="X57383" s="289"/>
    </row>
    <row r="57384" spans="20:24">
      <c r="T57384" s="288"/>
      <c r="U57384" s="287"/>
      <c r="X57384" s="289"/>
    </row>
    <row r="57385" spans="20:24">
      <c r="T57385" s="288"/>
      <c r="U57385" s="287"/>
      <c r="X57385" s="289"/>
    </row>
    <row r="57386" spans="20:24">
      <c r="T57386" s="288"/>
      <c r="U57386" s="287"/>
      <c r="X57386" s="289"/>
    </row>
    <row r="57387" spans="20:24">
      <c r="T57387" s="288"/>
      <c r="U57387" s="287"/>
      <c r="X57387" s="289"/>
    </row>
    <row r="57388" spans="20:24">
      <c r="T57388" s="288"/>
      <c r="U57388" s="287"/>
      <c r="X57388" s="289"/>
    </row>
    <row r="57389" spans="20:24">
      <c r="T57389" s="288"/>
      <c r="U57389" s="287"/>
      <c r="X57389" s="289"/>
    </row>
    <row r="57390" spans="20:24">
      <c r="T57390" s="288"/>
      <c r="U57390" s="287"/>
      <c r="X57390" s="289"/>
    </row>
    <row r="57391" spans="20:24">
      <c r="T57391" s="288"/>
      <c r="U57391" s="287"/>
      <c r="X57391" s="289"/>
    </row>
    <row r="57392" spans="20:24">
      <c r="T57392" s="288"/>
      <c r="U57392" s="287"/>
      <c r="X57392" s="289"/>
    </row>
    <row r="57393" spans="20:24">
      <c r="T57393" s="288"/>
      <c r="U57393" s="287"/>
      <c r="X57393" s="289"/>
    </row>
    <row r="57394" spans="20:24">
      <c r="T57394" s="288"/>
      <c r="U57394" s="287"/>
      <c r="X57394" s="289"/>
    </row>
    <row r="57395" spans="20:24">
      <c r="T57395" s="288"/>
      <c r="U57395" s="287"/>
      <c r="X57395" s="289"/>
    </row>
    <row r="57396" spans="20:24">
      <c r="T57396" s="288"/>
      <c r="U57396" s="287"/>
      <c r="X57396" s="289"/>
    </row>
    <row r="57397" spans="20:24">
      <c r="T57397" s="288"/>
      <c r="U57397" s="287"/>
      <c r="X57397" s="289"/>
    </row>
    <row r="57398" spans="20:24">
      <c r="T57398" s="288"/>
      <c r="U57398" s="287"/>
      <c r="X57398" s="289"/>
    </row>
    <row r="57399" spans="20:24">
      <c r="T57399" s="288"/>
      <c r="U57399" s="287"/>
      <c r="X57399" s="289"/>
    </row>
    <row r="57400" spans="20:24">
      <c r="T57400" s="288"/>
      <c r="U57400" s="287"/>
      <c r="X57400" s="289"/>
    </row>
    <row r="57401" spans="20:24">
      <c r="T57401" s="288"/>
      <c r="U57401" s="287"/>
      <c r="X57401" s="289"/>
    </row>
    <row r="57402" spans="20:24">
      <c r="T57402" s="288"/>
      <c r="U57402" s="287"/>
      <c r="X57402" s="289"/>
    </row>
    <row r="57403" spans="20:24">
      <c r="T57403" s="288"/>
      <c r="U57403" s="287"/>
      <c r="X57403" s="289"/>
    </row>
    <row r="57404" spans="20:24">
      <c r="T57404" s="288"/>
      <c r="U57404" s="287"/>
      <c r="X57404" s="289"/>
    </row>
    <row r="57405" spans="20:24">
      <c r="T57405" s="288"/>
      <c r="U57405" s="287"/>
      <c r="X57405" s="289"/>
    </row>
    <row r="57406" spans="20:24">
      <c r="T57406" s="288"/>
      <c r="U57406" s="287"/>
      <c r="X57406" s="289"/>
    </row>
    <row r="57407" spans="20:24">
      <c r="T57407" s="288"/>
      <c r="U57407" s="287"/>
      <c r="X57407" s="289"/>
    </row>
    <row r="57408" spans="20:24">
      <c r="T57408" s="288"/>
      <c r="U57408" s="287"/>
      <c r="X57408" s="289"/>
    </row>
    <row r="57409" spans="20:24">
      <c r="T57409" s="288"/>
      <c r="U57409" s="287"/>
      <c r="X57409" s="289"/>
    </row>
    <row r="57410" spans="20:24">
      <c r="T57410" s="288"/>
      <c r="U57410" s="287"/>
      <c r="X57410" s="289"/>
    </row>
    <row r="57411" spans="20:24">
      <c r="T57411" s="288"/>
      <c r="U57411" s="287"/>
      <c r="X57411" s="289"/>
    </row>
    <row r="57412" spans="20:24">
      <c r="T57412" s="288"/>
      <c r="U57412" s="287"/>
      <c r="X57412" s="289"/>
    </row>
    <row r="57413" spans="20:24">
      <c r="T57413" s="288"/>
      <c r="U57413" s="287"/>
      <c r="X57413" s="289"/>
    </row>
    <row r="57414" spans="20:24">
      <c r="T57414" s="288"/>
      <c r="U57414" s="287"/>
      <c r="X57414" s="289"/>
    </row>
    <row r="57415" spans="20:24">
      <c r="T57415" s="288"/>
      <c r="U57415" s="287"/>
      <c r="X57415" s="289"/>
    </row>
    <row r="57416" spans="20:24">
      <c r="T57416" s="288"/>
      <c r="U57416" s="287"/>
      <c r="X57416" s="289"/>
    </row>
    <row r="57417" spans="20:24">
      <c r="T57417" s="288"/>
      <c r="U57417" s="287"/>
      <c r="X57417" s="289"/>
    </row>
    <row r="57418" spans="20:24">
      <c r="T57418" s="288"/>
      <c r="U57418" s="287"/>
      <c r="X57418" s="289"/>
    </row>
    <row r="57419" spans="20:24">
      <c r="T57419" s="288"/>
      <c r="U57419" s="287"/>
      <c r="X57419" s="289"/>
    </row>
    <row r="57420" spans="20:24">
      <c r="T57420" s="288"/>
      <c r="U57420" s="287"/>
      <c r="X57420" s="289"/>
    </row>
    <row r="57421" spans="20:24">
      <c r="T57421" s="288"/>
      <c r="U57421" s="287"/>
      <c r="X57421" s="289"/>
    </row>
    <row r="57422" spans="20:24">
      <c r="T57422" s="288"/>
      <c r="U57422" s="287"/>
      <c r="X57422" s="289"/>
    </row>
    <row r="57423" spans="20:24">
      <c r="T57423" s="288"/>
      <c r="U57423" s="287"/>
      <c r="X57423" s="289"/>
    </row>
    <row r="57424" spans="20:24">
      <c r="T57424" s="288"/>
      <c r="U57424" s="287"/>
      <c r="X57424" s="289"/>
    </row>
    <row r="57425" spans="20:24">
      <c r="T57425" s="288"/>
      <c r="U57425" s="287"/>
      <c r="X57425" s="289"/>
    </row>
    <row r="57426" spans="20:24">
      <c r="T57426" s="288"/>
      <c r="U57426" s="287"/>
      <c r="X57426" s="289"/>
    </row>
    <row r="57427" spans="20:24">
      <c r="T57427" s="288"/>
      <c r="U57427" s="287"/>
      <c r="X57427" s="289"/>
    </row>
    <row r="57428" spans="20:24">
      <c r="T57428" s="288"/>
      <c r="U57428" s="287"/>
      <c r="X57428" s="289"/>
    </row>
    <row r="57429" spans="20:24">
      <c r="T57429" s="288"/>
      <c r="U57429" s="287"/>
      <c r="X57429" s="289"/>
    </row>
    <row r="57430" spans="20:24">
      <c r="T57430" s="288"/>
      <c r="U57430" s="287"/>
      <c r="X57430" s="289"/>
    </row>
    <row r="57431" spans="20:24">
      <c r="T57431" s="288"/>
      <c r="U57431" s="287"/>
      <c r="X57431" s="289"/>
    </row>
    <row r="57432" spans="20:24">
      <c r="T57432" s="288"/>
      <c r="U57432" s="287"/>
      <c r="X57432" s="289"/>
    </row>
    <row r="57433" spans="20:24">
      <c r="T57433" s="288"/>
      <c r="U57433" s="287"/>
      <c r="X57433" s="289"/>
    </row>
    <row r="57434" spans="20:24">
      <c r="T57434" s="288"/>
      <c r="U57434" s="287"/>
      <c r="X57434" s="289"/>
    </row>
    <row r="57435" spans="20:24">
      <c r="T57435" s="288"/>
      <c r="U57435" s="287"/>
      <c r="X57435" s="289"/>
    </row>
    <row r="57436" spans="20:24">
      <c r="T57436" s="288"/>
      <c r="U57436" s="287"/>
      <c r="X57436" s="289"/>
    </row>
    <row r="57437" spans="20:24">
      <c r="T57437" s="288"/>
      <c r="U57437" s="287"/>
      <c r="X57437" s="289"/>
    </row>
    <row r="57438" spans="20:24">
      <c r="T57438" s="288"/>
      <c r="U57438" s="287"/>
      <c r="X57438" s="289"/>
    </row>
    <row r="57439" spans="20:24">
      <c r="T57439" s="288"/>
      <c r="U57439" s="287"/>
      <c r="X57439" s="289"/>
    </row>
    <row r="57440" spans="20:24">
      <c r="T57440" s="288"/>
      <c r="U57440" s="287"/>
      <c r="X57440" s="289"/>
    </row>
    <row r="57441" spans="20:24">
      <c r="T57441" s="288"/>
      <c r="U57441" s="287"/>
      <c r="X57441" s="289"/>
    </row>
    <row r="57442" spans="20:24">
      <c r="T57442" s="288"/>
      <c r="U57442" s="287"/>
      <c r="X57442" s="289"/>
    </row>
    <row r="57443" spans="20:24">
      <c r="T57443" s="288"/>
      <c r="U57443" s="287"/>
      <c r="X57443" s="289"/>
    </row>
    <row r="57444" spans="20:24">
      <c r="T57444" s="288"/>
      <c r="U57444" s="287"/>
      <c r="X57444" s="289"/>
    </row>
    <row r="57445" spans="20:24">
      <c r="T57445" s="288"/>
      <c r="U57445" s="287"/>
      <c r="X57445" s="289"/>
    </row>
    <row r="57446" spans="20:24">
      <c r="T57446" s="288"/>
      <c r="U57446" s="287"/>
      <c r="X57446" s="289"/>
    </row>
    <row r="57447" spans="20:24">
      <c r="T57447" s="288"/>
      <c r="U57447" s="287"/>
      <c r="X57447" s="289"/>
    </row>
    <row r="57448" spans="20:24">
      <c r="T57448" s="288"/>
      <c r="U57448" s="287"/>
      <c r="X57448" s="289"/>
    </row>
    <row r="57449" spans="20:24">
      <c r="T57449" s="288"/>
      <c r="U57449" s="287"/>
      <c r="X57449" s="289"/>
    </row>
    <row r="57450" spans="20:24">
      <c r="T57450" s="288"/>
      <c r="U57450" s="287"/>
      <c r="X57450" s="289"/>
    </row>
    <row r="57451" spans="20:24">
      <c r="T57451" s="288"/>
      <c r="U57451" s="287"/>
      <c r="X57451" s="289"/>
    </row>
    <row r="57452" spans="20:24">
      <c r="T57452" s="288"/>
      <c r="U57452" s="287"/>
      <c r="X57452" s="289"/>
    </row>
    <row r="57453" spans="20:24">
      <c r="T57453" s="288"/>
      <c r="U57453" s="287"/>
      <c r="X57453" s="289"/>
    </row>
    <row r="57454" spans="20:24">
      <c r="T57454" s="288"/>
      <c r="U57454" s="287"/>
      <c r="X57454" s="289"/>
    </row>
    <row r="57455" spans="20:24">
      <c r="T57455" s="288"/>
      <c r="U57455" s="287"/>
      <c r="X57455" s="289"/>
    </row>
    <row r="57456" spans="20:24">
      <c r="T57456" s="288"/>
      <c r="U57456" s="287"/>
      <c r="X57456" s="289"/>
    </row>
    <row r="57457" spans="20:24">
      <c r="T57457" s="288"/>
      <c r="U57457" s="287"/>
      <c r="X57457" s="289"/>
    </row>
    <row r="57458" spans="20:24">
      <c r="T57458" s="288"/>
      <c r="U57458" s="287"/>
      <c r="X57458" s="289"/>
    </row>
    <row r="57459" spans="20:24">
      <c r="T57459" s="288"/>
      <c r="U57459" s="287"/>
      <c r="X57459" s="289"/>
    </row>
    <row r="57460" spans="20:24">
      <c r="T57460" s="288"/>
      <c r="U57460" s="287"/>
      <c r="X57460" s="289"/>
    </row>
    <row r="57461" spans="20:24">
      <c r="T57461" s="288"/>
      <c r="U57461" s="287"/>
      <c r="X57461" s="289"/>
    </row>
    <row r="57462" spans="20:24">
      <c r="T57462" s="288"/>
      <c r="U57462" s="287"/>
      <c r="X57462" s="289"/>
    </row>
    <row r="57463" spans="20:24">
      <c r="T57463" s="288"/>
      <c r="U57463" s="287"/>
      <c r="X57463" s="289"/>
    </row>
    <row r="57464" spans="20:24">
      <c r="T57464" s="288"/>
      <c r="U57464" s="287"/>
      <c r="X57464" s="289"/>
    </row>
    <row r="57465" spans="20:24">
      <c r="T57465" s="288"/>
      <c r="U57465" s="287"/>
      <c r="X57465" s="289"/>
    </row>
    <row r="57466" spans="20:24">
      <c r="T57466" s="288"/>
      <c r="U57466" s="287"/>
      <c r="X57466" s="289"/>
    </row>
    <row r="57467" spans="20:24">
      <c r="T57467" s="288"/>
      <c r="U57467" s="287"/>
      <c r="X57467" s="289"/>
    </row>
    <row r="57468" spans="20:24">
      <c r="T57468" s="288"/>
      <c r="U57468" s="287"/>
      <c r="X57468" s="289"/>
    </row>
    <row r="57469" spans="20:24">
      <c r="T57469" s="288"/>
      <c r="U57469" s="287"/>
      <c r="X57469" s="289"/>
    </row>
    <row r="57470" spans="20:24">
      <c r="T57470" s="288"/>
      <c r="U57470" s="287"/>
      <c r="X57470" s="289"/>
    </row>
    <row r="57471" spans="20:24">
      <c r="T57471" s="288"/>
      <c r="U57471" s="287"/>
      <c r="X57471" s="289"/>
    </row>
    <row r="57472" spans="20:24">
      <c r="T57472" s="288"/>
      <c r="U57472" s="287"/>
      <c r="X57472" s="289"/>
    </row>
    <row r="57473" spans="20:24">
      <c r="T57473" s="288"/>
      <c r="U57473" s="287"/>
      <c r="X57473" s="289"/>
    </row>
    <row r="57474" spans="20:24">
      <c r="T57474" s="288"/>
      <c r="U57474" s="287"/>
      <c r="X57474" s="289"/>
    </row>
    <row r="57475" spans="20:24">
      <c r="T57475" s="288"/>
      <c r="U57475" s="287"/>
      <c r="X57475" s="289"/>
    </row>
    <row r="57476" spans="20:24">
      <c r="T57476" s="288"/>
      <c r="U57476" s="287"/>
      <c r="X57476" s="289"/>
    </row>
    <row r="57477" spans="20:24">
      <c r="T57477" s="288"/>
      <c r="U57477" s="287"/>
      <c r="X57477" s="289"/>
    </row>
    <row r="57478" spans="20:24">
      <c r="T57478" s="288"/>
      <c r="U57478" s="287"/>
      <c r="X57478" s="289"/>
    </row>
    <row r="57479" spans="20:24">
      <c r="T57479" s="288"/>
      <c r="U57479" s="287"/>
      <c r="X57479" s="289"/>
    </row>
    <row r="57480" spans="20:24">
      <c r="T57480" s="288"/>
      <c r="U57480" s="287"/>
      <c r="X57480" s="289"/>
    </row>
    <row r="57481" spans="20:24">
      <c r="T57481" s="288"/>
      <c r="U57481" s="287"/>
      <c r="X57481" s="289"/>
    </row>
    <row r="57482" spans="20:24">
      <c r="T57482" s="288"/>
      <c r="U57482" s="287"/>
      <c r="X57482" s="289"/>
    </row>
    <row r="57483" spans="20:24">
      <c r="T57483" s="288"/>
      <c r="U57483" s="287"/>
      <c r="X57483" s="289"/>
    </row>
    <row r="57484" spans="20:24">
      <c r="T57484" s="288"/>
      <c r="U57484" s="287"/>
      <c r="X57484" s="289"/>
    </row>
    <row r="57485" spans="20:24">
      <c r="T57485" s="288"/>
      <c r="U57485" s="287"/>
      <c r="X57485" s="289"/>
    </row>
    <row r="57486" spans="20:24">
      <c r="T57486" s="288"/>
      <c r="U57486" s="287"/>
      <c r="X57486" s="289"/>
    </row>
    <row r="57487" spans="20:24">
      <c r="T57487" s="288"/>
      <c r="U57487" s="287"/>
      <c r="X57487" s="289"/>
    </row>
    <row r="57488" spans="20:24">
      <c r="T57488" s="288"/>
      <c r="U57488" s="287"/>
      <c r="X57488" s="289"/>
    </row>
    <row r="57489" spans="20:24">
      <c r="T57489" s="288"/>
      <c r="U57489" s="287"/>
      <c r="X57489" s="289"/>
    </row>
    <row r="57490" spans="20:24">
      <c r="T57490" s="288"/>
      <c r="U57490" s="287"/>
      <c r="X57490" s="289"/>
    </row>
    <row r="57491" spans="20:24">
      <c r="T57491" s="288"/>
      <c r="U57491" s="287"/>
      <c r="X57491" s="289"/>
    </row>
    <row r="57492" spans="20:24">
      <c r="T57492" s="288"/>
      <c r="U57492" s="287"/>
      <c r="X57492" s="289"/>
    </row>
    <row r="57493" spans="20:24">
      <c r="T57493" s="288"/>
      <c r="U57493" s="287"/>
      <c r="X57493" s="289"/>
    </row>
    <row r="57494" spans="20:24">
      <c r="T57494" s="288"/>
      <c r="U57494" s="287"/>
      <c r="X57494" s="289"/>
    </row>
    <row r="57495" spans="20:24">
      <c r="T57495" s="288"/>
      <c r="U57495" s="287"/>
      <c r="X57495" s="289"/>
    </row>
    <row r="57496" spans="20:24">
      <c r="T57496" s="288"/>
      <c r="U57496" s="287"/>
      <c r="X57496" s="289"/>
    </row>
    <row r="57497" spans="20:24">
      <c r="T57497" s="288"/>
      <c r="U57497" s="287"/>
      <c r="X57497" s="289"/>
    </row>
    <row r="57498" spans="20:24">
      <c r="T57498" s="288"/>
      <c r="U57498" s="287"/>
      <c r="X57498" s="289"/>
    </row>
    <row r="57499" spans="20:24">
      <c r="T57499" s="288"/>
      <c r="U57499" s="287"/>
      <c r="X57499" s="289"/>
    </row>
    <row r="57500" spans="20:24">
      <c r="T57500" s="288"/>
      <c r="U57500" s="287"/>
      <c r="X57500" s="289"/>
    </row>
    <row r="57501" spans="20:24">
      <c r="T57501" s="288"/>
      <c r="U57501" s="287"/>
      <c r="X57501" s="289"/>
    </row>
    <row r="57502" spans="20:24">
      <c r="T57502" s="288"/>
      <c r="U57502" s="287"/>
      <c r="X57502" s="289"/>
    </row>
    <row r="57503" spans="20:24">
      <c r="T57503" s="288"/>
      <c r="U57503" s="287"/>
      <c r="X57503" s="289"/>
    </row>
    <row r="57504" spans="20:24">
      <c r="T57504" s="288"/>
      <c r="U57504" s="287"/>
      <c r="X57504" s="289"/>
    </row>
    <row r="57505" spans="20:24">
      <c r="T57505" s="288"/>
      <c r="U57505" s="287"/>
      <c r="X57505" s="289"/>
    </row>
    <row r="57506" spans="20:24">
      <c r="T57506" s="288"/>
      <c r="U57506" s="287"/>
      <c r="X57506" s="289"/>
    </row>
    <row r="57507" spans="20:24">
      <c r="T57507" s="288"/>
      <c r="U57507" s="287"/>
      <c r="X57507" s="289"/>
    </row>
    <row r="57508" spans="20:24">
      <c r="T57508" s="288"/>
      <c r="U57508" s="287"/>
      <c r="X57508" s="289"/>
    </row>
    <row r="57509" spans="20:24">
      <c r="T57509" s="288"/>
      <c r="U57509" s="287"/>
      <c r="X57509" s="289"/>
    </row>
    <row r="57510" spans="20:24">
      <c r="T57510" s="288"/>
      <c r="U57510" s="287"/>
      <c r="X57510" s="289"/>
    </row>
    <row r="57511" spans="20:24">
      <c r="T57511" s="288"/>
      <c r="U57511" s="287"/>
      <c r="X57511" s="289"/>
    </row>
    <row r="57512" spans="20:24">
      <c r="T57512" s="288"/>
      <c r="U57512" s="287"/>
      <c r="X57512" s="289"/>
    </row>
    <row r="57513" spans="20:24">
      <c r="T57513" s="288"/>
      <c r="U57513" s="287"/>
      <c r="X57513" s="289"/>
    </row>
    <row r="57514" spans="20:24">
      <c r="T57514" s="288"/>
      <c r="U57514" s="287"/>
      <c r="X57514" s="289"/>
    </row>
    <row r="57515" spans="20:24">
      <c r="T57515" s="288"/>
      <c r="U57515" s="287"/>
      <c r="X57515" s="289"/>
    </row>
    <row r="57516" spans="20:24">
      <c r="T57516" s="288"/>
      <c r="U57516" s="287"/>
      <c r="X57516" s="289"/>
    </row>
    <row r="57517" spans="20:24">
      <c r="T57517" s="288"/>
      <c r="U57517" s="287"/>
      <c r="X57517" s="289"/>
    </row>
    <row r="57518" spans="20:24">
      <c r="T57518" s="288"/>
      <c r="U57518" s="287"/>
      <c r="X57518" s="289"/>
    </row>
    <row r="57519" spans="20:24">
      <c r="T57519" s="288"/>
      <c r="U57519" s="287"/>
      <c r="X57519" s="289"/>
    </row>
    <row r="57520" spans="20:24">
      <c r="T57520" s="288"/>
      <c r="U57520" s="287"/>
      <c r="X57520" s="289"/>
    </row>
    <row r="57521" spans="20:24">
      <c r="T57521" s="288"/>
      <c r="U57521" s="287"/>
      <c r="X57521" s="289"/>
    </row>
    <row r="57522" spans="20:24">
      <c r="T57522" s="288"/>
      <c r="U57522" s="287"/>
      <c r="X57522" s="289"/>
    </row>
    <row r="57523" spans="20:24">
      <c r="T57523" s="288"/>
      <c r="U57523" s="287"/>
      <c r="X57523" s="289"/>
    </row>
    <row r="57524" spans="20:24">
      <c r="T57524" s="288"/>
      <c r="U57524" s="287"/>
      <c r="X57524" s="289"/>
    </row>
    <row r="57525" spans="20:24">
      <c r="T57525" s="288"/>
      <c r="U57525" s="287"/>
      <c r="X57525" s="289"/>
    </row>
    <row r="57526" spans="20:24">
      <c r="T57526" s="288"/>
      <c r="U57526" s="287"/>
      <c r="X57526" s="289"/>
    </row>
    <row r="57527" spans="20:24">
      <c r="T57527" s="288"/>
      <c r="U57527" s="287"/>
      <c r="X57527" s="289"/>
    </row>
    <row r="57528" spans="20:24">
      <c r="T57528" s="288"/>
      <c r="U57528" s="287"/>
      <c r="X57528" s="289"/>
    </row>
    <row r="57529" spans="20:24">
      <c r="T57529" s="288"/>
      <c r="U57529" s="287"/>
      <c r="X57529" s="289"/>
    </row>
    <row r="57530" spans="20:24">
      <c r="T57530" s="288"/>
      <c r="U57530" s="287"/>
      <c r="X57530" s="289"/>
    </row>
    <row r="57531" spans="20:24">
      <c r="T57531" s="288"/>
      <c r="U57531" s="287"/>
      <c r="X57531" s="289"/>
    </row>
    <row r="57532" spans="20:24">
      <c r="T57532" s="288"/>
      <c r="U57532" s="287"/>
      <c r="X57532" s="289"/>
    </row>
    <row r="57533" spans="20:24">
      <c r="T57533" s="288"/>
      <c r="U57533" s="287"/>
      <c r="X57533" s="289"/>
    </row>
    <row r="57534" spans="20:24">
      <c r="T57534" s="288"/>
      <c r="U57534" s="287"/>
      <c r="X57534" s="289"/>
    </row>
    <row r="57535" spans="20:24">
      <c r="T57535" s="288"/>
      <c r="U57535" s="287"/>
      <c r="X57535" s="289"/>
    </row>
    <row r="57536" spans="20:24">
      <c r="T57536" s="288"/>
      <c r="U57536" s="287"/>
      <c r="X57536" s="289"/>
    </row>
    <row r="57537" spans="20:24">
      <c r="T57537" s="288"/>
      <c r="U57537" s="287"/>
      <c r="X57537" s="289"/>
    </row>
    <row r="57538" spans="20:24">
      <c r="T57538" s="288"/>
      <c r="U57538" s="287"/>
      <c r="X57538" s="289"/>
    </row>
    <row r="57539" spans="20:24">
      <c r="T57539" s="288"/>
      <c r="U57539" s="287"/>
      <c r="X57539" s="289"/>
    </row>
    <row r="57540" spans="20:24">
      <c r="T57540" s="288"/>
      <c r="U57540" s="287"/>
      <c r="X57540" s="289"/>
    </row>
    <row r="57541" spans="20:24">
      <c r="T57541" s="288"/>
      <c r="U57541" s="287"/>
      <c r="X57541" s="289"/>
    </row>
    <row r="57542" spans="20:24">
      <c r="T57542" s="288"/>
      <c r="U57542" s="287"/>
      <c r="X57542" s="289"/>
    </row>
    <row r="57543" spans="20:24">
      <c r="T57543" s="288"/>
      <c r="U57543" s="287"/>
      <c r="X57543" s="289"/>
    </row>
    <row r="57544" spans="20:24">
      <c r="T57544" s="288"/>
      <c r="U57544" s="287"/>
      <c r="X57544" s="289"/>
    </row>
    <row r="57545" spans="20:24">
      <c r="T57545" s="288"/>
      <c r="U57545" s="287"/>
      <c r="X57545" s="289"/>
    </row>
    <row r="57546" spans="20:24">
      <c r="T57546" s="288"/>
      <c r="U57546" s="287"/>
      <c r="X57546" s="289"/>
    </row>
    <row r="57547" spans="20:24">
      <c r="T57547" s="288"/>
      <c r="U57547" s="287"/>
      <c r="X57547" s="289"/>
    </row>
    <row r="57548" spans="20:24">
      <c r="T57548" s="288"/>
      <c r="U57548" s="287"/>
      <c r="X57548" s="289"/>
    </row>
    <row r="57549" spans="20:24">
      <c r="T57549" s="288"/>
      <c r="U57549" s="287"/>
      <c r="X57549" s="289"/>
    </row>
    <row r="57550" spans="20:24">
      <c r="T57550" s="288"/>
      <c r="U57550" s="287"/>
      <c r="X57550" s="289"/>
    </row>
    <row r="57551" spans="20:24">
      <c r="T57551" s="288"/>
      <c r="U57551" s="287"/>
      <c r="X57551" s="289"/>
    </row>
    <row r="57552" spans="20:24">
      <c r="T57552" s="288"/>
      <c r="U57552" s="287"/>
      <c r="X57552" s="289"/>
    </row>
    <row r="57553" spans="20:24">
      <c r="T57553" s="288"/>
      <c r="U57553" s="287"/>
      <c r="X57553" s="289"/>
    </row>
    <row r="57554" spans="20:24">
      <c r="T57554" s="288"/>
      <c r="U57554" s="287"/>
      <c r="X57554" s="289"/>
    </row>
    <row r="57555" spans="20:24">
      <c r="T57555" s="288"/>
      <c r="U57555" s="287"/>
      <c r="X57555" s="289"/>
    </row>
    <row r="57556" spans="20:24">
      <c r="T57556" s="288"/>
      <c r="U57556" s="287"/>
      <c r="X57556" s="289"/>
    </row>
    <row r="57557" spans="20:24">
      <c r="T57557" s="288"/>
      <c r="U57557" s="287"/>
      <c r="X57557" s="289"/>
    </row>
    <row r="57558" spans="20:24">
      <c r="T57558" s="288"/>
      <c r="U57558" s="287"/>
      <c r="X57558" s="289"/>
    </row>
    <row r="57559" spans="20:24">
      <c r="T57559" s="288"/>
      <c r="U57559" s="287"/>
      <c r="X57559" s="289"/>
    </row>
    <row r="57560" spans="20:24">
      <c r="T57560" s="288"/>
      <c r="U57560" s="287"/>
      <c r="X57560" s="289"/>
    </row>
    <row r="57561" spans="20:24">
      <c r="T57561" s="288"/>
      <c r="U57561" s="287"/>
      <c r="X57561" s="289"/>
    </row>
    <row r="57562" spans="20:24">
      <c r="T57562" s="288"/>
      <c r="U57562" s="287"/>
      <c r="X57562" s="289"/>
    </row>
    <row r="57563" spans="20:24">
      <c r="T57563" s="288"/>
      <c r="U57563" s="287"/>
      <c r="X57563" s="289"/>
    </row>
    <row r="57564" spans="20:24">
      <c r="T57564" s="288"/>
      <c r="U57564" s="287"/>
      <c r="X57564" s="289"/>
    </row>
    <row r="57565" spans="20:24">
      <c r="T57565" s="288"/>
      <c r="U57565" s="287"/>
      <c r="X57565" s="289"/>
    </row>
    <row r="57566" spans="20:24">
      <c r="T57566" s="288"/>
      <c r="U57566" s="287"/>
      <c r="X57566" s="289"/>
    </row>
    <row r="57567" spans="20:24">
      <c r="T57567" s="288"/>
      <c r="U57567" s="287"/>
      <c r="X57567" s="289"/>
    </row>
    <row r="57568" spans="20:24">
      <c r="T57568" s="288"/>
      <c r="U57568" s="287"/>
      <c r="X57568" s="289"/>
    </row>
    <row r="57569" spans="20:24">
      <c r="T57569" s="288"/>
      <c r="U57569" s="287"/>
      <c r="X57569" s="289"/>
    </row>
    <row r="57570" spans="20:24">
      <c r="T57570" s="288"/>
      <c r="U57570" s="287"/>
      <c r="X57570" s="289"/>
    </row>
    <row r="57571" spans="20:24">
      <c r="T57571" s="288"/>
      <c r="U57571" s="287"/>
      <c r="X57571" s="289"/>
    </row>
    <row r="57572" spans="20:24">
      <c r="T57572" s="288"/>
      <c r="U57572" s="287"/>
      <c r="X57572" s="289"/>
    </row>
    <row r="57573" spans="20:24">
      <c r="T57573" s="288"/>
      <c r="U57573" s="287"/>
      <c r="X57573" s="289"/>
    </row>
    <row r="57574" spans="20:24">
      <c r="T57574" s="288"/>
      <c r="U57574" s="287"/>
      <c r="X57574" s="289"/>
    </row>
    <row r="57575" spans="20:24">
      <c r="T57575" s="288"/>
      <c r="U57575" s="287"/>
      <c r="X57575" s="289"/>
    </row>
    <row r="57576" spans="20:24">
      <c r="T57576" s="288"/>
      <c r="U57576" s="287"/>
      <c r="X57576" s="289"/>
    </row>
    <row r="57577" spans="20:24">
      <c r="T57577" s="288"/>
      <c r="U57577" s="287"/>
      <c r="X57577" s="289"/>
    </row>
    <row r="57578" spans="20:24">
      <c r="T57578" s="288"/>
      <c r="U57578" s="287"/>
      <c r="X57578" s="289"/>
    </row>
    <row r="57579" spans="20:24">
      <c r="T57579" s="288"/>
      <c r="U57579" s="287"/>
      <c r="X57579" s="289"/>
    </row>
    <row r="57580" spans="20:24">
      <c r="T57580" s="288"/>
      <c r="U57580" s="287"/>
      <c r="X57580" s="289"/>
    </row>
    <row r="57581" spans="20:24">
      <c r="T57581" s="288"/>
      <c r="U57581" s="287"/>
      <c r="X57581" s="289"/>
    </row>
    <row r="57582" spans="20:24">
      <c r="T57582" s="288"/>
      <c r="U57582" s="287"/>
      <c r="X57582" s="289"/>
    </row>
    <row r="57583" spans="20:24">
      <c r="T57583" s="288"/>
      <c r="U57583" s="287"/>
      <c r="X57583" s="289"/>
    </row>
    <row r="57584" spans="20:24">
      <c r="T57584" s="288"/>
      <c r="U57584" s="287"/>
      <c r="X57584" s="289"/>
    </row>
    <row r="57585" spans="20:24">
      <c r="T57585" s="288"/>
      <c r="U57585" s="287"/>
      <c r="X57585" s="289"/>
    </row>
    <row r="57586" spans="20:24">
      <c r="T57586" s="288"/>
      <c r="U57586" s="287"/>
      <c r="X57586" s="289"/>
    </row>
    <row r="57587" spans="20:24">
      <c r="T57587" s="288"/>
      <c r="U57587" s="287"/>
      <c r="X57587" s="289"/>
    </row>
    <row r="57588" spans="20:24">
      <c r="T57588" s="288"/>
      <c r="U57588" s="287"/>
      <c r="X57588" s="289"/>
    </row>
    <row r="57589" spans="20:24">
      <c r="T57589" s="288"/>
      <c r="U57589" s="287"/>
      <c r="X57589" s="289"/>
    </row>
    <row r="57590" spans="20:24">
      <c r="T57590" s="288"/>
      <c r="U57590" s="287"/>
      <c r="X57590" s="289"/>
    </row>
    <row r="57591" spans="20:24">
      <c r="T57591" s="288"/>
      <c r="U57591" s="287"/>
      <c r="X57591" s="289"/>
    </row>
    <row r="57592" spans="20:24">
      <c r="T57592" s="288"/>
      <c r="U57592" s="287"/>
      <c r="X57592" s="289"/>
    </row>
    <row r="57593" spans="20:24">
      <c r="T57593" s="288"/>
      <c r="U57593" s="287"/>
      <c r="X57593" s="289"/>
    </row>
    <row r="57594" spans="20:24">
      <c r="T57594" s="288"/>
      <c r="U57594" s="287"/>
      <c r="X57594" s="289"/>
    </row>
    <row r="57595" spans="20:24">
      <c r="T57595" s="288"/>
      <c r="U57595" s="287"/>
      <c r="X57595" s="289"/>
    </row>
    <row r="57596" spans="20:24">
      <c r="T57596" s="288"/>
      <c r="U57596" s="287"/>
      <c r="X57596" s="289"/>
    </row>
    <row r="57597" spans="20:24">
      <c r="T57597" s="288"/>
      <c r="U57597" s="287"/>
      <c r="X57597" s="289"/>
    </row>
    <row r="57598" spans="20:24">
      <c r="T57598" s="288"/>
      <c r="U57598" s="287"/>
      <c r="X57598" s="289"/>
    </row>
    <row r="57599" spans="20:24">
      <c r="T57599" s="288"/>
      <c r="U57599" s="287"/>
      <c r="X57599" s="289"/>
    </row>
    <row r="57600" spans="20:24">
      <c r="T57600" s="288"/>
      <c r="U57600" s="287"/>
      <c r="X57600" s="289"/>
    </row>
    <row r="57601" spans="20:24">
      <c r="T57601" s="288"/>
      <c r="U57601" s="287"/>
      <c r="X57601" s="289"/>
    </row>
    <row r="57602" spans="20:24">
      <c r="T57602" s="288"/>
      <c r="U57602" s="287"/>
      <c r="X57602" s="289"/>
    </row>
    <row r="57603" spans="20:24">
      <c r="T57603" s="288"/>
      <c r="U57603" s="287"/>
      <c r="X57603" s="289"/>
    </row>
    <row r="57604" spans="20:24">
      <c r="T57604" s="288"/>
      <c r="U57604" s="287"/>
      <c r="X57604" s="289"/>
    </row>
    <row r="57605" spans="20:24">
      <c r="T57605" s="288"/>
      <c r="U57605" s="287"/>
      <c r="X57605" s="289"/>
    </row>
    <row r="57606" spans="20:24">
      <c r="T57606" s="288"/>
      <c r="U57606" s="287"/>
      <c r="X57606" s="289"/>
    </row>
    <row r="57607" spans="20:24">
      <c r="T57607" s="288"/>
      <c r="U57607" s="287"/>
      <c r="X57607" s="289"/>
    </row>
    <row r="57608" spans="20:24">
      <c r="T57608" s="288"/>
      <c r="U57608" s="287"/>
      <c r="X57608" s="289"/>
    </row>
    <row r="57609" spans="20:24">
      <c r="T57609" s="288"/>
      <c r="U57609" s="287"/>
      <c r="X57609" s="289"/>
    </row>
    <row r="57610" spans="20:24">
      <c r="T57610" s="288"/>
      <c r="U57610" s="287"/>
      <c r="X57610" s="289"/>
    </row>
    <row r="57611" spans="20:24">
      <c r="T57611" s="288"/>
      <c r="U57611" s="287"/>
      <c r="X57611" s="289"/>
    </row>
    <row r="57612" spans="20:24">
      <c r="T57612" s="288"/>
      <c r="U57612" s="287"/>
      <c r="X57612" s="289"/>
    </row>
    <row r="57613" spans="20:24">
      <c r="T57613" s="288"/>
      <c r="U57613" s="287"/>
      <c r="X57613" s="289"/>
    </row>
    <row r="57614" spans="20:24">
      <c r="T57614" s="288"/>
      <c r="U57614" s="287"/>
      <c r="X57614" s="289"/>
    </row>
    <row r="57615" spans="20:24">
      <c r="T57615" s="288"/>
      <c r="U57615" s="287"/>
      <c r="X57615" s="289"/>
    </row>
    <row r="57616" spans="20:24">
      <c r="T57616" s="288"/>
      <c r="U57616" s="287"/>
      <c r="X57616" s="289"/>
    </row>
    <row r="57617" spans="20:24">
      <c r="T57617" s="288"/>
      <c r="U57617" s="287"/>
      <c r="X57617" s="289"/>
    </row>
    <row r="57618" spans="20:24">
      <c r="T57618" s="288"/>
      <c r="U57618" s="287"/>
      <c r="X57618" s="289"/>
    </row>
    <row r="57619" spans="20:24">
      <c r="T57619" s="288"/>
      <c r="U57619" s="287"/>
      <c r="X57619" s="289"/>
    </row>
    <row r="57620" spans="20:24">
      <c r="T57620" s="288"/>
      <c r="U57620" s="287"/>
      <c r="X57620" s="289"/>
    </row>
    <row r="57621" spans="20:24">
      <c r="T57621" s="288"/>
      <c r="U57621" s="287"/>
      <c r="X57621" s="289"/>
    </row>
    <row r="57622" spans="20:24">
      <c r="T57622" s="288"/>
      <c r="U57622" s="287"/>
      <c r="X57622" s="289"/>
    </row>
    <row r="57623" spans="20:24">
      <c r="T57623" s="288"/>
      <c r="U57623" s="287"/>
      <c r="X57623" s="289"/>
    </row>
    <row r="57624" spans="20:24">
      <c r="T57624" s="288"/>
      <c r="U57624" s="287"/>
      <c r="X57624" s="289"/>
    </row>
    <row r="57625" spans="20:24">
      <c r="T57625" s="288"/>
      <c r="U57625" s="287"/>
      <c r="X57625" s="289"/>
    </row>
    <row r="57626" spans="20:24">
      <c r="T57626" s="288"/>
      <c r="U57626" s="287"/>
      <c r="X57626" s="289"/>
    </row>
    <row r="57627" spans="20:24">
      <c r="T57627" s="288"/>
      <c r="U57627" s="287"/>
      <c r="X57627" s="289"/>
    </row>
    <row r="57628" spans="20:24">
      <c r="T57628" s="288"/>
      <c r="U57628" s="287"/>
      <c r="X57628" s="289"/>
    </row>
    <row r="57629" spans="20:24">
      <c r="T57629" s="288"/>
      <c r="U57629" s="287"/>
      <c r="X57629" s="289"/>
    </row>
    <row r="57630" spans="20:24">
      <c r="T57630" s="288"/>
      <c r="U57630" s="287"/>
      <c r="X57630" s="289"/>
    </row>
    <row r="57631" spans="20:24">
      <c r="T57631" s="288"/>
      <c r="U57631" s="287"/>
      <c r="X57631" s="289"/>
    </row>
    <row r="57632" spans="20:24">
      <c r="T57632" s="288"/>
      <c r="U57632" s="287"/>
      <c r="X57632" s="289"/>
    </row>
    <row r="57633" spans="20:24">
      <c r="T57633" s="288"/>
      <c r="U57633" s="287"/>
      <c r="X57633" s="289"/>
    </row>
    <row r="57634" spans="20:24">
      <c r="T57634" s="288"/>
      <c r="U57634" s="287"/>
      <c r="X57634" s="289"/>
    </row>
    <row r="57635" spans="20:24">
      <c r="T57635" s="288"/>
      <c r="U57635" s="287"/>
      <c r="X57635" s="289"/>
    </row>
    <row r="57636" spans="20:24">
      <c r="T57636" s="288"/>
      <c r="U57636" s="287"/>
      <c r="X57636" s="289"/>
    </row>
    <row r="57637" spans="20:24">
      <c r="T57637" s="288"/>
      <c r="U57637" s="287"/>
      <c r="X57637" s="289"/>
    </row>
    <row r="57638" spans="20:24">
      <c r="T57638" s="288"/>
      <c r="U57638" s="287"/>
      <c r="X57638" s="289"/>
    </row>
    <row r="57639" spans="20:24">
      <c r="T57639" s="288"/>
      <c r="U57639" s="287"/>
      <c r="X57639" s="289"/>
    </row>
    <row r="57640" spans="20:24">
      <c r="T57640" s="288"/>
      <c r="U57640" s="287"/>
      <c r="X57640" s="289"/>
    </row>
    <row r="57641" spans="20:24">
      <c r="T57641" s="288"/>
      <c r="U57641" s="287"/>
      <c r="X57641" s="289"/>
    </row>
    <row r="57642" spans="20:24">
      <c r="T57642" s="288"/>
      <c r="U57642" s="287"/>
      <c r="X57642" s="289"/>
    </row>
    <row r="57643" spans="20:24">
      <c r="T57643" s="288"/>
      <c r="U57643" s="287"/>
      <c r="X57643" s="289"/>
    </row>
    <row r="57644" spans="20:24">
      <c r="T57644" s="288"/>
      <c r="U57644" s="287"/>
      <c r="X57644" s="289"/>
    </row>
    <row r="57645" spans="20:24">
      <c r="T57645" s="288"/>
      <c r="U57645" s="287"/>
      <c r="X57645" s="289"/>
    </row>
    <row r="57646" spans="20:24">
      <c r="T57646" s="288"/>
      <c r="U57646" s="287"/>
      <c r="X57646" s="289"/>
    </row>
    <row r="57647" spans="20:24">
      <c r="T57647" s="288"/>
      <c r="U57647" s="287"/>
      <c r="X57647" s="289"/>
    </row>
    <row r="57648" spans="20:24">
      <c r="T57648" s="288"/>
      <c r="U57648" s="287"/>
      <c r="X57648" s="289"/>
    </row>
    <row r="57649" spans="20:24">
      <c r="T57649" s="288"/>
      <c r="U57649" s="287"/>
      <c r="X57649" s="289"/>
    </row>
    <row r="57650" spans="20:24">
      <c r="T57650" s="288"/>
      <c r="U57650" s="287"/>
      <c r="X57650" s="289"/>
    </row>
    <row r="57651" spans="20:24">
      <c r="T57651" s="288"/>
      <c r="U57651" s="287"/>
      <c r="X57651" s="289"/>
    </row>
    <row r="57652" spans="20:24">
      <c r="T57652" s="288"/>
      <c r="U57652" s="287"/>
      <c r="X57652" s="289"/>
    </row>
    <row r="57653" spans="20:24">
      <c r="T57653" s="288"/>
      <c r="U57653" s="287"/>
      <c r="X57653" s="289"/>
    </row>
    <row r="57654" spans="20:24">
      <c r="T57654" s="288"/>
      <c r="U57654" s="287"/>
      <c r="X57654" s="289"/>
    </row>
    <row r="57655" spans="20:24">
      <c r="T57655" s="288"/>
      <c r="U57655" s="287"/>
      <c r="X57655" s="289"/>
    </row>
    <row r="57656" spans="20:24">
      <c r="T57656" s="288"/>
      <c r="U57656" s="287"/>
      <c r="X57656" s="289"/>
    </row>
    <row r="57657" spans="20:24">
      <c r="T57657" s="288"/>
      <c r="U57657" s="287"/>
      <c r="X57657" s="289"/>
    </row>
    <row r="57658" spans="20:24">
      <c r="T57658" s="288"/>
      <c r="U57658" s="287"/>
      <c r="X57658" s="289"/>
    </row>
    <row r="57659" spans="20:24">
      <c r="T57659" s="288"/>
      <c r="U57659" s="287"/>
      <c r="X57659" s="289"/>
    </row>
    <row r="57660" spans="20:24">
      <c r="T57660" s="288"/>
      <c r="U57660" s="287"/>
      <c r="X57660" s="289"/>
    </row>
    <row r="57661" spans="20:24">
      <c r="T57661" s="288"/>
      <c r="U57661" s="287"/>
      <c r="X57661" s="289"/>
    </row>
    <row r="57662" spans="20:24">
      <c r="T57662" s="288"/>
      <c r="U57662" s="287"/>
      <c r="X57662" s="289"/>
    </row>
    <row r="57663" spans="20:24">
      <c r="T57663" s="288"/>
      <c r="U57663" s="287"/>
      <c r="X57663" s="289"/>
    </row>
    <row r="57664" spans="20:24">
      <c r="T57664" s="288"/>
      <c r="U57664" s="287"/>
      <c r="X57664" s="289"/>
    </row>
    <row r="57665" spans="20:24">
      <c r="T57665" s="288"/>
      <c r="U57665" s="287"/>
      <c r="X57665" s="289"/>
    </row>
    <row r="57666" spans="20:24">
      <c r="T57666" s="288"/>
      <c r="U57666" s="287"/>
      <c r="X57666" s="289"/>
    </row>
    <row r="57667" spans="20:24">
      <c r="T57667" s="288"/>
      <c r="U57667" s="287"/>
      <c r="X57667" s="289"/>
    </row>
    <row r="57668" spans="20:24">
      <c r="T57668" s="288"/>
      <c r="U57668" s="287"/>
      <c r="X57668" s="289"/>
    </row>
    <row r="57669" spans="20:24">
      <c r="T57669" s="288"/>
      <c r="U57669" s="287"/>
      <c r="X57669" s="289"/>
    </row>
    <row r="57670" spans="20:24">
      <c r="T57670" s="288"/>
      <c r="U57670" s="287"/>
      <c r="X57670" s="289"/>
    </row>
    <row r="57671" spans="20:24">
      <c r="T57671" s="288"/>
      <c r="U57671" s="287"/>
      <c r="X57671" s="289"/>
    </row>
    <row r="57672" spans="20:24">
      <c r="T57672" s="288"/>
      <c r="U57672" s="287"/>
      <c r="X57672" s="289"/>
    </row>
    <row r="57673" spans="20:24">
      <c r="T57673" s="288"/>
      <c r="U57673" s="287"/>
      <c r="X57673" s="289"/>
    </row>
    <row r="57674" spans="20:24">
      <c r="T57674" s="288"/>
      <c r="U57674" s="287"/>
      <c r="X57674" s="289"/>
    </row>
    <row r="57675" spans="20:24">
      <c r="T57675" s="288"/>
      <c r="U57675" s="287"/>
      <c r="X57675" s="289"/>
    </row>
    <row r="57676" spans="20:24">
      <c r="T57676" s="288"/>
      <c r="U57676" s="287"/>
      <c r="X57676" s="289"/>
    </row>
    <row r="57677" spans="20:24">
      <c r="T57677" s="288"/>
      <c r="U57677" s="287"/>
      <c r="X57677" s="289"/>
    </row>
    <row r="57678" spans="20:24">
      <c r="T57678" s="288"/>
      <c r="U57678" s="287"/>
      <c r="X57678" s="289"/>
    </row>
    <row r="57679" spans="20:24">
      <c r="T57679" s="288"/>
      <c r="U57679" s="287"/>
      <c r="X57679" s="289"/>
    </row>
    <row r="57680" spans="20:24">
      <c r="T57680" s="288"/>
      <c r="U57680" s="287"/>
      <c r="X57680" s="289"/>
    </row>
    <row r="57681" spans="20:24">
      <c r="T57681" s="288"/>
      <c r="U57681" s="287"/>
      <c r="X57681" s="289"/>
    </row>
    <row r="57682" spans="20:24">
      <c r="T57682" s="288"/>
      <c r="U57682" s="287"/>
      <c r="X57682" s="289"/>
    </row>
    <row r="57683" spans="20:24">
      <c r="T57683" s="288"/>
      <c r="U57683" s="287"/>
      <c r="X57683" s="289"/>
    </row>
    <row r="57684" spans="20:24">
      <c r="T57684" s="288"/>
      <c r="U57684" s="287"/>
      <c r="X57684" s="289"/>
    </row>
    <row r="57685" spans="20:24">
      <c r="T57685" s="288"/>
      <c r="U57685" s="287"/>
      <c r="X57685" s="289"/>
    </row>
    <row r="57686" spans="20:24">
      <c r="T57686" s="288"/>
      <c r="U57686" s="287"/>
      <c r="X57686" s="289"/>
    </row>
    <row r="57687" spans="20:24">
      <c r="T57687" s="288"/>
      <c r="U57687" s="287"/>
      <c r="X57687" s="289"/>
    </row>
    <row r="57688" spans="20:24">
      <c r="T57688" s="288"/>
      <c r="U57688" s="287"/>
      <c r="X57688" s="289"/>
    </row>
    <row r="57689" spans="20:24">
      <c r="T57689" s="288"/>
      <c r="U57689" s="287"/>
      <c r="X57689" s="289"/>
    </row>
    <row r="57690" spans="20:24">
      <c r="T57690" s="288"/>
      <c r="U57690" s="287"/>
      <c r="X57690" s="289"/>
    </row>
    <row r="57691" spans="20:24">
      <c r="T57691" s="288"/>
      <c r="U57691" s="287"/>
      <c r="X57691" s="289"/>
    </row>
    <row r="57692" spans="20:24">
      <c r="T57692" s="288"/>
      <c r="U57692" s="287"/>
      <c r="X57692" s="289"/>
    </row>
    <row r="57693" spans="20:24">
      <c r="T57693" s="288"/>
      <c r="U57693" s="287"/>
      <c r="X57693" s="289"/>
    </row>
    <row r="57694" spans="20:24">
      <c r="T57694" s="288"/>
      <c r="U57694" s="287"/>
      <c r="X57694" s="289"/>
    </row>
    <row r="57695" spans="20:24">
      <c r="T57695" s="288"/>
      <c r="U57695" s="287"/>
      <c r="X57695" s="289"/>
    </row>
    <row r="57696" spans="20:24">
      <c r="T57696" s="288"/>
      <c r="U57696" s="287"/>
      <c r="X57696" s="289"/>
    </row>
    <row r="57697" spans="20:24">
      <c r="T57697" s="288"/>
      <c r="U57697" s="287"/>
      <c r="X57697" s="289"/>
    </row>
    <row r="57698" spans="20:24">
      <c r="T57698" s="288"/>
      <c r="U57698" s="287"/>
      <c r="X57698" s="289"/>
    </row>
    <row r="57699" spans="20:24">
      <c r="T57699" s="288"/>
      <c r="U57699" s="287"/>
      <c r="X57699" s="289"/>
    </row>
    <row r="57700" spans="20:24">
      <c r="T57700" s="288"/>
      <c r="U57700" s="287"/>
      <c r="X57700" s="289"/>
    </row>
    <row r="57701" spans="20:24">
      <c r="T57701" s="288"/>
      <c r="U57701" s="287"/>
      <c r="X57701" s="289"/>
    </row>
    <row r="57702" spans="20:24">
      <c r="T57702" s="288"/>
      <c r="U57702" s="287"/>
      <c r="X57702" s="289"/>
    </row>
    <row r="57703" spans="20:24">
      <c r="T57703" s="288"/>
      <c r="U57703" s="287"/>
      <c r="X57703" s="289"/>
    </row>
    <row r="57704" spans="20:24">
      <c r="T57704" s="288"/>
      <c r="U57704" s="287"/>
      <c r="X57704" s="289"/>
    </row>
    <row r="57705" spans="20:24">
      <c r="T57705" s="288"/>
      <c r="U57705" s="287"/>
      <c r="X57705" s="289"/>
    </row>
    <row r="57706" spans="20:24">
      <c r="T57706" s="288"/>
      <c r="U57706" s="287"/>
      <c r="X57706" s="289"/>
    </row>
    <row r="57707" spans="20:24">
      <c r="T57707" s="288"/>
      <c r="U57707" s="287"/>
      <c r="X57707" s="289"/>
    </row>
    <row r="57708" spans="20:24">
      <c r="T57708" s="288"/>
      <c r="U57708" s="287"/>
      <c r="X57708" s="289"/>
    </row>
    <row r="57709" spans="20:24">
      <c r="T57709" s="288"/>
      <c r="U57709" s="287"/>
      <c r="X57709" s="289"/>
    </row>
    <row r="57710" spans="20:24">
      <c r="T57710" s="288"/>
      <c r="U57710" s="287"/>
      <c r="X57710" s="289"/>
    </row>
    <row r="57711" spans="20:24">
      <c r="T57711" s="288"/>
      <c r="U57711" s="287"/>
      <c r="X57711" s="289"/>
    </row>
    <row r="57712" spans="20:24">
      <c r="T57712" s="288"/>
      <c r="U57712" s="287"/>
      <c r="X57712" s="289"/>
    </row>
    <row r="57713" spans="20:24">
      <c r="T57713" s="288"/>
      <c r="U57713" s="287"/>
      <c r="X57713" s="289"/>
    </row>
    <row r="57714" spans="20:24">
      <c r="T57714" s="288"/>
      <c r="U57714" s="287"/>
      <c r="X57714" s="289"/>
    </row>
    <row r="57715" spans="20:24">
      <c r="T57715" s="288"/>
      <c r="U57715" s="287"/>
      <c r="X57715" s="289"/>
    </row>
    <row r="57716" spans="20:24">
      <c r="T57716" s="288"/>
      <c r="U57716" s="287"/>
      <c r="X57716" s="289"/>
    </row>
    <row r="57717" spans="20:24">
      <c r="T57717" s="288"/>
      <c r="U57717" s="287"/>
      <c r="X57717" s="289"/>
    </row>
    <row r="57718" spans="20:24">
      <c r="T57718" s="288"/>
      <c r="U57718" s="287"/>
      <c r="X57718" s="289"/>
    </row>
    <row r="57719" spans="20:24">
      <c r="T57719" s="288"/>
      <c r="U57719" s="287"/>
      <c r="X57719" s="289"/>
    </row>
    <row r="57720" spans="20:24">
      <c r="T57720" s="288"/>
      <c r="U57720" s="287"/>
      <c r="X57720" s="289"/>
    </row>
    <row r="57721" spans="20:24">
      <c r="T57721" s="288"/>
      <c r="U57721" s="287"/>
      <c r="X57721" s="289"/>
    </row>
    <row r="57722" spans="20:24">
      <c r="T57722" s="288"/>
      <c r="U57722" s="287"/>
      <c r="X57722" s="289"/>
    </row>
    <row r="57723" spans="20:24">
      <c r="T57723" s="288"/>
      <c r="U57723" s="287"/>
      <c r="X57723" s="289"/>
    </row>
    <row r="57724" spans="20:24">
      <c r="T57724" s="288"/>
      <c r="U57724" s="287"/>
      <c r="X57724" s="289"/>
    </row>
    <row r="57725" spans="20:24">
      <c r="T57725" s="288"/>
      <c r="U57725" s="287"/>
      <c r="X57725" s="289"/>
    </row>
    <row r="57726" spans="20:24">
      <c r="T57726" s="288"/>
      <c r="U57726" s="287"/>
      <c r="X57726" s="289"/>
    </row>
    <row r="57727" spans="20:24">
      <c r="T57727" s="288"/>
      <c r="U57727" s="287"/>
      <c r="X57727" s="289"/>
    </row>
    <row r="57728" spans="20:24">
      <c r="T57728" s="288"/>
      <c r="U57728" s="287"/>
      <c r="X57728" s="289"/>
    </row>
    <row r="57729" spans="20:24">
      <c r="T57729" s="288"/>
      <c r="U57729" s="287"/>
      <c r="X57729" s="289"/>
    </row>
    <row r="57730" spans="20:24">
      <c r="T57730" s="288"/>
      <c r="U57730" s="287"/>
      <c r="X57730" s="289"/>
    </row>
    <row r="57731" spans="20:24">
      <c r="T57731" s="288"/>
      <c r="U57731" s="287"/>
      <c r="X57731" s="289"/>
    </row>
    <row r="57732" spans="20:24">
      <c r="T57732" s="288"/>
      <c r="U57732" s="287"/>
      <c r="X57732" s="289"/>
    </row>
    <row r="57733" spans="20:24">
      <c r="T57733" s="288"/>
      <c r="U57733" s="287"/>
      <c r="X57733" s="289"/>
    </row>
    <row r="57734" spans="20:24">
      <c r="T57734" s="288"/>
      <c r="U57734" s="287"/>
      <c r="X57734" s="289"/>
    </row>
    <row r="57735" spans="20:24">
      <c r="T57735" s="288"/>
      <c r="U57735" s="287"/>
      <c r="X57735" s="289"/>
    </row>
    <row r="57736" spans="20:24">
      <c r="T57736" s="288"/>
      <c r="U57736" s="287"/>
      <c r="X57736" s="289"/>
    </row>
    <row r="57737" spans="20:24">
      <c r="T57737" s="288"/>
      <c r="U57737" s="287"/>
      <c r="X57737" s="289"/>
    </row>
    <row r="57738" spans="20:24">
      <c r="T57738" s="288"/>
      <c r="U57738" s="287"/>
      <c r="X57738" s="289"/>
    </row>
    <row r="57739" spans="20:24">
      <c r="T57739" s="288"/>
      <c r="U57739" s="287"/>
      <c r="X57739" s="289"/>
    </row>
    <row r="57740" spans="20:24">
      <c r="T57740" s="288"/>
      <c r="U57740" s="287"/>
      <c r="X57740" s="289"/>
    </row>
    <row r="57741" spans="20:24">
      <c r="T57741" s="288"/>
      <c r="U57741" s="287"/>
      <c r="X57741" s="289"/>
    </row>
    <row r="57742" spans="20:24">
      <c r="T57742" s="288"/>
      <c r="U57742" s="287"/>
      <c r="X57742" s="289"/>
    </row>
    <row r="57743" spans="20:24">
      <c r="T57743" s="288"/>
      <c r="U57743" s="287"/>
      <c r="X57743" s="289"/>
    </row>
    <row r="57744" spans="20:24">
      <c r="T57744" s="288"/>
      <c r="U57744" s="287"/>
      <c r="X57744" s="289"/>
    </row>
    <row r="57745" spans="20:24">
      <c r="T57745" s="288"/>
      <c r="U57745" s="287"/>
      <c r="X57745" s="289"/>
    </row>
    <row r="57746" spans="20:24">
      <c r="T57746" s="288"/>
      <c r="U57746" s="287"/>
      <c r="X57746" s="289"/>
    </row>
    <row r="57747" spans="20:24">
      <c r="T57747" s="288"/>
      <c r="U57747" s="287"/>
      <c r="X57747" s="289"/>
    </row>
    <row r="57748" spans="20:24">
      <c r="T57748" s="288"/>
      <c r="U57748" s="287"/>
      <c r="X57748" s="289"/>
    </row>
    <row r="57749" spans="20:24">
      <c r="T57749" s="288"/>
      <c r="U57749" s="287"/>
      <c r="X57749" s="289"/>
    </row>
    <row r="57750" spans="20:24">
      <c r="T57750" s="288"/>
      <c r="U57750" s="287"/>
      <c r="X57750" s="289"/>
    </row>
    <row r="57751" spans="20:24">
      <c r="T57751" s="288"/>
      <c r="U57751" s="287"/>
      <c r="X57751" s="289"/>
    </row>
    <row r="57752" spans="20:24">
      <c r="T57752" s="288"/>
      <c r="U57752" s="287"/>
      <c r="X57752" s="289"/>
    </row>
    <row r="57753" spans="20:24">
      <c r="T57753" s="288"/>
      <c r="U57753" s="287"/>
      <c r="X57753" s="289"/>
    </row>
    <row r="57754" spans="20:24">
      <c r="T57754" s="288"/>
      <c r="U57754" s="287"/>
      <c r="X57754" s="289"/>
    </row>
    <row r="57755" spans="20:24">
      <c r="T57755" s="288"/>
      <c r="U57755" s="287"/>
      <c r="X57755" s="289"/>
    </row>
    <row r="57756" spans="20:24">
      <c r="T57756" s="288"/>
      <c r="U57756" s="287"/>
      <c r="X57756" s="289"/>
    </row>
    <row r="57757" spans="20:24">
      <c r="T57757" s="288"/>
      <c r="U57757" s="287"/>
      <c r="X57757" s="289"/>
    </row>
    <row r="57758" spans="20:24">
      <c r="T57758" s="288"/>
      <c r="U57758" s="287"/>
      <c r="X57758" s="289"/>
    </row>
    <row r="57759" spans="20:24">
      <c r="T57759" s="288"/>
      <c r="U57759" s="287"/>
      <c r="X57759" s="289"/>
    </row>
    <row r="57760" spans="20:24">
      <c r="T57760" s="288"/>
      <c r="U57760" s="287"/>
      <c r="X57760" s="289"/>
    </row>
    <row r="57761" spans="20:24">
      <c r="T57761" s="288"/>
      <c r="U57761" s="287"/>
      <c r="X57761" s="289"/>
    </row>
    <row r="57762" spans="20:24">
      <c r="T57762" s="288"/>
      <c r="U57762" s="287"/>
      <c r="X57762" s="289"/>
    </row>
    <row r="57763" spans="20:24">
      <c r="T57763" s="288"/>
      <c r="U57763" s="287"/>
      <c r="X57763" s="289"/>
    </row>
    <row r="57764" spans="20:24">
      <c r="T57764" s="288"/>
      <c r="U57764" s="287"/>
      <c r="X57764" s="289"/>
    </row>
    <row r="57765" spans="20:24">
      <c r="T57765" s="288"/>
      <c r="U57765" s="287"/>
      <c r="X57765" s="289"/>
    </row>
    <row r="57766" spans="20:24">
      <c r="T57766" s="288"/>
      <c r="U57766" s="287"/>
      <c r="X57766" s="289"/>
    </row>
    <row r="57767" spans="20:24">
      <c r="T57767" s="288"/>
      <c r="U57767" s="287"/>
      <c r="X57767" s="289"/>
    </row>
    <row r="57768" spans="20:24">
      <c r="T57768" s="288"/>
      <c r="U57768" s="287"/>
      <c r="X57768" s="289"/>
    </row>
    <row r="57769" spans="20:24">
      <c r="T57769" s="288"/>
      <c r="U57769" s="287"/>
      <c r="X57769" s="289"/>
    </row>
    <row r="57770" spans="20:24">
      <c r="T57770" s="288"/>
      <c r="U57770" s="287"/>
      <c r="X57770" s="289"/>
    </row>
    <row r="57771" spans="20:24">
      <c r="T57771" s="288"/>
      <c r="U57771" s="287"/>
      <c r="X57771" s="289"/>
    </row>
    <row r="57772" spans="20:24">
      <c r="T57772" s="288"/>
      <c r="U57772" s="287"/>
      <c r="X57772" s="289"/>
    </row>
    <row r="57773" spans="20:24">
      <c r="T57773" s="288"/>
      <c r="U57773" s="287"/>
      <c r="X57773" s="289"/>
    </row>
    <row r="57774" spans="20:24">
      <c r="T57774" s="288"/>
      <c r="U57774" s="287"/>
      <c r="X57774" s="289"/>
    </row>
    <row r="57775" spans="20:24">
      <c r="T57775" s="288"/>
      <c r="U57775" s="287"/>
      <c r="X57775" s="289"/>
    </row>
    <row r="57776" spans="20:24">
      <c r="T57776" s="288"/>
      <c r="U57776" s="287"/>
      <c r="X57776" s="289"/>
    </row>
    <row r="57777" spans="20:24">
      <c r="T57777" s="288"/>
      <c r="U57777" s="287"/>
      <c r="X57777" s="289"/>
    </row>
    <row r="57778" spans="20:24">
      <c r="T57778" s="288"/>
      <c r="U57778" s="287"/>
      <c r="X57778" s="289"/>
    </row>
    <row r="57779" spans="20:24">
      <c r="T57779" s="288"/>
      <c r="U57779" s="287"/>
      <c r="X57779" s="289"/>
    </row>
    <row r="57780" spans="20:24">
      <c r="T57780" s="288"/>
      <c r="U57780" s="287"/>
      <c r="X57780" s="289"/>
    </row>
    <row r="57781" spans="20:24">
      <c r="T57781" s="288"/>
      <c r="U57781" s="287"/>
      <c r="X57781" s="289"/>
    </row>
    <row r="57782" spans="20:24">
      <c r="T57782" s="288"/>
      <c r="U57782" s="287"/>
      <c r="X57782" s="289"/>
    </row>
    <row r="57783" spans="20:24">
      <c r="T57783" s="288"/>
      <c r="U57783" s="287"/>
      <c r="X57783" s="289"/>
    </row>
    <row r="57784" spans="20:24">
      <c r="T57784" s="288"/>
      <c r="U57784" s="287"/>
      <c r="X57784" s="289"/>
    </row>
    <row r="57785" spans="20:24">
      <c r="T57785" s="288"/>
      <c r="U57785" s="287"/>
      <c r="X57785" s="289"/>
    </row>
    <row r="57786" spans="20:24">
      <c r="T57786" s="288"/>
      <c r="U57786" s="287"/>
      <c r="X57786" s="289"/>
    </row>
    <row r="57787" spans="20:24">
      <c r="T57787" s="288"/>
      <c r="U57787" s="287"/>
      <c r="X57787" s="289"/>
    </row>
    <row r="57788" spans="20:24">
      <c r="T57788" s="288"/>
      <c r="U57788" s="287"/>
      <c r="X57788" s="289"/>
    </row>
    <row r="57789" spans="20:24">
      <c r="T57789" s="288"/>
      <c r="U57789" s="287"/>
      <c r="X57789" s="289"/>
    </row>
    <row r="57790" spans="20:24">
      <c r="T57790" s="288"/>
      <c r="U57790" s="287"/>
      <c r="X57790" s="289"/>
    </row>
    <row r="57791" spans="20:24">
      <c r="T57791" s="288"/>
      <c r="U57791" s="287"/>
      <c r="X57791" s="289"/>
    </row>
    <row r="57792" spans="20:24">
      <c r="T57792" s="288"/>
      <c r="U57792" s="287"/>
      <c r="X57792" s="289"/>
    </row>
    <row r="57793" spans="20:24">
      <c r="T57793" s="288"/>
      <c r="U57793" s="287"/>
      <c r="X57793" s="289"/>
    </row>
    <row r="57794" spans="20:24">
      <c r="T57794" s="288"/>
      <c r="U57794" s="287"/>
      <c r="X57794" s="289"/>
    </row>
    <row r="57795" spans="20:24">
      <c r="T57795" s="288"/>
      <c r="U57795" s="287"/>
      <c r="X57795" s="289"/>
    </row>
    <row r="57796" spans="20:24">
      <c r="T57796" s="288"/>
      <c r="U57796" s="287"/>
      <c r="X57796" s="289"/>
    </row>
    <row r="57797" spans="20:24">
      <c r="T57797" s="288"/>
      <c r="U57797" s="287"/>
      <c r="X57797" s="289"/>
    </row>
    <row r="57798" spans="20:24">
      <c r="T57798" s="288"/>
      <c r="U57798" s="287"/>
      <c r="X57798" s="289"/>
    </row>
    <row r="57799" spans="20:24">
      <c r="T57799" s="288"/>
      <c r="U57799" s="287"/>
      <c r="X57799" s="289"/>
    </row>
    <row r="57800" spans="20:24">
      <c r="T57800" s="288"/>
      <c r="U57800" s="287"/>
      <c r="X57800" s="289"/>
    </row>
    <row r="57801" spans="20:24">
      <c r="T57801" s="288"/>
      <c r="U57801" s="287"/>
      <c r="X57801" s="289"/>
    </row>
    <row r="57802" spans="20:24">
      <c r="T57802" s="288"/>
      <c r="U57802" s="287"/>
      <c r="X57802" s="289"/>
    </row>
    <row r="57803" spans="20:24">
      <c r="T57803" s="288"/>
      <c r="U57803" s="287"/>
      <c r="X57803" s="289"/>
    </row>
    <row r="57804" spans="20:24">
      <c r="T57804" s="288"/>
      <c r="U57804" s="287"/>
      <c r="X57804" s="289"/>
    </row>
    <row r="57805" spans="20:24">
      <c r="T57805" s="288"/>
      <c r="U57805" s="287"/>
      <c r="X57805" s="289"/>
    </row>
    <row r="57806" spans="20:24">
      <c r="T57806" s="288"/>
      <c r="U57806" s="287"/>
      <c r="X57806" s="289"/>
    </row>
    <row r="57807" spans="20:24">
      <c r="T57807" s="288"/>
      <c r="U57807" s="287"/>
      <c r="X57807" s="289"/>
    </row>
    <row r="57808" spans="20:24">
      <c r="T57808" s="288"/>
      <c r="U57808" s="287"/>
      <c r="X57808" s="289"/>
    </row>
    <row r="57809" spans="20:24">
      <c r="T57809" s="288"/>
      <c r="U57809" s="287"/>
      <c r="X57809" s="289"/>
    </row>
    <row r="57810" spans="20:24">
      <c r="T57810" s="288"/>
      <c r="U57810" s="287"/>
      <c r="X57810" s="289"/>
    </row>
    <row r="57811" spans="20:24">
      <c r="T57811" s="288"/>
      <c r="U57811" s="287"/>
      <c r="X57811" s="289"/>
    </row>
    <row r="57812" spans="20:24">
      <c r="T57812" s="288"/>
      <c r="U57812" s="287"/>
      <c r="X57812" s="289"/>
    </row>
    <row r="57813" spans="20:24">
      <c r="T57813" s="288"/>
      <c r="U57813" s="287"/>
      <c r="X57813" s="289"/>
    </row>
    <row r="57814" spans="20:24">
      <c r="T57814" s="288"/>
      <c r="U57814" s="287"/>
      <c r="X57814" s="289"/>
    </row>
    <row r="57815" spans="20:24">
      <c r="T57815" s="288"/>
      <c r="U57815" s="287"/>
      <c r="X57815" s="289"/>
    </row>
    <row r="57816" spans="20:24">
      <c r="T57816" s="288"/>
      <c r="U57816" s="287"/>
      <c r="X57816" s="289"/>
    </row>
    <row r="57817" spans="20:24">
      <c r="T57817" s="288"/>
      <c r="U57817" s="287"/>
      <c r="X57817" s="289"/>
    </row>
    <row r="57818" spans="20:24">
      <c r="T57818" s="288"/>
      <c r="U57818" s="287"/>
      <c r="X57818" s="289"/>
    </row>
    <row r="57819" spans="20:24">
      <c r="T57819" s="288"/>
      <c r="U57819" s="287"/>
      <c r="X57819" s="289"/>
    </row>
    <row r="57820" spans="20:24">
      <c r="T57820" s="288"/>
      <c r="U57820" s="287"/>
      <c r="X57820" s="289"/>
    </row>
    <row r="57821" spans="20:24">
      <c r="T57821" s="288"/>
      <c r="U57821" s="287"/>
      <c r="X57821" s="289"/>
    </row>
    <row r="57822" spans="20:24">
      <c r="T57822" s="288"/>
      <c r="U57822" s="287"/>
      <c r="X57822" s="289"/>
    </row>
    <row r="57823" spans="20:24">
      <c r="T57823" s="288"/>
      <c r="U57823" s="287"/>
      <c r="X57823" s="289"/>
    </row>
    <row r="57824" spans="20:24">
      <c r="T57824" s="288"/>
      <c r="U57824" s="287"/>
      <c r="X57824" s="289"/>
    </row>
    <row r="57825" spans="20:24">
      <c r="T57825" s="288"/>
      <c r="U57825" s="287"/>
      <c r="X57825" s="289"/>
    </row>
    <row r="57826" spans="20:24">
      <c r="T57826" s="288"/>
      <c r="U57826" s="287"/>
      <c r="X57826" s="289"/>
    </row>
    <row r="57827" spans="20:24">
      <c r="T57827" s="288"/>
      <c r="U57827" s="287"/>
      <c r="X57827" s="289"/>
    </row>
    <row r="57828" spans="20:24">
      <c r="T57828" s="288"/>
      <c r="U57828" s="287"/>
      <c r="X57828" s="289"/>
    </row>
    <row r="57829" spans="20:24">
      <c r="T57829" s="288"/>
      <c r="U57829" s="287"/>
      <c r="X57829" s="289"/>
    </row>
    <row r="57830" spans="20:24">
      <c r="T57830" s="288"/>
      <c r="U57830" s="287"/>
      <c r="X57830" s="289"/>
    </row>
    <row r="57831" spans="20:24">
      <c r="T57831" s="288"/>
      <c r="U57831" s="287"/>
      <c r="X57831" s="289"/>
    </row>
    <row r="57832" spans="20:24">
      <c r="T57832" s="288"/>
      <c r="U57832" s="287"/>
      <c r="X57832" s="289"/>
    </row>
    <row r="57833" spans="20:24">
      <c r="T57833" s="288"/>
      <c r="U57833" s="287"/>
      <c r="X57833" s="289"/>
    </row>
    <row r="57834" spans="20:24">
      <c r="T57834" s="288"/>
      <c r="U57834" s="287"/>
      <c r="X57834" s="289"/>
    </row>
    <row r="57835" spans="20:24">
      <c r="T57835" s="288"/>
      <c r="U57835" s="287"/>
      <c r="X57835" s="289"/>
    </row>
    <row r="57836" spans="20:24">
      <c r="T57836" s="288"/>
      <c r="U57836" s="287"/>
      <c r="X57836" s="289"/>
    </row>
    <row r="57837" spans="20:24">
      <c r="T57837" s="288"/>
      <c r="U57837" s="287"/>
      <c r="X57837" s="289"/>
    </row>
    <row r="57838" spans="20:24">
      <c r="T57838" s="288"/>
      <c r="U57838" s="287"/>
      <c r="X57838" s="289"/>
    </row>
    <row r="57839" spans="20:24">
      <c r="T57839" s="288"/>
      <c r="U57839" s="287"/>
      <c r="X57839" s="289"/>
    </row>
    <row r="57840" spans="20:24">
      <c r="T57840" s="288"/>
      <c r="U57840" s="287"/>
      <c r="X57840" s="289"/>
    </row>
    <row r="57841" spans="20:24">
      <c r="T57841" s="288"/>
      <c r="U57841" s="287"/>
      <c r="X57841" s="289"/>
    </row>
    <row r="57842" spans="20:24">
      <c r="T57842" s="288"/>
      <c r="U57842" s="287"/>
      <c r="X57842" s="289"/>
    </row>
    <row r="57843" spans="20:24">
      <c r="T57843" s="288"/>
      <c r="U57843" s="287"/>
      <c r="X57843" s="289"/>
    </row>
    <row r="57844" spans="20:24">
      <c r="T57844" s="288"/>
      <c r="U57844" s="287"/>
      <c r="X57844" s="289"/>
    </row>
    <row r="57845" spans="20:24">
      <c r="T57845" s="288"/>
      <c r="U57845" s="287"/>
      <c r="X57845" s="289"/>
    </row>
    <row r="57846" spans="20:24">
      <c r="T57846" s="288"/>
      <c r="U57846" s="287"/>
      <c r="X57846" s="289"/>
    </row>
    <row r="57847" spans="20:24">
      <c r="T57847" s="288"/>
      <c r="U57847" s="287"/>
      <c r="X57847" s="289"/>
    </row>
    <row r="57848" spans="20:24">
      <c r="T57848" s="288"/>
      <c r="U57848" s="287"/>
      <c r="X57848" s="289"/>
    </row>
    <row r="57849" spans="20:24">
      <c r="T57849" s="288"/>
      <c r="U57849" s="287"/>
      <c r="X57849" s="289"/>
    </row>
    <row r="57850" spans="20:24">
      <c r="T57850" s="288"/>
      <c r="U57850" s="287"/>
      <c r="X57850" s="289"/>
    </row>
    <row r="57851" spans="20:24">
      <c r="T57851" s="288"/>
      <c r="U57851" s="287"/>
      <c r="X57851" s="289"/>
    </row>
    <row r="57852" spans="20:24">
      <c r="T57852" s="288"/>
      <c r="U57852" s="287"/>
      <c r="X57852" s="289"/>
    </row>
    <row r="57853" spans="20:24">
      <c r="T57853" s="288"/>
      <c r="U57853" s="287"/>
      <c r="X57853" s="289"/>
    </row>
    <row r="57854" spans="20:24">
      <c r="T57854" s="288"/>
      <c r="U57854" s="287"/>
      <c r="X57854" s="289"/>
    </row>
    <row r="57855" spans="20:24">
      <c r="T57855" s="288"/>
      <c r="U57855" s="287"/>
      <c r="X57855" s="289"/>
    </row>
    <row r="57856" spans="20:24">
      <c r="T57856" s="288"/>
      <c r="U57856" s="287"/>
      <c r="X57856" s="289"/>
    </row>
    <row r="57857" spans="20:24">
      <c r="T57857" s="288"/>
      <c r="U57857" s="287"/>
      <c r="X57857" s="289"/>
    </row>
    <row r="57858" spans="20:24">
      <c r="T57858" s="288"/>
      <c r="U57858" s="287"/>
      <c r="X57858" s="289"/>
    </row>
    <row r="57859" spans="20:24">
      <c r="T57859" s="288"/>
      <c r="U57859" s="287"/>
      <c r="X57859" s="289"/>
    </row>
    <row r="57860" spans="20:24">
      <c r="T57860" s="288"/>
      <c r="U57860" s="287"/>
      <c r="X57860" s="289"/>
    </row>
    <row r="57861" spans="20:24">
      <c r="T57861" s="288"/>
      <c r="U57861" s="287"/>
      <c r="X57861" s="289"/>
    </row>
    <row r="57862" spans="20:24">
      <c r="T57862" s="288"/>
      <c r="U57862" s="287"/>
      <c r="X57862" s="289"/>
    </row>
    <row r="57863" spans="20:24">
      <c r="T57863" s="288"/>
      <c r="U57863" s="287"/>
      <c r="X57863" s="289"/>
    </row>
    <row r="57864" spans="20:24">
      <c r="T57864" s="288"/>
      <c r="U57864" s="287"/>
      <c r="X57864" s="289"/>
    </row>
    <row r="57865" spans="20:24">
      <c r="T57865" s="288"/>
      <c r="U57865" s="287"/>
      <c r="X57865" s="289"/>
    </row>
    <row r="57866" spans="20:24">
      <c r="T57866" s="288"/>
      <c r="U57866" s="287"/>
      <c r="X57866" s="289"/>
    </row>
    <row r="57867" spans="20:24">
      <c r="T57867" s="288"/>
      <c r="U57867" s="287"/>
      <c r="X57867" s="289"/>
    </row>
    <row r="57868" spans="20:24">
      <c r="T57868" s="288"/>
      <c r="U57868" s="287"/>
      <c r="X57868" s="289"/>
    </row>
    <row r="57869" spans="20:24">
      <c r="T57869" s="288"/>
      <c r="U57869" s="287"/>
      <c r="X57869" s="289"/>
    </row>
    <row r="57870" spans="20:24">
      <c r="T57870" s="288"/>
      <c r="U57870" s="287"/>
      <c r="X57870" s="289"/>
    </row>
    <row r="57871" spans="20:24">
      <c r="T57871" s="288"/>
      <c r="U57871" s="287"/>
      <c r="X57871" s="289"/>
    </row>
    <row r="57872" spans="20:24">
      <c r="T57872" s="288"/>
      <c r="U57872" s="287"/>
      <c r="X57872" s="289"/>
    </row>
    <row r="57873" spans="20:24">
      <c r="T57873" s="288"/>
      <c r="U57873" s="287"/>
      <c r="X57873" s="289"/>
    </row>
    <row r="57874" spans="20:24">
      <c r="T57874" s="288"/>
      <c r="U57874" s="287"/>
      <c r="X57874" s="289"/>
    </row>
    <row r="57875" spans="20:24">
      <c r="T57875" s="288"/>
      <c r="U57875" s="287"/>
      <c r="X57875" s="289"/>
    </row>
    <row r="57876" spans="20:24">
      <c r="T57876" s="288"/>
      <c r="U57876" s="287"/>
      <c r="X57876" s="289"/>
    </row>
    <row r="57877" spans="20:24">
      <c r="T57877" s="288"/>
      <c r="U57877" s="287"/>
      <c r="X57877" s="289"/>
    </row>
    <row r="57878" spans="20:24">
      <c r="T57878" s="288"/>
      <c r="U57878" s="287"/>
      <c r="X57878" s="289"/>
    </row>
    <row r="57879" spans="20:24">
      <c r="T57879" s="288"/>
      <c r="U57879" s="287"/>
      <c r="X57879" s="289"/>
    </row>
    <row r="57880" spans="20:24">
      <c r="T57880" s="288"/>
      <c r="U57880" s="287"/>
      <c r="X57880" s="289"/>
    </row>
    <row r="57881" spans="20:24">
      <c r="T57881" s="288"/>
      <c r="U57881" s="287"/>
      <c r="X57881" s="289"/>
    </row>
    <row r="57882" spans="20:24">
      <c r="T57882" s="288"/>
      <c r="U57882" s="287"/>
      <c r="X57882" s="289"/>
    </row>
    <row r="57883" spans="20:24">
      <c r="T57883" s="288"/>
      <c r="U57883" s="287"/>
      <c r="X57883" s="289"/>
    </row>
    <row r="57884" spans="20:24">
      <c r="T57884" s="288"/>
      <c r="U57884" s="287"/>
      <c r="X57884" s="289"/>
    </row>
    <row r="57885" spans="20:24">
      <c r="T57885" s="288"/>
      <c r="U57885" s="287"/>
      <c r="X57885" s="289"/>
    </row>
    <row r="57886" spans="20:24">
      <c r="T57886" s="288"/>
      <c r="U57886" s="287"/>
      <c r="X57886" s="289"/>
    </row>
    <row r="57887" spans="20:24">
      <c r="T57887" s="288"/>
      <c r="U57887" s="287"/>
      <c r="X57887" s="289"/>
    </row>
    <row r="57888" spans="20:24">
      <c r="T57888" s="288"/>
      <c r="U57888" s="287"/>
      <c r="X57888" s="289"/>
    </row>
    <row r="57889" spans="20:24">
      <c r="T57889" s="288"/>
      <c r="U57889" s="287"/>
      <c r="X57889" s="289"/>
    </row>
    <row r="57890" spans="20:24">
      <c r="T57890" s="288"/>
      <c r="U57890" s="287"/>
      <c r="X57890" s="289"/>
    </row>
    <row r="57891" spans="20:24">
      <c r="T57891" s="288"/>
      <c r="U57891" s="287"/>
      <c r="X57891" s="289"/>
    </row>
    <row r="57892" spans="20:24">
      <c r="T57892" s="288"/>
      <c r="U57892" s="287"/>
      <c r="X57892" s="289"/>
    </row>
    <row r="57893" spans="20:24">
      <c r="T57893" s="288"/>
      <c r="U57893" s="287"/>
      <c r="X57893" s="289"/>
    </row>
    <row r="57894" spans="20:24">
      <c r="T57894" s="288"/>
      <c r="U57894" s="287"/>
      <c r="X57894" s="289"/>
    </row>
    <row r="57895" spans="20:24">
      <c r="T57895" s="288"/>
      <c r="U57895" s="287"/>
      <c r="X57895" s="289"/>
    </row>
    <row r="57896" spans="20:24">
      <c r="T57896" s="288"/>
      <c r="U57896" s="287"/>
      <c r="X57896" s="289"/>
    </row>
    <row r="57897" spans="20:24">
      <c r="T57897" s="288"/>
      <c r="U57897" s="287"/>
      <c r="X57897" s="289"/>
    </row>
    <row r="57898" spans="20:24">
      <c r="T57898" s="288"/>
      <c r="U57898" s="287"/>
      <c r="X57898" s="289"/>
    </row>
    <row r="57899" spans="20:24">
      <c r="T57899" s="288"/>
      <c r="U57899" s="287"/>
      <c r="X57899" s="289"/>
    </row>
    <row r="57900" spans="20:24">
      <c r="T57900" s="288"/>
      <c r="U57900" s="287"/>
      <c r="X57900" s="289"/>
    </row>
    <row r="57901" spans="20:24">
      <c r="T57901" s="288"/>
      <c r="U57901" s="287"/>
      <c r="X57901" s="289"/>
    </row>
    <row r="57902" spans="20:24">
      <c r="T57902" s="288"/>
      <c r="U57902" s="287"/>
      <c r="X57902" s="289"/>
    </row>
    <row r="57903" spans="20:24">
      <c r="T57903" s="288"/>
      <c r="U57903" s="287"/>
      <c r="X57903" s="289"/>
    </row>
    <row r="57904" spans="20:24">
      <c r="T57904" s="288"/>
      <c r="U57904" s="287"/>
      <c r="X57904" s="289"/>
    </row>
    <row r="57905" spans="20:24">
      <c r="T57905" s="288"/>
      <c r="U57905" s="287"/>
      <c r="X57905" s="289"/>
    </row>
    <row r="57906" spans="20:24">
      <c r="T57906" s="288"/>
      <c r="U57906" s="287"/>
      <c r="X57906" s="289"/>
    </row>
    <row r="57907" spans="20:24">
      <c r="T57907" s="288"/>
      <c r="U57907" s="287"/>
      <c r="X57907" s="289"/>
    </row>
    <row r="57908" spans="20:24">
      <c r="T57908" s="288"/>
      <c r="U57908" s="287"/>
      <c r="X57908" s="289"/>
    </row>
    <row r="57909" spans="20:24">
      <c r="T57909" s="288"/>
      <c r="U57909" s="287"/>
      <c r="X57909" s="289"/>
    </row>
    <row r="57910" spans="20:24">
      <c r="T57910" s="288"/>
      <c r="U57910" s="287"/>
      <c r="X57910" s="289"/>
    </row>
    <row r="57911" spans="20:24">
      <c r="T57911" s="288"/>
      <c r="U57911" s="287"/>
      <c r="X57911" s="289"/>
    </row>
    <row r="57912" spans="20:24">
      <c r="T57912" s="288"/>
      <c r="U57912" s="287"/>
      <c r="X57912" s="289"/>
    </row>
    <row r="57913" spans="20:24">
      <c r="T57913" s="288"/>
      <c r="U57913" s="287"/>
      <c r="X57913" s="289"/>
    </row>
    <row r="57914" spans="20:24">
      <c r="T57914" s="288"/>
      <c r="U57914" s="287"/>
      <c r="X57914" s="289"/>
    </row>
    <row r="57915" spans="20:24">
      <c r="T57915" s="288"/>
      <c r="U57915" s="287"/>
      <c r="X57915" s="289"/>
    </row>
    <row r="57916" spans="20:24">
      <c r="T57916" s="288"/>
      <c r="U57916" s="287"/>
      <c r="X57916" s="289"/>
    </row>
    <row r="57917" spans="20:24">
      <c r="T57917" s="288"/>
      <c r="U57917" s="287"/>
      <c r="X57917" s="289"/>
    </row>
    <row r="57918" spans="20:24">
      <c r="T57918" s="288"/>
      <c r="U57918" s="287"/>
      <c r="X57918" s="289"/>
    </row>
    <row r="57919" spans="20:24">
      <c r="T57919" s="288"/>
      <c r="U57919" s="287"/>
      <c r="X57919" s="289"/>
    </row>
    <row r="57920" spans="20:24">
      <c r="T57920" s="288"/>
      <c r="U57920" s="287"/>
      <c r="X57920" s="289"/>
    </row>
    <row r="57921" spans="20:24">
      <c r="T57921" s="288"/>
      <c r="U57921" s="287"/>
      <c r="X57921" s="289"/>
    </row>
    <row r="57922" spans="20:24">
      <c r="T57922" s="288"/>
      <c r="U57922" s="287"/>
      <c r="X57922" s="289"/>
    </row>
    <row r="57923" spans="20:24">
      <c r="T57923" s="288"/>
      <c r="U57923" s="287"/>
      <c r="X57923" s="289"/>
    </row>
    <row r="57924" spans="20:24">
      <c r="T57924" s="288"/>
      <c r="U57924" s="287"/>
      <c r="X57924" s="289"/>
    </row>
    <row r="57925" spans="20:24">
      <c r="T57925" s="288"/>
      <c r="U57925" s="287"/>
      <c r="X57925" s="289"/>
    </row>
    <row r="57926" spans="20:24">
      <c r="T57926" s="288"/>
      <c r="U57926" s="287"/>
      <c r="X57926" s="289"/>
    </row>
    <row r="57927" spans="20:24">
      <c r="T57927" s="288"/>
      <c r="U57927" s="287"/>
      <c r="X57927" s="289"/>
    </row>
    <row r="57928" spans="20:24">
      <c r="T57928" s="288"/>
      <c r="U57928" s="287"/>
      <c r="X57928" s="289"/>
    </row>
    <row r="57929" spans="20:24">
      <c r="T57929" s="288"/>
      <c r="U57929" s="287"/>
      <c r="X57929" s="289"/>
    </row>
    <row r="57930" spans="20:24">
      <c r="T57930" s="288"/>
      <c r="U57930" s="287"/>
      <c r="X57930" s="289"/>
    </row>
    <row r="57931" spans="20:24">
      <c r="T57931" s="288"/>
      <c r="U57931" s="287"/>
      <c r="X57931" s="289"/>
    </row>
    <row r="57932" spans="20:24">
      <c r="T57932" s="288"/>
      <c r="U57932" s="287"/>
      <c r="X57932" s="289"/>
    </row>
    <row r="57933" spans="20:24">
      <c r="T57933" s="288"/>
      <c r="U57933" s="287"/>
      <c r="X57933" s="289"/>
    </row>
    <row r="57934" spans="20:24">
      <c r="T57934" s="288"/>
      <c r="U57934" s="287"/>
      <c r="X57934" s="289"/>
    </row>
    <row r="57935" spans="20:24">
      <c r="T57935" s="288"/>
      <c r="U57935" s="287"/>
      <c r="X57935" s="289"/>
    </row>
    <row r="57936" spans="20:24">
      <c r="T57936" s="288"/>
      <c r="U57936" s="287"/>
      <c r="X57936" s="289"/>
    </row>
    <row r="57937" spans="20:24">
      <c r="T57937" s="288"/>
      <c r="U57937" s="287"/>
      <c r="X57937" s="289"/>
    </row>
    <row r="57938" spans="20:24">
      <c r="T57938" s="288"/>
      <c r="U57938" s="287"/>
      <c r="X57938" s="289"/>
    </row>
    <row r="57939" spans="20:24">
      <c r="T57939" s="288"/>
      <c r="U57939" s="287"/>
      <c r="X57939" s="289"/>
    </row>
    <row r="57940" spans="20:24">
      <c r="T57940" s="288"/>
      <c r="U57940" s="287"/>
      <c r="X57940" s="289"/>
    </row>
    <row r="57941" spans="20:24">
      <c r="T57941" s="288"/>
      <c r="U57941" s="287"/>
      <c r="X57941" s="289"/>
    </row>
    <row r="57942" spans="20:24">
      <c r="T57942" s="288"/>
      <c r="U57942" s="287"/>
      <c r="X57942" s="289"/>
    </row>
    <row r="57943" spans="20:24">
      <c r="T57943" s="288"/>
      <c r="U57943" s="287"/>
      <c r="X57943" s="289"/>
    </row>
    <row r="57944" spans="20:24">
      <c r="T57944" s="288"/>
      <c r="U57944" s="287"/>
      <c r="X57944" s="289"/>
    </row>
    <row r="57945" spans="20:24">
      <c r="T57945" s="288"/>
      <c r="U57945" s="287"/>
      <c r="X57945" s="289"/>
    </row>
    <row r="57946" spans="20:24">
      <c r="T57946" s="288"/>
      <c r="U57946" s="287"/>
      <c r="X57946" s="289"/>
    </row>
    <row r="57947" spans="20:24">
      <c r="T57947" s="288"/>
      <c r="U57947" s="287"/>
      <c r="X57947" s="289"/>
    </row>
    <row r="57948" spans="20:24">
      <c r="T57948" s="288"/>
      <c r="U57948" s="287"/>
      <c r="X57948" s="289"/>
    </row>
    <row r="57949" spans="20:24">
      <c r="T57949" s="288"/>
      <c r="U57949" s="287"/>
      <c r="X57949" s="289"/>
    </row>
    <row r="57950" spans="20:24">
      <c r="T57950" s="288"/>
      <c r="U57950" s="287"/>
      <c r="X57950" s="289"/>
    </row>
    <row r="57951" spans="20:24">
      <c r="T57951" s="288"/>
      <c r="U57951" s="287"/>
      <c r="X57951" s="289"/>
    </row>
    <row r="57952" spans="20:24">
      <c r="T57952" s="288"/>
      <c r="U57952" s="287"/>
      <c r="X57952" s="289"/>
    </row>
    <row r="57953" spans="20:24">
      <c r="T57953" s="288"/>
      <c r="U57953" s="287"/>
      <c r="X57953" s="289"/>
    </row>
    <row r="57954" spans="20:24">
      <c r="T57954" s="288"/>
      <c r="U57954" s="287"/>
      <c r="X57954" s="289"/>
    </row>
    <row r="57955" spans="20:24">
      <c r="T57955" s="288"/>
      <c r="U57955" s="287"/>
      <c r="X57955" s="289"/>
    </row>
    <row r="57956" spans="20:24">
      <c r="T57956" s="288"/>
      <c r="U57956" s="287"/>
      <c r="X57956" s="289"/>
    </row>
    <row r="57957" spans="20:24">
      <c r="T57957" s="288"/>
      <c r="U57957" s="287"/>
      <c r="X57957" s="289"/>
    </row>
    <row r="57958" spans="20:24">
      <c r="T57958" s="288"/>
      <c r="U57958" s="287"/>
      <c r="X57958" s="289"/>
    </row>
    <row r="57959" spans="20:24">
      <c r="T57959" s="288"/>
      <c r="U57959" s="287"/>
      <c r="X57959" s="289"/>
    </row>
    <row r="57960" spans="20:24">
      <c r="T57960" s="288"/>
      <c r="U57960" s="287"/>
      <c r="X57960" s="289"/>
    </row>
    <row r="57961" spans="20:24">
      <c r="T57961" s="288"/>
      <c r="U57961" s="287"/>
      <c r="X57961" s="289"/>
    </row>
    <row r="57962" spans="20:24">
      <c r="T57962" s="288"/>
      <c r="U57962" s="287"/>
      <c r="X57962" s="289"/>
    </row>
    <row r="57963" spans="20:24">
      <c r="T57963" s="288"/>
      <c r="U57963" s="287"/>
      <c r="X57963" s="289"/>
    </row>
    <row r="57964" spans="20:24">
      <c r="T57964" s="288"/>
      <c r="U57964" s="287"/>
      <c r="X57964" s="289"/>
    </row>
    <row r="57965" spans="20:24">
      <c r="T57965" s="288"/>
      <c r="U57965" s="287"/>
      <c r="X57965" s="289"/>
    </row>
    <row r="57966" spans="20:24">
      <c r="T57966" s="288"/>
      <c r="U57966" s="287"/>
      <c r="X57966" s="289"/>
    </row>
    <row r="57967" spans="20:24">
      <c r="T57967" s="288"/>
      <c r="U57967" s="287"/>
      <c r="X57967" s="289"/>
    </row>
    <row r="57968" spans="20:24">
      <c r="T57968" s="288"/>
      <c r="U57968" s="287"/>
      <c r="X57968" s="289"/>
    </row>
    <row r="57969" spans="20:24">
      <c r="T57969" s="288"/>
      <c r="U57969" s="287"/>
      <c r="X57969" s="289"/>
    </row>
    <row r="57970" spans="20:24">
      <c r="T57970" s="288"/>
      <c r="U57970" s="287"/>
      <c r="X57970" s="289"/>
    </row>
    <row r="57971" spans="20:24">
      <c r="T57971" s="288"/>
      <c r="U57971" s="287"/>
      <c r="X57971" s="289"/>
    </row>
    <row r="57972" spans="20:24">
      <c r="T57972" s="288"/>
      <c r="U57972" s="287"/>
      <c r="X57972" s="289"/>
    </row>
    <row r="57973" spans="20:24">
      <c r="T57973" s="288"/>
      <c r="U57973" s="287"/>
      <c r="X57973" s="289"/>
    </row>
    <row r="57974" spans="20:24">
      <c r="T57974" s="288"/>
      <c r="U57974" s="287"/>
      <c r="X57974" s="289"/>
    </row>
    <row r="57975" spans="20:24">
      <c r="T57975" s="288"/>
      <c r="U57975" s="287"/>
      <c r="X57975" s="289"/>
    </row>
    <row r="57976" spans="20:24">
      <c r="T57976" s="288"/>
      <c r="U57976" s="287"/>
      <c r="X57976" s="289"/>
    </row>
    <row r="57977" spans="20:24">
      <c r="T57977" s="288"/>
      <c r="U57977" s="287"/>
      <c r="X57977" s="289"/>
    </row>
    <row r="57978" spans="20:24">
      <c r="T57978" s="288"/>
      <c r="U57978" s="287"/>
      <c r="X57978" s="289"/>
    </row>
    <row r="57979" spans="20:24">
      <c r="T57979" s="288"/>
      <c r="U57979" s="287"/>
      <c r="X57979" s="289"/>
    </row>
    <row r="57980" spans="20:24">
      <c r="T57980" s="288"/>
      <c r="U57980" s="287"/>
      <c r="X57980" s="289"/>
    </row>
    <row r="57981" spans="20:24">
      <c r="T57981" s="288"/>
      <c r="U57981" s="287"/>
      <c r="X57981" s="289"/>
    </row>
    <row r="57982" spans="20:24">
      <c r="T57982" s="288"/>
      <c r="U57982" s="287"/>
      <c r="X57982" s="289"/>
    </row>
    <row r="57983" spans="20:24">
      <c r="T57983" s="288"/>
      <c r="U57983" s="287"/>
      <c r="X57983" s="289"/>
    </row>
    <row r="57984" spans="20:24">
      <c r="T57984" s="288"/>
      <c r="U57984" s="287"/>
      <c r="X57984" s="289"/>
    </row>
    <row r="57985" spans="20:24">
      <c r="T57985" s="288"/>
      <c r="U57985" s="287"/>
      <c r="X57985" s="289"/>
    </row>
    <row r="57986" spans="20:24">
      <c r="T57986" s="288"/>
      <c r="U57986" s="287"/>
      <c r="X57986" s="289"/>
    </row>
    <row r="57987" spans="20:24">
      <c r="T57987" s="288"/>
      <c r="U57987" s="287"/>
      <c r="X57987" s="289"/>
    </row>
    <row r="57988" spans="20:24">
      <c r="T57988" s="288"/>
      <c r="U57988" s="287"/>
      <c r="X57988" s="289"/>
    </row>
    <row r="57989" spans="20:24">
      <c r="T57989" s="288"/>
      <c r="U57989" s="287"/>
      <c r="X57989" s="289"/>
    </row>
    <row r="57990" spans="20:24">
      <c r="T57990" s="288"/>
      <c r="U57990" s="287"/>
      <c r="X57990" s="289"/>
    </row>
    <row r="57991" spans="20:24">
      <c r="T57991" s="288"/>
      <c r="U57991" s="287"/>
      <c r="X57991" s="289"/>
    </row>
    <row r="57992" spans="20:24">
      <c r="T57992" s="288"/>
      <c r="U57992" s="287"/>
      <c r="X57992" s="289"/>
    </row>
    <row r="57993" spans="20:24">
      <c r="T57993" s="288"/>
      <c r="U57993" s="287"/>
      <c r="X57993" s="289"/>
    </row>
    <row r="57994" spans="20:24">
      <c r="T57994" s="288"/>
      <c r="U57994" s="287"/>
      <c r="X57994" s="289"/>
    </row>
    <row r="57995" spans="20:24">
      <c r="T57995" s="288"/>
      <c r="U57995" s="287"/>
      <c r="X57995" s="289"/>
    </row>
    <row r="57996" spans="20:24">
      <c r="T57996" s="288"/>
      <c r="U57996" s="287"/>
      <c r="X57996" s="289"/>
    </row>
    <row r="57997" spans="20:24">
      <c r="T57997" s="288"/>
      <c r="U57997" s="287"/>
      <c r="X57997" s="289"/>
    </row>
    <row r="57998" spans="20:24">
      <c r="T57998" s="288"/>
      <c r="U57998" s="287"/>
      <c r="X57998" s="289"/>
    </row>
    <row r="57999" spans="20:24">
      <c r="T57999" s="288"/>
      <c r="U57999" s="287"/>
      <c r="X57999" s="289"/>
    </row>
    <row r="58000" spans="20:24">
      <c r="T58000" s="288"/>
      <c r="U58000" s="287"/>
      <c r="X58000" s="289"/>
    </row>
    <row r="58001" spans="20:24">
      <c r="T58001" s="288"/>
      <c r="U58001" s="287"/>
      <c r="X58001" s="289"/>
    </row>
    <row r="58002" spans="20:24">
      <c r="T58002" s="288"/>
      <c r="U58002" s="287"/>
      <c r="X58002" s="289"/>
    </row>
    <row r="58003" spans="20:24">
      <c r="T58003" s="288"/>
      <c r="U58003" s="287"/>
      <c r="X58003" s="289"/>
    </row>
    <row r="58004" spans="20:24">
      <c r="T58004" s="288"/>
      <c r="U58004" s="287"/>
      <c r="X58004" s="289"/>
    </row>
    <row r="58005" spans="20:24">
      <c r="T58005" s="288"/>
      <c r="U58005" s="287"/>
      <c r="X58005" s="289"/>
    </row>
    <row r="58006" spans="20:24">
      <c r="T58006" s="288"/>
      <c r="U58006" s="287"/>
      <c r="X58006" s="289"/>
    </row>
    <row r="58007" spans="20:24">
      <c r="T58007" s="288"/>
      <c r="U58007" s="287"/>
      <c r="X58007" s="289"/>
    </row>
    <row r="58008" spans="20:24">
      <c r="T58008" s="288"/>
      <c r="U58008" s="287"/>
      <c r="X58008" s="289"/>
    </row>
    <row r="58009" spans="20:24">
      <c r="T58009" s="288"/>
      <c r="U58009" s="287"/>
      <c r="X58009" s="289"/>
    </row>
    <row r="58010" spans="20:24">
      <c r="T58010" s="288"/>
      <c r="U58010" s="287"/>
      <c r="X58010" s="289"/>
    </row>
    <row r="58011" spans="20:24">
      <c r="T58011" s="288"/>
      <c r="U58011" s="287"/>
      <c r="X58011" s="289"/>
    </row>
    <row r="58012" spans="20:24">
      <c r="T58012" s="288"/>
      <c r="U58012" s="287"/>
      <c r="X58012" s="289"/>
    </row>
    <row r="58013" spans="20:24">
      <c r="T58013" s="288"/>
      <c r="U58013" s="287"/>
      <c r="X58013" s="289"/>
    </row>
    <row r="58014" spans="20:24">
      <c r="T58014" s="288"/>
      <c r="U58014" s="287"/>
      <c r="X58014" s="289"/>
    </row>
    <row r="58015" spans="20:24">
      <c r="T58015" s="288"/>
      <c r="U58015" s="287"/>
      <c r="X58015" s="289"/>
    </row>
    <row r="58016" spans="20:24">
      <c r="T58016" s="288"/>
      <c r="U58016" s="287"/>
      <c r="X58016" s="289"/>
    </row>
    <row r="58017" spans="20:24">
      <c r="T58017" s="288"/>
      <c r="U58017" s="287"/>
      <c r="X58017" s="289"/>
    </row>
    <row r="58018" spans="20:24">
      <c r="T58018" s="288"/>
      <c r="U58018" s="287"/>
      <c r="X58018" s="289"/>
    </row>
    <row r="58019" spans="20:24">
      <c r="T58019" s="288"/>
      <c r="U58019" s="287"/>
      <c r="X58019" s="289"/>
    </row>
    <row r="58020" spans="20:24">
      <c r="T58020" s="288"/>
      <c r="U58020" s="287"/>
      <c r="X58020" s="289"/>
    </row>
    <row r="58021" spans="20:24">
      <c r="T58021" s="288"/>
      <c r="U58021" s="287"/>
      <c r="X58021" s="289"/>
    </row>
    <row r="58022" spans="20:24">
      <c r="T58022" s="288"/>
      <c r="U58022" s="287"/>
      <c r="X58022" s="289"/>
    </row>
    <row r="58023" spans="20:24">
      <c r="T58023" s="288"/>
      <c r="U58023" s="287"/>
      <c r="X58023" s="289"/>
    </row>
    <row r="58024" spans="20:24">
      <c r="T58024" s="288"/>
      <c r="U58024" s="287"/>
      <c r="X58024" s="289"/>
    </row>
    <row r="58025" spans="20:24">
      <c r="T58025" s="288"/>
      <c r="U58025" s="287"/>
      <c r="X58025" s="289"/>
    </row>
    <row r="58026" spans="20:24">
      <c r="T58026" s="288"/>
      <c r="U58026" s="287"/>
      <c r="X58026" s="289"/>
    </row>
    <row r="58027" spans="20:24">
      <c r="T58027" s="288"/>
      <c r="U58027" s="287"/>
      <c r="X58027" s="289"/>
    </row>
    <row r="58028" spans="20:24">
      <c r="T58028" s="288"/>
      <c r="U58028" s="287"/>
      <c r="X58028" s="289"/>
    </row>
    <row r="58029" spans="20:24">
      <c r="T58029" s="288"/>
      <c r="U58029" s="287"/>
      <c r="X58029" s="289"/>
    </row>
    <row r="58030" spans="20:24">
      <c r="T58030" s="288"/>
      <c r="U58030" s="287"/>
      <c r="X58030" s="289"/>
    </row>
    <row r="58031" spans="20:24">
      <c r="T58031" s="288"/>
      <c r="U58031" s="287"/>
      <c r="X58031" s="289"/>
    </row>
    <row r="58032" spans="20:24">
      <c r="T58032" s="288"/>
      <c r="U58032" s="287"/>
      <c r="X58032" s="289"/>
    </row>
    <row r="58033" spans="20:24">
      <c r="T58033" s="288"/>
      <c r="U58033" s="287"/>
      <c r="X58033" s="289"/>
    </row>
    <row r="58034" spans="20:24">
      <c r="T58034" s="288"/>
      <c r="U58034" s="287"/>
      <c r="X58034" s="289"/>
    </row>
    <row r="58035" spans="20:24">
      <c r="T58035" s="288"/>
      <c r="U58035" s="287"/>
      <c r="X58035" s="289"/>
    </row>
    <row r="58036" spans="20:24">
      <c r="T58036" s="288"/>
      <c r="U58036" s="287"/>
      <c r="X58036" s="289"/>
    </row>
    <row r="58037" spans="20:24">
      <c r="T58037" s="288"/>
      <c r="U58037" s="287"/>
      <c r="X58037" s="289"/>
    </row>
    <row r="58038" spans="20:24">
      <c r="T58038" s="288"/>
      <c r="U58038" s="287"/>
      <c r="X58038" s="289"/>
    </row>
    <row r="58039" spans="20:24">
      <c r="T58039" s="288"/>
      <c r="U58039" s="287"/>
      <c r="X58039" s="289"/>
    </row>
    <row r="58040" spans="20:24">
      <c r="T58040" s="288"/>
      <c r="U58040" s="287"/>
      <c r="X58040" s="289"/>
    </row>
    <row r="58041" spans="20:24">
      <c r="T58041" s="288"/>
      <c r="U58041" s="287"/>
      <c r="X58041" s="289"/>
    </row>
    <row r="58042" spans="20:24">
      <c r="T58042" s="288"/>
      <c r="U58042" s="287"/>
      <c r="X58042" s="289"/>
    </row>
    <row r="58043" spans="20:24">
      <c r="T58043" s="288"/>
      <c r="U58043" s="287"/>
      <c r="X58043" s="289"/>
    </row>
    <row r="58044" spans="20:24">
      <c r="T58044" s="288"/>
      <c r="U58044" s="287"/>
      <c r="X58044" s="289"/>
    </row>
    <row r="58045" spans="20:24">
      <c r="T58045" s="288"/>
      <c r="U58045" s="287"/>
      <c r="X58045" s="289"/>
    </row>
    <row r="58046" spans="20:24">
      <c r="T58046" s="288"/>
      <c r="U58046" s="287"/>
      <c r="X58046" s="289"/>
    </row>
    <row r="58047" spans="20:24">
      <c r="T58047" s="288"/>
      <c r="U58047" s="287"/>
      <c r="X58047" s="289"/>
    </row>
    <row r="58048" spans="20:24">
      <c r="T58048" s="288"/>
      <c r="U58048" s="287"/>
      <c r="X58048" s="289"/>
    </row>
    <row r="58049" spans="20:24">
      <c r="T58049" s="288"/>
      <c r="U58049" s="287"/>
      <c r="X58049" s="289"/>
    </row>
    <row r="58050" spans="20:24">
      <c r="T58050" s="288"/>
      <c r="U58050" s="287"/>
      <c r="X58050" s="289"/>
    </row>
    <row r="58051" spans="20:24">
      <c r="T58051" s="288"/>
      <c r="U58051" s="287"/>
      <c r="X58051" s="289"/>
    </row>
    <row r="58052" spans="20:24">
      <c r="T58052" s="288"/>
      <c r="U58052" s="287"/>
      <c r="X58052" s="289"/>
    </row>
    <row r="58053" spans="20:24">
      <c r="T58053" s="288"/>
      <c r="U58053" s="287"/>
      <c r="X58053" s="289"/>
    </row>
    <row r="58054" spans="20:24">
      <c r="T58054" s="288"/>
      <c r="U58054" s="287"/>
      <c r="X58054" s="289"/>
    </row>
    <row r="58055" spans="20:24">
      <c r="T58055" s="288"/>
      <c r="U58055" s="287"/>
      <c r="X58055" s="289"/>
    </row>
    <row r="58056" spans="20:24">
      <c r="T58056" s="288"/>
      <c r="U58056" s="287"/>
      <c r="X58056" s="289"/>
    </row>
    <row r="58057" spans="20:24">
      <c r="T58057" s="288"/>
      <c r="U58057" s="287"/>
      <c r="X58057" s="289"/>
    </row>
    <row r="58058" spans="20:24">
      <c r="T58058" s="288"/>
      <c r="U58058" s="287"/>
      <c r="X58058" s="289"/>
    </row>
    <row r="58059" spans="20:24">
      <c r="T58059" s="288"/>
      <c r="U58059" s="287"/>
      <c r="X58059" s="289"/>
    </row>
    <row r="58060" spans="20:24">
      <c r="T58060" s="288"/>
      <c r="U58060" s="287"/>
      <c r="X58060" s="289"/>
    </row>
    <row r="58061" spans="20:24">
      <c r="T58061" s="288"/>
      <c r="U58061" s="287"/>
      <c r="X58061" s="289"/>
    </row>
    <row r="58062" spans="20:24">
      <c r="T58062" s="288"/>
      <c r="U58062" s="287"/>
      <c r="X58062" s="289"/>
    </row>
    <row r="58063" spans="20:24">
      <c r="T58063" s="288"/>
      <c r="U58063" s="287"/>
      <c r="X58063" s="289"/>
    </row>
    <row r="58064" spans="20:24">
      <c r="T58064" s="288"/>
      <c r="U58064" s="287"/>
      <c r="X58064" s="289"/>
    </row>
    <row r="58065" spans="20:24">
      <c r="T58065" s="288"/>
      <c r="U58065" s="287"/>
      <c r="X58065" s="289"/>
    </row>
    <row r="58066" spans="20:24">
      <c r="T58066" s="288"/>
      <c r="U58066" s="287"/>
      <c r="X58066" s="289"/>
    </row>
    <row r="58067" spans="20:24">
      <c r="T58067" s="288"/>
      <c r="U58067" s="287"/>
      <c r="X58067" s="289"/>
    </row>
    <row r="58068" spans="20:24">
      <c r="T58068" s="288"/>
      <c r="U58068" s="287"/>
      <c r="X58068" s="289"/>
    </row>
    <row r="58069" spans="20:24">
      <c r="T58069" s="288"/>
      <c r="U58069" s="287"/>
      <c r="X58069" s="289"/>
    </row>
    <row r="58070" spans="20:24">
      <c r="T58070" s="288"/>
      <c r="U58070" s="287"/>
      <c r="X58070" s="289"/>
    </row>
    <row r="58071" spans="20:24">
      <c r="T58071" s="288"/>
      <c r="U58071" s="287"/>
      <c r="X58071" s="289"/>
    </row>
    <row r="58072" spans="20:24">
      <c r="T58072" s="288"/>
      <c r="U58072" s="287"/>
      <c r="X58072" s="289"/>
    </row>
    <row r="58073" spans="20:24">
      <c r="T58073" s="288"/>
      <c r="U58073" s="287"/>
      <c r="X58073" s="289"/>
    </row>
    <row r="58074" spans="20:24">
      <c r="T58074" s="288"/>
      <c r="U58074" s="287"/>
      <c r="X58074" s="289"/>
    </row>
    <row r="58075" spans="20:24">
      <c r="T58075" s="288"/>
      <c r="U58075" s="287"/>
      <c r="X58075" s="289"/>
    </row>
    <row r="58076" spans="20:24">
      <c r="T58076" s="288"/>
      <c r="U58076" s="287"/>
      <c r="X58076" s="289"/>
    </row>
    <row r="58077" spans="20:24">
      <c r="T58077" s="288"/>
      <c r="U58077" s="287"/>
      <c r="X58077" s="289"/>
    </row>
    <row r="58078" spans="20:24">
      <c r="T58078" s="288"/>
      <c r="U58078" s="287"/>
      <c r="X58078" s="289"/>
    </row>
    <row r="58079" spans="20:24">
      <c r="T58079" s="288"/>
      <c r="U58079" s="287"/>
      <c r="X58079" s="289"/>
    </row>
    <row r="58080" spans="20:24">
      <c r="T58080" s="288"/>
      <c r="U58080" s="287"/>
      <c r="X58080" s="289"/>
    </row>
    <row r="58081" spans="20:24">
      <c r="T58081" s="288"/>
      <c r="U58081" s="287"/>
      <c r="X58081" s="289"/>
    </row>
    <row r="58082" spans="20:24">
      <c r="T58082" s="288"/>
      <c r="U58082" s="287"/>
      <c r="X58082" s="289"/>
    </row>
    <row r="58083" spans="20:24">
      <c r="T58083" s="288"/>
      <c r="U58083" s="287"/>
      <c r="X58083" s="289"/>
    </row>
    <row r="58084" spans="20:24">
      <c r="T58084" s="288"/>
      <c r="U58084" s="287"/>
      <c r="X58084" s="289"/>
    </row>
    <row r="58085" spans="20:24">
      <c r="T58085" s="288"/>
      <c r="U58085" s="287"/>
      <c r="X58085" s="289"/>
    </row>
    <row r="58086" spans="20:24">
      <c r="T58086" s="288"/>
      <c r="U58086" s="287"/>
      <c r="X58086" s="289"/>
    </row>
    <row r="58087" spans="20:24">
      <c r="T58087" s="288"/>
      <c r="U58087" s="287"/>
      <c r="X58087" s="289"/>
    </row>
    <row r="58088" spans="20:24">
      <c r="T58088" s="288"/>
      <c r="U58088" s="287"/>
      <c r="X58088" s="289"/>
    </row>
    <row r="58089" spans="20:24">
      <c r="T58089" s="288"/>
      <c r="U58089" s="287"/>
      <c r="X58089" s="289"/>
    </row>
    <row r="58090" spans="20:24">
      <c r="T58090" s="288"/>
      <c r="U58090" s="287"/>
      <c r="X58090" s="289"/>
    </row>
    <row r="58091" spans="20:24">
      <c r="T58091" s="288"/>
      <c r="U58091" s="287"/>
      <c r="X58091" s="289"/>
    </row>
    <row r="58092" spans="20:24">
      <c r="T58092" s="288"/>
      <c r="U58092" s="287"/>
      <c r="X58092" s="289"/>
    </row>
    <row r="58093" spans="20:24">
      <c r="T58093" s="288"/>
      <c r="U58093" s="287"/>
      <c r="X58093" s="289"/>
    </row>
    <row r="58094" spans="20:24">
      <c r="T58094" s="288"/>
      <c r="U58094" s="287"/>
      <c r="X58094" s="289"/>
    </row>
    <row r="58095" spans="20:24">
      <c r="T58095" s="288"/>
      <c r="U58095" s="287"/>
      <c r="X58095" s="289"/>
    </row>
    <row r="58096" spans="20:24">
      <c r="T58096" s="288"/>
      <c r="U58096" s="287"/>
      <c r="X58096" s="289"/>
    </row>
    <row r="58097" spans="20:24">
      <c r="T58097" s="288"/>
      <c r="U58097" s="287"/>
      <c r="X58097" s="289"/>
    </row>
    <row r="58098" spans="20:24">
      <c r="T58098" s="288"/>
      <c r="U58098" s="287"/>
      <c r="X58098" s="289"/>
    </row>
    <row r="58099" spans="20:24">
      <c r="T58099" s="288"/>
      <c r="U58099" s="287"/>
      <c r="X58099" s="289"/>
    </row>
    <row r="58100" spans="20:24">
      <c r="T58100" s="288"/>
      <c r="U58100" s="287"/>
      <c r="X58100" s="289"/>
    </row>
    <row r="58101" spans="20:24">
      <c r="T58101" s="288"/>
      <c r="U58101" s="287"/>
      <c r="X58101" s="289"/>
    </row>
    <row r="58102" spans="20:24">
      <c r="T58102" s="288"/>
      <c r="U58102" s="287"/>
      <c r="X58102" s="289"/>
    </row>
    <row r="58103" spans="20:24">
      <c r="T58103" s="288"/>
      <c r="U58103" s="287"/>
      <c r="X58103" s="289"/>
    </row>
    <row r="58104" spans="20:24">
      <c r="T58104" s="288"/>
      <c r="U58104" s="287"/>
      <c r="X58104" s="289"/>
    </row>
    <row r="58105" spans="20:24">
      <c r="T58105" s="288"/>
      <c r="U58105" s="287"/>
      <c r="X58105" s="289"/>
    </row>
    <row r="58106" spans="20:24">
      <c r="T58106" s="288"/>
      <c r="U58106" s="287"/>
      <c r="X58106" s="289"/>
    </row>
    <row r="58107" spans="20:24">
      <c r="T58107" s="288"/>
      <c r="U58107" s="287"/>
      <c r="X58107" s="289"/>
    </row>
    <row r="58108" spans="20:24">
      <c r="T58108" s="288"/>
      <c r="U58108" s="287"/>
      <c r="X58108" s="289"/>
    </row>
    <row r="58109" spans="20:24">
      <c r="T58109" s="288"/>
      <c r="U58109" s="287"/>
      <c r="X58109" s="289"/>
    </row>
    <row r="58110" spans="20:24">
      <c r="T58110" s="288"/>
      <c r="U58110" s="287"/>
      <c r="X58110" s="289"/>
    </row>
    <row r="58111" spans="20:24">
      <c r="T58111" s="288"/>
      <c r="U58111" s="287"/>
      <c r="X58111" s="289"/>
    </row>
    <row r="58112" spans="20:24">
      <c r="T58112" s="288"/>
      <c r="U58112" s="287"/>
      <c r="X58112" s="289"/>
    </row>
    <row r="58113" spans="20:24">
      <c r="T58113" s="288"/>
      <c r="U58113" s="287"/>
      <c r="X58113" s="289"/>
    </row>
    <row r="58114" spans="20:24">
      <c r="T58114" s="288"/>
      <c r="U58114" s="287"/>
      <c r="X58114" s="289"/>
    </row>
    <row r="58115" spans="20:24">
      <c r="T58115" s="288"/>
      <c r="U58115" s="287"/>
      <c r="X58115" s="289"/>
    </row>
    <row r="58116" spans="20:24">
      <c r="T58116" s="288"/>
      <c r="U58116" s="287"/>
      <c r="X58116" s="289"/>
    </row>
    <row r="58117" spans="20:24">
      <c r="T58117" s="288"/>
      <c r="U58117" s="287"/>
      <c r="X58117" s="289"/>
    </row>
    <row r="58118" spans="20:24">
      <c r="T58118" s="288"/>
      <c r="U58118" s="287"/>
      <c r="X58118" s="289"/>
    </row>
    <row r="58119" spans="20:24">
      <c r="T58119" s="288"/>
      <c r="U58119" s="287"/>
      <c r="X58119" s="289"/>
    </row>
    <row r="58120" spans="20:24">
      <c r="T58120" s="288"/>
      <c r="U58120" s="287"/>
      <c r="X58120" s="289"/>
    </row>
    <row r="58121" spans="20:24">
      <c r="T58121" s="288"/>
      <c r="U58121" s="287"/>
      <c r="X58121" s="289"/>
    </row>
    <row r="58122" spans="20:24">
      <c r="T58122" s="288"/>
      <c r="U58122" s="287"/>
      <c r="X58122" s="289"/>
    </row>
    <row r="58123" spans="20:24">
      <c r="T58123" s="288"/>
      <c r="U58123" s="287"/>
      <c r="X58123" s="289"/>
    </row>
    <row r="58124" spans="20:24">
      <c r="T58124" s="288"/>
      <c r="U58124" s="287"/>
      <c r="X58124" s="289"/>
    </row>
    <row r="58125" spans="20:24">
      <c r="T58125" s="288"/>
      <c r="U58125" s="287"/>
      <c r="X58125" s="289"/>
    </row>
    <row r="58126" spans="20:24">
      <c r="T58126" s="288"/>
      <c r="U58126" s="287"/>
      <c r="X58126" s="289"/>
    </row>
    <row r="58127" spans="20:24">
      <c r="T58127" s="288"/>
      <c r="U58127" s="287"/>
      <c r="X58127" s="289"/>
    </row>
    <row r="58128" spans="20:24">
      <c r="T58128" s="288"/>
      <c r="U58128" s="287"/>
      <c r="X58128" s="289"/>
    </row>
    <row r="58129" spans="20:24">
      <c r="T58129" s="288"/>
      <c r="U58129" s="287"/>
      <c r="X58129" s="289"/>
    </row>
    <row r="58130" spans="20:24">
      <c r="T58130" s="288"/>
      <c r="U58130" s="287"/>
      <c r="X58130" s="289"/>
    </row>
    <row r="58131" spans="20:24">
      <c r="T58131" s="288"/>
      <c r="U58131" s="287"/>
      <c r="X58131" s="289"/>
    </row>
    <row r="58132" spans="20:24">
      <c r="T58132" s="288"/>
      <c r="U58132" s="287"/>
      <c r="X58132" s="289"/>
    </row>
    <row r="58133" spans="20:24">
      <c r="T58133" s="288"/>
      <c r="U58133" s="287"/>
      <c r="X58133" s="289"/>
    </row>
    <row r="58134" spans="20:24">
      <c r="T58134" s="288"/>
      <c r="U58134" s="287"/>
      <c r="X58134" s="289"/>
    </row>
    <row r="58135" spans="20:24">
      <c r="T58135" s="288"/>
      <c r="U58135" s="287"/>
      <c r="X58135" s="289"/>
    </row>
    <row r="58136" spans="20:24">
      <c r="T58136" s="288"/>
      <c r="U58136" s="287"/>
      <c r="X58136" s="289"/>
    </row>
    <row r="58137" spans="20:24">
      <c r="T58137" s="288"/>
      <c r="U58137" s="287"/>
      <c r="X58137" s="289"/>
    </row>
    <row r="58138" spans="20:24">
      <c r="T58138" s="288"/>
      <c r="U58138" s="287"/>
      <c r="X58138" s="289"/>
    </row>
    <row r="58139" spans="20:24">
      <c r="T58139" s="288"/>
      <c r="U58139" s="287"/>
      <c r="X58139" s="289"/>
    </row>
    <row r="58140" spans="20:24">
      <c r="T58140" s="288"/>
      <c r="U58140" s="287"/>
      <c r="X58140" s="289"/>
    </row>
    <row r="58141" spans="20:24">
      <c r="T58141" s="288"/>
      <c r="U58141" s="287"/>
      <c r="X58141" s="289"/>
    </row>
    <row r="58142" spans="20:24">
      <c r="T58142" s="288"/>
      <c r="U58142" s="287"/>
      <c r="X58142" s="289"/>
    </row>
    <row r="58143" spans="20:24">
      <c r="T58143" s="288"/>
      <c r="U58143" s="287"/>
      <c r="X58143" s="289"/>
    </row>
    <row r="58144" spans="20:24">
      <c r="T58144" s="288"/>
      <c r="U58144" s="287"/>
      <c r="X58144" s="289"/>
    </row>
    <row r="58145" spans="20:24">
      <c r="T58145" s="288"/>
      <c r="U58145" s="287"/>
      <c r="X58145" s="289"/>
    </row>
    <row r="58146" spans="20:24">
      <c r="T58146" s="288"/>
      <c r="U58146" s="287"/>
      <c r="X58146" s="289"/>
    </row>
    <row r="58147" spans="20:24">
      <c r="T58147" s="288"/>
      <c r="U58147" s="287"/>
      <c r="X58147" s="289"/>
    </row>
    <row r="58148" spans="20:24">
      <c r="T58148" s="288"/>
      <c r="U58148" s="287"/>
      <c r="X58148" s="289"/>
    </row>
    <row r="58149" spans="20:24">
      <c r="T58149" s="288"/>
      <c r="U58149" s="287"/>
      <c r="X58149" s="289"/>
    </row>
    <row r="58150" spans="20:24">
      <c r="T58150" s="288"/>
      <c r="U58150" s="287"/>
      <c r="X58150" s="289"/>
    </row>
    <row r="58151" spans="20:24">
      <c r="T58151" s="288"/>
      <c r="U58151" s="287"/>
      <c r="X58151" s="289"/>
    </row>
    <row r="58152" spans="20:24">
      <c r="T58152" s="288"/>
      <c r="U58152" s="287"/>
      <c r="X58152" s="289"/>
    </row>
    <row r="58153" spans="20:24">
      <c r="T58153" s="288"/>
      <c r="U58153" s="287"/>
      <c r="X58153" s="289"/>
    </row>
    <row r="58154" spans="20:24">
      <c r="T58154" s="288"/>
      <c r="U58154" s="287"/>
      <c r="X58154" s="289"/>
    </row>
    <row r="58155" spans="20:24">
      <c r="T58155" s="288"/>
      <c r="U58155" s="287"/>
      <c r="X58155" s="289"/>
    </row>
    <row r="58156" spans="20:24">
      <c r="T58156" s="288"/>
      <c r="U58156" s="287"/>
      <c r="X58156" s="289"/>
    </row>
    <row r="58157" spans="20:24">
      <c r="T58157" s="288"/>
      <c r="U58157" s="287"/>
      <c r="X58157" s="289"/>
    </row>
    <row r="58158" spans="20:24">
      <c r="T58158" s="288"/>
      <c r="U58158" s="287"/>
      <c r="X58158" s="289"/>
    </row>
    <row r="58159" spans="20:24">
      <c r="T58159" s="288"/>
      <c r="U58159" s="287"/>
      <c r="X58159" s="289"/>
    </row>
    <row r="58160" spans="20:24">
      <c r="T58160" s="288"/>
      <c r="U58160" s="287"/>
      <c r="X58160" s="289"/>
    </row>
    <row r="58161" spans="20:24">
      <c r="T58161" s="288"/>
      <c r="U58161" s="287"/>
      <c r="X58161" s="289"/>
    </row>
    <row r="58162" spans="20:24">
      <c r="T58162" s="288"/>
      <c r="U58162" s="287"/>
      <c r="X58162" s="289"/>
    </row>
    <row r="58163" spans="20:24">
      <c r="T58163" s="288"/>
      <c r="U58163" s="287"/>
      <c r="X58163" s="289"/>
    </row>
    <row r="58164" spans="20:24">
      <c r="T58164" s="288"/>
      <c r="U58164" s="287"/>
      <c r="X58164" s="289"/>
    </row>
    <row r="58165" spans="20:24">
      <c r="T58165" s="288"/>
      <c r="U58165" s="287"/>
      <c r="X58165" s="289"/>
    </row>
    <row r="58166" spans="20:24">
      <c r="T58166" s="288"/>
      <c r="U58166" s="287"/>
      <c r="X58166" s="289"/>
    </row>
    <row r="58167" spans="20:24">
      <c r="T58167" s="288"/>
      <c r="U58167" s="287"/>
      <c r="X58167" s="289"/>
    </row>
    <row r="58168" spans="20:24">
      <c r="T58168" s="288"/>
      <c r="U58168" s="287"/>
      <c r="X58168" s="289"/>
    </row>
    <row r="58169" spans="20:24">
      <c r="T58169" s="288"/>
      <c r="U58169" s="287"/>
      <c r="X58169" s="289"/>
    </row>
    <row r="58170" spans="20:24">
      <c r="T58170" s="288"/>
      <c r="U58170" s="287"/>
      <c r="X58170" s="289"/>
    </row>
    <row r="58171" spans="20:24">
      <c r="T58171" s="288"/>
      <c r="U58171" s="287"/>
      <c r="X58171" s="289"/>
    </row>
    <row r="58172" spans="20:24">
      <c r="T58172" s="288"/>
      <c r="U58172" s="287"/>
      <c r="X58172" s="289"/>
    </row>
    <row r="58173" spans="20:24">
      <c r="T58173" s="288"/>
      <c r="U58173" s="287"/>
      <c r="X58173" s="289"/>
    </row>
    <row r="58174" spans="20:24">
      <c r="T58174" s="288"/>
      <c r="U58174" s="287"/>
      <c r="X58174" s="289"/>
    </row>
    <row r="58175" spans="20:24">
      <c r="T58175" s="288"/>
      <c r="U58175" s="287"/>
      <c r="X58175" s="289"/>
    </row>
    <row r="58176" spans="20:24">
      <c r="T58176" s="288"/>
      <c r="U58176" s="287"/>
      <c r="X58176" s="289"/>
    </row>
    <row r="58177" spans="20:24">
      <c r="T58177" s="288"/>
      <c r="U58177" s="287"/>
      <c r="X58177" s="289"/>
    </row>
    <row r="58178" spans="20:24">
      <c r="T58178" s="288"/>
      <c r="U58178" s="287"/>
      <c r="X58178" s="289"/>
    </row>
    <row r="58179" spans="20:24">
      <c r="T58179" s="288"/>
      <c r="U58179" s="287"/>
      <c r="X58179" s="289"/>
    </row>
    <row r="58180" spans="20:24">
      <c r="T58180" s="288"/>
      <c r="U58180" s="287"/>
      <c r="X58180" s="289"/>
    </row>
    <row r="58181" spans="20:24">
      <c r="T58181" s="288"/>
      <c r="U58181" s="287"/>
      <c r="X58181" s="289"/>
    </row>
    <row r="58182" spans="20:24">
      <c r="T58182" s="288"/>
      <c r="U58182" s="287"/>
      <c r="X58182" s="289"/>
    </row>
    <row r="58183" spans="20:24">
      <c r="T58183" s="288"/>
      <c r="U58183" s="287"/>
      <c r="X58183" s="289"/>
    </row>
    <row r="58184" spans="20:24">
      <c r="T58184" s="288"/>
      <c r="U58184" s="287"/>
      <c r="X58184" s="289"/>
    </row>
    <row r="58185" spans="20:24">
      <c r="T58185" s="288"/>
      <c r="U58185" s="287"/>
      <c r="X58185" s="289"/>
    </row>
    <row r="58186" spans="20:24">
      <c r="T58186" s="288"/>
      <c r="U58186" s="287"/>
      <c r="X58186" s="289"/>
    </row>
    <row r="58187" spans="20:24">
      <c r="T58187" s="288"/>
      <c r="U58187" s="287"/>
      <c r="X58187" s="289"/>
    </row>
    <row r="58188" spans="20:24">
      <c r="T58188" s="288"/>
      <c r="U58188" s="287"/>
      <c r="X58188" s="289"/>
    </row>
    <row r="58189" spans="20:24">
      <c r="T58189" s="288"/>
      <c r="U58189" s="287"/>
      <c r="X58189" s="289"/>
    </row>
    <row r="58190" spans="20:24">
      <c r="T58190" s="288"/>
      <c r="U58190" s="287"/>
      <c r="X58190" s="289"/>
    </row>
    <row r="58191" spans="20:24">
      <c r="T58191" s="288"/>
      <c r="U58191" s="287"/>
      <c r="X58191" s="289"/>
    </row>
    <row r="58192" spans="20:24">
      <c r="T58192" s="288"/>
      <c r="U58192" s="287"/>
      <c r="X58192" s="289"/>
    </row>
    <row r="58193" spans="20:24">
      <c r="T58193" s="288"/>
      <c r="U58193" s="287"/>
      <c r="X58193" s="289"/>
    </row>
    <row r="58194" spans="20:24">
      <c r="T58194" s="288"/>
      <c r="U58194" s="287"/>
      <c r="X58194" s="289"/>
    </row>
    <row r="58195" spans="20:24">
      <c r="T58195" s="288"/>
      <c r="U58195" s="287"/>
      <c r="X58195" s="289"/>
    </row>
    <row r="58196" spans="20:24">
      <c r="T58196" s="288"/>
      <c r="U58196" s="287"/>
      <c r="X58196" s="289"/>
    </row>
    <row r="58197" spans="20:24">
      <c r="T58197" s="288"/>
      <c r="U58197" s="287"/>
      <c r="X58197" s="289"/>
    </row>
    <row r="58198" spans="20:24">
      <c r="T58198" s="288"/>
      <c r="U58198" s="287"/>
      <c r="X58198" s="289"/>
    </row>
    <row r="58199" spans="20:24">
      <c r="T58199" s="288"/>
      <c r="U58199" s="287"/>
      <c r="X58199" s="289"/>
    </row>
    <row r="58200" spans="20:24">
      <c r="T58200" s="288"/>
      <c r="U58200" s="287"/>
      <c r="X58200" s="289"/>
    </row>
    <row r="58201" spans="20:24">
      <c r="T58201" s="288"/>
      <c r="U58201" s="287"/>
      <c r="X58201" s="289"/>
    </row>
    <row r="58202" spans="20:24">
      <c r="T58202" s="288"/>
      <c r="U58202" s="287"/>
      <c r="X58202" s="289"/>
    </row>
    <row r="58203" spans="20:24">
      <c r="T58203" s="288"/>
      <c r="U58203" s="287"/>
      <c r="X58203" s="289"/>
    </row>
    <row r="58204" spans="20:24">
      <c r="T58204" s="288"/>
      <c r="U58204" s="287"/>
      <c r="X58204" s="289"/>
    </row>
    <row r="58205" spans="20:24">
      <c r="T58205" s="288"/>
      <c r="U58205" s="287"/>
      <c r="X58205" s="289"/>
    </row>
    <row r="58206" spans="20:24">
      <c r="T58206" s="288"/>
      <c r="U58206" s="287"/>
      <c r="X58206" s="289"/>
    </row>
    <row r="58207" spans="20:24">
      <c r="T58207" s="288"/>
      <c r="U58207" s="287"/>
      <c r="X58207" s="289"/>
    </row>
    <row r="58208" spans="20:24">
      <c r="T58208" s="288"/>
      <c r="U58208" s="287"/>
      <c r="X58208" s="289"/>
    </row>
    <row r="58209" spans="20:24">
      <c r="T58209" s="288"/>
      <c r="U58209" s="287"/>
      <c r="X58209" s="289"/>
    </row>
    <row r="58210" spans="20:24">
      <c r="T58210" s="288"/>
      <c r="U58210" s="287"/>
      <c r="X58210" s="289"/>
    </row>
    <row r="58211" spans="20:24">
      <c r="T58211" s="288"/>
      <c r="U58211" s="287"/>
      <c r="X58211" s="289"/>
    </row>
    <row r="58212" spans="20:24">
      <c r="T58212" s="288"/>
      <c r="U58212" s="287"/>
      <c r="X58212" s="289"/>
    </row>
    <row r="58213" spans="20:24">
      <c r="T58213" s="288"/>
      <c r="U58213" s="287"/>
      <c r="X58213" s="289"/>
    </row>
    <row r="58214" spans="20:24">
      <c r="T58214" s="288"/>
      <c r="U58214" s="287"/>
      <c r="X58214" s="289"/>
    </row>
    <row r="58215" spans="20:24">
      <c r="T58215" s="288"/>
      <c r="U58215" s="287"/>
      <c r="X58215" s="289"/>
    </row>
    <row r="58216" spans="20:24">
      <c r="T58216" s="288"/>
      <c r="U58216" s="287"/>
      <c r="X58216" s="289"/>
    </row>
    <row r="58217" spans="20:24">
      <c r="T58217" s="288"/>
      <c r="U58217" s="287"/>
      <c r="X58217" s="289"/>
    </row>
    <row r="58218" spans="20:24">
      <c r="T58218" s="288"/>
      <c r="U58218" s="287"/>
      <c r="X58218" s="289"/>
    </row>
    <row r="58219" spans="20:24">
      <c r="T58219" s="288"/>
      <c r="U58219" s="287"/>
      <c r="X58219" s="289"/>
    </row>
    <row r="58220" spans="20:24">
      <c r="T58220" s="288"/>
      <c r="U58220" s="287"/>
      <c r="X58220" s="289"/>
    </row>
    <row r="58221" spans="20:24">
      <c r="T58221" s="288"/>
      <c r="U58221" s="287"/>
      <c r="X58221" s="289"/>
    </row>
    <row r="58222" spans="20:24">
      <c r="T58222" s="288"/>
      <c r="U58222" s="287"/>
      <c r="X58222" s="289"/>
    </row>
    <row r="58223" spans="20:24">
      <c r="T58223" s="288"/>
      <c r="U58223" s="287"/>
      <c r="X58223" s="289"/>
    </row>
    <row r="58224" spans="20:24">
      <c r="T58224" s="288"/>
      <c r="U58224" s="287"/>
      <c r="X58224" s="289"/>
    </row>
    <row r="58225" spans="20:24">
      <c r="T58225" s="288"/>
      <c r="U58225" s="287"/>
      <c r="X58225" s="289"/>
    </row>
    <row r="58226" spans="20:24">
      <c r="T58226" s="288"/>
      <c r="U58226" s="287"/>
      <c r="X58226" s="289"/>
    </row>
    <row r="58227" spans="20:24">
      <c r="T58227" s="288"/>
      <c r="U58227" s="287"/>
      <c r="X58227" s="289"/>
    </row>
    <row r="58228" spans="20:24">
      <c r="T58228" s="288"/>
      <c r="U58228" s="287"/>
      <c r="X58228" s="289"/>
    </row>
    <row r="58229" spans="20:24">
      <c r="T58229" s="288"/>
      <c r="U58229" s="287"/>
      <c r="X58229" s="289"/>
    </row>
    <row r="58230" spans="20:24">
      <c r="T58230" s="288"/>
      <c r="U58230" s="287"/>
      <c r="X58230" s="289"/>
    </row>
    <row r="58231" spans="20:24">
      <c r="T58231" s="288"/>
      <c r="U58231" s="287"/>
      <c r="X58231" s="289"/>
    </row>
    <row r="58232" spans="20:24">
      <c r="T58232" s="288"/>
      <c r="U58232" s="287"/>
      <c r="X58232" s="289"/>
    </row>
    <row r="58233" spans="20:24">
      <c r="T58233" s="288"/>
      <c r="U58233" s="287"/>
      <c r="X58233" s="289"/>
    </row>
    <row r="58234" spans="20:24">
      <c r="T58234" s="288"/>
      <c r="U58234" s="287"/>
      <c r="X58234" s="289"/>
    </row>
    <row r="58235" spans="20:24">
      <c r="T58235" s="288"/>
      <c r="U58235" s="287"/>
      <c r="X58235" s="289"/>
    </row>
    <row r="58236" spans="20:24">
      <c r="T58236" s="288"/>
      <c r="U58236" s="287"/>
      <c r="X58236" s="289"/>
    </row>
    <row r="58237" spans="20:24">
      <c r="T58237" s="288"/>
      <c r="U58237" s="287"/>
      <c r="X58237" s="289"/>
    </row>
    <row r="58238" spans="20:24">
      <c r="T58238" s="288"/>
      <c r="U58238" s="287"/>
      <c r="X58238" s="289"/>
    </row>
    <row r="58239" spans="20:24">
      <c r="T58239" s="288"/>
      <c r="U58239" s="287"/>
      <c r="X58239" s="289"/>
    </row>
    <row r="58240" spans="20:24">
      <c r="T58240" s="288"/>
      <c r="U58240" s="287"/>
      <c r="X58240" s="289"/>
    </row>
    <row r="58241" spans="20:24">
      <c r="T58241" s="288"/>
      <c r="U58241" s="287"/>
      <c r="X58241" s="289"/>
    </row>
    <row r="58242" spans="20:24">
      <c r="T58242" s="288"/>
      <c r="U58242" s="287"/>
      <c r="X58242" s="289"/>
    </row>
    <row r="58243" spans="20:24">
      <c r="T58243" s="288"/>
      <c r="U58243" s="287"/>
      <c r="X58243" s="289"/>
    </row>
    <row r="58244" spans="20:24">
      <c r="T58244" s="288"/>
      <c r="U58244" s="287"/>
      <c r="X58244" s="289"/>
    </row>
    <row r="58245" spans="20:24">
      <c r="T58245" s="288"/>
      <c r="U58245" s="287"/>
      <c r="X58245" s="289"/>
    </row>
    <row r="58246" spans="20:24">
      <c r="T58246" s="288"/>
      <c r="U58246" s="287"/>
      <c r="X58246" s="289"/>
    </row>
    <row r="58247" spans="20:24">
      <c r="T58247" s="288"/>
      <c r="U58247" s="287"/>
      <c r="X58247" s="289"/>
    </row>
    <row r="58248" spans="20:24">
      <c r="T58248" s="288"/>
      <c r="U58248" s="287"/>
      <c r="X58248" s="289"/>
    </row>
    <row r="58249" spans="20:24">
      <c r="T58249" s="288"/>
      <c r="U58249" s="287"/>
      <c r="X58249" s="289"/>
    </row>
    <row r="58250" spans="20:24">
      <c r="T58250" s="288"/>
      <c r="U58250" s="287"/>
      <c r="X58250" s="289"/>
    </row>
    <row r="58251" spans="20:24">
      <c r="T58251" s="288"/>
      <c r="U58251" s="287"/>
      <c r="X58251" s="289"/>
    </row>
    <row r="58252" spans="20:24">
      <c r="T58252" s="288"/>
      <c r="U58252" s="287"/>
      <c r="X58252" s="289"/>
    </row>
    <row r="58253" spans="20:24">
      <c r="T58253" s="288"/>
      <c r="U58253" s="287"/>
      <c r="X58253" s="289"/>
    </row>
    <row r="58254" spans="20:24">
      <c r="T58254" s="288"/>
      <c r="U58254" s="287"/>
      <c r="X58254" s="289"/>
    </row>
    <row r="58255" spans="20:24">
      <c r="T58255" s="288"/>
      <c r="U58255" s="287"/>
      <c r="X58255" s="289"/>
    </row>
    <row r="58256" spans="20:24">
      <c r="T58256" s="288"/>
      <c r="U58256" s="287"/>
      <c r="X58256" s="289"/>
    </row>
    <row r="58257" spans="20:24">
      <c r="T58257" s="288"/>
      <c r="U58257" s="287"/>
      <c r="X58257" s="289"/>
    </row>
    <row r="58258" spans="20:24">
      <c r="T58258" s="288"/>
      <c r="U58258" s="287"/>
      <c r="X58258" s="289"/>
    </row>
    <row r="58259" spans="20:24">
      <c r="T58259" s="288"/>
      <c r="U58259" s="287"/>
      <c r="X58259" s="289"/>
    </row>
    <row r="58260" spans="20:24">
      <c r="T58260" s="288"/>
      <c r="U58260" s="287"/>
      <c r="X58260" s="289"/>
    </row>
    <row r="58261" spans="20:24">
      <c r="T58261" s="288"/>
      <c r="U58261" s="287"/>
      <c r="X58261" s="289"/>
    </row>
    <row r="58262" spans="20:24">
      <c r="T58262" s="288"/>
      <c r="U58262" s="287"/>
      <c r="X58262" s="289"/>
    </row>
    <row r="58263" spans="20:24">
      <c r="T58263" s="288"/>
      <c r="U58263" s="287"/>
      <c r="X58263" s="289"/>
    </row>
    <row r="58264" spans="20:24">
      <c r="T58264" s="288"/>
      <c r="U58264" s="287"/>
      <c r="X58264" s="289"/>
    </row>
    <row r="58265" spans="20:24">
      <c r="T58265" s="288"/>
      <c r="U58265" s="287"/>
      <c r="X58265" s="289"/>
    </row>
    <row r="58266" spans="20:24">
      <c r="T58266" s="288"/>
      <c r="U58266" s="287"/>
      <c r="X58266" s="289"/>
    </row>
    <row r="58267" spans="20:24">
      <c r="T58267" s="288"/>
      <c r="U58267" s="287"/>
      <c r="X58267" s="289"/>
    </row>
    <row r="58268" spans="20:24">
      <c r="T58268" s="288"/>
      <c r="U58268" s="287"/>
      <c r="X58268" s="289"/>
    </row>
    <row r="58269" spans="20:24">
      <c r="T58269" s="288"/>
      <c r="U58269" s="287"/>
      <c r="X58269" s="289"/>
    </row>
    <row r="58270" spans="20:24">
      <c r="T58270" s="288"/>
      <c r="U58270" s="287"/>
      <c r="X58270" s="289"/>
    </row>
    <row r="58271" spans="20:24">
      <c r="T58271" s="288"/>
      <c r="U58271" s="287"/>
      <c r="X58271" s="289"/>
    </row>
    <row r="58272" spans="20:24">
      <c r="T58272" s="288"/>
      <c r="U58272" s="287"/>
      <c r="X58272" s="289"/>
    </row>
    <row r="58273" spans="20:24">
      <c r="T58273" s="288"/>
      <c r="U58273" s="287"/>
      <c r="X58273" s="289"/>
    </row>
    <row r="58274" spans="20:24">
      <c r="T58274" s="288"/>
      <c r="U58274" s="287"/>
      <c r="X58274" s="289"/>
    </row>
    <row r="58275" spans="20:24">
      <c r="T58275" s="288"/>
      <c r="U58275" s="287"/>
      <c r="X58275" s="289"/>
    </row>
    <row r="58276" spans="20:24">
      <c r="T58276" s="288"/>
      <c r="U58276" s="287"/>
      <c r="X58276" s="289"/>
    </row>
    <row r="58277" spans="20:24">
      <c r="T58277" s="288"/>
      <c r="U58277" s="287"/>
      <c r="X58277" s="289"/>
    </row>
    <row r="58278" spans="20:24">
      <c r="T58278" s="288"/>
      <c r="U58278" s="287"/>
      <c r="X58278" s="289"/>
    </row>
    <row r="58279" spans="20:24">
      <c r="T58279" s="288"/>
      <c r="U58279" s="287"/>
      <c r="X58279" s="289"/>
    </row>
    <row r="58280" spans="20:24">
      <c r="T58280" s="288"/>
      <c r="U58280" s="287"/>
      <c r="X58280" s="289"/>
    </row>
    <row r="58281" spans="20:24">
      <c r="T58281" s="288"/>
      <c r="U58281" s="287"/>
      <c r="X58281" s="289"/>
    </row>
    <row r="58282" spans="20:24">
      <c r="T58282" s="288"/>
      <c r="U58282" s="287"/>
      <c r="X58282" s="289"/>
    </row>
    <row r="58283" spans="20:24">
      <c r="T58283" s="288"/>
      <c r="U58283" s="287"/>
      <c r="X58283" s="289"/>
    </row>
    <row r="58284" spans="20:24">
      <c r="T58284" s="288"/>
      <c r="U58284" s="287"/>
      <c r="X58284" s="289"/>
    </row>
    <row r="58285" spans="20:24">
      <c r="T58285" s="288"/>
      <c r="U58285" s="287"/>
      <c r="X58285" s="289"/>
    </row>
    <row r="58286" spans="20:24">
      <c r="T58286" s="288"/>
      <c r="U58286" s="287"/>
      <c r="X58286" s="289"/>
    </row>
    <row r="58287" spans="20:24">
      <c r="T58287" s="288"/>
      <c r="U58287" s="287"/>
      <c r="X58287" s="289"/>
    </row>
    <row r="58288" spans="20:24">
      <c r="T58288" s="288"/>
      <c r="U58288" s="287"/>
      <c r="X58288" s="289"/>
    </row>
    <row r="58289" spans="20:24">
      <c r="T58289" s="288"/>
      <c r="U58289" s="287"/>
      <c r="X58289" s="289"/>
    </row>
    <row r="58290" spans="20:24">
      <c r="T58290" s="288"/>
      <c r="U58290" s="287"/>
      <c r="X58290" s="289"/>
    </row>
    <row r="58291" spans="20:24">
      <c r="T58291" s="288"/>
      <c r="U58291" s="287"/>
      <c r="X58291" s="289"/>
    </row>
    <row r="58292" spans="20:24">
      <c r="T58292" s="288"/>
      <c r="U58292" s="287"/>
      <c r="X58292" s="289"/>
    </row>
    <row r="58293" spans="20:24">
      <c r="T58293" s="288"/>
      <c r="U58293" s="287"/>
      <c r="X58293" s="289"/>
    </row>
    <row r="58294" spans="20:24">
      <c r="T58294" s="288"/>
      <c r="U58294" s="287"/>
      <c r="X58294" s="289"/>
    </row>
    <row r="58295" spans="20:24">
      <c r="T58295" s="288"/>
      <c r="U58295" s="287"/>
      <c r="X58295" s="289"/>
    </row>
    <row r="58296" spans="20:24">
      <c r="T58296" s="288"/>
      <c r="U58296" s="287"/>
      <c r="X58296" s="289"/>
    </row>
    <row r="58297" spans="20:24">
      <c r="T58297" s="288"/>
      <c r="U58297" s="287"/>
      <c r="X58297" s="289"/>
    </row>
    <row r="58298" spans="20:24">
      <c r="T58298" s="288"/>
      <c r="U58298" s="287"/>
      <c r="X58298" s="289"/>
    </row>
    <row r="58299" spans="20:24">
      <c r="T58299" s="288"/>
      <c r="U58299" s="287"/>
      <c r="X58299" s="289"/>
    </row>
    <row r="58300" spans="20:24">
      <c r="T58300" s="288"/>
      <c r="U58300" s="287"/>
      <c r="X58300" s="289"/>
    </row>
    <row r="58301" spans="20:24">
      <c r="T58301" s="288"/>
      <c r="U58301" s="287"/>
      <c r="X58301" s="289"/>
    </row>
    <row r="58302" spans="20:24">
      <c r="T58302" s="288"/>
      <c r="U58302" s="287"/>
      <c r="X58302" s="289"/>
    </row>
    <row r="58303" spans="20:24">
      <c r="T58303" s="288"/>
      <c r="U58303" s="287"/>
      <c r="X58303" s="289"/>
    </row>
    <row r="58304" spans="20:24">
      <c r="T58304" s="288"/>
      <c r="U58304" s="287"/>
      <c r="X58304" s="289"/>
    </row>
    <row r="58305" spans="20:24">
      <c r="T58305" s="288"/>
      <c r="U58305" s="287"/>
      <c r="X58305" s="289"/>
    </row>
    <row r="58306" spans="20:24">
      <c r="T58306" s="288"/>
      <c r="U58306" s="287"/>
      <c r="X58306" s="289"/>
    </row>
    <row r="58307" spans="20:24">
      <c r="T58307" s="288"/>
      <c r="U58307" s="287"/>
      <c r="X58307" s="289"/>
    </row>
    <row r="58308" spans="20:24">
      <c r="T58308" s="288"/>
      <c r="U58308" s="287"/>
      <c r="X58308" s="289"/>
    </row>
    <row r="58309" spans="20:24">
      <c r="T58309" s="288"/>
      <c r="U58309" s="287"/>
      <c r="X58309" s="289"/>
    </row>
    <row r="58310" spans="20:24">
      <c r="T58310" s="288"/>
      <c r="U58310" s="287"/>
      <c r="X58310" s="289"/>
    </row>
    <row r="58311" spans="20:24">
      <c r="T58311" s="288"/>
      <c r="U58311" s="287"/>
      <c r="X58311" s="289"/>
    </row>
    <row r="58312" spans="20:24">
      <c r="T58312" s="288"/>
      <c r="U58312" s="287"/>
      <c r="X58312" s="289"/>
    </row>
    <row r="58313" spans="20:24">
      <c r="T58313" s="288"/>
      <c r="U58313" s="287"/>
      <c r="X58313" s="289"/>
    </row>
    <row r="58314" spans="20:24">
      <c r="T58314" s="288"/>
      <c r="U58314" s="287"/>
      <c r="X58314" s="289"/>
    </row>
    <row r="58315" spans="20:24">
      <c r="T58315" s="288"/>
      <c r="U58315" s="287"/>
      <c r="X58315" s="289"/>
    </row>
    <row r="58316" spans="20:24">
      <c r="T58316" s="288"/>
      <c r="U58316" s="287"/>
      <c r="X58316" s="289"/>
    </row>
    <row r="58317" spans="20:24">
      <c r="T58317" s="288"/>
      <c r="U58317" s="287"/>
      <c r="X58317" s="289"/>
    </row>
    <row r="58318" spans="20:24">
      <c r="T58318" s="288"/>
      <c r="U58318" s="287"/>
      <c r="X58318" s="289"/>
    </row>
    <row r="58319" spans="20:24">
      <c r="T58319" s="288"/>
      <c r="U58319" s="287"/>
      <c r="X58319" s="289"/>
    </row>
    <row r="58320" spans="20:24">
      <c r="T58320" s="288"/>
      <c r="U58320" s="287"/>
      <c r="X58320" s="289"/>
    </row>
    <row r="58321" spans="20:24">
      <c r="T58321" s="288"/>
      <c r="U58321" s="287"/>
      <c r="X58321" s="289"/>
    </row>
    <row r="58322" spans="20:24">
      <c r="T58322" s="288"/>
      <c r="U58322" s="287"/>
      <c r="X58322" s="289"/>
    </row>
    <row r="58323" spans="20:24">
      <c r="T58323" s="288"/>
      <c r="U58323" s="287"/>
      <c r="X58323" s="289"/>
    </row>
    <row r="58324" spans="20:24">
      <c r="T58324" s="288"/>
      <c r="U58324" s="287"/>
      <c r="X58324" s="289"/>
    </row>
    <row r="58325" spans="20:24">
      <c r="T58325" s="288"/>
      <c r="U58325" s="287"/>
      <c r="X58325" s="289"/>
    </row>
    <row r="58326" spans="20:24">
      <c r="T58326" s="288"/>
      <c r="U58326" s="287"/>
      <c r="X58326" s="289"/>
    </row>
    <row r="58327" spans="20:24">
      <c r="T58327" s="288"/>
      <c r="U58327" s="287"/>
      <c r="X58327" s="289"/>
    </row>
    <row r="58328" spans="20:24">
      <c r="T58328" s="288"/>
      <c r="U58328" s="287"/>
      <c r="X58328" s="289"/>
    </row>
    <row r="58329" spans="20:24">
      <c r="T58329" s="288"/>
      <c r="U58329" s="287"/>
      <c r="X58329" s="289"/>
    </row>
    <row r="58330" spans="20:24">
      <c r="T58330" s="288"/>
      <c r="U58330" s="287"/>
      <c r="X58330" s="289"/>
    </row>
    <row r="58331" spans="20:24">
      <c r="T58331" s="288"/>
      <c r="U58331" s="287"/>
      <c r="X58331" s="289"/>
    </row>
    <row r="58332" spans="20:24">
      <c r="T58332" s="288"/>
      <c r="U58332" s="287"/>
      <c r="X58332" s="289"/>
    </row>
    <row r="58333" spans="20:24">
      <c r="T58333" s="288"/>
      <c r="U58333" s="287"/>
      <c r="X58333" s="289"/>
    </row>
    <row r="58334" spans="20:24">
      <c r="T58334" s="288"/>
      <c r="U58334" s="287"/>
      <c r="X58334" s="289"/>
    </row>
    <row r="58335" spans="20:24">
      <c r="T58335" s="288"/>
      <c r="U58335" s="287"/>
      <c r="X58335" s="289"/>
    </row>
    <row r="58336" spans="20:24">
      <c r="T58336" s="288"/>
      <c r="U58336" s="287"/>
      <c r="X58336" s="289"/>
    </row>
    <row r="58337" spans="20:24">
      <c r="T58337" s="288"/>
      <c r="U58337" s="287"/>
      <c r="X58337" s="289"/>
    </row>
    <row r="58338" spans="20:24">
      <c r="T58338" s="288"/>
      <c r="U58338" s="287"/>
      <c r="X58338" s="289"/>
    </row>
    <row r="58339" spans="20:24">
      <c r="T58339" s="288"/>
      <c r="U58339" s="287"/>
      <c r="X58339" s="289"/>
    </row>
    <row r="58340" spans="20:24">
      <c r="T58340" s="288"/>
      <c r="U58340" s="287"/>
      <c r="X58340" s="289"/>
    </row>
    <row r="58341" spans="20:24">
      <c r="T58341" s="288"/>
      <c r="U58341" s="287"/>
      <c r="X58341" s="289"/>
    </row>
    <row r="58342" spans="20:24">
      <c r="T58342" s="288"/>
      <c r="U58342" s="287"/>
      <c r="X58342" s="289"/>
    </row>
    <row r="58343" spans="20:24">
      <c r="T58343" s="288"/>
      <c r="U58343" s="287"/>
      <c r="X58343" s="289"/>
    </row>
    <row r="58344" spans="20:24">
      <c r="T58344" s="288"/>
      <c r="U58344" s="287"/>
      <c r="X58344" s="289"/>
    </row>
    <row r="58345" spans="20:24">
      <c r="T58345" s="288"/>
      <c r="U58345" s="287"/>
      <c r="X58345" s="289"/>
    </row>
    <row r="58346" spans="20:24">
      <c r="T58346" s="288"/>
      <c r="U58346" s="287"/>
      <c r="X58346" s="289"/>
    </row>
    <row r="58347" spans="20:24">
      <c r="T58347" s="288"/>
      <c r="U58347" s="287"/>
      <c r="X58347" s="289"/>
    </row>
    <row r="58348" spans="20:24">
      <c r="T58348" s="288"/>
      <c r="U58348" s="287"/>
      <c r="X58348" s="289"/>
    </row>
    <row r="58349" spans="20:24">
      <c r="T58349" s="288"/>
      <c r="U58349" s="287"/>
      <c r="X58349" s="289"/>
    </row>
    <row r="58350" spans="20:24">
      <c r="T58350" s="288"/>
      <c r="U58350" s="287"/>
      <c r="X58350" s="289"/>
    </row>
    <row r="58351" spans="20:24">
      <c r="T58351" s="288"/>
      <c r="U58351" s="287"/>
      <c r="X58351" s="289"/>
    </row>
    <row r="58352" spans="20:24">
      <c r="T58352" s="288"/>
      <c r="U58352" s="287"/>
      <c r="X58352" s="289"/>
    </row>
    <row r="58353" spans="20:24">
      <c r="T58353" s="288"/>
      <c r="U58353" s="287"/>
      <c r="X58353" s="289"/>
    </row>
    <row r="58354" spans="20:24">
      <c r="T58354" s="288"/>
      <c r="U58354" s="287"/>
      <c r="X58354" s="289"/>
    </row>
    <row r="58355" spans="20:24">
      <c r="T58355" s="288"/>
      <c r="U58355" s="287"/>
      <c r="X58355" s="289"/>
    </row>
    <row r="58356" spans="20:24">
      <c r="T58356" s="288"/>
      <c r="U58356" s="287"/>
      <c r="X58356" s="289"/>
    </row>
    <row r="58357" spans="20:24">
      <c r="T58357" s="288"/>
      <c r="U58357" s="287"/>
      <c r="X58357" s="289"/>
    </row>
    <row r="58358" spans="20:24">
      <c r="T58358" s="288"/>
      <c r="U58358" s="287"/>
      <c r="X58358" s="289"/>
    </row>
    <row r="58359" spans="20:24">
      <c r="T58359" s="288"/>
      <c r="U58359" s="287"/>
      <c r="X58359" s="289"/>
    </row>
    <row r="58360" spans="20:24">
      <c r="T58360" s="288"/>
      <c r="U58360" s="287"/>
      <c r="X58360" s="289"/>
    </row>
    <row r="58361" spans="20:24">
      <c r="T58361" s="288"/>
      <c r="U58361" s="287"/>
      <c r="X58361" s="289"/>
    </row>
    <row r="58362" spans="20:24">
      <c r="T58362" s="288"/>
      <c r="U58362" s="287"/>
      <c r="X58362" s="289"/>
    </row>
    <row r="58363" spans="20:24">
      <c r="T58363" s="288"/>
      <c r="U58363" s="287"/>
      <c r="X58363" s="289"/>
    </row>
    <row r="58364" spans="20:24">
      <c r="T58364" s="288"/>
      <c r="U58364" s="287"/>
      <c r="X58364" s="289"/>
    </row>
    <row r="58365" spans="20:24">
      <c r="T58365" s="288"/>
      <c r="U58365" s="287"/>
      <c r="X58365" s="289"/>
    </row>
    <row r="58366" spans="20:24">
      <c r="T58366" s="288"/>
      <c r="U58366" s="287"/>
      <c r="X58366" s="289"/>
    </row>
    <row r="58367" spans="20:24">
      <c r="T58367" s="288"/>
      <c r="U58367" s="287"/>
      <c r="X58367" s="289"/>
    </row>
    <row r="58368" spans="20:24">
      <c r="T58368" s="288"/>
      <c r="U58368" s="287"/>
      <c r="X58368" s="289"/>
    </row>
    <row r="58369" spans="20:24">
      <c r="T58369" s="288"/>
      <c r="U58369" s="287"/>
      <c r="X58369" s="289"/>
    </row>
    <row r="58370" spans="20:24">
      <c r="T58370" s="288"/>
      <c r="U58370" s="287"/>
      <c r="X58370" s="289"/>
    </row>
    <row r="58371" spans="20:24">
      <c r="T58371" s="288"/>
      <c r="U58371" s="287"/>
      <c r="X58371" s="289"/>
    </row>
    <row r="58372" spans="20:24">
      <c r="T58372" s="288"/>
      <c r="U58372" s="287"/>
      <c r="X58372" s="289"/>
    </row>
    <row r="58373" spans="20:24">
      <c r="T58373" s="288"/>
      <c r="U58373" s="287"/>
      <c r="X58373" s="289"/>
    </row>
    <row r="58374" spans="20:24">
      <c r="T58374" s="288"/>
      <c r="U58374" s="287"/>
      <c r="X58374" s="289"/>
    </row>
    <row r="58375" spans="20:24">
      <c r="T58375" s="288"/>
      <c r="U58375" s="287"/>
      <c r="X58375" s="289"/>
    </row>
    <row r="58376" spans="20:24">
      <c r="T58376" s="288"/>
      <c r="U58376" s="287"/>
      <c r="X58376" s="289"/>
    </row>
    <row r="58377" spans="20:24">
      <c r="T58377" s="288"/>
      <c r="U58377" s="287"/>
      <c r="X58377" s="289"/>
    </row>
    <row r="58378" spans="20:24">
      <c r="T58378" s="288"/>
      <c r="U58378" s="287"/>
      <c r="X58378" s="289"/>
    </row>
    <row r="58379" spans="20:24">
      <c r="T58379" s="288"/>
      <c r="U58379" s="287"/>
      <c r="X58379" s="289"/>
    </row>
    <row r="58380" spans="20:24">
      <c r="T58380" s="288"/>
      <c r="U58380" s="287"/>
      <c r="X58380" s="289"/>
    </row>
    <row r="58381" spans="20:24">
      <c r="T58381" s="288"/>
      <c r="U58381" s="287"/>
      <c r="X58381" s="289"/>
    </row>
    <row r="58382" spans="20:24">
      <c r="T58382" s="288"/>
      <c r="U58382" s="287"/>
      <c r="X58382" s="289"/>
    </row>
    <row r="58383" spans="20:24">
      <c r="T58383" s="288"/>
      <c r="U58383" s="287"/>
      <c r="X58383" s="289"/>
    </row>
    <row r="58384" spans="20:24">
      <c r="T58384" s="288"/>
      <c r="U58384" s="287"/>
      <c r="X58384" s="289"/>
    </row>
    <row r="58385" spans="20:24">
      <c r="T58385" s="288"/>
      <c r="U58385" s="287"/>
      <c r="X58385" s="289"/>
    </row>
    <row r="58386" spans="20:24">
      <c r="T58386" s="288"/>
      <c r="U58386" s="287"/>
      <c r="X58386" s="289"/>
    </row>
    <row r="58387" spans="20:24">
      <c r="T58387" s="288"/>
      <c r="U58387" s="287"/>
      <c r="X58387" s="289"/>
    </row>
    <row r="58388" spans="20:24">
      <c r="T58388" s="288"/>
      <c r="U58388" s="287"/>
      <c r="X58388" s="289"/>
    </row>
    <row r="58389" spans="20:24">
      <c r="T58389" s="288"/>
      <c r="U58389" s="287"/>
      <c r="X58389" s="289"/>
    </row>
    <row r="58390" spans="20:24">
      <c r="T58390" s="288"/>
      <c r="U58390" s="287"/>
      <c r="X58390" s="289"/>
    </row>
    <row r="58391" spans="20:24">
      <c r="T58391" s="288"/>
      <c r="U58391" s="287"/>
      <c r="X58391" s="289"/>
    </row>
    <row r="58392" spans="20:24">
      <c r="T58392" s="288"/>
      <c r="U58392" s="287"/>
      <c r="X58392" s="289"/>
    </row>
    <row r="58393" spans="20:24">
      <c r="T58393" s="288"/>
      <c r="U58393" s="287"/>
      <c r="X58393" s="289"/>
    </row>
    <row r="58394" spans="20:24">
      <c r="T58394" s="288"/>
      <c r="U58394" s="287"/>
      <c r="X58394" s="289"/>
    </row>
    <row r="58395" spans="20:24">
      <c r="T58395" s="288"/>
      <c r="U58395" s="287"/>
      <c r="X58395" s="289"/>
    </row>
    <row r="58396" spans="20:24">
      <c r="T58396" s="288"/>
      <c r="U58396" s="287"/>
      <c r="X58396" s="289"/>
    </row>
    <row r="58397" spans="20:24">
      <c r="T58397" s="288"/>
      <c r="U58397" s="287"/>
      <c r="X58397" s="289"/>
    </row>
    <row r="58398" spans="20:24">
      <c r="T58398" s="288"/>
      <c r="U58398" s="287"/>
      <c r="X58398" s="289"/>
    </row>
    <row r="58399" spans="20:24">
      <c r="T58399" s="288"/>
      <c r="U58399" s="287"/>
      <c r="X58399" s="289"/>
    </row>
    <row r="58400" spans="20:24">
      <c r="T58400" s="288"/>
      <c r="U58400" s="287"/>
      <c r="X58400" s="289"/>
    </row>
    <row r="58401" spans="20:24">
      <c r="T58401" s="288"/>
      <c r="U58401" s="287"/>
      <c r="X58401" s="289"/>
    </row>
    <row r="58402" spans="20:24">
      <c r="T58402" s="288"/>
      <c r="U58402" s="287"/>
      <c r="X58402" s="289"/>
    </row>
    <row r="58403" spans="20:24">
      <c r="T58403" s="288"/>
      <c r="U58403" s="287"/>
      <c r="X58403" s="289"/>
    </row>
    <row r="58404" spans="20:24">
      <c r="T58404" s="288"/>
      <c r="U58404" s="287"/>
      <c r="X58404" s="289"/>
    </row>
    <row r="58405" spans="20:24">
      <c r="T58405" s="288"/>
      <c r="U58405" s="287"/>
      <c r="X58405" s="289"/>
    </row>
    <row r="58406" spans="20:24">
      <c r="T58406" s="288"/>
      <c r="U58406" s="287"/>
      <c r="X58406" s="289"/>
    </row>
    <row r="58407" spans="20:24">
      <c r="T58407" s="288"/>
      <c r="U58407" s="287"/>
      <c r="X58407" s="289"/>
    </row>
    <row r="58408" spans="20:24">
      <c r="T58408" s="288"/>
      <c r="U58408" s="287"/>
      <c r="X58408" s="289"/>
    </row>
    <row r="58409" spans="20:24">
      <c r="T58409" s="288"/>
      <c r="U58409" s="287"/>
      <c r="X58409" s="289"/>
    </row>
    <row r="58410" spans="20:24">
      <c r="T58410" s="288"/>
      <c r="U58410" s="287"/>
      <c r="X58410" s="289"/>
    </row>
    <row r="58411" spans="20:24">
      <c r="T58411" s="288"/>
      <c r="U58411" s="287"/>
      <c r="X58411" s="289"/>
    </row>
    <row r="58412" spans="20:24">
      <c r="T58412" s="288"/>
      <c r="U58412" s="287"/>
      <c r="X58412" s="289"/>
    </row>
    <row r="58413" spans="20:24">
      <c r="T58413" s="288"/>
      <c r="U58413" s="287"/>
      <c r="X58413" s="289"/>
    </row>
    <row r="58414" spans="20:24">
      <c r="T58414" s="288"/>
      <c r="U58414" s="287"/>
      <c r="X58414" s="289"/>
    </row>
    <row r="58415" spans="20:24">
      <c r="T58415" s="288"/>
      <c r="U58415" s="287"/>
      <c r="X58415" s="289"/>
    </row>
    <row r="58416" spans="20:24">
      <c r="T58416" s="288"/>
      <c r="U58416" s="287"/>
      <c r="X58416" s="289"/>
    </row>
    <row r="58417" spans="20:24">
      <c r="T58417" s="288"/>
      <c r="U58417" s="287"/>
      <c r="X58417" s="289"/>
    </row>
    <row r="58418" spans="20:24">
      <c r="T58418" s="288"/>
      <c r="U58418" s="287"/>
      <c r="X58418" s="289"/>
    </row>
    <row r="58419" spans="20:24">
      <c r="T58419" s="288"/>
      <c r="U58419" s="287"/>
      <c r="X58419" s="289"/>
    </row>
    <row r="58420" spans="20:24">
      <c r="T58420" s="288"/>
      <c r="U58420" s="287"/>
      <c r="X58420" s="289"/>
    </row>
    <row r="58421" spans="20:24">
      <c r="T58421" s="288"/>
      <c r="U58421" s="287"/>
      <c r="X58421" s="289"/>
    </row>
    <row r="58422" spans="20:24">
      <c r="T58422" s="288"/>
      <c r="U58422" s="287"/>
      <c r="X58422" s="289"/>
    </row>
    <row r="58423" spans="20:24">
      <c r="T58423" s="288"/>
      <c r="U58423" s="287"/>
      <c r="X58423" s="289"/>
    </row>
    <row r="58424" spans="20:24">
      <c r="T58424" s="288"/>
      <c r="U58424" s="287"/>
      <c r="X58424" s="289"/>
    </row>
    <row r="58425" spans="20:24">
      <c r="T58425" s="288"/>
      <c r="U58425" s="287"/>
      <c r="X58425" s="289"/>
    </row>
    <row r="58426" spans="20:24">
      <c r="T58426" s="288"/>
      <c r="U58426" s="287"/>
      <c r="X58426" s="289"/>
    </row>
    <row r="58427" spans="20:24">
      <c r="T58427" s="288"/>
      <c r="U58427" s="287"/>
      <c r="X58427" s="289"/>
    </row>
    <row r="58428" spans="20:24">
      <c r="T58428" s="288"/>
      <c r="U58428" s="287"/>
      <c r="X58428" s="289"/>
    </row>
    <row r="58429" spans="20:24">
      <c r="T58429" s="288"/>
      <c r="U58429" s="287"/>
      <c r="X58429" s="289"/>
    </row>
    <row r="58430" spans="20:24">
      <c r="T58430" s="288"/>
      <c r="U58430" s="287"/>
      <c r="X58430" s="289"/>
    </row>
    <row r="58431" spans="20:24">
      <c r="T58431" s="288"/>
      <c r="U58431" s="287"/>
      <c r="X58431" s="289"/>
    </row>
    <row r="58432" spans="20:24">
      <c r="T58432" s="288"/>
      <c r="U58432" s="287"/>
      <c r="X58432" s="289"/>
    </row>
    <row r="58433" spans="20:24">
      <c r="T58433" s="288"/>
      <c r="U58433" s="287"/>
      <c r="X58433" s="289"/>
    </row>
    <row r="58434" spans="20:24">
      <c r="T58434" s="288"/>
      <c r="U58434" s="287"/>
      <c r="X58434" s="289"/>
    </row>
    <row r="58435" spans="20:24">
      <c r="T58435" s="288"/>
      <c r="U58435" s="287"/>
      <c r="X58435" s="289"/>
    </row>
    <row r="58436" spans="20:24">
      <c r="T58436" s="288"/>
      <c r="U58436" s="287"/>
      <c r="X58436" s="289"/>
    </row>
    <row r="58437" spans="20:24">
      <c r="T58437" s="288"/>
      <c r="U58437" s="287"/>
      <c r="X58437" s="289"/>
    </row>
    <row r="58438" spans="20:24">
      <c r="T58438" s="288"/>
      <c r="U58438" s="287"/>
      <c r="X58438" s="289"/>
    </row>
    <row r="58439" spans="20:24">
      <c r="T58439" s="288"/>
      <c r="U58439" s="287"/>
      <c r="X58439" s="289"/>
    </row>
    <row r="58440" spans="20:24">
      <c r="T58440" s="288"/>
      <c r="U58440" s="287"/>
      <c r="X58440" s="289"/>
    </row>
    <row r="58441" spans="20:24">
      <c r="T58441" s="288"/>
      <c r="U58441" s="287"/>
      <c r="X58441" s="289"/>
    </row>
    <row r="58442" spans="20:24">
      <c r="T58442" s="288"/>
      <c r="U58442" s="287"/>
      <c r="X58442" s="289"/>
    </row>
    <row r="58443" spans="20:24">
      <c r="T58443" s="288"/>
      <c r="U58443" s="287"/>
      <c r="X58443" s="289"/>
    </row>
    <row r="58444" spans="20:24">
      <c r="T58444" s="288"/>
      <c r="U58444" s="287"/>
      <c r="X58444" s="289"/>
    </row>
    <row r="58445" spans="20:24">
      <c r="T58445" s="288"/>
      <c r="U58445" s="287"/>
      <c r="X58445" s="289"/>
    </row>
    <row r="58446" spans="20:24">
      <c r="T58446" s="288"/>
      <c r="U58446" s="287"/>
      <c r="X58446" s="289"/>
    </row>
    <row r="58447" spans="20:24">
      <c r="T58447" s="288"/>
      <c r="U58447" s="287"/>
      <c r="X58447" s="289"/>
    </row>
    <row r="58448" spans="20:24">
      <c r="T58448" s="288"/>
      <c r="U58448" s="287"/>
      <c r="X58448" s="289"/>
    </row>
    <row r="58449" spans="20:24">
      <c r="T58449" s="288"/>
      <c r="U58449" s="287"/>
      <c r="X58449" s="289"/>
    </row>
    <row r="58450" spans="20:24">
      <c r="T58450" s="288"/>
      <c r="U58450" s="287"/>
      <c r="X58450" s="289"/>
    </row>
    <row r="58451" spans="20:24">
      <c r="T58451" s="288"/>
      <c r="U58451" s="287"/>
      <c r="X58451" s="289"/>
    </row>
    <row r="58452" spans="20:24">
      <c r="T58452" s="288"/>
      <c r="U58452" s="287"/>
      <c r="X58452" s="289"/>
    </row>
    <row r="58453" spans="20:24">
      <c r="T58453" s="288"/>
      <c r="U58453" s="287"/>
      <c r="X58453" s="289"/>
    </row>
    <row r="58454" spans="20:24">
      <c r="T58454" s="288"/>
      <c r="U58454" s="287"/>
      <c r="X58454" s="289"/>
    </row>
    <row r="58455" spans="20:24">
      <c r="T58455" s="288"/>
      <c r="U58455" s="287"/>
      <c r="X58455" s="289"/>
    </row>
    <row r="58456" spans="20:24">
      <c r="T58456" s="288"/>
      <c r="U58456" s="287"/>
      <c r="X58456" s="289"/>
    </row>
    <row r="58457" spans="20:24">
      <c r="T58457" s="288"/>
      <c r="U58457" s="287"/>
      <c r="X58457" s="289"/>
    </row>
    <row r="58458" spans="20:24">
      <c r="T58458" s="288"/>
      <c r="U58458" s="287"/>
      <c r="X58458" s="289"/>
    </row>
    <row r="58459" spans="20:24">
      <c r="T58459" s="288"/>
      <c r="U58459" s="287"/>
      <c r="X58459" s="289"/>
    </row>
    <row r="58460" spans="20:24">
      <c r="T58460" s="288"/>
      <c r="U58460" s="287"/>
      <c r="X58460" s="289"/>
    </row>
    <row r="58461" spans="20:24">
      <c r="T58461" s="288"/>
      <c r="U58461" s="287"/>
      <c r="X58461" s="289"/>
    </row>
    <row r="58462" spans="20:24">
      <c r="T58462" s="288"/>
      <c r="U58462" s="287"/>
      <c r="X58462" s="289"/>
    </row>
    <row r="58463" spans="20:24">
      <c r="T58463" s="288"/>
      <c r="U58463" s="287"/>
      <c r="X58463" s="289"/>
    </row>
    <row r="58464" spans="20:24">
      <c r="T58464" s="288"/>
      <c r="U58464" s="287"/>
      <c r="X58464" s="289"/>
    </row>
    <row r="58465" spans="20:24">
      <c r="T58465" s="288"/>
      <c r="U58465" s="287"/>
      <c r="X58465" s="289"/>
    </row>
    <row r="58466" spans="20:24">
      <c r="T58466" s="288"/>
      <c r="U58466" s="287"/>
      <c r="X58466" s="289"/>
    </row>
    <row r="58467" spans="20:24">
      <c r="T58467" s="288"/>
      <c r="U58467" s="287"/>
      <c r="X58467" s="289"/>
    </row>
    <row r="58468" spans="20:24">
      <c r="T58468" s="288"/>
      <c r="U58468" s="287"/>
      <c r="X58468" s="289"/>
    </row>
    <row r="58469" spans="20:24">
      <c r="T58469" s="288"/>
      <c r="U58469" s="287"/>
      <c r="X58469" s="289"/>
    </row>
    <row r="58470" spans="20:24">
      <c r="T58470" s="288"/>
      <c r="U58470" s="287"/>
      <c r="X58470" s="289"/>
    </row>
    <row r="58471" spans="20:24">
      <c r="T58471" s="288"/>
      <c r="U58471" s="287"/>
      <c r="X58471" s="289"/>
    </row>
    <row r="58472" spans="20:24">
      <c r="T58472" s="288"/>
      <c r="U58472" s="287"/>
      <c r="X58472" s="289"/>
    </row>
    <row r="58473" spans="20:24">
      <c r="T58473" s="288"/>
      <c r="U58473" s="287"/>
      <c r="X58473" s="289"/>
    </row>
    <row r="58474" spans="20:24">
      <c r="T58474" s="288"/>
      <c r="U58474" s="287"/>
      <c r="X58474" s="289"/>
    </row>
    <row r="58475" spans="20:24">
      <c r="T58475" s="288"/>
      <c r="U58475" s="287"/>
      <c r="X58475" s="289"/>
    </row>
    <row r="58476" spans="20:24">
      <c r="T58476" s="288"/>
      <c r="U58476" s="287"/>
      <c r="X58476" s="289"/>
    </row>
    <row r="58477" spans="20:24">
      <c r="T58477" s="288"/>
      <c r="U58477" s="287"/>
      <c r="X58477" s="289"/>
    </row>
    <row r="58478" spans="20:24">
      <c r="T58478" s="288"/>
      <c r="U58478" s="287"/>
      <c r="X58478" s="289"/>
    </row>
    <row r="58479" spans="20:24">
      <c r="T58479" s="288"/>
      <c r="U58479" s="287"/>
      <c r="X58479" s="289"/>
    </row>
    <row r="58480" spans="20:24">
      <c r="T58480" s="288"/>
      <c r="U58480" s="287"/>
      <c r="X58480" s="289"/>
    </row>
    <row r="58481" spans="20:24">
      <c r="T58481" s="288"/>
      <c r="U58481" s="287"/>
      <c r="X58481" s="289"/>
    </row>
    <row r="58482" spans="20:24">
      <c r="T58482" s="288"/>
      <c r="U58482" s="287"/>
      <c r="X58482" s="289"/>
    </row>
    <row r="58483" spans="20:24">
      <c r="T58483" s="288"/>
      <c r="U58483" s="287"/>
      <c r="X58483" s="289"/>
    </row>
    <row r="58484" spans="20:24">
      <c r="T58484" s="288"/>
      <c r="U58484" s="287"/>
      <c r="X58484" s="289"/>
    </row>
    <row r="58485" spans="20:24">
      <c r="T58485" s="288"/>
      <c r="U58485" s="287"/>
      <c r="X58485" s="289"/>
    </row>
    <row r="58486" spans="20:24">
      <c r="T58486" s="288"/>
      <c r="U58486" s="287"/>
      <c r="X58486" s="289"/>
    </row>
    <row r="58487" spans="20:24">
      <c r="T58487" s="288"/>
      <c r="U58487" s="287"/>
      <c r="X58487" s="289"/>
    </row>
    <row r="58488" spans="20:24">
      <c r="T58488" s="288"/>
      <c r="U58488" s="287"/>
      <c r="X58488" s="289"/>
    </row>
    <row r="58489" spans="20:24">
      <c r="T58489" s="288"/>
      <c r="U58489" s="287"/>
      <c r="X58489" s="289"/>
    </row>
    <row r="58490" spans="20:24">
      <c r="T58490" s="288"/>
      <c r="U58490" s="287"/>
      <c r="X58490" s="289"/>
    </row>
    <row r="58491" spans="20:24">
      <c r="T58491" s="288"/>
      <c r="U58491" s="287"/>
      <c r="X58491" s="289"/>
    </row>
    <row r="58492" spans="20:24">
      <c r="T58492" s="288"/>
      <c r="U58492" s="287"/>
      <c r="X58492" s="289"/>
    </row>
    <row r="58493" spans="20:24">
      <c r="T58493" s="288"/>
      <c r="U58493" s="287"/>
      <c r="X58493" s="289"/>
    </row>
    <row r="58494" spans="20:24">
      <c r="T58494" s="288"/>
      <c r="U58494" s="287"/>
      <c r="X58494" s="289"/>
    </row>
    <row r="58495" spans="20:24">
      <c r="T58495" s="288"/>
      <c r="U58495" s="287"/>
      <c r="X58495" s="289"/>
    </row>
    <row r="58496" spans="20:24">
      <c r="T58496" s="288"/>
      <c r="U58496" s="287"/>
      <c r="X58496" s="289"/>
    </row>
    <row r="58497" spans="20:24">
      <c r="T58497" s="288"/>
      <c r="U58497" s="287"/>
      <c r="X58497" s="289"/>
    </row>
    <row r="58498" spans="20:24">
      <c r="T58498" s="288"/>
      <c r="U58498" s="287"/>
      <c r="X58498" s="289"/>
    </row>
    <row r="58499" spans="20:24">
      <c r="T58499" s="288"/>
      <c r="U58499" s="287"/>
      <c r="X58499" s="289"/>
    </row>
    <row r="58500" spans="20:24">
      <c r="T58500" s="288"/>
      <c r="U58500" s="287"/>
      <c r="X58500" s="289"/>
    </row>
    <row r="58501" spans="20:24">
      <c r="T58501" s="288"/>
      <c r="U58501" s="287"/>
      <c r="X58501" s="289"/>
    </row>
    <row r="58502" spans="20:24">
      <c r="T58502" s="288"/>
      <c r="U58502" s="287"/>
      <c r="X58502" s="289"/>
    </row>
    <row r="58503" spans="20:24">
      <c r="T58503" s="288"/>
      <c r="U58503" s="287"/>
      <c r="X58503" s="289"/>
    </row>
    <row r="58504" spans="20:24">
      <c r="T58504" s="288"/>
      <c r="U58504" s="287"/>
      <c r="X58504" s="289"/>
    </row>
    <row r="58505" spans="20:24">
      <c r="T58505" s="288"/>
      <c r="U58505" s="287"/>
      <c r="X58505" s="289"/>
    </row>
    <row r="58506" spans="20:24">
      <c r="T58506" s="288"/>
      <c r="U58506" s="287"/>
      <c r="X58506" s="289"/>
    </row>
    <row r="58507" spans="20:24">
      <c r="T58507" s="288"/>
      <c r="U58507" s="287"/>
      <c r="X58507" s="289"/>
    </row>
    <row r="58508" spans="20:24">
      <c r="T58508" s="288"/>
      <c r="U58508" s="287"/>
      <c r="X58508" s="289"/>
    </row>
    <row r="58509" spans="20:24">
      <c r="T58509" s="288"/>
      <c r="U58509" s="287"/>
      <c r="X58509" s="289"/>
    </row>
    <row r="58510" spans="20:24">
      <c r="T58510" s="288"/>
      <c r="U58510" s="287"/>
      <c r="X58510" s="289"/>
    </row>
    <row r="58511" spans="20:24">
      <c r="T58511" s="288"/>
      <c r="U58511" s="287"/>
      <c r="X58511" s="289"/>
    </row>
    <row r="58512" spans="20:24">
      <c r="T58512" s="288"/>
      <c r="U58512" s="287"/>
      <c r="X58512" s="289"/>
    </row>
    <row r="58513" spans="20:24">
      <c r="T58513" s="288"/>
      <c r="U58513" s="287"/>
      <c r="X58513" s="289"/>
    </row>
    <row r="58514" spans="20:24">
      <c r="T58514" s="288"/>
      <c r="U58514" s="287"/>
      <c r="X58514" s="289"/>
    </row>
    <row r="58515" spans="20:24">
      <c r="T58515" s="288"/>
      <c r="U58515" s="287"/>
      <c r="X58515" s="289"/>
    </row>
    <row r="58516" spans="20:24">
      <c r="T58516" s="288"/>
      <c r="U58516" s="287"/>
      <c r="X58516" s="289"/>
    </row>
    <row r="58517" spans="20:24">
      <c r="T58517" s="288"/>
      <c r="U58517" s="287"/>
      <c r="X58517" s="289"/>
    </row>
    <row r="58518" spans="20:24">
      <c r="T58518" s="288"/>
      <c r="U58518" s="287"/>
      <c r="X58518" s="289"/>
    </row>
    <row r="58519" spans="20:24">
      <c r="T58519" s="288"/>
      <c r="U58519" s="287"/>
      <c r="X58519" s="289"/>
    </row>
    <row r="58520" spans="20:24">
      <c r="T58520" s="288"/>
      <c r="U58520" s="287"/>
      <c r="X58520" s="289"/>
    </row>
    <row r="58521" spans="20:24">
      <c r="T58521" s="288"/>
      <c r="U58521" s="287"/>
      <c r="X58521" s="289"/>
    </row>
    <row r="58522" spans="20:24">
      <c r="T58522" s="288"/>
      <c r="U58522" s="287"/>
      <c r="X58522" s="289"/>
    </row>
    <row r="58523" spans="20:24">
      <c r="T58523" s="288"/>
      <c r="U58523" s="287"/>
      <c r="X58523" s="289"/>
    </row>
    <row r="58524" spans="20:24">
      <c r="T58524" s="288"/>
      <c r="U58524" s="287"/>
      <c r="X58524" s="289"/>
    </row>
    <row r="58525" spans="20:24">
      <c r="T58525" s="288"/>
      <c r="U58525" s="287"/>
      <c r="X58525" s="289"/>
    </row>
    <row r="58526" spans="20:24">
      <c r="T58526" s="288"/>
      <c r="U58526" s="287"/>
      <c r="X58526" s="289"/>
    </row>
    <row r="58527" spans="20:24">
      <c r="T58527" s="288"/>
      <c r="U58527" s="287"/>
      <c r="X58527" s="289"/>
    </row>
    <row r="58528" spans="20:24">
      <c r="T58528" s="288"/>
      <c r="U58528" s="287"/>
      <c r="X58528" s="289"/>
    </row>
    <row r="58529" spans="20:24">
      <c r="T58529" s="288"/>
      <c r="U58529" s="287"/>
      <c r="X58529" s="289"/>
    </row>
    <row r="58530" spans="20:24">
      <c r="T58530" s="288"/>
      <c r="U58530" s="287"/>
      <c r="X58530" s="289"/>
    </row>
    <row r="58531" spans="20:24">
      <c r="T58531" s="288"/>
      <c r="U58531" s="287"/>
      <c r="X58531" s="289"/>
    </row>
    <row r="58532" spans="20:24">
      <c r="T58532" s="288"/>
      <c r="U58532" s="287"/>
      <c r="X58532" s="289"/>
    </row>
    <row r="58533" spans="20:24">
      <c r="T58533" s="288"/>
      <c r="U58533" s="287"/>
      <c r="X58533" s="289"/>
    </row>
    <row r="58534" spans="20:24">
      <c r="T58534" s="288"/>
      <c r="U58534" s="287"/>
      <c r="X58534" s="289"/>
    </row>
    <row r="58535" spans="20:24">
      <c r="T58535" s="288"/>
      <c r="U58535" s="287"/>
      <c r="X58535" s="289"/>
    </row>
    <row r="58536" spans="20:24">
      <c r="T58536" s="288"/>
      <c r="U58536" s="287"/>
      <c r="X58536" s="289"/>
    </row>
    <row r="58537" spans="20:24">
      <c r="T58537" s="288"/>
      <c r="U58537" s="287"/>
      <c r="X58537" s="289"/>
    </row>
    <row r="58538" spans="20:24">
      <c r="T58538" s="288"/>
      <c r="U58538" s="287"/>
      <c r="X58538" s="289"/>
    </row>
    <row r="58539" spans="20:24">
      <c r="T58539" s="288"/>
      <c r="U58539" s="287"/>
      <c r="X58539" s="289"/>
    </row>
    <row r="58540" spans="20:24">
      <c r="T58540" s="288"/>
      <c r="U58540" s="287"/>
      <c r="X58540" s="289"/>
    </row>
    <row r="58541" spans="20:24">
      <c r="T58541" s="288"/>
      <c r="U58541" s="287"/>
      <c r="X58541" s="289"/>
    </row>
    <row r="58542" spans="20:24">
      <c r="T58542" s="288"/>
      <c r="U58542" s="287"/>
      <c r="X58542" s="289"/>
    </row>
    <row r="58543" spans="20:24">
      <c r="T58543" s="288"/>
      <c r="U58543" s="287"/>
      <c r="X58543" s="289"/>
    </row>
    <row r="58544" spans="20:24">
      <c r="T58544" s="288"/>
      <c r="U58544" s="287"/>
      <c r="X58544" s="289"/>
    </row>
    <row r="58545" spans="20:24">
      <c r="T58545" s="288"/>
      <c r="U58545" s="287"/>
      <c r="X58545" s="289"/>
    </row>
    <row r="58546" spans="20:24">
      <c r="T58546" s="288"/>
      <c r="U58546" s="287"/>
      <c r="X58546" s="289"/>
    </row>
    <row r="58547" spans="20:24">
      <c r="T58547" s="288"/>
      <c r="U58547" s="287"/>
      <c r="X58547" s="289"/>
    </row>
    <row r="58548" spans="20:24">
      <c r="T58548" s="288"/>
      <c r="U58548" s="287"/>
      <c r="X58548" s="289"/>
    </row>
    <row r="58549" spans="20:24">
      <c r="T58549" s="288"/>
      <c r="U58549" s="287"/>
      <c r="X58549" s="289"/>
    </row>
    <row r="58550" spans="20:24">
      <c r="T58550" s="288"/>
      <c r="U58550" s="287"/>
      <c r="X58550" s="289"/>
    </row>
    <row r="58551" spans="20:24">
      <c r="T58551" s="288"/>
      <c r="U58551" s="287"/>
      <c r="X58551" s="289"/>
    </row>
    <row r="58552" spans="20:24">
      <c r="T58552" s="288"/>
      <c r="U58552" s="287"/>
      <c r="X58552" s="289"/>
    </row>
    <row r="58553" spans="20:24">
      <c r="T58553" s="288"/>
      <c r="U58553" s="287"/>
      <c r="X58553" s="289"/>
    </row>
    <row r="58554" spans="20:24">
      <c r="T58554" s="288"/>
      <c r="U58554" s="287"/>
      <c r="X58554" s="289"/>
    </row>
    <row r="58555" spans="20:24">
      <c r="T58555" s="288"/>
      <c r="U58555" s="287"/>
      <c r="X58555" s="289"/>
    </row>
    <row r="58556" spans="20:24">
      <c r="T58556" s="288"/>
      <c r="U58556" s="287"/>
      <c r="X58556" s="289"/>
    </row>
    <row r="58557" spans="20:24">
      <c r="T58557" s="288"/>
      <c r="U58557" s="287"/>
      <c r="X58557" s="289"/>
    </row>
    <row r="58558" spans="20:24">
      <c r="T58558" s="288"/>
      <c r="U58558" s="287"/>
      <c r="X58558" s="289"/>
    </row>
    <row r="58559" spans="20:24">
      <c r="T58559" s="288"/>
      <c r="U58559" s="287"/>
      <c r="X58559" s="289"/>
    </row>
    <row r="58560" spans="20:24">
      <c r="T58560" s="288"/>
      <c r="U58560" s="287"/>
      <c r="X58560" s="289"/>
    </row>
    <row r="58561" spans="20:24">
      <c r="T58561" s="288"/>
      <c r="U58561" s="287"/>
      <c r="X58561" s="289"/>
    </row>
    <row r="58562" spans="20:24">
      <c r="T58562" s="288"/>
      <c r="U58562" s="287"/>
      <c r="X58562" s="289"/>
    </row>
    <row r="58563" spans="20:24">
      <c r="T58563" s="288"/>
      <c r="U58563" s="287"/>
      <c r="X58563" s="289"/>
    </row>
    <row r="58564" spans="20:24">
      <c r="T58564" s="288"/>
      <c r="U58564" s="287"/>
      <c r="X58564" s="289"/>
    </row>
    <row r="58565" spans="20:24">
      <c r="T58565" s="288"/>
      <c r="U58565" s="287"/>
      <c r="X58565" s="289"/>
    </row>
    <row r="58566" spans="20:24">
      <c r="T58566" s="288"/>
      <c r="U58566" s="287"/>
      <c r="X58566" s="289"/>
    </row>
    <row r="58567" spans="20:24">
      <c r="T58567" s="288"/>
      <c r="U58567" s="287"/>
      <c r="X58567" s="289"/>
    </row>
    <row r="58568" spans="20:24">
      <c r="T58568" s="288"/>
      <c r="U58568" s="287"/>
      <c r="X58568" s="289"/>
    </row>
    <row r="58569" spans="20:24">
      <c r="T58569" s="288"/>
      <c r="U58569" s="287"/>
      <c r="X58569" s="289"/>
    </row>
    <row r="58570" spans="20:24">
      <c r="T58570" s="288"/>
      <c r="U58570" s="287"/>
      <c r="X58570" s="289"/>
    </row>
    <row r="58571" spans="20:24">
      <c r="T58571" s="288"/>
      <c r="U58571" s="287"/>
      <c r="X58571" s="289"/>
    </row>
    <row r="58572" spans="20:24">
      <c r="T58572" s="288"/>
      <c r="U58572" s="287"/>
      <c r="X58572" s="289"/>
    </row>
    <row r="58573" spans="20:24">
      <c r="T58573" s="288"/>
      <c r="U58573" s="287"/>
      <c r="X58573" s="289"/>
    </row>
    <row r="58574" spans="20:24">
      <c r="T58574" s="288"/>
      <c r="U58574" s="287"/>
      <c r="X58574" s="289"/>
    </row>
    <row r="58575" spans="20:24">
      <c r="T58575" s="288"/>
      <c r="U58575" s="287"/>
      <c r="X58575" s="289"/>
    </row>
    <row r="58576" spans="20:24">
      <c r="T58576" s="288"/>
      <c r="U58576" s="287"/>
      <c r="X58576" s="289"/>
    </row>
    <row r="58577" spans="20:24">
      <c r="T58577" s="288"/>
      <c r="U58577" s="287"/>
      <c r="X58577" s="289"/>
    </row>
    <row r="58578" spans="20:24">
      <c r="T58578" s="288"/>
      <c r="U58578" s="287"/>
      <c r="X58578" s="289"/>
    </row>
    <row r="58579" spans="20:24">
      <c r="T58579" s="288"/>
      <c r="U58579" s="287"/>
      <c r="X58579" s="289"/>
    </row>
    <row r="58580" spans="20:24">
      <c r="T58580" s="288"/>
      <c r="U58580" s="287"/>
      <c r="X58580" s="289"/>
    </row>
    <row r="58581" spans="20:24">
      <c r="T58581" s="288"/>
      <c r="U58581" s="287"/>
      <c r="X58581" s="289"/>
    </row>
    <row r="58582" spans="20:24">
      <c r="T58582" s="288"/>
      <c r="U58582" s="287"/>
      <c r="X58582" s="289"/>
    </row>
    <row r="58583" spans="20:24">
      <c r="T58583" s="288"/>
      <c r="U58583" s="287"/>
      <c r="X58583" s="289"/>
    </row>
    <row r="58584" spans="20:24">
      <c r="T58584" s="288"/>
      <c r="U58584" s="287"/>
      <c r="X58584" s="289"/>
    </row>
    <row r="58585" spans="20:24">
      <c r="T58585" s="288"/>
      <c r="U58585" s="287"/>
      <c r="X58585" s="289"/>
    </row>
    <row r="58586" spans="20:24">
      <c r="T58586" s="288"/>
      <c r="U58586" s="287"/>
      <c r="X58586" s="289"/>
    </row>
    <row r="58587" spans="20:24">
      <c r="T58587" s="288"/>
      <c r="U58587" s="287"/>
      <c r="X58587" s="289"/>
    </row>
    <row r="58588" spans="20:24">
      <c r="T58588" s="288"/>
      <c r="U58588" s="287"/>
      <c r="X58588" s="289"/>
    </row>
    <row r="58589" spans="20:24">
      <c r="T58589" s="288"/>
      <c r="U58589" s="287"/>
      <c r="X58589" s="289"/>
    </row>
    <row r="58590" spans="20:24">
      <c r="T58590" s="288"/>
      <c r="U58590" s="287"/>
      <c r="X58590" s="289"/>
    </row>
    <row r="58591" spans="20:24">
      <c r="T58591" s="288"/>
      <c r="U58591" s="287"/>
      <c r="X58591" s="289"/>
    </row>
    <row r="58592" spans="20:24">
      <c r="T58592" s="288"/>
      <c r="U58592" s="287"/>
      <c r="X58592" s="289"/>
    </row>
    <row r="58593" spans="20:24">
      <c r="T58593" s="288"/>
      <c r="U58593" s="287"/>
      <c r="X58593" s="289"/>
    </row>
    <row r="58594" spans="20:24">
      <c r="T58594" s="288"/>
      <c r="U58594" s="287"/>
      <c r="X58594" s="289"/>
    </row>
    <row r="58595" spans="20:24">
      <c r="T58595" s="288"/>
      <c r="U58595" s="287"/>
      <c r="X58595" s="289"/>
    </row>
    <row r="58596" spans="20:24">
      <c r="T58596" s="288"/>
      <c r="U58596" s="287"/>
      <c r="X58596" s="289"/>
    </row>
    <row r="58597" spans="20:24">
      <c r="T58597" s="288"/>
      <c r="U58597" s="287"/>
      <c r="X58597" s="289"/>
    </row>
    <row r="58598" spans="20:24">
      <c r="T58598" s="288"/>
      <c r="U58598" s="287"/>
      <c r="X58598" s="289"/>
    </row>
    <row r="58599" spans="20:24">
      <c r="T58599" s="288"/>
      <c r="U58599" s="287"/>
      <c r="X58599" s="289"/>
    </row>
    <row r="58600" spans="20:24">
      <c r="T58600" s="288"/>
      <c r="U58600" s="287"/>
      <c r="X58600" s="289"/>
    </row>
    <row r="58601" spans="20:24">
      <c r="T58601" s="288"/>
      <c r="U58601" s="287"/>
      <c r="X58601" s="289"/>
    </row>
    <row r="58602" spans="20:24">
      <c r="T58602" s="288"/>
      <c r="U58602" s="287"/>
      <c r="X58602" s="289"/>
    </row>
    <row r="58603" spans="20:24">
      <c r="T58603" s="288"/>
      <c r="U58603" s="287"/>
      <c r="X58603" s="289"/>
    </row>
    <row r="58604" spans="20:24">
      <c r="T58604" s="288"/>
      <c r="U58604" s="287"/>
      <c r="X58604" s="289"/>
    </row>
    <row r="58605" spans="20:24">
      <c r="T58605" s="288"/>
      <c r="U58605" s="287"/>
      <c r="X58605" s="289"/>
    </row>
    <row r="58606" spans="20:24">
      <c r="T58606" s="288"/>
      <c r="U58606" s="287"/>
      <c r="X58606" s="289"/>
    </row>
    <row r="58607" spans="20:24">
      <c r="T58607" s="288"/>
      <c r="U58607" s="287"/>
      <c r="X58607" s="289"/>
    </row>
    <row r="58608" spans="20:24">
      <c r="T58608" s="288"/>
      <c r="U58608" s="287"/>
      <c r="X58608" s="289"/>
    </row>
    <row r="58609" spans="20:24">
      <c r="T58609" s="288"/>
      <c r="U58609" s="287"/>
      <c r="X58609" s="289"/>
    </row>
    <row r="58610" spans="20:24">
      <c r="T58610" s="288"/>
      <c r="U58610" s="287"/>
      <c r="X58610" s="289"/>
    </row>
    <row r="58611" spans="20:24">
      <c r="T58611" s="288"/>
      <c r="U58611" s="287"/>
      <c r="X58611" s="289"/>
    </row>
    <row r="58612" spans="20:24">
      <c r="T58612" s="288"/>
      <c r="U58612" s="287"/>
      <c r="X58612" s="289"/>
    </row>
    <row r="58613" spans="20:24">
      <c r="T58613" s="288"/>
      <c r="U58613" s="287"/>
      <c r="X58613" s="289"/>
    </row>
    <row r="58614" spans="20:24">
      <c r="T58614" s="288"/>
      <c r="U58614" s="287"/>
      <c r="X58614" s="289"/>
    </row>
    <row r="58615" spans="20:24">
      <c r="T58615" s="288"/>
      <c r="U58615" s="287"/>
      <c r="X58615" s="289"/>
    </row>
    <row r="58616" spans="20:24">
      <c r="T58616" s="288"/>
      <c r="U58616" s="287"/>
      <c r="X58616" s="289"/>
    </row>
    <row r="58617" spans="20:24">
      <c r="T58617" s="288"/>
      <c r="U58617" s="287"/>
      <c r="X58617" s="289"/>
    </row>
    <row r="58618" spans="20:24">
      <c r="T58618" s="288"/>
      <c r="U58618" s="287"/>
      <c r="X58618" s="289"/>
    </row>
    <row r="58619" spans="20:24">
      <c r="T58619" s="288"/>
      <c r="U58619" s="287"/>
      <c r="X58619" s="289"/>
    </row>
    <row r="58620" spans="20:24">
      <c r="T58620" s="288"/>
      <c r="U58620" s="287"/>
      <c r="X58620" s="289"/>
    </row>
    <row r="58621" spans="20:24">
      <c r="T58621" s="288"/>
      <c r="U58621" s="287"/>
      <c r="X58621" s="289"/>
    </row>
    <row r="58622" spans="20:24">
      <c r="T58622" s="288"/>
      <c r="U58622" s="287"/>
      <c r="X58622" s="289"/>
    </row>
    <row r="58623" spans="20:24">
      <c r="T58623" s="288"/>
      <c r="U58623" s="287"/>
      <c r="X58623" s="289"/>
    </row>
    <row r="58624" spans="20:24">
      <c r="T58624" s="288"/>
      <c r="U58624" s="287"/>
      <c r="X58624" s="289"/>
    </row>
    <row r="58625" spans="20:24">
      <c r="T58625" s="288"/>
      <c r="U58625" s="287"/>
      <c r="X58625" s="289"/>
    </row>
    <row r="58626" spans="20:24">
      <c r="T58626" s="288"/>
      <c r="U58626" s="287"/>
      <c r="X58626" s="289"/>
    </row>
    <row r="58627" spans="20:24">
      <c r="T58627" s="288"/>
      <c r="U58627" s="287"/>
      <c r="X58627" s="289"/>
    </row>
    <row r="58628" spans="20:24">
      <c r="T58628" s="288"/>
      <c r="U58628" s="287"/>
      <c r="X58628" s="289"/>
    </row>
    <row r="58629" spans="20:24">
      <c r="T58629" s="288"/>
      <c r="U58629" s="287"/>
      <c r="X58629" s="289"/>
    </row>
    <row r="58630" spans="20:24">
      <c r="T58630" s="288"/>
      <c r="U58630" s="287"/>
      <c r="X58630" s="289"/>
    </row>
    <row r="58631" spans="20:24">
      <c r="T58631" s="288"/>
      <c r="U58631" s="287"/>
      <c r="X58631" s="289"/>
    </row>
    <row r="58632" spans="20:24">
      <c r="T58632" s="288"/>
      <c r="U58632" s="287"/>
      <c r="X58632" s="289"/>
    </row>
    <row r="58633" spans="20:24">
      <c r="T58633" s="288"/>
      <c r="U58633" s="287"/>
      <c r="X58633" s="289"/>
    </row>
    <row r="58634" spans="20:24">
      <c r="T58634" s="288"/>
      <c r="U58634" s="287"/>
      <c r="X58634" s="289"/>
    </row>
    <row r="58635" spans="20:24">
      <c r="T58635" s="288"/>
      <c r="U58635" s="287"/>
      <c r="X58635" s="289"/>
    </row>
    <row r="58636" spans="20:24">
      <c r="T58636" s="288"/>
      <c r="U58636" s="287"/>
      <c r="X58636" s="289"/>
    </row>
    <row r="58637" spans="20:24">
      <c r="T58637" s="288"/>
      <c r="U58637" s="287"/>
      <c r="X58637" s="289"/>
    </row>
    <row r="58638" spans="20:24">
      <c r="T58638" s="288"/>
      <c r="U58638" s="287"/>
      <c r="X58638" s="289"/>
    </row>
    <row r="58639" spans="20:24">
      <c r="T58639" s="288"/>
      <c r="U58639" s="287"/>
      <c r="X58639" s="289"/>
    </row>
    <row r="58640" spans="20:24">
      <c r="T58640" s="288"/>
      <c r="U58640" s="287"/>
      <c r="X58640" s="289"/>
    </row>
    <row r="58641" spans="20:24">
      <c r="T58641" s="288"/>
      <c r="U58641" s="287"/>
      <c r="X58641" s="289"/>
    </row>
    <row r="58642" spans="20:24">
      <c r="T58642" s="288"/>
      <c r="U58642" s="287"/>
      <c r="X58642" s="289"/>
    </row>
    <row r="58643" spans="20:24">
      <c r="T58643" s="288"/>
      <c r="U58643" s="287"/>
      <c r="X58643" s="289"/>
    </row>
    <row r="58644" spans="20:24">
      <c r="T58644" s="288"/>
      <c r="U58644" s="287"/>
      <c r="X58644" s="289"/>
    </row>
    <row r="58645" spans="20:24">
      <c r="T58645" s="288"/>
      <c r="U58645" s="287"/>
      <c r="X58645" s="289"/>
    </row>
    <row r="58646" spans="20:24">
      <c r="T58646" s="288"/>
      <c r="U58646" s="287"/>
      <c r="X58646" s="289"/>
    </row>
    <row r="58647" spans="20:24">
      <c r="T58647" s="288"/>
      <c r="U58647" s="287"/>
      <c r="X58647" s="289"/>
    </row>
    <row r="58648" spans="20:24">
      <c r="T58648" s="288"/>
      <c r="U58648" s="287"/>
      <c r="X58648" s="289"/>
    </row>
    <row r="58649" spans="20:24">
      <c r="T58649" s="288"/>
      <c r="U58649" s="287"/>
      <c r="X58649" s="289"/>
    </row>
    <row r="58650" spans="20:24">
      <c r="T58650" s="288"/>
      <c r="U58650" s="287"/>
      <c r="X58650" s="289"/>
    </row>
    <row r="58651" spans="20:24">
      <c r="T58651" s="288"/>
      <c r="U58651" s="287"/>
      <c r="X58651" s="289"/>
    </row>
    <row r="58652" spans="20:24">
      <c r="T58652" s="288"/>
      <c r="U58652" s="287"/>
      <c r="X58652" s="289"/>
    </row>
    <row r="58653" spans="20:24">
      <c r="T58653" s="288"/>
      <c r="U58653" s="287"/>
      <c r="X58653" s="289"/>
    </row>
    <row r="58654" spans="20:24">
      <c r="T58654" s="288"/>
      <c r="U58654" s="287"/>
      <c r="X58654" s="289"/>
    </row>
    <row r="58655" spans="20:24">
      <c r="T58655" s="288"/>
      <c r="U58655" s="287"/>
      <c r="X58655" s="289"/>
    </row>
    <row r="58656" spans="20:24">
      <c r="T58656" s="288"/>
      <c r="U58656" s="287"/>
      <c r="X58656" s="289"/>
    </row>
    <row r="58657" spans="20:24">
      <c r="T58657" s="288"/>
      <c r="U58657" s="287"/>
      <c r="X58657" s="289"/>
    </row>
    <row r="58658" spans="20:24">
      <c r="T58658" s="288"/>
      <c r="U58658" s="287"/>
      <c r="X58658" s="289"/>
    </row>
    <row r="58659" spans="20:24">
      <c r="T58659" s="288"/>
      <c r="U58659" s="287"/>
      <c r="X58659" s="289"/>
    </row>
    <row r="58660" spans="20:24">
      <c r="T58660" s="288"/>
      <c r="U58660" s="287"/>
      <c r="X58660" s="289"/>
    </row>
    <row r="58661" spans="20:24">
      <c r="T58661" s="288"/>
      <c r="U58661" s="287"/>
      <c r="X58661" s="289"/>
    </row>
    <row r="58662" spans="20:24">
      <c r="T58662" s="288"/>
      <c r="U58662" s="287"/>
      <c r="X58662" s="289"/>
    </row>
    <row r="58663" spans="20:24">
      <c r="T58663" s="288"/>
      <c r="U58663" s="287"/>
      <c r="X58663" s="289"/>
    </row>
    <row r="58664" spans="20:24">
      <c r="T58664" s="288"/>
      <c r="U58664" s="287"/>
      <c r="X58664" s="289"/>
    </row>
    <row r="58665" spans="20:24">
      <c r="T58665" s="288"/>
      <c r="U58665" s="287"/>
      <c r="X58665" s="289"/>
    </row>
    <row r="58666" spans="20:24">
      <c r="T58666" s="288"/>
      <c r="U58666" s="287"/>
      <c r="X58666" s="289"/>
    </row>
    <row r="58667" spans="20:24">
      <c r="T58667" s="288"/>
      <c r="U58667" s="287"/>
      <c r="X58667" s="289"/>
    </row>
    <row r="58668" spans="20:24">
      <c r="T58668" s="288"/>
      <c r="U58668" s="287"/>
      <c r="X58668" s="289"/>
    </row>
    <row r="58669" spans="20:24">
      <c r="T58669" s="288"/>
      <c r="U58669" s="287"/>
      <c r="X58669" s="289"/>
    </row>
    <row r="58670" spans="20:24">
      <c r="T58670" s="288"/>
      <c r="U58670" s="287"/>
      <c r="X58670" s="289"/>
    </row>
    <row r="58671" spans="20:24">
      <c r="T58671" s="288"/>
      <c r="U58671" s="287"/>
      <c r="X58671" s="289"/>
    </row>
    <row r="58672" spans="20:24">
      <c r="T58672" s="288"/>
      <c r="U58672" s="287"/>
      <c r="X58672" s="289"/>
    </row>
    <row r="58673" spans="20:24">
      <c r="T58673" s="288"/>
      <c r="U58673" s="287"/>
      <c r="X58673" s="289"/>
    </row>
    <row r="58674" spans="20:24">
      <c r="T58674" s="288"/>
      <c r="U58674" s="287"/>
      <c r="X58674" s="289"/>
    </row>
    <row r="58675" spans="20:24">
      <c r="T58675" s="288"/>
      <c r="U58675" s="287"/>
      <c r="X58675" s="289"/>
    </row>
    <row r="58676" spans="20:24">
      <c r="T58676" s="288"/>
      <c r="U58676" s="287"/>
      <c r="X58676" s="289"/>
    </row>
    <row r="58677" spans="20:24">
      <c r="T58677" s="288"/>
      <c r="U58677" s="287"/>
      <c r="X58677" s="289"/>
    </row>
    <row r="58678" spans="20:24">
      <c r="T58678" s="288"/>
      <c r="U58678" s="287"/>
      <c r="X58678" s="289"/>
    </row>
    <row r="58679" spans="20:24">
      <c r="T58679" s="288"/>
      <c r="U58679" s="287"/>
      <c r="X58679" s="289"/>
    </row>
    <row r="58680" spans="20:24">
      <c r="T58680" s="288"/>
      <c r="U58680" s="287"/>
      <c r="X58680" s="289"/>
    </row>
    <row r="58681" spans="20:24">
      <c r="T58681" s="288"/>
      <c r="U58681" s="287"/>
      <c r="X58681" s="289"/>
    </row>
    <row r="58682" spans="20:24">
      <c r="T58682" s="288"/>
      <c r="U58682" s="287"/>
      <c r="X58682" s="289"/>
    </row>
    <row r="58683" spans="20:24">
      <c r="T58683" s="288"/>
      <c r="U58683" s="287"/>
      <c r="X58683" s="289"/>
    </row>
    <row r="58684" spans="20:24">
      <c r="T58684" s="288"/>
      <c r="U58684" s="287"/>
      <c r="X58684" s="289"/>
    </row>
    <row r="58685" spans="20:24">
      <c r="T58685" s="288"/>
      <c r="U58685" s="287"/>
      <c r="X58685" s="289"/>
    </row>
    <row r="58686" spans="20:24">
      <c r="T58686" s="288"/>
      <c r="U58686" s="287"/>
      <c r="X58686" s="289"/>
    </row>
    <row r="58687" spans="20:24">
      <c r="T58687" s="288"/>
      <c r="U58687" s="287"/>
      <c r="X58687" s="289"/>
    </row>
    <row r="58688" spans="20:24">
      <c r="T58688" s="288"/>
      <c r="U58688" s="287"/>
      <c r="X58688" s="289"/>
    </row>
    <row r="58689" spans="20:24">
      <c r="T58689" s="288"/>
      <c r="U58689" s="287"/>
      <c r="X58689" s="289"/>
    </row>
    <row r="58690" spans="20:24">
      <c r="T58690" s="288"/>
      <c r="U58690" s="287"/>
      <c r="X58690" s="289"/>
    </row>
    <row r="58691" spans="20:24">
      <c r="T58691" s="288"/>
      <c r="U58691" s="287"/>
      <c r="X58691" s="289"/>
    </row>
    <row r="58692" spans="20:24">
      <c r="T58692" s="288"/>
      <c r="U58692" s="287"/>
      <c r="X58692" s="289"/>
    </row>
    <row r="58693" spans="20:24">
      <c r="T58693" s="288"/>
      <c r="U58693" s="287"/>
      <c r="X58693" s="289"/>
    </row>
    <row r="58694" spans="20:24">
      <c r="T58694" s="288"/>
      <c r="U58694" s="287"/>
      <c r="X58694" s="289"/>
    </row>
    <row r="58695" spans="20:24">
      <c r="T58695" s="288"/>
      <c r="U58695" s="287"/>
      <c r="X58695" s="289"/>
    </row>
    <row r="58696" spans="20:24">
      <c r="T58696" s="288"/>
      <c r="U58696" s="287"/>
      <c r="X58696" s="289"/>
    </row>
    <row r="58697" spans="20:24">
      <c r="T58697" s="288"/>
      <c r="U58697" s="287"/>
      <c r="X58697" s="289"/>
    </row>
    <row r="58698" spans="20:24">
      <c r="T58698" s="288"/>
      <c r="U58698" s="287"/>
      <c r="X58698" s="289"/>
    </row>
    <row r="58699" spans="20:24">
      <c r="T58699" s="288"/>
      <c r="U58699" s="287"/>
      <c r="X58699" s="289"/>
    </row>
    <row r="58700" spans="20:24">
      <c r="T58700" s="288"/>
      <c r="U58700" s="287"/>
      <c r="X58700" s="289"/>
    </row>
    <row r="58701" spans="20:24">
      <c r="T58701" s="288"/>
      <c r="U58701" s="287"/>
      <c r="X58701" s="289"/>
    </row>
    <row r="58702" spans="20:24">
      <c r="T58702" s="288"/>
      <c r="U58702" s="287"/>
      <c r="X58702" s="289"/>
    </row>
    <row r="58703" spans="20:24">
      <c r="T58703" s="288"/>
      <c r="U58703" s="287"/>
      <c r="X58703" s="289"/>
    </row>
    <row r="58704" spans="20:24">
      <c r="T58704" s="288"/>
      <c r="U58704" s="287"/>
      <c r="X58704" s="289"/>
    </row>
    <row r="58705" spans="20:24">
      <c r="T58705" s="288"/>
      <c r="U58705" s="287"/>
      <c r="X58705" s="289"/>
    </row>
    <row r="58706" spans="20:24">
      <c r="T58706" s="288"/>
      <c r="U58706" s="287"/>
      <c r="X58706" s="289"/>
    </row>
    <row r="58707" spans="20:24">
      <c r="T58707" s="288"/>
      <c r="U58707" s="287"/>
      <c r="X58707" s="289"/>
    </row>
    <row r="58708" spans="20:24">
      <c r="T58708" s="288"/>
      <c r="U58708" s="287"/>
      <c r="X58708" s="289"/>
    </row>
    <row r="58709" spans="20:24">
      <c r="T58709" s="288"/>
      <c r="U58709" s="287"/>
      <c r="X58709" s="289"/>
    </row>
    <row r="58710" spans="20:24">
      <c r="T58710" s="288"/>
      <c r="U58710" s="287"/>
      <c r="X58710" s="289"/>
    </row>
    <row r="58711" spans="20:24">
      <c r="T58711" s="288"/>
      <c r="U58711" s="287"/>
      <c r="X58711" s="289"/>
    </row>
    <row r="58712" spans="20:24">
      <c r="T58712" s="288"/>
      <c r="U58712" s="287"/>
      <c r="X58712" s="289"/>
    </row>
    <row r="58713" spans="20:24">
      <c r="T58713" s="288"/>
      <c r="U58713" s="287"/>
      <c r="X58713" s="289"/>
    </row>
    <row r="58714" spans="20:24">
      <c r="T58714" s="288"/>
      <c r="U58714" s="287"/>
      <c r="X58714" s="289"/>
    </row>
    <row r="58715" spans="20:24">
      <c r="T58715" s="288"/>
      <c r="U58715" s="287"/>
      <c r="X58715" s="289"/>
    </row>
    <row r="58716" spans="20:24">
      <c r="T58716" s="288"/>
      <c r="U58716" s="287"/>
      <c r="X58716" s="289"/>
    </row>
    <row r="58717" spans="20:24">
      <c r="T58717" s="288"/>
      <c r="U58717" s="287"/>
      <c r="X58717" s="289"/>
    </row>
    <row r="58718" spans="20:24">
      <c r="T58718" s="288"/>
      <c r="U58718" s="287"/>
      <c r="X58718" s="289"/>
    </row>
    <row r="58719" spans="20:24">
      <c r="T58719" s="288"/>
      <c r="U58719" s="287"/>
      <c r="X58719" s="289"/>
    </row>
    <row r="58720" spans="20:24">
      <c r="T58720" s="288"/>
      <c r="U58720" s="287"/>
      <c r="X58720" s="289"/>
    </row>
    <row r="58721" spans="20:24">
      <c r="T58721" s="288"/>
      <c r="U58721" s="287"/>
      <c r="X58721" s="289"/>
    </row>
    <row r="58722" spans="20:24">
      <c r="T58722" s="288"/>
      <c r="U58722" s="287"/>
      <c r="X58722" s="289"/>
    </row>
    <row r="58723" spans="20:24">
      <c r="T58723" s="288"/>
      <c r="U58723" s="287"/>
      <c r="X58723" s="289"/>
    </row>
    <row r="58724" spans="20:24">
      <c r="T58724" s="288"/>
      <c r="U58724" s="287"/>
      <c r="X58724" s="289"/>
    </row>
    <row r="58725" spans="20:24">
      <c r="T58725" s="288"/>
      <c r="U58725" s="287"/>
      <c r="X58725" s="289"/>
    </row>
    <row r="58726" spans="20:24">
      <c r="T58726" s="288"/>
      <c r="U58726" s="287"/>
      <c r="X58726" s="289"/>
    </row>
    <row r="58727" spans="20:24">
      <c r="T58727" s="288"/>
      <c r="U58727" s="287"/>
      <c r="X58727" s="289"/>
    </row>
    <row r="58728" spans="20:24">
      <c r="T58728" s="288"/>
      <c r="U58728" s="287"/>
      <c r="X58728" s="289"/>
    </row>
    <row r="58729" spans="20:24">
      <c r="T58729" s="288"/>
      <c r="U58729" s="287"/>
      <c r="X58729" s="289"/>
    </row>
    <row r="58730" spans="20:24">
      <c r="T58730" s="288"/>
      <c r="U58730" s="287"/>
      <c r="X58730" s="289"/>
    </row>
    <row r="58731" spans="20:24">
      <c r="T58731" s="288"/>
      <c r="U58731" s="287"/>
      <c r="X58731" s="289"/>
    </row>
    <row r="58732" spans="20:24">
      <c r="T58732" s="288"/>
      <c r="U58732" s="287"/>
      <c r="X58732" s="289"/>
    </row>
    <row r="58733" spans="20:24">
      <c r="T58733" s="288"/>
      <c r="U58733" s="287"/>
      <c r="X58733" s="289"/>
    </row>
    <row r="58734" spans="20:24">
      <c r="T58734" s="288"/>
      <c r="U58734" s="287"/>
      <c r="X58734" s="289"/>
    </row>
    <row r="58735" spans="20:24">
      <c r="T58735" s="288"/>
      <c r="U58735" s="287"/>
      <c r="X58735" s="289"/>
    </row>
    <row r="58736" spans="20:24">
      <c r="T58736" s="288"/>
      <c r="U58736" s="287"/>
      <c r="X58736" s="289"/>
    </row>
    <row r="58737" spans="20:24">
      <c r="T58737" s="288"/>
      <c r="U58737" s="287"/>
      <c r="X58737" s="289"/>
    </row>
    <row r="58738" spans="20:24">
      <c r="T58738" s="288"/>
      <c r="U58738" s="287"/>
      <c r="X58738" s="289"/>
    </row>
    <row r="58739" spans="20:24">
      <c r="T58739" s="288"/>
      <c r="U58739" s="287"/>
      <c r="X58739" s="289"/>
    </row>
    <row r="58740" spans="20:24">
      <c r="T58740" s="288"/>
      <c r="U58740" s="287"/>
      <c r="X58740" s="289"/>
    </row>
    <row r="58741" spans="20:24">
      <c r="T58741" s="288"/>
      <c r="U58741" s="287"/>
      <c r="X58741" s="289"/>
    </row>
    <row r="58742" spans="20:24">
      <c r="T58742" s="288"/>
      <c r="U58742" s="287"/>
      <c r="X58742" s="289"/>
    </row>
    <row r="58743" spans="20:24">
      <c r="T58743" s="288"/>
      <c r="U58743" s="287"/>
      <c r="X58743" s="289"/>
    </row>
    <row r="58744" spans="20:24">
      <c r="T58744" s="288"/>
      <c r="U58744" s="287"/>
      <c r="X58744" s="289"/>
    </row>
    <row r="58745" spans="20:24">
      <c r="T58745" s="288"/>
      <c r="U58745" s="287"/>
      <c r="X58745" s="289"/>
    </row>
    <row r="58746" spans="20:24">
      <c r="T58746" s="288"/>
      <c r="U58746" s="287"/>
      <c r="X58746" s="289"/>
    </row>
    <row r="58747" spans="20:24">
      <c r="T58747" s="288"/>
      <c r="U58747" s="287"/>
      <c r="X58747" s="289"/>
    </row>
    <row r="58748" spans="20:24">
      <c r="T58748" s="288"/>
      <c r="U58748" s="287"/>
      <c r="X58748" s="289"/>
    </row>
    <row r="58749" spans="20:24">
      <c r="T58749" s="288"/>
      <c r="U58749" s="287"/>
      <c r="X58749" s="289"/>
    </row>
    <row r="58750" spans="20:24">
      <c r="T58750" s="288"/>
      <c r="U58750" s="287"/>
      <c r="X58750" s="289"/>
    </row>
    <row r="58751" spans="20:24">
      <c r="T58751" s="288"/>
      <c r="U58751" s="287"/>
      <c r="X58751" s="289"/>
    </row>
    <row r="58752" spans="20:24">
      <c r="T58752" s="288"/>
      <c r="U58752" s="287"/>
      <c r="X58752" s="289"/>
    </row>
    <row r="58753" spans="20:24">
      <c r="T58753" s="288"/>
      <c r="U58753" s="287"/>
      <c r="X58753" s="289"/>
    </row>
    <row r="58754" spans="20:24">
      <c r="T58754" s="288"/>
      <c r="U58754" s="287"/>
      <c r="X58754" s="289"/>
    </row>
    <row r="58755" spans="20:24">
      <c r="T58755" s="288"/>
      <c r="U58755" s="287"/>
      <c r="X58755" s="289"/>
    </row>
    <row r="58756" spans="20:24">
      <c r="T58756" s="288"/>
      <c r="U58756" s="287"/>
      <c r="X58756" s="289"/>
    </row>
    <row r="58757" spans="20:24">
      <c r="T58757" s="288"/>
      <c r="U58757" s="287"/>
      <c r="X58757" s="289"/>
    </row>
    <row r="58758" spans="20:24">
      <c r="T58758" s="288"/>
      <c r="U58758" s="287"/>
      <c r="X58758" s="289"/>
    </row>
    <row r="58759" spans="20:24">
      <c r="T58759" s="288"/>
      <c r="U58759" s="287"/>
      <c r="X58759" s="289"/>
    </row>
    <row r="58760" spans="20:24">
      <c r="T58760" s="288"/>
      <c r="U58760" s="287"/>
      <c r="X58760" s="289"/>
    </row>
    <row r="58761" spans="20:24">
      <c r="T58761" s="288"/>
      <c r="U58761" s="287"/>
      <c r="X58761" s="289"/>
    </row>
    <row r="58762" spans="20:24">
      <c r="T58762" s="288"/>
      <c r="U58762" s="287"/>
      <c r="X58762" s="289"/>
    </row>
    <row r="58763" spans="20:24">
      <c r="T58763" s="288"/>
      <c r="U58763" s="287"/>
      <c r="X58763" s="289"/>
    </row>
    <row r="58764" spans="20:24">
      <c r="T58764" s="288"/>
      <c r="U58764" s="287"/>
      <c r="X58764" s="289"/>
    </row>
    <row r="58765" spans="20:24">
      <c r="T58765" s="288"/>
      <c r="U58765" s="287"/>
      <c r="X58765" s="289"/>
    </row>
    <row r="58766" spans="20:24">
      <c r="T58766" s="288"/>
      <c r="U58766" s="287"/>
      <c r="X58766" s="289"/>
    </row>
    <row r="58767" spans="20:24">
      <c r="T58767" s="288"/>
      <c r="U58767" s="287"/>
      <c r="X58767" s="289"/>
    </row>
    <row r="58768" spans="20:24">
      <c r="T58768" s="288"/>
      <c r="U58768" s="287"/>
      <c r="X58768" s="289"/>
    </row>
    <row r="58769" spans="20:24">
      <c r="T58769" s="288"/>
      <c r="U58769" s="287"/>
      <c r="X58769" s="289"/>
    </row>
    <row r="58770" spans="20:24">
      <c r="T58770" s="288"/>
      <c r="U58770" s="287"/>
      <c r="X58770" s="289"/>
    </row>
    <row r="58771" spans="20:24">
      <c r="T58771" s="288"/>
      <c r="U58771" s="287"/>
      <c r="X58771" s="289"/>
    </row>
    <row r="58772" spans="20:24">
      <c r="T58772" s="288"/>
      <c r="U58772" s="287"/>
      <c r="X58772" s="289"/>
    </row>
    <row r="58773" spans="20:24">
      <c r="T58773" s="288"/>
      <c r="U58773" s="287"/>
      <c r="X58773" s="289"/>
    </row>
    <row r="58774" spans="20:24">
      <c r="T58774" s="288"/>
      <c r="U58774" s="287"/>
      <c r="X58774" s="289"/>
    </row>
    <row r="58775" spans="20:24">
      <c r="T58775" s="288"/>
      <c r="U58775" s="287"/>
      <c r="X58775" s="289"/>
    </row>
    <row r="58776" spans="20:24">
      <c r="T58776" s="288"/>
      <c r="U58776" s="287"/>
      <c r="X58776" s="289"/>
    </row>
    <row r="58777" spans="20:24">
      <c r="T58777" s="288"/>
      <c r="U58777" s="287"/>
      <c r="X58777" s="289"/>
    </row>
    <row r="58778" spans="20:24">
      <c r="T58778" s="288"/>
      <c r="U58778" s="287"/>
      <c r="X58778" s="289"/>
    </row>
    <row r="58779" spans="20:24">
      <c r="T58779" s="288"/>
      <c r="U58779" s="287"/>
      <c r="X58779" s="289"/>
    </row>
    <row r="58780" spans="20:24">
      <c r="T58780" s="288"/>
      <c r="U58780" s="287"/>
      <c r="X58780" s="289"/>
    </row>
    <row r="58781" spans="20:24">
      <c r="T58781" s="288"/>
      <c r="U58781" s="287"/>
      <c r="X58781" s="289"/>
    </row>
    <row r="58782" spans="20:24">
      <c r="T58782" s="288"/>
      <c r="U58782" s="287"/>
      <c r="X58782" s="289"/>
    </row>
    <row r="58783" spans="20:24">
      <c r="T58783" s="288"/>
      <c r="U58783" s="287"/>
      <c r="X58783" s="289"/>
    </row>
    <row r="58784" spans="20:24">
      <c r="T58784" s="288"/>
      <c r="U58784" s="287"/>
      <c r="X58784" s="289"/>
    </row>
    <row r="58785" spans="20:24">
      <c r="T58785" s="288"/>
      <c r="U58785" s="287"/>
      <c r="X58785" s="289"/>
    </row>
    <row r="58786" spans="20:24">
      <c r="T58786" s="288"/>
      <c r="U58786" s="287"/>
      <c r="X58786" s="289"/>
    </row>
    <row r="58787" spans="20:24">
      <c r="T58787" s="288"/>
      <c r="U58787" s="287"/>
      <c r="X58787" s="289"/>
    </row>
    <row r="58788" spans="20:24">
      <c r="T58788" s="288"/>
      <c r="U58788" s="287"/>
      <c r="X58788" s="289"/>
    </row>
    <row r="58789" spans="20:24">
      <c r="T58789" s="288"/>
      <c r="U58789" s="287"/>
      <c r="X58789" s="289"/>
    </row>
    <row r="58790" spans="20:24">
      <c r="T58790" s="288"/>
      <c r="U58790" s="287"/>
      <c r="X58790" s="289"/>
    </row>
    <row r="58791" spans="20:24">
      <c r="T58791" s="288"/>
      <c r="U58791" s="287"/>
      <c r="X58791" s="289"/>
    </row>
    <row r="58792" spans="20:24">
      <c r="T58792" s="288"/>
      <c r="U58792" s="287"/>
      <c r="X58792" s="289"/>
    </row>
    <row r="58793" spans="20:24">
      <c r="T58793" s="288"/>
      <c r="U58793" s="287"/>
      <c r="X58793" s="289"/>
    </row>
    <row r="58794" spans="20:24">
      <c r="T58794" s="288"/>
      <c r="U58794" s="287"/>
      <c r="X58794" s="289"/>
    </row>
    <row r="58795" spans="20:24">
      <c r="T58795" s="288"/>
      <c r="U58795" s="287"/>
      <c r="X58795" s="289"/>
    </row>
    <row r="58796" spans="20:24">
      <c r="T58796" s="288"/>
      <c r="U58796" s="287"/>
      <c r="X58796" s="289"/>
    </row>
    <row r="58797" spans="20:24">
      <c r="T58797" s="288"/>
      <c r="U58797" s="287"/>
      <c r="X58797" s="289"/>
    </row>
    <row r="58798" spans="20:24">
      <c r="T58798" s="288"/>
      <c r="U58798" s="287"/>
      <c r="X58798" s="289"/>
    </row>
    <row r="58799" spans="20:24">
      <c r="T58799" s="288"/>
      <c r="U58799" s="287"/>
      <c r="X58799" s="289"/>
    </row>
    <row r="58800" spans="20:24">
      <c r="T58800" s="288"/>
      <c r="U58800" s="287"/>
      <c r="X58800" s="289"/>
    </row>
    <row r="58801" spans="20:24">
      <c r="T58801" s="288"/>
      <c r="U58801" s="287"/>
      <c r="X58801" s="289"/>
    </row>
    <row r="58802" spans="20:24">
      <c r="T58802" s="288"/>
      <c r="U58802" s="287"/>
      <c r="X58802" s="289"/>
    </row>
    <row r="58803" spans="20:24">
      <c r="T58803" s="288"/>
      <c r="U58803" s="287"/>
      <c r="X58803" s="289"/>
    </row>
    <row r="58804" spans="20:24">
      <c r="T58804" s="288"/>
      <c r="U58804" s="287"/>
      <c r="X58804" s="289"/>
    </row>
    <row r="58805" spans="20:24">
      <c r="T58805" s="288"/>
      <c r="U58805" s="287"/>
      <c r="X58805" s="289"/>
    </row>
    <row r="58806" spans="20:24">
      <c r="T58806" s="288"/>
      <c r="U58806" s="287"/>
      <c r="X58806" s="289"/>
    </row>
    <row r="58807" spans="20:24">
      <c r="T58807" s="288"/>
      <c r="U58807" s="287"/>
      <c r="X58807" s="289"/>
    </row>
    <row r="58808" spans="20:24">
      <c r="T58808" s="288"/>
      <c r="U58808" s="287"/>
      <c r="X58808" s="289"/>
    </row>
    <row r="58809" spans="20:24">
      <c r="T58809" s="288"/>
      <c r="U58809" s="287"/>
      <c r="X58809" s="289"/>
    </row>
    <row r="58810" spans="20:24">
      <c r="T58810" s="288"/>
      <c r="U58810" s="287"/>
      <c r="X58810" s="289"/>
    </row>
    <row r="58811" spans="20:24">
      <c r="T58811" s="288"/>
      <c r="U58811" s="287"/>
      <c r="X58811" s="289"/>
    </row>
    <row r="58812" spans="20:24">
      <c r="T58812" s="288"/>
      <c r="U58812" s="287"/>
      <c r="X58812" s="289"/>
    </row>
    <row r="58813" spans="20:24">
      <c r="T58813" s="288"/>
      <c r="U58813" s="287"/>
      <c r="X58813" s="289"/>
    </row>
    <row r="58814" spans="20:24">
      <c r="T58814" s="288"/>
      <c r="U58814" s="287"/>
      <c r="X58814" s="289"/>
    </row>
    <row r="58815" spans="20:24">
      <c r="T58815" s="288"/>
      <c r="U58815" s="287"/>
      <c r="X58815" s="289"/>
    </row>
    <row r="58816" spans="20:24">
      <c r="T58816" s="288"/>
      <c r="U58816" s="287"/>
      <c r="X58816" s="289"/>
    </row>
    <row r="58817" spans="20:24">
      <c r="T58817" s="288"/>
      <c r="U58817" s="287"/>
      <c r="X58817" s="289"/>
    </row>
    <row r="58818" spans="20:24">
      <c r="T58818" s="288"/>
      <c r="U58818" s="287"/>
      <c r="X58818" s="289"/>
    </row>
    <row r="58819" spans="20:24">
      <c r="T58819" s="288"/>
      <c r="U58819" s="287"/>
      <c r="X58819" s="289"/>
    </row>
    <row r="58820" spans="20:24">
      <c r="T58820" s="288"/>
      <c r="U58820" s="287"/>
      <c r="X58820" s="289"/>
    </row>
    <row r="58821" spans="20:24">
      <c r="T58821" s="288"/>
      <c r="U58821" s="287"/>
      <c r="X58821" s="289"/>
    </row>
    <row r="58822" spans="20:24">
      <c r="T58822" s="288"/>
      <c r="U58822" s="287"/>
      <c r="X58822" s="289"/>
    </row>
    <row r="58823" spans="20:24">
      <c r="T58823" s="288"/>
      <c r="U58823" s="287"/>
      <c r="X58823" s="289"/>
    </row>
    <row r="58824" spans="20:24">
      <c r="T58824" s="288"/>
      <c r="U58824" s="287"/>
      <c r="X58824" s="289"/>
    </row>
    <row r="58825" spans="20:24">
      <c r="T58825" s="288"/>
      <c r="U58825" s="287"/>
      <c r="X58825" s="289"/>
    </row>
    <row r="58826" spans="20:24">
      <c r="T58826" s="288"/>
      <c r="U58826" s="287"/>
      <c r="X58826" s="289"/>
    </row>
    <row r="58827" spans="20:24">
      <c r="T58827" s="288"/>
      <c r="U58827" s="287"/>
      <c r="X58827" s="289"/>
    </row>
    <row r="58828" spans="20:24">
      <c r="T58828" s="288"/>
      <c r="U58828" s="287"/>
      <c r="X58828" s="289"/>
    </row>
    <row r="58829" spans="20:24">
      <c r="T58829" s="288"/>
      <c r="U58829" s="287"/>
      <c r="X58829" s="289"/>
    </row>
    <row r="58830" spans="20:24">
      <c r="T58830" s="288"/>
      <c r="U58830" s="287"/>
      <c r="X58830" s="289"/>
    </row>
    <row r="58831" spans="20:24">
      <c r="T58831" s="288"/>
      <c r="U58831" s="287"/>
      <c r="X58831" s="289"/>
    </row>
    <row r="58832" spans="20:24">
      <c r="T58832" s="288"/>
      <c r="U58832" s="287"/>
      <c r="X58832" s="289"/>
    </row>
    <row r="58833" spans="20:24">
      <c r="T58833" s="288"/>
      <c r="U58833" s="287"/>
      <c r="X58833" s="289"/>
    </row>
    <row r="58834" spans="20:24">
      <c r="T58834" s="288"/>
      <c r="U58834" s="287"/>
      <c r="X58834" s="289"/>
    </row>
    <row r="58835" spans="20:24">
      <c r="T58835" s="288"/>
      <c r="U58835" s="287"/>
      <c r="X58835" s="289"/>
    </row>
    <row r="58836" spans="20:24">
      <c r="T58836" s="288"/>
      <c r="U58836" s="287"/>
      <c r="X58836" s="289"/>
    </row>
    <row r="58837" spans="20:24">
      <c r="T58837" s="288"/>
      <c r="U58837" s="287"/>
      <c r="X58837" s="289"/>
    </row>
    <row r="58838" spans="20:24">
      <c r="T58838" s="288"/>
      <c r="U58838" s="287"/>
      <c r="X58838" s="289"/>
    </row>
    <row r="58839" spans="20:24">
      <c r="T58839" s="288"/>
      <c r="U58839" s="287"/>
      <c r="X58839" s="289"/>
    </row>
    <row r="58840" spans="20:24">
      <c r="T58840" s="288"/>
      <c r="U58840" s="287"/>
      <c r="X58840" s="289"/>
    </row>
    <row r="58841" spans="20:24">
      <c r="T58841" s="288"/>
      <c r="U58841" s="287"/>
      <c r="X58841" s="289"/>
    </row>
    <row r="58842" spans="20:24">
      <c r="T58842" s="288"/>
      <c r="U58842" s="287"/>
      <c r="X58842" s="289"/>
    </row>
    <row r="58843" spans="20:24">
      <c r="T58843" s="288"/>
      <c r="U58843" s="287"/>
      <c r="X58843" s="289"/>
    </row>
    <row r="58844" spans="20:24">
      <c r="T58844" s="288"/>
      <c r="U58844" s="287"/>
      <c r="X58844" s="289"/>
    </row>
    <row r="58845" spans="20:24">
      <c r="T58845" s="288"/>
      <c r="U58845" s="287"/>
      <c r="X58845" s="289"/>
    </row>
    <row r="58846" spans="20:24">
      <c r="T58846" s="288"/>
      <c r="U58846" s="287"/>
      <c r="X58846" s="289"/>
    </row>
    <row r="58847" spans="20:24">
      <c r="T58847" s="288"/>
      <c r="U58847" s="287"/>
      <c r="X58847" s="289"/>
    </row>
    <row r="58848" spans="20:24">
      <c r="T58848" s="288"/>
      <c r="U58848" s="287"/>
      <c r="X58848" s="289"/>
    </row>
    <row r="58849" spans="20:24">
      <c r="T58849" s="288"/>
      <c r="U58849" s="287"/>
      <c r="X58849" s="289"/>
    </row>
    <row r="58850" spans="20:24">
      <c r="T58850" s="288"/>
      <c r="U58850" s="287"/>
      <c r="X58850" s="289"/>
    </row>
    <row r="58851" spans="20:24">
      <c r="T58851" s="288"/>
      <c r="U58851" s="287"/>
      <c r="X58851" s="289"/>
    </row>
    <row r="58852" spans="20:24">
      <c r="T58852" s="288"/>
      <c r="U58852" s="287"/>
      <c r="X58852" s="289"/>
    </row>
    <row r="58853" spans="20:24">
      <c r="T58853" s="288"/>
      <c r="U58853" s="287"/>
      <c r="X58853" s="289"/>
    </row>
    <row r="58854" spans="20:24">
      <c r="T58854" s="288"/>
      <c r="U58854" s="287"/>
      <c r="X58854" s="289"/>
    </row>
    <row r="58855" spans="20:24">
      <c r="T58855" s="288"/>
      <c r="U58855" s="287"/>
      <c r="X58855" s="289"/>
    </row>
    <row r="58856" spans="20:24">
      <c r="T58856" s="288"/>
      <c r="U58856" s="287"/>
      <c r="X58856" s="289"/>
    </row>
    <row r="58857" spans="20:24">
      <c r="T58857" s="288"/>
      <c r="U58857" s="287"/>
      <c r="X58857" s="289"/>
    </row>
    <row r="58858" spans="20:24">
      <c r="T58858" s="288"/>
      <c r="U58858" s="287"/>
      <c r="X58858" s="289"/>
    </row>
    <row r="58859" spans="20:24">
      <c r="T58859" s="288"/>
      <c r="U58859" s="287"/>
      <c r="X58859" s="289"/>
    </row>
    <row r="58860" spans="20:24">
      <c r="T58860" s="288"/>
      <c r="U58860" s="287"/>
      <c r="X58860" s="289"/>
    </row>
    <row r="58861" spans="20:24">
      <c r="T58861" s="288"/>
      <c r="U58861" s="287"/>
      <c r="X58861" s="289"/>
    </row>
    <row r="58862" spans="20:24">
      <c r="T58862" s="288"/>
      <c r="U58862" s="287"/>
      <c r="X58862" s="289"/>
    </row>
    <row r="58863" spans="20:24">
      <c r="T58863" s="288"/>
      <c r="U58863" s="287"/>
      <c r="X58863" s="289"/>
    </row>
    <row r="58864" spans="20:24">
      <c r="T58864" s="288"/>
      <c r="U58864" s="287"/>
      <c r="X58864" s="289"/>
    </row>
    <row r="58865" spans="20:24">
      <c r="T58865" s="288"/>
      <c r="U58865" s="287"/>
      <c r="X58865" s="289"/>
    </row>
    <row r="58866" spans="20:24">
      <c r="T58866" s="288"/>
      <c r="U58866" s="287"/>
      <c r="X58866" s="289"/>
    </row>
    <row r="58867" spans="20:24">
      <c r="T58867" s="288"/>
      <c r="U58867" s="287"/>
      <c r="X58867" s="289"/>
    </row>
    <row r="58868" spans="20:24">
      <c r="T58868" s="288"/>
      <c r="U58868" s="287"/>
      <c r="X58868" s="289"/>
    </row>
    <row r="58869" spans="20:24">
      <c r="T58869" s="288"/>
      <c r="U58869" s="287"/>
      <c r="X58869" s="289"/>
    </row>
    <row r="58870" spans="20:24">
      <c r="T58870" s="288"/>
      <c r="U58870" s="287"/>
      <c r="X58870" s="289"/>
    </row>
    <row r="58871" spans="20:24">
      <c r="T58871" s="288"/>
      <c r="U58871" s="287"/>
      <c r="X58871" s="289"/>
    </row>
    <row r="58872" spans="20:24">
      <c r="T58872" s="288"/>
      <c r="U58872" s="287"/>
      <c r="X58872" s="289"/>
    </row>
    <row r="58873" spans="20:24">
      <c r="T58873" s="288"/>
      <c r="U58873" s="287"/>
      <c r="X58873" s="289"/>
    </row>
    <row r="58874" spans="20:24">
      <c r="T58874" s="288"/>
      <c r="U58874" s="287"/>
      <c r="X58874" s="289"/>
    </row>
    <row r="58875" spans="20:24">
      <c r="T58875" s="288"/>
      <c r="U58875" s="287"/>
      <c r="X58875" s="289"/>
    </row>
    <row r="58876" spans="20:24">
      <c r="T58876" s="288"/>
      <c r="U58876" s="287"/>
      <c r="X58876" s="289"/>
    </row>
    <row r="58877" spans="20:24">
      <c r="T58877" s="288"/>
      <c r="U58877" s="287"/>
      <c r="X58877" s="289"/>
    </row>
    <row r="58878" spans="20:24">
      <c r="T58878" s="288"/>
      <c r="U58878" s="287"/>
      <c r="X58878" s="289"/>
    </row>
    <row r="58879" spans="20:24">
      <c r="T58879" s="288"/>
      <c r="U58879" s="287"/>
      <c r="X58879" s="289"/>
    </row>
    <row r="58880" spans="20:24">
      <c r="T58880" s="288"/>
      <c r="U58880" s="287"/>
      <c r="X58880" s="289"/>
    </row>
    <row r="58881" spans="20:24">
      <c r="T58881" s="288"/>
      <c r="U58881" s="287"/>
      <c r="X58881" s="289"/>
    </row>
    <row r="58882" spans="20:24">
      <c r="T58882" s="288"/>
      <c r="U58882" s="287"/>
      <c r="X58882" s="289"/>
    </row>
    <row r="58883" spans="20:24">
      <c r="T58883" s="288"/>
      <c r="U58883" s="287"/>
      <c r="X58883" s="289"/>
    </row>
    <row r="58884" spans="20:24">
      <c r="T58884" s="288"/>
      <c r="U58884" s="287"/>
      <c r="X58884" s="289"/>
    </row>
    <row r="58885" spans="20:24">
      <c r="T58885" s="288"/>
      <c r="U58885" s="287"/>
      <c r="X58885" s="289"/>
    </row>
    <row r="58886" spans="20:24">
      <c r="T58886" s="288"/>
      <c r="U58886" s="287"/>
      <c r="X58886" s="289"/>
    </row>
    <row r="58887" spans="20:24">
      <c r="T58887" s="288"/>
      <c r="U58887" s="287"/>
      <c r="X58887" s="289"/>
    </row>
    <row r="58888" spans="20:24">
      <c r="T58888" s="288"/>
      <c r="U58888" s="287"/>
      <c r="X58888" s="289"/>
    </row>
    <row r="58889" spans="20:24">
      <c r="T58889" s="288"/>
      <c r="U58889" s="287"/>
      <c r="X58889" s="289"/>
    </row>
    <row r="58890" spans="20:24">
      <c r="T58890" s="288"/>
      <c r="U58890" s="287"/>
      <c r="X58890" s="289"/>
    </row>
    <row r="58891" spans="20:24">
      <c r="T58891" s="288"/>
      <c r="U58891" s="287"/>
      <c r="X58891" s="289"/>
    </row>
    <row r="58892" spans="20:24">
      <c r="T58892" s="288"/>
      <c r="U58892" s="287"/>
      <c r="X58892" s="289"/>
    </row>
    <row r="58893" spans="20:24">
      <c r="T58893" s="288"/>
      <c r="U58893" s="287"/>
      <c r="X58893" s="289"/>
    </row>
    <row r="58894" spans="20:24">
      <c r="T58894" s="288"/>
      <c r="U58894" s="287"/>
      <c r="X58894" s="289"/>
    </row>
    <row r="58895" spans="20:24">
      <c r="T58895" s="288"/>
      <c r="U58895" s="287"/>
      <c r="X58895" s="289"/>
    </row>
    <row r="58896" spans="20:24">
      <c r="T58896" s="288"/>
      <c r="U58896" s="287"/>
      <c r="X58896" s="289"/>
    </row>
    <row r="58897" spans="20:24">
      <c r="T58897" s="288"/>
      <c r="U58897" s="287"/>
      <c r="X58897" s="289"/>
    </row>
    <row r="58898" spans="20:24">
      <c r="T58898" s="288"/>
      <c r="U58898" s="287"/>
      <c r="X58898" s="289"/>
    </row>
    <row r="58899" spans="20:24">
      <c r="T58899" s="288"/>
      <c r="U58899" s="287"/>
      <c r="X58899" s="289"/>
    </row>
    <row r="58900" spans="20:24">
      <c r="T58900" s="288"/>
      <c r="U58900" s="287"/>
      <c r="X58900" s="289"/>
    </row>
    <row r="58901" spans="20:24">
      <c r="T58901" s="288"/>
      <c r="U58901" s="287"/>
      <c r="X58901" s="289"/>
    </row>
    <row r="58902" spans="20:24">
      <c r="T58902" s="288"/>
      <c r="U58902" s="287"/>
      <c r="X58902" s="289"/>
    </row>
    <row r="58903" spans="20:24">
      <c r="T58903" s="288"/>
      <c r="U58903" s="287"/>
      <c r="X58903" s="289"/>
    </row>
    <row r="58904" spans="20:24">
      <c r="T58904" s="288"/>
      <c r="U58904" s="287"/>
      <c r="X58904" s="289"/>
    </row>
    <row r="58905" spans="20:24">
      <c r="T58905" s="288"/>
      <c r="U58905" s="287"/>
      <c r="X58905" s="289"/>
    </row>
    <row r="58906" spans="20:24">
      <c r="T58906" s="288"/>
      <c r="U58906" s="287"/>
      <c r="X58906" s="289"/>
    </row>
    <row r="58907" spans="20:24">
      <c r="T58907" s="288"/>
      <c r="U58907" s="287"/>
      <c r="X58907" s="289"/>
    </row>
    <row r="58908" spans="20:24">
      <c r="T58908" s="288"/>
      <c r="U58908" s="287"/>
      <c r="X58908" s="289"/>
    </row>
    <row r="58909" spans="20:24">
      <c r="T58909" s="288"/>
      <c r="U58909" s="287"/>
      <c r="X58909" s="289"/>
    </row>
    <row r="58910" spans="20:24">
      <c r="T58910" s="288"/>
      <c r="U58910" s="287"/>
      <c r="X58910" s="289"/>
    </row>
    <row r="58911" spans="20:24">
      <c r="T58911" s="288"/>
      <c r="U58911" s="287"/>
      <c r="X58911" s="289"/>
    </row>
    <row r="58912" spans="20:24">
      <c r="T58912" s="288"/>
      <c r="U58912" s="287"/>
      <c r="X58912" s="289"/>
    </row>
    <row r="58913" spans="20:24">
      <c r="T58913" s="288"/>
      <c r="U58913" s="287"/>
      <c r="X58913" s="289"/>
    </row>
    <row r="58914" spans="20:24">
      <c r="T58914" s="288"/>
      <c r="U58914" s="287"/>
      <c r="X58914" s="289"/>
    </row>
    <row r="58915" spans="20:24">
      <c r="T58915" s="288"/>
      <c r="U58915" s="287"/>
      <c r="X58915" s="289"/>
    </row>
    <row r="58916" spans="20:24">
      <c r="T58916" s="288"/>
      <c r="U58916" s="287"/>
      <c r="X58916" s="289"/>
    </row>
    <row r="58917" spans="20:24">
      <c r="T58917" s="288"/>
      <c r="U58917" s="287"/>
      <c r="X58917" s="289"/>
    </row>
    <row r="58918" spans="20:24">
      <c r="T58918" s="288"/>
      <c r="U58918" s="287"/>
      <c r="X58918" s="289"/>
    </row>
    <row r="58919" spans="20:24">
      <c r="T58919" s="288"/>
      <c r="U58919" s="287"/>
      <c r="X58919" s="289"/>
    </row>
    <row r="58920" spans="20:24">
      <c r="T58920" s="288"/>
      <c r="U58920" s="287"/>
      <c r="X58920" s="289"/>
    </row>
    <row r="58921" spans="20:24">
      <c r="T58921" s="288"/>
      <c r="U58921" s="287"/>
      <c r="X58921" s="289"/>
    </row>
    <row r="58922" spans="20:24">
      <c r="T58922" s="288"/>
      <c r="U58922" s="287"/>
      <c r="X58922" s="289"/>
    </row>
    <row r="58923" spans="20:24">
      <c r="T58923" s="288"/>
      <c r="U58923" s="287"/>
      <c r="X58923" s="289"/>
    </row>
    <row r="58924" spans="20:24">
      <c r="T58924" s="288"/>
      <c r="U58924" s="287"/>
      <c r="X58924" s="289"/>
    </row>
    <row r="58925" spans="20:24">
      <c r="T58925" s="288"/>
      <c r="U58925" s="287"/>
      <c r="X58925" s="289"/>
    </row>
    <row r="58926" spans="20:24">
      <c r="T58926" s="288"/>
      <c r="U58926" s="287"/>
      <c r="X58926" s="289"/>
    </row>
    <row r="58927" spans="20:24">
      <c r="T58927" s="288"/>
      <c r="U58927" s="287"/>
      <c r="X58927" s="289"/>
    </row>
    <row r="58928" spans="20:24">
      <c r="T58928" s="288"/>
      <c r="U58928" s="287"/>
      <c r="X58928" s="289"/>
    </row>
    <row r="58929" spans="20:24">
      <c r="T58929" s="288"/>
      <c r="U58929" s="287"/>
      <c r="X58929" s="289"/>
    </row>
    <row r="58930" spans="20:24">
      <c r="T58930" s="288"/>
      <c r="U58930" s="287"/>
      <c r="X58930" s="289"/>
    </row>
    <row r="58931" spans="20:24">
      <c r="T58931" s="288"/>
      <c r="U58931" s="287"/>
      <c r="X58931" s="289"/>
    </row>
    <row r="58932" spans="20:24">
      <c r="T58932" s="288"/>
      <c r="U58932" s="287"/>
      <c r="X58932" s="289"/>
    </row>
    <row r="58933" spans="20:24">
      <c r="T58933" s="288"/>
      <c r="U58933" s="287"/>
      <c r="X58933" s="289"/>
    </row>
    <row r="58934" spans="20:24">
      <c r="T58934" s="288"/>
      <c r="U58934" s="287"/>
      <c r="X58934" s="289"/>
    </row>
    <row r="58935" spans="20:24">
      <c r="T58935" s="288"/>
      <c r="U58935" s="287"/>
      <c r="X58935" s="289"/>
    </row>
    <row r="58936" spans="20:24">
      <c r="T58936" s="288"/>
      <c r="U58936" s="287"/>
      <c r="X58936" s="289"/>
    </row>
    <row r="58937" spans="20:24">
      <c r="T58937" s="288"/>
      <c r="U58937" s="287"/>
      <c r="X58937" s="289"/>
    </row>
    <row r="58938" spans="20:24">
      <c r="T58938" s="288"/>
      <c r="U58938" s="287"/>
      <c r="X58938" s="289"/>
    </row>
    <row r="58939" spans="20:24">
      <c r="T58939" s="288"/>
      <c r="U58939" s="287"/>
      <c r="X58939" s="289"/>
    </row>
    <row r="58940" spans="20:24">
      <c r="T58940" s="288"/>
      <c r="U58940" s="287"/>
      <c r="X58940" s="289"/>
    </row>
    <row r="58941" spans="20:24">
      <c r="T58941" s="288"/>
      <c r="U58941" s="287"/>
      <c r="X58941" s="289"/>
    </row>
    <row r="58942" spans="20:24">
      <c r="T58942" s="288"/>
      <c r="U58942" s="287"/>
      <c r="X58942" s="289"/>
    </row>
    <row r="58943" spans="20:24">
      <c r="T58943" s="288"/>
      <c r="U58943" s="287"/>
      <c r="X58943" s="289"/>
    </row>
    <row r="58944" spans="20:24">
      <c r="T58944" s="288"/>
      <c r="U58944" s="287"/>
      <c r="X58944" s="289"/>
    </row>
    <row r="58945" spans="20:24">
      <c r="T58945" s="288"/>
      <c r="U58945" s="287"/>
      <c r="X58945" s="289"/>
    </row>
    <row r="58946" spans="20:24">
      <c r="T58946" s="288"/>
      <c r="U58946" s="287"/>
      <c r="X58946" s="289"/>
    </row>
    <row r="58947" spans="20:24">
      <c r="T58947" s="288"/>
      <c r="U58947" s="287"/>
      <c r="X58947" s="289"/>
    </row>
    <row r="58948" spans="20:24">
      <c r="T58948" s="288"/>
      <c r="U58948" s="287"/>
      <c r="X58948" s="289"/>
    </row>
    <row r="58949" spans="20:24">
      <c r="T58949" s="288"/>
      <c r="U58949" s="287"/>
      <c r="X58949" s="289"/>
    </row>
    <row r="58950" spans="20:24">
      <c r="T58950" s="288"/>
      <c r="U58950" s="287"/>
      <c r="X58950" s="289"/>
    </row>
    <row r="58951" spans="20:24">
      <c r="T58951" s="288"/>
      <c r="U58951" s="287"/>
      <c r="X58951" s="289"/>
    </row>
    <row r="58952" spans="20:24">
      <c r="T58952" s="288"/>
      <c r="U58952" s="287"/>
      <c r="X58952" s="289"/>
    </row>
    <row r="58953" spans="20:24">
      <c r="T58953" s="288"/>
      <c r="U58953" s="287"/>
      <c r="X58953" s="289"/>
    </row>
    <row r="58954" spans="20:24">
      <c r="T58954" s="288"/>
      <c r="U58954" s="287"/>
      <c r="X58954" s="289"/>
    </row>
    <row r="58955" spans="20:24">
      <c r="T58955" s="288"/>
      <c r="U58955" s="287"/>
      <c r="X58955" s="289"/>
    </row>
    <row r="58956" spans="20:24">
      <c r="T58956" s="288"/>
      <c r="U58956" s="287"/>
      <c r="X58956" s="289"/>
    </row>
    <row r="58957" spans="20:24">
      <c r="T58957" s="288"/>
      <c r="U58957" s="287"/>
      <c r="X58957" s="289"/>
    </row>
    <row r="58958" spans="20:24">
      <c r="T58958" s="288"/>
      <c r="U58958" s="287"/>
      <c r="X58958" s="289"/>
    </row>
    <row r="58959" spans="20:24">
      <c r="T58959" s="288"/>
      <c r="U58959" s="287"/>
      <c r="X58959" s="289"/>
    </row>
    <row r="58960" spans="20:24">
      <c r="T58960" s="288"/>
      <c r="U58960" s="287"/>
      <c r="X58960" s="289"/>
    </row>
    <row r="58961" spans="20:24">
      <c r="T58961" s="288"/>
      <c r="U58961" s="287"/>
      <c r="X58961" s="289"/>
    </row>
    <row r="58962" spans="20:24">
      <c r="T58962" s="288"/>
      <c r="U58962" s="287"/>
      <c r="X58962" s="289"/>
    </row>
    <row r="58963" spans="20:24">
      <c r="T58963" s="288"/>
      <c r="U58963" s="287"/>
      <c r="X58963" s="289"/>
    </row>
    <row r="58964" spans="20:24">
      <c r="T58964" s="288"/>
      <c r="U58964" s="287"/>
      <c r="X58964" s="289"/>
    </row>
    <row r="58965" spans="20:24">
      <c r="T58965" s="288"/>
      <c r="U58965" s="287"/>
      <c r="X58965" s="289"/>
    </row>
    <row r="58966" spans="20:24">
      <c r="T58966" s="288"/>
      <c r="U58966" s="287"/>
      <c r="X58966" s="289"/>
    </row>
    <row r="58967" spans="20:24">
      <c r="T58967" s="288"/>
      <c r="U58967" s="287"/>
      <c r="X58967" s="289"/>
    </row>
    <row r="58968" spans="20:24">
      <c r="T58968" s="288"/>
      <c r="U58968" s="287"/>
      <c r="X58968" s="289"/>
    </row>
    <row r="58969" spans="20:24">
      <c r="T58969" s="288"/>
      <c r="U58969" s="287"/>
      <c r="X58969" s="289"/>
    </row>
    <row r="58970" spans="20:24">
      <c r="T58970" s="288"/>
      <c r="U58970" s="287"/>
      <c r="X58970" s="289"/>
    </row>
    <row r="58971" spans="20:24">
      <c r="T58971" s="288"/>
      <c r="U58971" s="287"/>
      <c r="X58971" s="289"/>
    </row>
    <row r="58972" spans="20:24">
      <c r="T58972" s="288"/>
      <c r="U58972" s="287"/>
      <c r="X58972" s="289"/>
    </row>
    <row r="58973" spans="20:24">
      <c r="T58973" s="288"/>
      <c r="U58973" s="287"/>
      <c r="X58973" s="289"/>
    </row>
    <row r="58974" spans="20:24">
      <c r="T58974" s="288"/>
      <c r="U58974" s="287"/>
      <c r="X58974" s="289"/>
    </row>
    <row r="58975" spans="20:24">
      <c r="T58975" s="288"/>
      <c r="U58975" s="287"/>
      <c r="X58975" s="289"/>
    </row>
    <row r="58976" spans="20:24">
      <c r="T58976" s="288"/>
      <c r="U58976" s="287"/>
      <c r="X58976" s="289"/>
    </row>
    <row r="58977" spans="20:24">
      <c r="T58977" s="288"/>
      <c r="U58977" s="287"/>
      <c r="X58977" s="289"/>
    </row>
    <row r="58978" spans="20:24">
      <c r="T58978" s="288"/>
      <c r="U58978" s="287"/>
      <c r="X58978" s="289"/>
    </row>
    <row r="58979" spans="20:24">
      <c r="T58979" s="288"/>
      <c r="U58979" s="287"/>
      <c r="X58979" s="289"/>
    </row>
    <row r="58980" spans="20:24">
      <c r="T58980" s="288"/>
      <c r="U58980" s="287"/>
      <c r="X58980" s="289"/>
    </row>
    <row r="58981" spans="20:24">
      <c r="T58981" s="288"/>
      <c r="U58981" s="287"/>
      <c r="X58981" s="289"/>
    </row>
    <row r="58982" spans="20:24">
      <c r="T58982" s="288"/>
      <c r="U58982" s="287"/>
      <c r="X58982" s="289"/>
    </row>
    <row r="58983" spans="20:24">
      <c r="T58983" s="288"/>
      <c r="U58983" s="287"/>
      <c r="X58983" s="289"/>
    </row>
    <row r="58984" spans="20:24">
      <c r="T58984" s="288"/>
      <c r="U58984" s="287"/>
      <c r="X58984" s="289"/>
    </row>
    <row r="58985" spans="20:24">
      <c r="T58985" s="288"/>
      <c r="U58985" s="287"/>
      <c r="X58985" s="289"/>
    </row>
    <row r="58986" spans="20:24">
      <c r="T58986" s="288"/>
      <c r="U58986" s="287"/>
      <c r="X58986" s="289"/>
    </row>
    <row r="58987" spans="20:24">
      <c r="T58987" s="288"/>
      <c r="U58987" s="287"/>
      <c r="X58987" s="289"/>
    </row>
    <row r="58988" spans="20:24">
      <c r="T58988" s="288"/>
      <c r="U58988" s="287"/>
      <c r="X58988" s="289"/>
    </row>
    <row r="58989" spans="20:24">
      <c r="T58989" s="288"/>
      <c r="U58989" s="287"/>
      <c r="X58989" s="289"/>
    </row>
    <row r="58990" spans="20:24">
      <c r="T58990" s="288"/>
      <c r="U58990" s="287"/>
      <c r="X58990" s="289"/>
    </row>
    <row r="58991" spans="20:24">
      <c r="T58991" s="288"/>
      <c r="U58991" s="287"/>
      <c r="X58991" s="289"/>
    </row>
    <row r="58992" spans="20:24">
      <c r="T58992" s="288"/>
      <c r="U58992" s="287"/>
      <c r="X58992" s="289"/>
    </row>
    <row r="58993" spans="20:24">
      <c r="T58993" s="288"/>
      <c r="U58993" s="287"/>
      <c r="X58993" s="289"/>
    </row>
    <row r="58994" spans="20:24">
      <c r="T58994" s="288"/>
      <c r="U58994" s="287"/>
      <c r="X58994" s="289"/>
    </row>
    <row r="58995" spans="20:24">
      <c r="T58995" s="288"/>
      <c r="U58995" s="287"/>
      <c r="X58995" s="289"/>
    </row>
    <row r="58996" spans="20:24">
      <c r="T58996" s="288"/>
      <c r="U58996" s="287"/>
      <c r="X58996" s="289"/>
    </row>
    <row r="58997" spans="20:24">
      <c r="T58997" s="288"/>
      <c r="U58997" s="287"/>
      <c r="X58997" s="289"/>
    </row>
    <row r="58998" spans="20:24">
      <c r="T58998" s="288"/>
      <c r="U58998" s="287"/>
      <c r="X58998" s="289"/>
    </row>
    <row r="58999" spans="20:24">
      <c r="T58999" s="288"/>
      <c r="U58999" s="287"/>
      <c r="X58999" s="289"/>
    </row>
    <row r="59000" spans="20:24">
      <c r="T59000" s="288"/>
      <c r="U59000" s="287"/>
      <c r="X59000" s="289"/>
    </row>
    <row r="59001" spans="20:24">
      <c r="T59001" s="288"/>
      <c r="U59001" s="287"/>
      <c r="X59001" s="289"/>
    </row>
    <row r="59002" spans="20:24">
      <c r="T59002" s="288"/>
      <c r="U59002" s="287"/>
      <c r="X59002" s="289"/>
    </row>
    <row r="59003" spans="20:24">
      <c r="T59003" s="288"/>
      <c r="U59003" s="287"/>
      <c r="X59003" s="289"/>
    </row>
    <row r="59004" spans="20:24">
      <c r="T59004" s="288"/>
      <c r="U59004" s="287"/>
      <c r="X59004" s="289"/>
    </row>
    <row r="59005" spans="20:24">
      <c r="T59005" s="288"/>
      <c r="U59005" s="287"/>
      <c r="X59005" s="289"/>
    </row>
    <row r="59006" spans="20:24">
      <c r="T59006" s="288"/>
      <c r="U59006" s="287"/>
      <c r="X59006" s="289"/>
    </row>
    <row r="59007" spans="20:24">
      <c r="T59007" s="288"/>
      <c r="U59007" s="287"/>
      <c r="X59007" s="289"/>
    </row>
    <row r="59008" spans="20:24">
      <c r="T59008" s="288"/>
      <c r="U59008" s="287"/>
      <c r="X59008" s="289"/>
    </row>
    <row r="59009" spans="20:24">
      <c r="T59009" s="288"/>
      <c r="U59009" s="287"/>
      <c r="X59009" s="289"/>
    </row>
    <row r="59010" spans="20:24">
      <c r="T59010" s="288"/>
      <c r="U59010" s="287"/>
      <c r="X59010" s="289"/>
    </row>
    <row r="59011" spans="20:24">
      <c r="T59011" s="288"/>
      <c r="U59011" s="287"/>
      <c r="X59011" s="289"/>
    </row>
    <row r="59012" spans="20:24">
      <c r="T59012" s="288"/>
      <c r="U59012" s="287"/>
      <c r="X59012" s="289"/>
    </row>
    <row r="59013" spans="20:24">
      <c r="T59013" s="288"/>
      <c r="U59013" s="287"/>
      <c r="X59013" s="289"/>
    </row>
    <row r="59014" spans="20:24">
      <c r="T59014" s="288"/>
      <c r="U59014" s="287"/>
      <c r="X59014" s="289"/>
    </row>
    <row r="59015" spans="20:24">
      <c r="T59015" s="288"/>
      <c r="U59015" s="287"/>
      <c r="X59015" s="289"/>
    </row>
    <row r="59016" spans="20:24">
      <c r="T59016" s="288"/>
      <c r="U59016" s="287"/>
      <c r="X59016" s="289"/>
    </row>
    <row r="59017" spans="20:24">
      <c r="T59017" s="288"/>
      <c r="U59017" s="287"/>
      <c r="X59017" s="289"/>
    </row>
    <row r="59018" spans="20:24">
      <c r="T59018" s="288"/>
      <c r="U59018" s="287"/>
      <c r="X59018" s="289"/>
    </row>
    <row r="59019" spans="20:24">
      <c r="T59019" s="288"/>
      <c r="U59019" s="287"/>
      <c r="X59019" s="289"/>
    </row>
    <row r="59020" spans="20:24">
      <c r="T59020" s="288"/>
      <c r="U59020" s="287"/>
      <c r="X59020" s="289"/>
    </row>
    <row r="59021" spans="20:24">
      <c r="T59021" s="288"/>
      <c r="U59021" s="287"/>
      <c r="X59021" s="289"/>
    </row>
    <row r="59022" spans="20:24">
      <c r="T59022" s="288"/>
      <c r="U59022" s="287"/>
      <c r="X59022" s="289"/>
    </row>
    <row r="59023" spans="20:24">
      <c r="T59023" s="288"/>
      <c r="U59023" s="287"/>
      <c r="X59023" s="289"/>
    </row>
    <row r="59024" spans="20:24">
      <c r="T59024" s="288"/>
      <c r="U59024" s="287"/>
      <c r="X59024" s="289"/>
    </row>
    <row r="59025" spans="20:24">
      <c r="T59025" s="288"/>
      <c r="U59025" s="287"/>
      <c r="X59025" s="289"/>
    </row>
    <row r="59026" spans="20:24">
      <c r="T59026" s="288"/>
      <c r="U59026" s="287"/>
      <c r="X59026" s="289"/>
    </row>
    <row r="59027" spans="20:24">
      <c r="T59027" s="288"/>
      <c r="U59027" s="287"/>
      <c r="X59027" s="289"/>
    </row>
    <row r="59028" spans="20:24">
      <c r="T59028" s="288"/>
      <c r="U59028" s="287"/>
      <c r="X59028" s="289"/>
    </row>
    <row r="59029" spans="20:24">
      <c r="T59029" s="288"/>
      <c r="U59029" s="287"/>
      <c r="X59029" s="289"/>
    </row>
    <row r="59030" spans="20:24">
      <c r="T59030" s="288"/>
      <c r="U59030" s="287"/>
      <c r="X59030" s="289"/>
    </row>
    <row r="59031" spans="20:24">
      <c r="T59031" s="288"/>
      <c r="U59031" s="287"/>
      <c r="X59031" s="289"/>
    </row>
    <row r="59032" spans="20:24">
      <c r="T59032" s="288"/>
      <c r="U59032" s="287"/>
      <c r="X59032" s="289"/>
    </row>
    <row r="59033" spans="20:24">
      <c r="T59033" s="288"/>
      <c r="U59033" s="287"/>
      <c r="X59033" s="289"/>
    </row>
    <row r="59034" spans="20:24">
      <c r="T59034" s="288"/>
      <c r="U59034" s="287"/>
      <c r="X59034" s="289"/>
    </row>
    <row r="59035" spans="20:24">
      <c r="T59035" s="288"/>
      <c r="U59035" s="287"/>
      <c r="X59035" s="289"/>
    </row>
    <row r="59036" spans="20:24">
      <c r="T59036" s="288"/>
      <c r="U59036" s="287"/>
      <c r="X59036" s="289"/>
    </row>
    <row r="59037" spans="20:24">
      <c r="T59037" s="288"/>
      <c r="U59037" s="287"/>
      <c r="X59037" s="289"/>
    </row>
    <row r="59038" spans="20:24">
      <c r="T59038" s="288"/>
      <c r="U59038" s="287"/>
      <c r="X59038" s="289"/>
    </row>
    <row r="59039" spans="20:24">
      <c r="T59039" s="288"/>
      <c r="U59039" s="287"/>
      <c r="X59039" s="289"/>
    </row>
    <row r="59040" spans="20:24">
      <c r="T59040" s="288"/>
      <c r="U59040" s="287"/>
      <c r="X59040" s="289"/>
    </row>
    <row r="59041" spans="20:24">
      <c r="T59041" s="288"/>
      <c r="U59041" s="287"/>
      <c r="X59041" s="289"/>
    </row>
    <row r="59042" spans="20:24">
      <c r="T59042" s="288"/>
      <c r="U59042" s="287"/>
      <c r="X59042" s="289"/>
    </row>
    <row r="59043" spans="20:24">
      <c r="T59043" s="288"/>
      <c r="U59043" s="287"/>
      <c r="X59043" s="289"/>
    </row>
    <row r="59044" spans="20:24">
      <c r="T59044" s="288"/>
      <c r="U59044" s="287"/>
      <c r="X59044" s="289"/>
    </row>
    <row r="59045" spans="20:24">
      <c r="T59045" s="288"/>
      <c r="U59045" s="287"/>
      <c r="X59045" s="289"/>
    </row>
    <row r="59046" spans="20:24">
      <c r="T59046" s="288"/>
      <c r="U59046" s="287"/>
      <c r="X59046" s="289"/>
    </row>
    <row r="59047" spans="20:24">
      <c r="T59047" s="288"/>
      <c r="U59047" s="287"/>
      <c r="X59047" s="289"/>
    </row>
    <row r="59048" spans="20:24">
      <c r="T59048" s="288"/>
      <c r="U59048" s="287"/>
      <c r="X59048" s="289"/>
    </row>
    <row r="59049" spans="20:24">
      <c r="T59049" s="288"/>
      <c r="U59049" s="287"/>
      <c r="X59049" s="289"/>
    </row>
    <row r="59050" spans="20:24">
      <c r="T59050" s="288"/>
      <c r="U59050" s="287"/>
      <c r="X59050" s="289"/>
    </row>
    <row r="59051" spans="20:24">
      <c r="T59051" s="288"/>
      <c r="U59051" s="287"/>
      <c r="X59051" s="289"/>
    </row>
    <row r="59052" spans="20:24">
      <c r="T59052" s="288"/>
      <c r="U59052" s="287"/>
      <c r="X59052" s="289"/>
    </row>
    <row r="59053" spans="20:24">
      <c r="T59053" s="288"/>
      <c r="U59053" s="287"/>
      <c r="X59053" s="289"/>
    </row>
    <row r="59054" spans="20:24">
      <c r="T59054" s="288"/>
      <c r="U59054" s="287"/>
      <c r="X59054" s="289"/>
    </row>
    <row r="59055" spans="20:24">
      <c r="T59055" s="288"/>
      <c r="U59055" s="287"/>
      <c r="X59055" s="289"/>
    </row>
    <row r="59056" spans="20:24">
      <c r="T59056" s="288"/>
      <c r="U59056" s="287"/>
      <c r="X59056" s="289"/>
    </row>
    <row r="59057" spans="20:24">
      <c r="T59057" s="288"/>
      <c r="U59057" s="287"/>
      <c r="X59057" s="289"/>
    </row>
    <row r="59058" spans="20:24">
      <c r="T59058" s="288"/>
      <c r="U59058" s="287"/>
      <c r="X59058" s="289"/>
    </row>
    <row r="59059" spans="20:24">
      <c r="T59059" s="288"/>
      <c r="U59059" s="287"/>
      <c r="X59059" s="289"/>
    </row>
    <row r="59060" spans="20:24">
      <c r="T59060" s="288"/>
      <c r="U59060" s="287"/>
      <c r="X59060" s="289"/>
    </row>
    <row r="59061" spans="20:24">
      <c r="T59061" s="288"/>
      <c r="U59061" s="287"/>
      <c r="X59061" s="289"/>
    </row>
    <row r="59062" spans="20:24">
      <c r="T59062" s="288"/>
      <c r="U59062" s="287"/>
      <c r="X59062" s="289"/>
    </row>
    <row r="59063" spans="20:24">
      <c r="T59063" s="288"/>
      <c r="U59063" s="287"/>
      <c r="X59063" s="289"/>
    </row>
    <row r="59064" spans="20:24">
      <c r="T59064" s="288"/>
      <c r="U59064" s="287"/>
      <c r="X59064" s="289"/>
    </row>
    <row r="59065" spans="20:24">
      <c r="T59065" s="288"/>
      <c r="U59065" s="287"/>
      <c r="X59065" s="289"/>
    </row>
    <row r="59066" spans="20:24">
      <c r="T59066" s="288"/>
      <c r="U59066" s="287"/>
      <c r="X59066" s="289"/>
    </row>
    <row r="59067" spans="20:24">
      <c r="T59067" s="288"/>
      <c r="U59067" s="287"/>
      <c r="X59067" s="289"/>
    </row>
    <row r="59068" spans="20:24">
      <c r="T59068" s="288"/>
      <c r="U59068" s="287"/>
      <c r="X59068" s="289"/>
    </row>
    <row r="59069" spans="20:24">
      <c r="T59069" s="288"/>
      <c r="U59069" s="287"/>
      <c r="X59069" s="289"/>
    </row>
    <row r="59070" spans="20:24">
      <c r="T59070" s="288"/>
      <c r="U59070" s="287"/>
      <c r="X59070" s="289"/>
    </row>
    <row r="59071" spans="20:24">
      <c r="T59071" s="288"/>
      <c r="U59071" s="287"/>
      <c r="X59071" s="289"/>
    </row>
    <row r="59072" spans="20:24">
      <c r="T59072" s="288"/>
      <c r="U59072" s="287"/>
      <c r="X59072" s="289"/>
    </row>
    <row r="59073" spans="20:24">
      <c r="T59073" s="288"/>
      <c r="U59073" s="287"/>
      <c r="X59073" s="289"/>
    </row>
    <row r="59074" spans="20:24">
      <c r="T59074" s="288"/>
      <c r="U59074" s="287"/>
      <c r="X59074" s="289"/>
    </row>
    <row r="59075" spans="20:24">
      <c r="T59075" s="288"/>
      <c r="U59075" s="287"/>
      <c r="X59075" s="289"/>
    </row>
    <row r="59076" spans="20:24">
      <c r="T59076" s="288"/>
      <c r="U59076" s="287"/>
      <c r="X59076" s="289"/>
    </row>
    <row r="59077" spans="20:24">
      <c r="T59077" s="288"/>
      <c r="U59077" s="287"/>
      <c r="X59077" s="289"/>
    </row>
    <row r="59078" spans="20:24">
      <c r="T59078" s="288"/>
      <c r="U59078" s="287"/>
      <c r="X59078" s="289"/>
    </row>
    <row r="59079" spans="20:24">
      <c r="T59079" s="288"/>
      <c r="U59079" s="287"/>
      <c r="X59079" s="289"/>
    </row>
    <row r="59080" spans="20:24">
      <c r="T59080" s="288"/>
      <c r="U59080" s="287"/>
      <c r="X59080" s="289"/>
    </row>
    <row r="59081" spans="20:24">
      <c r="T59081" s="288"/>
      <c r="U59081" s="287"/>
      <c r="X59081" s="289"/>
    </row>
    <row r="59082" spans="20:24">
      <c r="T59082" s="288"/>
      <c r="U59082" s="287"/>
      <c r="X59082" s="289"/>
    </row>
    <row r="59083" spans="20:24">
      <c r="T59083" s="288"/>
      <c r="U59083" s="287"/>
      <c r="X59083" s="289"/>
    </row>
    <row r="59084" spans="20:24">
      <c r="T59084" s="288"/>
      <c r="U59084" s="287"/>
      <c r="X59084" s="289"/>
    </row>
    <row r="59085" spans="20:24">
      <c r="T59085" s="288"/>
      <c r="U59085" s="287"/>
      <c r="X59085" s="289"/>
    </row>
    <row r="59086" spans="20:24">
      <c r="T59086" s="288"/>
      <c r="U59086" s="287"/>
      <c r="X59086" s="289"/>
    </row>
    <row r="59087" spans="20:24">
      <c r="T59087" s="288"/>
      <c r="U59087" s="287"/>
      <c r="X59087" s="289"/>
    </row>
    <row r="59088" spans="20:24">
      <c r="T59088" s="288"/>
      <c r="U59088" s="287"/>
      <c r="X59088" s="289"/>
    </row>
    <row r="59089" spans="20:24">
      <c r="T59089" s="288"/>
      <c r="U59089" s="287"/>
      <c r="X59089" s="289"/>
    </row>
    <row r="59090" spans="20:24">
      <c r="T59090" s="288"/>
      <c r="U59090" s="287"/>
      <c r="X59090" s="289"/>
    </row>
    <row r="59091" spans="20:24">
      <c r="T59091" s="288"/>
      <c r="U59091" s="287"/>
      <c r="X59091" s="289"/>
    </row>
    <row r="59092" spans="20:24">
      <c r="T59092" s="288"/>
      <c r="U59092" s="287"/>
      <c r="X59092" s="289"/>
    </row>
    <row r="59093" spans="20:24">
      <c r="T59093" s="288"/>
      <c r="U59093" s="287"/>
      <c r="X59093" s="289"/>
    </row>
    <row r="59094" spans="20:24">
      <c r="T59094" s="288"/>
      <c r="U59094" s="287"/>
      <c r="X59094" s="289"/>
    </row>
    <row r="59095" spans="20:24">
      <c r="T59095" s="288"/>
      <c r="U59095" s="287"/>
      <c r="X59095" s="289"/>
    </row>
    <row r="59096" spans="20:24">
      <c r="T59096" s="288"/>
      <c r="U59096" s="287"/>
      <c r="X59096" s="289"/>
    </row>
    <row r="59097" spans="20:24">
      <c r="T59097" s="288"/>
      <c r="U59097" s="287"/>
      <c r="X59097" s="289"/>
    </row>
    <row r="59098" spans="20:24">
      <c r="T59098" s="288"/>
      <c r="U59098" s="287"/>
      <c r="X59098" s="289"/>
    </row>
    <row r="59099" spans="20:24">
      <c r="T59099" s="288"/>
      <c r="U59099" s="287"/>
      <c r="X59099" s="289"/>
    </row>
    <row r="59100" spans="20:24">
      <c r="T59100" s="288"/>
      <c r="U59100" s="287"/>
      <c r="X59100" s="289"/>
    </row>
    <row r="59101" spans="20:24">
      <c r="T59101" s="288"/>
      <c r="U59101" s="287"/>
      <c r="X59101" s="289"/>
    </row>
    <row r="59102" spans="20:24">
      <c r="T59102" s="288"/>
      <c r="U59102" s="287"/>
      <c r="X59102" s="289"/>
    </row>
    <row r="59103" spans="20:24">
      <c r="T59103" s="288"/>
      <c r="U59103" s="287"/>
      <c r="X59103" s="289"/>
    </row>
    <row r="59104" spans="20:24">
      <c r="T59104" s="288"/>
      <c r="U59104" s="287"/>
      <c r="X59104" s="289"/>
    </row>
    <row r="59105" spans="20:24">
      <c r="T59105" s="288"/>
      <c r="U59105" s="287"/>
      <c r="X59105" s="289"/>
    </row>
    <row r="59106" spans="20:24">
      <c r="T59106" s="288"/>
      <c r="U59106" s="287"/>
      <c r="X59106" s="289"/>
    </row>
    <row r="59107" spans="20:24">
      <c r="T59107" s="288"/>
      <c r="U59107" s="287"/>
      <c r="X59107" s="289"/>
    </row>
    <row r="59108" spans="20:24">
      <c r="T59108" s="288"/>
      <c r="U59108" s="287"/>
      <c r="X59108" s="289"/>
    </row>
    <row r="59109" spans="20:24">
      <c r="T59109" s="288"/>
      <c r="U59109" s="287"/>
      <c r="X59109" s="289"/>
    </row>
    <row r="59110" spans="20:24">
      <c r="T59110" s="288"/>
      <c r="U59110" s="287"/>
      <c r="X59110" s="289"/>
    </row>
    <row r="59111" spans="20:24">
      <c r="T59111" s="288"/>
      <c r="U59111" s="287"/>
      <c r="X59111" s="289"/>
    </row>
    <row r="59112" spans="20:24">
      <c r="T59112" s="288"/>
      <c r="U59112" s="287"/>
      <c r="X59112" s="289"/>
    </row>
    <row r="59113" spans="20:24">
      <c r="T59113" s="288"/>
      <c r="U59113" s="287"/>
      <c r="X59113" s="289"/>
    </row>
    <row r="59114" spans="20:24">
      <c r="T59114" s="288"/>
      <c r="U59114" s="287"/>
      <c r="X59114" s="289"/>
    </row>
    <row r="59115" spans="20:24">
      <c r="T59115" s="288"/>
      <c r="U59115" s="287"/>
      <c r="X59115" s="289"/>
    </row>
    <row r="59116" spans="20:24">
      <c r="T59116" s="288"/>
      <c r="U59116" s="287"/>
      <c r="X59116" s="289"/>
    </row>
    <row r="59117" spans="20:24">
      <c r="T59117" s="288"/>
      <c r="U59117" s="287"/>
      <c r="X59117" s="289"/>
    </row>
    <row r="59118" spans="20:24">
      <c r="T59118" s="288"/>
      <c r="U59118" s="287"/>
      <c r="X59118" s="289"/>
    </row>
    <row r="59119" spans="20:24">
      <c r="T59119" s="288"/>
      <c r="U59119" s="287"/>
      <c r="X59119" s="289"/>
    </row>
    <row r="59120" spans="20:24">
      <c r="T59120" s="288"/>
      <c r="U59120" s="287"/>
      <c r="X59120" s="289"/>
    </row>
    <row r="59121" spans="20:24">
      <c r="T59121" s="288"/>
      <c r="U59121" s="287"/>
      <c r="X59121" s="289"/>
    </row>
    <row r="59122" spans="20:24">
      <c r="T59122" s="288"/>
      <c r="U59122" s="287"/>
      <c r="X59122" s="289"/>
    </row>
    <row r="59123" spans="20:24">
      <c r="T59123" s="288"/>
      <c r="U59123" s="287"/>
      <c r="X59123" s="289"/>
    </row>
    <row r="59124" spans="20:24">
      <c r="T59124" s="288"/>
      <c r="U59124" s="287"/>
      <c r="X59124" s="289"/>
    </row>
    <row r="59125" spans="20:24">
      <c r="T59125" s="288"/>
      <c r="U59125" s="287"/>
      <c r="X59125" s="289"/>
    </row>
    <row r="59126" spans="20:24">
      <c r="T59126" s="288"/>
      <c r="U59126" s="287"/>
      <c r="X59126" s="289"/>
    </row>
    <row r="59127" spans="20:24">
      <c r="T59127" s="288"/>
      <c r="U59127" s="287"/>
      <c r="X59127" s="289"/>
    </row>
    <row r="59128" spans="20:24">
      <c r="T59128" s="288"/>
      <c r="U59128" s="287"/>
      <c r="X59128" s="289"/>
    </row>
    <row r="59129" spans="20:24">
      <c r="T59129" s="288"/>
      <c r="U59129" s="287"/>
      <c r="X59129" s="289"/>
    </row>
    <row r="59130" spans="20:24">
      <c r="T59130" s="288"/>
      <c r="U59130" s="287"/>
      <c r="X59130" s="289"/>
    </row>
    <row r="59131" spans="20:24">
      <c r="T59131" s="288"/>
      <c r="U59131" s="287"/>
      <c r="X59131" s="289"/>
    </row>
    <row r="59132" spans="20:24">
      <c r="T59132" s="288"/>
      <c r="U59132" s="287"/>
      <c r="X59132" s="289"/>
    </row>
    <row r="59133" spans="20:24">
      <c r="T59133" s="288"/>
      <c r="U59133" s="287"/>
      <c r="X59133" s="289"/>
    </row>
    <row r="59134" spans="20:24">
      <c r="T59134" s="288"/>
      <c r="U59134" s="287"/>
      <c r="X59134" s="289"/>
    </row>
    <row r="59135" spans="20:24">
      <c r="T59135" s="288"/>
      <c r="U59135" s="287"/>
      <c r="X59135" s="289"/>
    </row>
    <row r="59136" spans="20:24">
      <c r="T59136" s="288"/>
      <c r="U59136" s="287"/>
      <c r="X59136" s="289"/>
    </row>
    <row r="59137" spans="20:24">
      <c r="T59137" s="288"/>
      <c r="U59137" s="287"/>
      <c r="X59137" s="289"/>
    </row>
    <row r="59138" spans="20:24">
      <c r="T59138" s="288"/>
      <c r="U59138" s="287"/>
      <c r="X59138" s="289"/>
    </row>
    <row r="59139" spans="20:24">
      <c r="T59139" s="288"/>
      <c r="U59139" s="287"/>
      <c r="X59139" s="289"/>
    </row>
    <row r="59140" spans="20:24">
      <c r="T59140" s="288"/>
      <c r="U59140" s="287"/>
      <c r="X59140" s="289"/>
    </row>
    <row r="59141" spans="20:24">
      <c r="T59141" s="288"/>
      <c r="U59141" s="287"/>
      <c r="X59141" s="289"/>
    </row>
    <row r="59142" spans="20:24">
      <c r="T59142" s="288"/>
      <c r="U59142" s="287"/>
      <c r="X59142" s="289"/>
    </row>
    <row r="59143" spans="20:24">
      <c r="T59143" s="288"/>
      <c r="U59143" s="287"/>
      <c r="X59143" s="289"/>
    </row>
    <row r="59144" spans="20:24">
      <c r="T59144" s="288"/>
      <c r="U59144" s="287"/>
      <c r="X59144" s="289"/>
    </row>
    <row r="59145" spans="20:24">
      <c r="T59145" s="288"/>
      <c r="U59145" s="287"/>
      <c r="X59145" s="289"/>
    </row>
    <row r="59146" spans="20:24">
      <c r="T59146" s="288"/>
      <c r="U59146" s="287"/>
      <c r="X59146" s="289"/>
    </row>
    <row r="59147" spans="20:24">
      <c r="T59147" s="288"/>
      <c r="U59147" s="287"/>
      <c r="X59147" s="289"/>
    </row>
    <row r="59148" spans="20:24">
      <c r="T59148" s="288"/>
      <c r="U59148" s="287"/>
      <c r="X59148" s="289"/>
    </row>
    <row r="59149" spans="20:24">
      <c r="T59149" s="288"/>
      <c r="U59149" s="287"/>
      <c r="X59149" s="289"/>
    </row>
    <row r="59150" spans="20:24">
      <c r="T59150" s="288"/>
      <c r="U59150" s="287"/>
      <c r="X59150" s="289"/>
    </row>
    <row r="59151" spans="20:24">
      <c r="T59151" s="288"/>
      <c r="U59151" s="287"/>
      <c r="X59151" s="289"/>
    </row>
    <row r="59152" spans="20:24">
      <c r="T59152" s="288"/>
      <c r="U59152" s="287"/>
      <c r="X59152" s="289"/>
    </row>
    <row r="59153" spans="20:24">
      <c r="T59153" s="288"/>
      <c r="U59153" s="287"/>
      <c r="X59153" s="289"/>
    </row>
    <row r="59154" spans="20:24">
      <c r="T59154" s="288"/>
      <c r="U59154" s="287"/>
      <c r="X59154" s="289"/>
    </row>
    <row r="59155" spans="20:24">
      <c r="T59155" s="288"/>
      <c r="U59155" s="287"/>
      <c r="X59155" s="289"/>
    </row>
    <row r="59156" spans="20:24">
      <c r="T59156" s="288"/>
      <c r="U59156" s="287"/>
      <c r="X59156" s="289"/>
    </row>
    <row r="59157" spans="20:24">
      <c r="T59157" s="288"/>
      <c r="U59157" s="287"/>
      <c r="X59157" s="289"/>
    </row>
    <row r="59158" spans="20:24">
      <c r="T59158" s="288"/>
      <c r="U59158" s="287"/>
      <c r="X59158" s="289"/>
    </row>
    <row r="59159" spans="20:24">
      <c r="T59159" s="288"/>
      <c r="U59159" s="287"/>
      <c r="X59159" s="289"/>
    </row>
    <row r="59160" spans="20:24">
      <c r="T59160" s="288"/>
      <c r="U59160" s="287"/>
      <c r="X59160" s="289"/>
    </row>
    <row r="59161" spans="20:24">
      <c r="T59161" s="288"/>
      <c r="U59161" s="287"/>
      <c r="X59161" s="289"/>
    </row>
    <row r="59162" spans="20:24">
      <c r="T59162" s="288"/>
      <c r="U59162" s="287"/>
      <c r="X59162" s="289"/>
    </row>
    <row r="59163" spans="20:24">
      <c r="T59163" s="288"/>
      <c r="U59163" s="287"/>
      <c r="X59163" s="289"/>
    </row>
    <row r="59164" spans="20:24">
      <c r="T59164" s="288"/>
      <c r="U59164" s="287"/>
      <c r="X59164" s="289"/>
    </row>
    <row r="59165" spans="20:24">
      <c r="T59165" s="288"/>
      <c r="U59165" s="287"/>
      <c r="X59165" s="289"/>
    </row>
    <row r="59166" spans="20:24">
      <c r="T59166" s="288"/>
      <c r="U59166" s="287"/>
      <c r="X59166" s="289"/>
    </row>
    <row r="59167" spans="20:24">
      <c r="T59167" s="288"/>
      <c r="U59167" s="287"/>
      <c r="X59167" s="289"/>
    </row>
    <row r="59168" spans="20:24">
      <c r="T59168" s="288"/>
      <c r="U59168" s="287"/>
      <c r="X59168" s="289"/>
    </row>
    <row r="59169" spans="20:24">
      <c r="T59169" s="288"/>
      <c r="U59169" s="287"/>
      <c r="X59169" s="289"/>
    </row>
    <row r="59170" spans="20:24">
      <c r="T59170" s="288"/>
      <c r="U59170" s="287"/>
      <c r="X59170" s="289"/>
    </row>
    <row r="59171" spans="20:24">
      <c r="T59171" s="288"/>
      <c r="U59171" s="287"/>
      <c r="X59171" s="289"/>
    </row>
    <row r="59172" spans="20:24">
      <c r="T59172" s="288"/>
      <c r="U59172" s="287"/>
      <c r="X59172" s="289"/>
    </row>
    <row r="59173" spans="20:24">
      <c r="T59173" s="288"/>
      <c r="U59173" s="287"/>
      <c r="X59173" s="289"/>
    </row>
    <row r="59174" spans="20:24">
      <c r="T59174" s="288"/>
      <c r="U59174" s="287"/>
      <c r="X59174" s="289"/>
    </row>
    <row r="59175" spans="20:24">
      <c r="T59175" s="288"/>
      <c r="U59175" s="287"/>
      <c r="X59175" s="289"/>
    </row>
    <row r="59176" spans="20:24">
      <c r="T59176" s="288"/>
      <c r="U59176" s="287"/>
      <c r="X59176" s="289"/>
    </row>
    <row r="59177" spans="20:24">
      <c r="T59177" s="288"/>
      <c r="U59177" s="287"/>
      <c r="X59177" s="289"/>
    </row>
    <row r="59178" spans="20:24">
      <c r="T59178" s="288"/>
      <c r="U59178" s="287"/>
      <c r="X59178" s="289"/>
    </row>
    <row r="59179" spans="20:24">
      <c r="T59179" s="288"/>
      <c r="U59179" s="287"/>
      <c r="X59179" s="289"/>
    </row>
    <row r="59180" spans="20:24">
      <c r="T59180" s="288"/>
      <c r="U59180" s="287"/>
      <c r="X59180" s="289"/>
    </row>
    <row r="59181" spans="20:24">
      <c r="T59181" s="288"/>
      <c r="U59181" s="287"/>
      <c r="X59181" s="289"/>
    </row>
    <row r="59182" spans="20:24">
      <c r="T59182" s="288"/>
      <c r="U59182" s="287"/>
      <c r="X59182" s="289"/>
    </row>
    <row r="59183" spans="20:24">
      <c r="T59183" s="288"/>
      <c r="U59183" s="287"/>
      <c r="X59183" s="289"/>
    </row>
    <row r="59184" spans="20:24">
      <c r="T59184" s="288"/>
      <c r="U59184" s="287"/>
      <c r="X59184" s="289"/>
    </row>
    <row r="59185" spans="20:24">
      <c r="T59185" s="288"/>
      <c r="U59185" s="287"/>
      <c r="X59185" s="289"/>
    </row>
    <row r="59186" spans="20:24">
      <c r="T59186" s="288"/>
      <c r="U59186" s="287"/>
      <c r="X59186" s="289"/>
    </row>
    <row r="59187" spans="20:24">
      <c r="T59187" s="288"/>
      <c r="U59187" s="287"/>
      <c r="X59187" s="289"/>
    </row>
    <row r="59188" spans="20:24">
      <c r="T59188" s="288"/>
      <c r="U59188" s="287"/>
      <c r="X59188" s="289"/>
    </row>
    <row r="59189" spans="20:24">
      <c r="T59189" s="288"/>
      <c r="U59189" s="287"/>
      <c r="X59189" s="289"/>
    </row>
    <row r="59190" spans="20:24">
      <c r="T59190" s="288"/>
      <c r="U59190" s="287"/>
      <c r="X59190" s="289"/>
    </row>
    <row r="59191" spans="20:24">
      <c r="T59191" s="288"/>
      <c r="U59191" s="287"/>
      <c r="X59191" s="289"/>
    </row>
    <row r="59192" spans="20:24">
      <c r="T59192" s="288"/>
      <c r="U59192" s="287"/>
      <c r="X59192" s="289"/>
    </row>
    <row r="59193" spans="20:24">
      <c r="T59193" s="288"/>
      <c r="U59193" s="287"/>
      <c r="X59193" s="289"/>
    </row>
    <row r="59194" spans="20:24">
      <c r="T59194" s="288"/>
      <c r="U59194" s="287"/>
      <c r="X59194" s="289"/>
    </row>
    <row r="59195" spans="20:24">
      <c r="T59195" s="288"/>
      <c r="U59195" s="287"/>
      <c r="X59195" s="289"/>
    </row>
    <row r="59196" spans="20:24">
      <c r="T59196" s="288"/>
      <c r="U59196" s="287"/>
      <c r="X59196" s="289"/>
    </row>
    <row r="59197" spans="20:24">
      <c r="T59197" s="288"/>
      <c r="U59197" s="287"/>
      <c r="X59197" s="289"/>
    </row>
    <row r="59198" spans="20:24">
      <c r="T59198" s="288"/>
      <c r="U59198" s="287"/>
      <c r="X59198" s="289"/>
    </row>
    <row r="59199" spans="20:24">
      <c r="T59199" s="288"/>
      <c r="U59199" s="287"/>
      <c r="X59199" s="289"/>
    </row>
    <row r="59200" spans="20:24">
      <c r="T59200" s="288"/>
      <c r="U59200" s="287"/>
      <c r="X59200" s="289"/>
    </row>
    <row r="59201" spans="20:24">
      <c r="T59201" s="288"/>
      <c r="U59201" s="287"/>
      <c r="X59201" s="289"/>
    </row>
    <row r="59202" spans="20:24">
      <c r="T59202" s="288"/>
      <c r="U59202" s="287"/>
      <c r="X59202" s="289"/>
    </row>
    <row r="59203" spans="20:24">
      <c r="T59203" s="288"/>
      <c r="U59203" s="287"/>
      <c r="X59203" s="289"/>
    </row>
    <row r="59204" spans="20:24">
      <c r="T59204" s="288"/>
      <c r="U59204" s="287"/>
      <c r="X59204" s="289"/>
    </row>
    <row r="59205" spans="20:24">
      <c r="T59205" s="288"/>
      <c r="U59205" s="287"/>
      <c r="X59205" s="289"/>
    </row>
    <row r="59206" spans="20:24">
      <c r="T59206" s="288"/>
      <c r="U59206" s="287"/>
      <c r="X59206" s="289"/>
    </row>
    <row r="59207" spans="20:24">
      <c r="T59207" s="288"/>
      <c r="U59207" s="287"/>
      <c r="X59207" s="289"/>
    </row>
    <row r="59208" spans="20:24">
      <c r="T59208" s="288"/>
      <c r="U59208" s="287"/>
      <c r="X59208" s="289"/>
    </row>
    <row r="59209" spans="20:24">
      <c r="T59209" s="288"/>
      <c r="U59209" s="287"/>
      <c r="X59209" s="289"/>
    </row>
    <row r="59210" spans="20:24">
      <c r="T59210" s="288"/>
      <c r="U59210" s="287"/>
      <c r="X59210" s="289"/>
    </row>
    <row r="59211" spans="20:24">
      <c r="T59211" s="288"/>
      <c r="U59211" s="287"/>
      <c r="X59211" s="289"/>
    </row>
    <row r="59212" spans="20:24">
      <c r="T59212" s="288"/>
      <c r="U59212" s="287"/>
      <c r="X59212" s="289"/>
    </row>
    <row r="59213" spans="20:24">
      <c r="T59213" s="288"/>
      <c r="U59213" s="287"/>
      <c r="X59213" s="289"/>
    </row>
    <row r="59214" spans="20:24">
      <c r="T59214" s="288"/>
      <c r="U59214" s="287"/>
      <c r="X59214" s="289"/>
    </row>
    <row r="59215" spans="20:24">
      <c r="T59215" s="288"/>
      <c r="U59215" s="287"/>
      <c r="X59215" s="289"/>
    </row>
    <row r="59216" spans="20:24">
      <c r="T59216" s="288"/>
      <c r="U59216" s="287"/>
      <c r="X59216" s="289"/>
    </row>
    <row r="59217" spans="20:24">
      <c r="T59217" s="288"/>
      <c r="U59217" s="287"/>
      <c r="X59217" s="289"/>
    </row>
    <row r="59218" spans="20:24">
      <c r="T59218" s="288"/>
      <c r="U59218" s="287"/>
      <c r="X59218" s="289"/>
    </row>
    <row r="59219" spans="20:24">
      <c r="T59219" s="288"/>
      <c r="U59219" s="287"/>
      <c r="X59219" s="289"/>
    </row>
    <row r="59220" spans="20:24">
      <c r="T59220" s="288"/>
      <c r="U59220" s="287"/>
      <c r="X59220" s="289"/>
    </row>
    <row r="59221" spans="20:24">
      <c r="T59221" s="288"/>
      <c r="U59221" s="287"/>
      <c r="X59221" s="289"/>
    </row>
    <row r="59222" spans="20:24">
      <c r="T59222" s="288"/>
      <c r="U59222" s="287"/>
      <c r="X59222" s="289"/>
    </row>
    <row r="59223" spans="20:24">
      <c r="T59223" s="288"/>
      <c r="U59223" s="287"/>
      <c r="X59223" s="289"/>
    </row>
    <row r="59224" spans="20:24">
      <c r="T59224" s="288"/>
      <c r="U59224" s="287"/>
      <c r="X59224" s="289"/>
    </row>
    <row r="59225" spans="20:24">
      <c r="T59225" s="288"/>
      <c r="U59225" s="287"/>
      <c r="X59225" s="289"/>
    </row>
    <row r="59226" spans="20:24">
      <c r="T59226" s="288"/>
      <c r="U59226" s="287"/>
      <c r="X59226" s="289"/>
    </row>
    <row r="59227" spans="20:24">
      <c r="T59227" s="288"/>
      <c r="U59227" s="287"/>
      <c r="X59227" s="289"/>
    </row>
    <row r="59228" spans="20:24">
      <c r="T59228" s="288"/>
      <c r="U59228" s="287"/>
      <c r="X59228" s="289"/>
    </row>
    <row r="59229" spans="20:24">
      <c r="T59229" s="288"/>
      <c r="U59229" s="287"/>
      <c r="X59229" s="289"/>
    </row>
    <row r="59230" spans="20:24">
      <c r="T59230" s="288"/>
      <c r="U59230" s="287"/>
      <c r="X59230" s="289"/>
    </row>
    <row r="59231" spans="20:24">
      <c r="T59231" s="288"/>
      <c r="U59231" s="287"/>
      <c r="X59231" s="289"/>
    </row>
    <row r="59232" spans="20:24">
      <c r="T59232" s="288"/>
      <c r="U59232" s="287"/>
      <c r="X59232" s="289"/>
    </row>
    <row r="59233" spans="20:24">
      <c r="T59233" s="288"/>
      <c r="U59233" s="287"/>
      <c r="X59233" s="289"/>
    </row>
    <row r="59234" spans="20:24">
      <c r="T59234" s="288"/>
      <c r="U59234" s="287"/>
      <c r="X59234" s="289"/>
    </row>
    <row r="59235" spans="20:24">
      <c r="T59235" s="288"/>
      <c r="U59235" s="287"/>
      <c r="X59235" s="289"/>
    </row>
    <row r="59236" spans="20:24">
      <c r="T59236" s="288"/>
      <c r="U59236" s="287"/>
      <c r="X59236" s="289"/>
    </row>
    <row r="59237" spans="20:24">
      <c r="T59237" s="288"/>
      <c r="U59237" s="287"/>
      <c r="X59237" s="289"/>
    </row>
    <row r="59238" spans="20:24">
      <c r="T59238" s="288"/>
      <c r="U59238" s="287"/>
      <c r="X59238" s="289"/>
    </row>
    <row r="59239" spans="20:24">
      <c r="T59239" s="288"/>
      <c r="U59239" s="287"/>
      <c r="X59239" s="289"/>
    </row>
    <row r="59240" spans="20:24">
      <c r="T59240" s="288"/>
      <c r="U59240" s="287"/>
      <c r="X59240" s="289"/>
    </row>
    <row r="59241" spans="20:24">
      <c r="T59241" s="288"/>
      <c r="U59241" s="287"/>
      <c r="X59241" s="289"/>
    </row>
    <row r="59242" spans="20:24">
      <c r="T59242" s="288"/>
      <c r="U59242" s="287"/>
      <c r="X59242" s="289"/>
    </row>
    <row r="59243" spans="20:24">
      <c r="T59243" s="288"/>
      <c r="U59243" s="287"/>
      <c r="X59243" s="289"/>
    </row>
    <row r="59244" spans="20:24">
      <c r="T59244" s="288"/>
      <c r="U59244" s="287"/>
      <c r="X59244" s="289"/>
    </row>
    <row r="59245" spans="20:24">
      <c r="T59245" s="288"/>
      <c r="U59245" s="287"/>
      <c r="X59245" s="289"/>
    </row>
    <row r="59246" spans="20:24">
      <c r="T59246" s="288"/>
      <c r="U59246" s="287"/>
      <c r="X59246" s="289"/>
    </row>
    <row r="59247" spans="20:24">
      <c r="T59247" s="288"/>
      <c r="U59247" s="287"/>
      <c r="X59247" s="289"/>
    </row>
    <row r="59248" spans="20:24">
      <c r="T59248" s="288"/>
      <c r="U59248" s="287"/>
      <c r="X59248" s="289"/>
    </row>
    <row r="59249" spans="20:24">
      <c r="T59249" s="288"/>
      <c r="U59249" s="287"/>
      <c r="X59249" s="289"/>
    </row>
    <row r="59250" spans="20:24">
      <c r="T59250" s="288"/>
      <c r="U59250" s="287"/>
      <c r="X59250" s="289"/>
    </row>
    <row r="59251" spans="20:24">
      <c r="T59251" s="288"/>
      <c r="U59251" s="287"/>
      <c r="X59251" s="289"/>
    </row>
    <row r="59252" spans="20:24">
      <c r="T59252" s="288"/>
      <c r="U59252" s="287"/>
      <c r="X59252" s="289"/>
    </row>
    <row r="59253" spans="20:24">
      <c r="T59253" s="288"/>
      <c r="U59253" s="287"/>
      <c r="X59253" s="289"/>
    </row>
    <row r="59254" spans="20:24">
      <c r="T59254" s="288"/>
      <c r="U59254" s="287"/>
      <c r="X59254" s="289"/>
    </row>
    <row r="59255" spans="20:24">
      <c r="T59255" s="288"/>
      <c r="U59255" s="287"/>
      <c r="X59255" s="289"/>
    </row>
    <row r="59256" spans="20:24">
      <c r="T59256" s="288"/>
      <c r="U59256" s="287"/>
      <c r="X59256" s="289"/>
    </row>
    <row r="59257" spans="20:24">
      <c r="T59257" s="288"/>
      <c r="U59257" s="287"/>
      <c r="X59257" s="289"/>
    </row>
    <row r="59258" spans="20:24">
      <c r="T59258" s="288"/>
      <c r="U59258" s="287"/>
      <c r="X59258" s="289"/>
    </row>
    <row r="59259" spans="20:24">
      <c r="T59259" s="288"/>
      <c r="U59259" s="287"/>
      <c r="X59259" s="289"/>
    </row>
    <row r="59260" spans="20:24">
      <c r="T59260" s="288"/>
      <c r="U59260" s="287"/>
      <c r="X59260" s="289"/>
    </row>
    <row r="59261" spans="20:24">
      <c r="T59261" s="288"/>
      <c r="U59261" s="287"/>
      <c r="X59261" s="289"/>
    </row>
    <row r="59262" spans="20:24">
      <c r="T59262" s="288"/>
      <c r="U59262" s="287"/>
      <c r="X59262" s="289"/>
    </row>
    <row r="59263" spans="20:24">
      <c r="T59263" s="288"/>
      <c r="U59263" s="287"/>
      <c r="X59263" s="289"/>
    </row>
    <row r="59264" spans="20:24">
      <c r="T59264" s="288"/>
      <c r="U59264" s="287"/>
      <c r="X59264" s="289"/>
    </row>
    <row r="59265" spans="20:24">
      <c r="T59265" s="288"/>
      <c r="U59265" s="287"/>
      <c r="X59265" s="289"/>
    </row>
    <row r="59266" spans="20:24">
      <c r="T59266" s="288"/>
      <c r="U59266" s="287"/>
      <c r="X59266" s="289"/>
    </row>
    <row r="59267" spans="20:24">
      <c r="T59267" s="288"/>
      <c r="U59267" s="287"/>
      <c r="X59267" s="289"/>
    </row>
    <row r="59268" spans="20:24">
      <c r="T59268" s="288"/>
      <c r="U59268" s="287"/>
      <c r="X59268" s="289"/>
    </row>
    <row r="59269" spans="20:24">
      <c r="T59269" s="288"/>
      <c r="U59269" s="287"/>
      <c r="X59269" s="289"/>
    </row>
    <row r="59270" spans="20:24">
      <c r="T59270" s="288"/>
      <c r="U59270" s="287"/>
      <c r="X59270" s="289"/>
    </row>
    <row r="59271" spans="20:24">
      <c r="T59271" s="288"/>
      <c r="U59271" s="287"/>
      <c r="X59271" s="289"/>
    </row>
    <row r="59272" spans="20:24">
      <c r="T59272" s="288"/>
      <c r="U59272" s="287"/>
      <c r="X59272" s="289"/>
    </row>
    <row r="59273" spans="20:24">
      <c r="T59273" s="288"/>
      <c r="U59273" s="287"/>
      <c r="X59273" s="289"/>
    </row>
    <row r="59274" spans="20:24">
      <c r="T59274" s="288"/>
      <c r="U59274" s="287"/>
      <c r="X59274" s="289"/>
    </row>
    <row r="59275" spans="20:24">
      <c r="T59275" s="288"/>
      <c r="U59275" s="287"/>
      <c r="X59275" s="289"/>
    </row>
    <row r="59276" spans="20:24">
      <c r="T59276" s="288"/>
      <c r="U59276" s="287"/>
      <c r="X59276" s="289"/>
    </row>
    <row r="59277" spans="20:24">
      <c r="T59277" s="288"/>
      <c r="U59277" s="287"/>
      <c r="X59277" s="289"/>
    </row>
    <row r="59278" spans="20:24">
      <c r="T59278" s="288"/>
      <c r="U59278" s="287"/>
      <c r="X59278" s="289"/>
    </row>
    <row r="59279" spans="20:24">
      <c r="T59279" s="288"/>
      <c r="U59279" s="287"/>
      <c r="X59279" s="289"/>
    </row>
    <row r="59280" spans="20:24">
      <c r="T59280" s="288"/>
      <c r="U59280" s="287"/>
      <c r="X59280" s="289"/>
    </row>
    <row r="59281" spans="20:24">
      <c r="T59281" s="288"/>
      <c r="U59281" s="287"/>
      <c r="X59281" s="289"/>
    </row>
    <row r="59282" spans="20:24">
      <c r="T59282" s="288"/>
      <c r="U59282" s="287"/>
      <c r="X59282" s="289"/>
    </row>
    <row r="59283" spans="20:24">
      <c r="T59283" s="288"/>
      <c r="U59283" s="287"/>
      <c r="X59283" s="289"/>
    </row>
    <row r="59284" spans="20:24">
      <c r="T59284" s="288"/>
      <c r="U59284" s="287"/>
      <c r="X59284" s="289"/>
    </row>
    <row r="59285" spans="20:24">
      <c r="T59285" s="288"/>
      <c r="U59285" s="287"/>
      <c r="X59285" s="289"/>
    </row>
    <row r="59286" spans="20:24">
      <c r="T59286" s="288"/>
      <c r="U59286" s="287"/>
      <c r="X59286" s="289"/>
    </row>
    <row r="59287" spans="20:24">
      <c r="T59287" s="288"/>
      <c r="U59287" s="287"/>
      <c r="X59287" s="289"/>
    </row>
    <row r="59288" spans="20:24">
      <c r="T59288" s="288"/>
      <c r="U59288" s="287"/>
      <c r="X59288" s="289"/>
    </row>
    <row r="59289" spans="20:24">
      <c r="T59289" s="288"/>
      <c r="U59289" s="287"/>
      <c r="X59289" s="289"/>
    </row>
    <row r="59290" spans="20:24">
      <c r="T59290" s="288"/>
      <c r="U59290" s="287"/>
      <c r="X59290" s="289"/>
    </row>
    <row r="59291" spans="20:24">
      <c r="T59291" s="288"/>
      <c r="U59291" s="287"/>
      <c r="X59291" s="289"/>
    </row>
    <row r="59292" spans="20:24">
      <c r="T59292" s="288"/>
      <c r="U59292" s="287"/>
      <c r="X59292" s="289"/>
    </row>
    <row r="59293" spans="20:24">
      <c r="T59293" s="288"/>
      <c r="U59293" s="287"/>
      <c r="X59293" s="289"/>
    </row>
    <row r="59294" spans="20:24">
      <c r="T59294" s="288"/>
      <c r="U59294" s="287"/>
      <c r="X59294" s="289"/>
    </row>
    <row r="59295" spans="20:24">
      <c r="T59295" s="288"/>
      <c r="U59295" s="287"/>
      <c r="X59295" s="289"/>
    </row>
    <row r="59296" spans="20:24">
      <c r="T59296" s="288"/>
      <c r="U59296" s="287"/>
      <c r="X59296" s="289"/>
    </row>
    <row r="59297" spans="20:24">
      <c r="T59297" s="288"/>
      <c r="U59297" s="287"/>
      <c r="X59297" s="289"/>
    </row>
    <row r="59298" spans="20:24">
      <c r="T59298" s="288"/>
      <c r="U59298" s="287"/>
      <c r="X59298" s="289"/>
    </row>
    <row r="59299" spans="20:24">
      <c r="T59299" s="288"/>
      <c r="U59299" s="287"/>
      <c r="X59299" s="289"/>
    </row>
    <row r="59300" spans="20:24">
      <c r="T59300" s="288"/>
      <c r="U59300" s="287"/>
      <c r="X59300" s="289"/>
    </row>
    <row r="59301" spans="20:24">
      <c r="T59301" s="288"/>
      <c r="U59301" s="287"/>
      <c r="X59301" s="289"/>
    </row>
    <row r="59302" spans="20:24">
      <c r="T59302" s="288"/>
      <c r="U59302" s="287"/>
      <c r="X59302" s="289"/>
    </row>
    <row r="59303" spans="20:24">
      <c r="T59303" s="288"/>
      <c r="U59303" s="287"/>
      <c r="X59303" s="289"/>
    </row>
    <row r="59304" spans="20:24">
      <c r="T59304" s="288"/>
      <c r="U59304" s="287"/>
      <c r="X59304" s="289"/>
    </row>
    <row r="59305" spans="20:24">
      <c r="T59305" s="288"/>
      <c r="U59305" s="287"/>
      <c r="X59305" s="289"/>
    </row>
    <row r="59306" spans="20:24">
      <c r="T59306" s="288"/>
      <c r="U59306" s="287"/>
      <c r="X59306" s="289"/>
    </row>
    <row r="59307" spans="20:24">
      <c r="T59307" s="288"/>
      <c r="U59307" s="287"/>
      <c r="X59307" s="289"/>
    </row>
    <row r="59308" spans="20:24">
      <c r="T59308" s="288"/>
      <c r="U59308" s="287"/>
      <c r="X59308" s="289"/>
    </row>
    <row r="59309" spans="20:24">
      <c r="T59309" s="288"/>
      <c r="U59309" s="287"/>
      <c r="X59309" s="289"/>
    </row>
    <row r="59310" spans="20:24">
      <c r="T59310" s="288"/>
      <c r="U59310" s="287"/>
      <c r="X59310" s="289"/>
    </row>
    <row r="59311" spans="20:24">
      <c r="T59311" s="288"/>
      <c r="U59311" s="287"/>
      <c r="X59311" s="289"/>
    </row>
    <row r="59312" spans="20:24">
      <c r="T59312" s="288"/>
      <c r="U59312" s="287"/>
      <c r="X59312" s="289"/>
    </row>
    <row r="59313" spans="20:24">
      <c r="T59313" s="288"/>
      <c r="U59313" s="287"/>
      <c r="X59313" s="289"/>
    </row>
    <row r="59314" spans="20:24">
      <c r="T59314" s="288"/>
      <c r="U59314" s="287"/>
      <c r="X59314" s="289"/>
    </row>
    <row r="59315" spans="20:24">
      <c r="T59315" s="288"/>
      <c r="U59315" s="287"/>
      <c r="X59315" s="289"/>
    </row>
    <row r="59316" spans="20:24">
      <c r="T59316" s="288"/>
      <c r="U59316" s="287"/>
      <c r="X59316" s="289"/>
    </row>
    <row r="59317" spans="20:24">
      <c r="T59317" s="288"/>
      <c r="U59317" s="287"/>
      <c r="X59317" s="289"/>
    </row>
    <row r="59318" spans="20:24">
      <c r="T59318" s="288"/>
      <c r="U59318" s="287"/>
      <c r="X59318" s="289"/>
    </row>
    <row r="59319" spans="20:24">
      <c r="T59319" s="288"/>
      <c r="U59319" s="287"/>
      <c r="X59319" s="289"/>
    </row>
    <row r="59320" spans="20:24">
      <c r="T59320" s="288"/>
      <c r="U59320" s="287"/>
      <c r="X59320" s="289"/>
    </row>
    <row r="59321" spans="20:24">
      <c r="T59321" s="288"/>
      <c r="U59321" s="287"/>
      <c r="X59321" s="289"/>
    </row>
    <row r="59322" spans="20:24">
      <c r="T59322" s="288"/>
      <c r="U59322" s="287"/>
      <c r="X59322" s="289"/>
    </row>
    <row r="59323" spans="20:24">
      <c r="T59323" s="288"/>
      <c r="U59323" s="287"/>
      <c r="X59323" s="289"/>
    </row>
    <row r="59324" spans="20:24">
      <c r="T59324" s="288"/>
      <c r="U59324" s="287"/>
      <c r="X59324" s="289"/>
    </row>
    <row r="59325" spans="20:24">
      <c r="T59325" s="288"/>
      <c r="U59325" s="287"/>
      <c r="X59325" s="289"/>
    </row>
    <row r="59326" spans="20:24">
      <c r="T59326" s="288"/>
      <c r="U59326" s="287"/>
      <c r="X59326" s="289"/>
    </row>
    <row r="59327" spans="20:24">
      <c r="T59327" s="288"/>
      <c r="U59327" s="287"/>
      <c r="X59327" s="289"/>
    </row>
    <row r="59328" spans="20:24">
      <c r="T59328" s="288"/>
      <c r="U59328" s="287"/>
      <c r="X59328" s="289"/>
    </row>
    <row r="59329" spans="20:24">
      <c r="T59329" s="288"/>
      <c r="U59329" s="287"/>
      <c r="X59329" s="289"/>
    </row>
    <row r="59330" spans="20:24">
      <c r="T59330" s="288"/>
      <c r="U59330" s="287"/>
      <c r="X59330" s="289"/>
    </row>
    <row r="59331" spans="20:24">
      <c r="T59331" s="288"/>
      <c r="U59331" s="287"/>
      <c r="X59331" s="289"/>
    </row>
    <row r="59332" spans="20:24">
      <c r="T59332" s="288"/>
      <c r="U59332" s="287"/>
      <c r="X59332" s="289"/>
    </row>
    <row r="59333" spans="20:24">
      <c r="T59333" s="288"/>
      <c r="U59333" s="287"/>
      <c r="X59333" s="289"/>
    </row>
    <row r="59334" spans="20:24">
      <c r="T59334" s="288"/>
      <c r="U59334" s="287"/>
      <c r="X59334" s="289"/>
    </row>
    <row r="59335" spans="20:24">
      <c r="T59335" s="288"/>
      <c r="U59335" s="287"/>
      <c r="X59335" s="289"/>
    </row>
    <row r="59336" spans="20:24">
      <c r="T59336" s="288"/>
      <c r="U59336" s="287"/>
      <c r="X59336" s="289"/>
    </row>
    <row r="59337" spans="20:24">
      <c r="T59337" s="288"/>
      <c r="U59337" s="287"/>
      <c r="X59337" s="289"/>
    </row>
    <row r="59338" spans="20:24">
      <c r="T59338" s="288"/>
      <c r="U59338" s="287"/>
      <c r="X59338" s="289"/>
    </row>
    <row r="59339" spans="20:24">
      <c r="T59339" s="288"/>
      <c r="U59339" s="287"/>
      <c r="X59339" s="289"/>
    </row>
    <row r="59340" spans="20:24">
      <c r="T59340" s="288"/>
      <c r="U59340" s="287"/>
      <c r="X59340" s="289"/>
    </row>
    <row r="59341" spans="20:24">
      <c r="T59341" s="288"/>
      <c r="U59341" s="287"/>
      <c r="X59341" s="289"/>
    </row>
    <row r="59342" spans="20:24">
      <c r="T59342" s="288"/>
      <c r="U59342" s="287"/>
      <c r="X59342" s="289"/>
    </row>
    <row r="59343" spans="20:24">
      <c r="T59343" s="288"/>
      <c r="U59343" s="287"/>
      <c r="X59343" s="289"/>
    </row>
    <row r="59344" spans="20:24">
      <c r="T59344" s="288"/>
      <c r="U59344" s="287"/>
      <c r="X59344" s="289"/>
    </row>
    <row r="59345" spans="20:24">
      <c r="T59345" s="288"/>
      <c r="U59345" s="287"/>
      <c r="X59345" s="289"/>
    </row>
    <row r="59346" spans="20:24">
      <c r="T59346" s="288"/>
      <c r="U59346" s="287"/>
      <c r="X59346" s="289"/>
    </row>
    <row r="59347" spans="20:24">
      <c r="T59347" s="288"/>
      <c r="U59347" s="287"/>
      <c r="X59347" s="289"/>
    </row>
    <row r="59348" spans="20:24">
      <c r="T59348" s="288"/>
      <c r="U59348" s="287"/>
      <c r="X59348" s="289"/>
    </row>
    <row r="59349" spans="20:24">
      <c r="T59349" s="288"/>
      <c r="U59349" s="287"/>
      <c r="X59349" s="289"/>
    </row>
    <row r="59350" spans="20:24">
      <c r="T59350" s="288"/>
      <c r="U59350" s="287"/>
      <c r="X59350" s="289"/>
    </row>
    <row r="59351" spans="20:24">
      <c r="T59351" s="288"/>
      <c r="U59351" s="287"/>
      <c r="X59351" s="289"/>
    </row>
    <row r="59352" spans="20:24">
      <c r="T59352" s="288"/>
      <c r="U59352" s="287"/>
      <c r="X59352" s="289"/>
    </row>
    <row r="59353" spans="20:24">
      <c r="T59353" s="288"/>
      <c r="U59353" s="287"/>
      <c r="X59353" s="289"/>
    </row>
    <row r="59354" spans="20:24">
      <c r="T59354" s="288"/>
      <c r="U59354" s="287"/>
      <c r="X59354" s="289"/>
    </row>
    <row r="59355" spans="20:24">
      <c r="T59355" s="288"/>
      <c r="U59355" s="287"/>
      <c r="X59355" s="289"/>
    </row>
    <row r="59356" spans="20:24">
      <c r="T59356" s="288"/>
      <c r="U59356" s="287"/>
      <c r="X59356" s="289"/>
    </row>
    <row r="59357" spans="20:24">
      <c r="T59357" s="288"/>
      <c r="U59357" s="287"/>
      <c r="X59357" s="289"/>
    </row>
    <row r="59358" spans="20:24">
      <c r="T59358" s="288"/>
      <c r="U59358" s="287"/>
      <c r="X59358" s="289"/>
    </row>
    <row r="59359" spans="20:24">
      <c r="T59359" s="288"/>
      <c r="U59359" s="287"/>
      <c r="X59359" s="289"/>
    </row>
    <row r="59360" spans="20:24">
      <c r="T59360" s="288"/>
      <c r="U59360" s="287"/>
      <c r="X59360" s="289"/>
    </row>
    <row r="59361" spans="20:24">
      <c r="T59361" s="288"/>
      <c r="U59361" s="287"/>
      <c r="X59361" s="289"/>
    </row>
    <row r="59362" spans="20:24">
      <c r="T59362" s="288"/>
      <c r="U59362" s="287"/>
      <c r="X59362" s="289"/>
    </row>
    <row r="59363" spans="20:24">
      <c r="T59363" s="288"/>
      <c r="U59363" s="287"/>
      <c r="X59363" s="289"/>
    </row>
    <row r="59364" spans="20:24">
      <c r="T59364" s="288"/>
      <c r="U59364" s="287"/>
      <c r="X59364" s="289"/>
    </row>
    <row r="59365" spans="20:24">
      <c r="T59365" s="288"/>
      <c r="U59365" s="287"/>
      <c r="X59365" s="289"/>
    </row>
    <row r="59366" spans="20:24">
      <c r="T59366" s="288"/>
      <c r="U59366" s="287"/>
      <c r="X59366" s="289"/>
    </row>
    <row r="59367" spans="20:24">
      <c r="T59367" s="288"/>
      <c r="U59367" s="287"/>
      <c r="X59367" s="289"/>
    </row>
    <row r="59368" spans="20:24">
      <c r="T59368" s="288"/>
      <c r="U59368" s="287"/>
      <c r="X59368" s="289"/>
    </row>
    <row r="59369" spans="20:24">
      <c r="T59369" s="288"/>
      <c r="U59369" s="287"/>
      <c r="X59369" s="289"/>
    </row>
    <row r="59370" spans="20:24">
      <c r="T59370" s="288"/>
      <c r="U59370" s="287"/>
      <c r="X59370" s="289"/>
    </row>
    <row r="59371" spans="20:24">
      <c r="T59371" s="288"/>
      <c r="U59371" s="287"/>
      <c r="X59371" s="289"/>
    </row>
    <row r="59372" spans="20:24">
      <c r="T59372" s="288"/>
      <c r="U59372" s="287"/>
      <c r="X59372" s="289"/>
    </row>
    <row r="59373" spans="20:24">
      <c r="T59373" s="288"/>
      <c r="U59373" s="287"/>
      <c r="X59373" s="289"/>
    </row>
    <row r="59374" spans="20:24">
      <c r="T59374" s="288"/>
      <c r="U59374" s="287"/>
      <c r="X59374" s="289"/>
    </row>
    <row r="59375" spans="20:24">
      <c r="T59375" s="288"/>
      <c r="U59375" s="287"/>
      <c r="X59375" s="289"/>
    </row>
    <row r="59376" spans="20:24">
      <c r="T59376" s="288"/>
      <c r="U59376" s="287"/>
      <c r="X59376" s="289"/>
    </row>
    <row r="59377" spans="20:24">
      <c r="T59377" s="288"/>
      <c r="U59377" s="287"/>
      <c r="X59377" s="289"/>
    </row>
    <row r="59378" spans="20:24">
      <c r="T59378" s="288"/>
      <c r="U59378" s="287"/>
      <c r="X59378" s="289"/>
    </row>
    <row r="59379" spans="20:24">
      <c r="T59379" s="288"/>
      <c r="U59379" s="287"/>
      <c r="X59379" s="289"/>
    </row>
    <row r="59380" spans="20:24">
      <c r="T59380" s="288"/>
      <c r="U59380" s="287"/>
      <c r="X59380" s="289"/>
    </row>
    <row r="59381" spans="20:24">
      <c r="T59381" s="288"/>
      <c r="U59381" s="287"/>
      <c r="X59381" s="289"/>
    </row>
    <row r="59382" spans="20:24">
      <c r="T59382" s="288"/>
      <c r="U59382" s="287"/>
      <c r="X59382" s="289"/>
    </row>
    <row r="59383" spans="20:24">
      <c r="T59383" s="288"/>
      <c r="U59383" s="287"/>
      <c r="X59383" s="289"/>
    </row>
    <row r="59384" spans="20:24">
      <c r="T59384" s="288"/>
      <c r="U59384" s="287"/>
      <c r="X59384" s="289"/>
    </row>
    <row r="59385" spans="20:24">
      <c r="T59385" s="288"/>
      <c r="U59385" s="287"/>
      <c r="X59385" s="289"/>
    </row>
    <row r="59386" spans="20:24">
      <c r="T59386" s="288"/>
      <c r="U59386" s="287"/>
      <c r="X59386" s="289"/>
    </row>
    <row r="59387" spans="20:24">
      <c r="T59387" s="288"/>
      <c r="U59387" s="287"/>
      <c r="X59387" s="289"/>
    </row>
    <row r="59388" spans="20:24">
      <c r="T59388" s="288"/>
      <c r="U59388" s="287"/>
      <c r="X59388" s="289"/>
    </row>
    <row r="59389" spans="20:24">
      <c r="T59389" s="288"/>
      <c r="U59389" s="287"/>
      <c r="X59389" s="289"/>
    </row>
    <row r="59390" spans="20:24">
      <c r="T59390" s="288"/>
      <c r="U59390" s="287"/>
      <c r="X59390" s="289"/>
    </row>
    <row r="59391" spans="20:24">
      <c r="T59391" s="288"/>
      <c r="U59391" s="287"/>
      <c r="X59391" s="289"/>
    </row>
    <row r="59392" spans="20:24">
      <c r="T59392" s="288"/>
      <c r="U59392" s="287"/>
      <c r="X59392" s="289"/>
    </row>
    <row r="59393" spans="20:24">
      <c r="T59393" s="288"/>
      <c r="U59393" s="287"/>
      <c r="X59393" s="289"/>
    </row>
    <row r="59394" spans="20:24">
      <c r="T59394" s="288"/>
      <c r="U59394" s="287"/>
      <c r="X59394" s="289"/>
    </row>
    <row r="59395" spans="20:24">
      <c r="T59395" s="288"/>
      <c r="U59395" s="287"/>
      <c r="X59395" s="289"/>
    </row>
    <row r="59396" spans="20:24">
      <c r="T59396" s="288"/>
      <c r="U59396" s="287"/>
      <c r="X59396" s="289"/>
    </row>
    <row r="59397" spans="20:24">
      <c r="T59397" s="288"/>
      <c r="U59397" s="287"/>
      <c r="X59397" s="289"/>
    </row>
    <row r="59398" spans="20:24">
      <c r="T59398" s="288"/>
      <c r="U59398" s="287"/>
      <c r="X59398" s="289"/>
    </row>
    <row r="59399" spans="20:24">
      <c r="T59399" s="288"/>
      <c r="U59399" s="287"/>
      <c r="X59399" s="289"/>
    </row>
    <row r="59400" spans="20:24">
      <c r="T59400" s="288"/>
      <c r="U59400" s="287"/>
      <c r="X59400" s="289"/>
    </row>
    <row r="59401" spans="20:24">
      <c r="T59401" s="288"/>
      <c r="U59401" s="287"/>
      <c r="X59401" s="289"/>
    </row>
    <row r="59402" spans="20:24">
      <c r="T59402" s="288"/>
      <c r="U59402" s="287"/>
      <c r="X59402" s="289"/>
    </row>
    <row r="59403" spans="20:24">
      <c r="T59403" s="288"/>
      <c r="U59403" s="287"/>
      <c r="X59403" s="289"/>
    </row>
    <row r="59404" spans="20:24">
      <c r="T59404" s="288"/>
      <c r="U59404" s="287"/>
      <c r="X59404" s="289"/>
    </row>
    <row r="59405" spans="20:24">
      <c r="T59405" s="288"/>
      <c r="U59405" s="287"/>
      <c r="X59405" s="289"/>
    </row>
    <row r="59406" spans="20:24">
      <c r="T59406" s="288"/>
      <c r="U59406" s="287"/>
      <c r="X59406" s="289"/>
    </row>
    <row r="59407" spans="20:24">
      <c r="T59407" s="288"/>
      <c r="U59407" s="287"/>
      <c r="X59407" s="289"/>
    </row>
    <row r="59408" spans="20:24">
      <c r="T59408" s="288"/>
      <c r="U59408" s="287"/>
      <c r="X59408" s="289"/>
    </row>
    <row r="59409" spans="20:24">
      <c r="T59409" s="288"/>
      <c r="U59409" s="287"/>
      <c r="X59409" s="289"/>
    </row>
    <row r="59410" spans="20:24">
      <c r="T59410" s="288"/>
      <c r="U59410" s="287"/>
      <c r="X59410" s="289"/>
    </row>
    <row r="59411" spans="20:24">
      <c r="T59411" s="288"/>
      <c r="U59411" s="287"/>
      <c r="X59411" s="289"/>
    </row>
    <row r="59412" spans="20:24">
      <c r="T59412" s="288"/>
      <c r="U59412" s="287"/>
      <c r="X59412" s="289"/>
    </row>
    <row r="59413" spans="20:24">
      <c r="T59413" s="288"/>
      <c r="U59413" s="287"/>
      <c r="X59413" s="289"/>
    </row>
    <row r="59414" spans="20:24">
      <c r="T59414" s="288"/>
      <c r="U59414" s="287"/>
      <c r="X59414" s="289"/>
    </row>
    <row r="59415" spans="20:24">
      <c r="T59415" s="288"/>
      <c r="U59415" s="287"/>
      <c r="X59415" s="289"/>
    </row>
    <row r="59416" spans="20:24">
      <c r="T59416" s="288"/>
      <c r="U59416" s="287"/>
      <c r="X59416" s="289"/>
    </row>
    <row r="59417" spans="20:24">
      <c r="T59417" s="288"/>
      <c r="U59417" s="287"/>
      <c r="X59417" s="289"/>
    </row>
    <row r="59418" spans="20:24">
      <c r="T59418" s="288"/>
      <c r="U59418" s="287"/>
      <c r="X59418" s="289"/>
    </row>
    <row r="59419" spans="20:24">
      <c r="T59419" s="288"/>
      <c r="U59419" s="287"/>
      <c r="X59419" s="289"/>
    </row>
    <row r="59420" spans="20:24">
      <c r="T59420" s="288"/>
      <c r="U59420" s="287"/>
      <c r="X59420" s="289"/>
    </row>
    <row r="59421" spans="20:24">
      <c r="T59421" s="288"/>
      <c r="U59421" s="287"/>
      <c r="X59421" s="289"/>
    </row>
    <row r="59422" spans="20:24">
      <c r="T59422" s="288"/>
      <c r="U59422" s="287"/>
      <c r="X59422" s="289"/>
    </row>
    <row r="59423" spans="20:24">
      <c r="T59423" s="288"/>
      <c r="U59423" s="287"/>
      <c r="X59423" s="289"/>
    </row>
    <row r="59424" spans="20:24">
      <c r="T59424" s="288"/>
      <c r="U59424" s="287"/>
      <c r="X59424" s="289"/>
    </row>
    <row r="59425" spans="20:24">
      <c r="T59425" s="288"/>
      <c r="U59425" s="287"/>
      <c r="X59425" s="289"/>
    </row>
    <row r="59426" spans="20:24">
      <c r="T59426" s="288"/>
      <c r="U59426" s="287"/>
      <c r="X59426" s="289"/>
    </row>
    <row r="59427" spans="20:24">
      <c r="T59427" s="288"/>
      <c r="U59427" s="287"/>
      <c r="X59427" s="289"/>
    </row>
    <row r="59428" spans="20:24">
      <c r="T59428" s="288"/>
      <c r="U59428" s="287"/>
      <c r="X59428" s="289"/>
    </row>
    <row r="59429" spans="20:24">
      <c r="T59429" s="288"/>
      <c r="U59429" s="287"/>
      <c r="X59429" s="289"/>
    </row>
    <row r="59430" spans="20:24">
      <c r="T59430" s="288"/>
      <c r="U59430" s="287"/>
      <c r="X59430" s="289"/>
    </row>
    <row r="59431" spans="20:24">
      <c r="T59431" s="288"/>
      <c r="U59431" s="287"/>
      <c r="X59431" s="289"/>
    </row>
    <row r="59432" spans="20:24">
      <c r="T59432" s="288"/>
      <c r="U59432" s="287"/>
      <c r="X59432" s="289"/>
    </row>
    <row r="59433" spans="20:24">
      <c r="T59433" s="288"/>
      <c r="U59433" s="287"/>
      <c r="X59433" s="289"/>
    </row>
    <row r="59434" spans="20:24">
      <c r="T59434" s="288"/>
      <c r="U59434" s="287"/>
      <c r="X59434" s="289"/>
    </row>
    <row r="59435" spans="20:24">
      <c r="T59435" s="288"/>
      <c r="U59435" s="287"/>
      <c r="X59435" s="289"/>
    </row>
    <row r="59436" spans="20:24">
      <c r="T59436" s="288"/>
      <c r="U59436" s="287"/>
      <c r="X59436" s="289"/>
    </row>
    <row r="59437" spans="20:24">
      <c r="T59437" s="288"/>
      <c r="U59437" s="287"/>
      <c r="X59437" s="289"/>
    </row>
    <row r="59438" spans="20:24">
      <c r="T59438" s="288"/>
      <c r="U59438" s="287"/>
      <c r="X59438" s="289"/>
    </row>
    <row r="59439" spans="20:24">
      <c r="T59439" s="288"/>
      <c r="U59439" s="287"/>
      <c r="X59439" s="289"/>
    </row>
    <row r="59440" spans="20:24">
      <c r="T59440" s="288"/>
      <c r="U59440" s="287"/>
      <c r="X59440" s="289"/>
    </row>
    <row r="59441" spans="20:24">
      <c r="T59441" s="288"/>
      <c r="U59441" s="287"/>
      <c r="X59441" s="289"/>
    </row>
    <row r="59442" spans="20:24">
      <c r="T59442" s="288"/>
      <c r="U59442" s="287"/>
      <c r="X59442" s="289"/>
    </row>
    <row r="59443" spans="20:24">
      <c r="T59443" s="288"/>
      <c r="U59443" s="287"/>
      <c r="X59443" s="289"/>
    </row>
    <row r="59444" spans="20:24">
      <c r="T59444" s="288"/>
      <c r="U59444" s="287"/>
      <c r="X59444" s="289"/>
    </row>
    <row r="59445" spans="20:24">
      <c r="T59445" s="288"/>
      <c r="U59445" s="287"/>
      <c r="X59445" s="289"/>
    </row>
    <row r="59446" spans="20:24">
      <c r="T59446" s="288"/>
      <c r="U59446" s="287"/>
      <c r="X59446" s="289"/>
    </row>
    <row r="59447" spans="20:24">
      <c r="T59447" s="288"/>
      <c r="U59447" s="287"/>
      <c r="X59447" s="289"/>
    </row>
    <row r="59448" spans="20:24">
      <c r="T59448" s="288"/>
      <c r="U59448" s="287"/>
      <c r="X59448" s="289"/>
    </row>
    <row r="59449" spans="20:24">
      <c r="T59449" s="288"/>
      <c r="U59449" s="287"/>
      <c r="X59449" s="289"/>
    </row>
    <row r="59450" spans="20:24">
      <c r="T59450" s="288"/>
      <c r="U59450" s="287"/>
      <c r="X59450" s="289"/>
    </row>
    <row r="59451" spans="20:24">
      <c r="T59451" s="288"/>
      <c r="U59451" s="287"/>
      <c r="X59451" s="289"/>
    </row>
    <row r="59452" spans="20:24">
      <c r="T59452" s="288"/>
      <c r="U59452" s="287"/>
      <c r="X59452" s="289"/>
    </row>
    <row r="59453" spans="20:24">
      <c r="T59453" s="288"/>
      <c r="U59453" s="287"/>
      <c r="X59453" s="289"/>
    </row>
    <row r="59454" spans="20:24">
      <c r="T59454" s="288"/>
      <c r="U59454" s="287"/>
      <c r="X59454" s="289"/>
    </row>
    <row r="59455" spans="20:24">
      <c r="T59455" s="288"/>
      <c r="U59455" s="287"/>
      <c r="X59455" s="289"/>
    </row>
    <row r="59456" spans="20:24">
      <c r="T59456" s="288"/>
      <c r="U59456" s="287"/>
      <c r="X59456" s="289"/>
    </row>
    <row r="59457" spans="20:24">
      <c r="T59457" s="288"/>
      <c r="U59457" s="287"/>
      <c r="X59457" s="289"/>
    </row>
    <row r="59458" spans="20:24">
      <c r="T59458" s="288"/>
      <c r="U59458" s="287"/>
      <c r="X59458" s="289"/>
    </row>
    <row r="59459" spans="20:24">
      <c r="T59459" s="288"/>
      <c r="U59459" s="287"/>
      <c r="X59459" s="289"/>
    </row>
    <row r="59460" spans="20:24">
      <c r="T59460" s="288"/>
      <c r="U59460" s="287"/>
      <c r="X59460" s="289"/>
    </row>
    <row r="59461" spans="20:24">
      <c r="T59461" s="288"/>
      <c r="U59461" s="287"/>
      <c r="X59461" s="289"/>
    </row>
    <row r="59462" spans="20:24">
      <c r="T59462" s="288"/>
      <c r="U59462" s="287"/>
      <c r="X59462" s="289"/>
    </row>
    <row r="59463" spans="20:24">
      <c r="T59463" s="288"/>
      <c r="U59463" s="287"/>
      <c r="X59463" s="289"/>
    </row>
    <row r="59464" spans="20:24">
      <c r="T59464" s="288"/>
      <c r="U59464" s="287"/>
      <c r="X59464" s="289"/>
    </row>
    <row r="59465" spans="20:24">
      <c r="T59465" s="288"/>
      <c r="U59465" s="287"/>
      <c r="X59465" s="289"/>
    </row>
    <row r="59466" spans="20:24">
      <c r="T59466" s="288"/>
      <c r="U59466" s="287"/>
      <c r="X59466" s="289"/>
    </row>
    <row r="59467" spans="20:24">
      <c r="T59467" s="288"/>
      <c r="U59467" s="287"/>
      <c r="X59467" s="289"/>
    </row>
    <row r="59468" spans="20:24">
      <c r="T59468" s="288"/>
      <c r="U59468" s="287"/>
      <c r="X59468" s="289"/>
    </row>
    <row r="59469" spans="20:24">
      <c r="T59469" s="288"/>
      <c r="U59469" s="287"/>
      <c r="X59469" s="289"/>
    </row>
    <row r="59470" spans="20:24">
      <c r="T59470" s="288"/>
      <c r="U59470" s="287"/>
      <c r="X59470" s="289"/>
    </row>
    <row r="59471" spans="20:24">
      <c r="T59471" s="288"/>
      <c r="U59471" s="287"/>
      <c r="X59471" s="289"/>
    </row>
    <row r="59472" spans="20:24">
      <c r="T59472" s="288"/>
      <c r="U59472" s="287"/>
      <c r="X59472" s="289"/>
    </row>
    <row r="59473" spans="20:24">
      <c r="T59473" s="288"/>
      <c r="U59473" s="287"/>
      <c r="X59473" s="289"/>
    </row>
    <row r="59474" spans="20:24">
      <c r="T59474" s="288"/>
      <c r="U59474" s="287"/>
      <c r="X59474" s="289"/>
    </row>
    <row r="59475" spans="20:24">
      <c r="T59475" s="288"/>
      <c r="U59475" s="287"/>
      <c r="X59475" s="289"/>
    </row>
    <row r="59476" spans="20:24">
      <c r="T59476" s="288"/>
      <c r="U59476" s="287"/>
      <c r="X59476" s="289"/>
    </row>
    <row r="59477" spans="20:24">
      <c r="T59477" s="288"/>
      <c r="U59477" s="287"/>
      <c r="X59477" s="289"/>
    </row>
    <row r="59478" spans="20:24">
      <c r="T59478" s="288"/>
      <c r="U59478" s="287"/>
      <c r="X59478" s="289"/>
    </row>
    <row r="59479" spans="20:24">
      <c r="T59479" s="288"/>
      <c r="U59479" s="287"/>
      <c r="X59479" s="289"/>
    </row>
    <row r="59480" spans="20:24">
      <c r="T59480" s="288"/>
      <c r="U59480" s="287"/>
      <c r="X59480" s="289"/>
    </row>
    <row r="59481" spans="20:24">
      <c r="T59481" s="288"/>
      <c r="U59481" s="287"/>
      <c r="X59481" s="289"/>
    </row>
    <row r="59482" spans="20:24">
      <c r="T59482" s="288"/>
      <c r="U59482" s="287"/>
      <c r="X59482" s="289"/>
    </row>
    <row r="59483" spans="20:24">
      <c r="T59483" s="288"/>
      <c r="U59483" s="287"/>
      <c r="X59483" s="289"/>
    </row>
    <row r="59484" spans="20:24">
      <c r="T59484" s="288"/>
      <c r="U59484" s="287"/>
      <c r="X59484" s="289"/>
    </row>
    <row r="59485" spans="20:24">
      <c r="T59485" s="288"/>
      <c r="U59485" s="287"/>
      <c r="X59485" s="289"/>
    </row>
    <row r="59486" spans="20:24">
      <c r="T59486" s="288"/>
      <c r="U59486" s="287"/>
      <c r="X59486" s="289"/>
    </row>
    <row r="59487" spans="20:24">
      <c r="T59487" s="288"/>
      <c r="U59487" s="287"/>
      <c r="X59487" s="289"/>
    </row>
    <row r="59488" spans="20:24">
      <c r="T59488" s="288"/>
      <c r="U59488" s="287"/>
      <c r="X59488" s="289"/>
    </row>
    <row r="59489" spans="20:24">
      <c r="T59489" s="288"/>
      <c r="U59489" s="287"/>
      <c r="X59489" s="289"/>
    </row>
    <row r="59490" spans="20:24">
      <c r="T59490" s="288"/>
      <c r="U59490" s="287"/>
      <c r="X59490" s="289"/>
    </row>
    <row r="59491" spans="20:24">
      <c r="T59491" s="288"/>
      <c r="U59491" s="287"/>
      <c r="X59491" s="289"/>
    </row>
    <row r="59492" spans="20:24">
      <c r="T59492" s="288"/>
      <c r="U59492" s="287"/>
      <c r="X59492" s="289"/>
    </row>
    <row r="59493" spans="20:24">
      <c r="T59493" s="288"/>
      <c r="U59493" s="287"/>
      <c r="X59493" s="289"/>
    </row>
    <row r="59494" spans="20:24">
      <c r="T59494" s="288"/>
      <c r="U59494" s="287"/>
      <c r="X59494" s="289"/>
    </row>
    <row r="59495" spans="20:24">
      <c r="T59495" s="288"/>
      <c r="U59495" s="287"/>
      <c r="X59495" s="289"/>
    </row>
    <row r="59496" spans="20:24">
      <c r="T59496" s="288"/>
      <c r="U59496" s="287"/>
      <c r="X59496" s="289"/>
    </row>
    <row r="59497" spans="20:24">
      <c r="T59497" s="288"/>
      <c r="U59497" s="287"/>
      <c r="X59497" s="289"/>
    </row>
    <row r="59498" spans="20:24">
      <c r="T59498" s="288"/>
      <c r="U59498" s="287"/>
      <c r="X59498" s="289"/>
    </row>
    <row r="59499" spans="20:24">
      <c r="T59499" s="288"/>
      <c r="U59499" s="287"/>
      <c r="X59499" s="289"/>
    </row>
    <row r="59500" spans="20:24">
      <c r="T59500" s="288"/>
      <c r="U59500" s="287"/>
      <c r="X59500" s="289"/>
    </row>
    <row r="59501" spans="20:24">
      <c r="T59501" s="288"/>
      <c r="U59501" s="287"/>
      <c r="X59501" s="289"/>
    </row>
    <row r="59502" spans="20:24">
      <c r="T59502" s="288"/>
      <c r="U59502" s="287"/>
      <c r="X59502" s="289"/>
    </row>
    <row r="59503" spans="20:24">
      <c r="T59503" s="288"/>
      <c r="U59503" s="287"/>
      <c r="X59503" s="289"/>
    </row>
    <row r="59504" spans="20:24">
      <c r="T59504" s="288"/>
      <c r="U59504" s="287"/>
      <c r="X59504" s="289"/>
    </row>
    <row r="59505" spans="20:24">
      <c r="T59505" s="288"/>
      <c r="U59505" s="287"/>
      <c r="X59505" s="289"/>
    </row>
    <row r="59506" spans="20:24">
      <c r="T59506" s="288"/>
      <c r="U59506" s="287"/>
      <c r="X59506" s="289"/>
    </row>
    <row r="59507" spans="20:24">
      <c r="T59507" s="288"/>
      <c r="U59507" s="287"/>
      <c r="X59507" s="289"/>
    </row>
    <row r="59508" spans="20:24">
      <c r="T59508" s="288"/>
      <c r="U59508" s="287"/>
      <c r="X59508" s="289"/>
    </row>
    <row r="59509" spans="20:24">
      <c r="T59509" s="288"/>
      <c r="U59509" s="287"/>
      <c r="X59509" s="289"/>
    </row>
    <row r="59510" spans="20:24">
      <c r="T59510" s="288"/>
      <c r="U59510" s="287"/>
      <c r="X59510" s="289"/>
    </row>
    <row r="59511" spans="20:24">
      <c r="T59511" s="288"/>
      <c r="U59511" s="287"/>
      <c r="X59511" s="289"/>
    </row>
    <row r="59512" spans="20:24">
      <c r="T59512" s="288"/>
      <c r="U59512" s="287"/>
      <c r="X59512" s="289"/>
    </row>
    <row r="59513" spans="20:24">
      <c r="T59513" s="288"/>
      <c r="U59513" s="287"/>
      <c r="X59513" s="289"/>
    </row>
    <row r="59514" spans="20:24">
      <c r="T59514" s="288"/>
      <c r="U59514" s="287"/>
      <c r="X59514" s="289"/>
    </row>
    <row r="59515" spans="20:24">
      <c r="T59515" s="288"/>
      <c r="U59515" s="287"/>
      <c r="X59515" s="289"/>
    </row>
    <row r="59516" spans="20:24">
      <c r="T59516" s="288"/>
      <c r="U59516" s="287"/>
      <c r="X59516" s="289"/>
    </row>
    <row r="59517" spans="20:24">
      <c r="T59517" s="288"/>
      <c r="U59517" s="287"/>
      <c r="X59517" s="289"/>
    </row>
    <row r="59518" spans="20:24">
      <c r="T59518" s="288"/>
      <c r="U59518" s="287"/>
      <c r="X59518" s="289"/>
    </row>
    <row r="59519" spans="20:24">
      <c r="T59519" s="288"/>
      <c r="U59519" s="287"/>
      <c r="X59519" s="289"/>
    </row>
    <row r="59520" spans="20:24">
      <c r="T59520" s="288"/>
      <c r="U59520" s="287"/>
      <c r="X59520" s="289"/>
    </row>
    <row r="59521" spans="20:24">
      <c r="T59521" s="288"/>
      <c r="U59521" s="287"/>
      <c r="X59521" s="289"/>
    </row>
    <row r="59522" spans="20:24">
      <c r="T59522" s="288"/>
      <c r="U59522" s="287"/>
      <c r="X59522" s="289"/>
    </row>
    <row r="59523" spans="20:24">
      <c r="T59523" s="288"/>
      <c r="U59523" s="287"/>
      <c r="X59523" s="289"/>
    </row>
    <row r="59524" spans="20:24">
      <c r="T59524" s="288"/>
      <c r="U59524" s="287"/>
      <c r="X59524" s="289"/>
    </row>
    <row r="59525" spans="20:24">
      <c r="T59525" s="288"/>
      <c r="U59525" s="287"/>
      <c r="X59525" s="289"/>
    </row>
    <row r="59526" spans="20:24">
      <c r="T59526" s="288"/>
      <c r="U59526" s="287"/>
      <c r="X59526" s="289"/>
    </row>
    <row r="59527" spans="20:24">
      <c r="T59527" s="288"/>
      <c r="U59527" s="287"/>
      <c r="X59527" s="289"/>
    </row>
    <row r="59528" spans="20:24">
      <c r="T59528" s="288"/>
      <c r="U59528" s="287"/>
      <c r="X59528" s="289"/>
    </row>
    <row r="59529" spans="20:24">
      <c r="T59529" s="288"/>
      <c r="U59529" s="287"/>
      <c r="X59529" s="289"/>
    </row>
    <row r="59530" spans="20:24">
      <c r="T59530" s="288"/>
      <c r="U59530" s="287"/>
      <c r="X59530" s="289"/>
    </row>
    <row r="59531" spans="20:24">
      <c r="T59531" s="288"/>
      <c r="U59531" s="287"/>
      <c r="X59531" s="289"/>
    </row>
    <row r="59532" spans="20:24">
      <c r="T59532" s="288"/>
      <c r="U59532" s="287"/>
      <c r="X59532" s="289"/>
    </row>
    <row r="59533" spans="20:24">
      <c r="T59533" s="288"/>
      <c r="U59533" s="287"/>
      <c r="X59533" s="289"/>
    </row>
    <row r="59534" spans="20:24">
      <c r="T59534" s="288"/>
      <c r="U59534" s="287"/>
      <c r="X59534" s="289"/>
    </row>
    <row r="59535" spans="20:24">
      <c r="T59535" s="288"/>
      <c r="U59535" s="287"/>
      <c r="X59535" s="289"/>
    </row>
    <row r="59536" spans="20:24">
      <c r="T59536" s="288"/>
      <c r="U59536" s="287"/>
      <c r="X59536" s="289"/>
    </row>
    <row r="59537" spans="20:24">
      <c r="T59537" s="288"/>
      <c r="U59537" s="287"/>
      <c r="X59537" s="289"/>
    </row>
    <row r="59538" spans="20:24">
      <c r="T59538" s="288"/>
      <c r="U59538" s="287"/>
      <c r="X59538" s="289"/>
    </row>
    <row r="59539" spans="20:24">
      <c r="T59539" s="288"/>
      <c r="U59539" s="287"/>
      <c r="X59539" s="289"/>
    </row>
    <row r="59540" spans="20:24">
      <c r="T59540" s="288"/>
      <c r="U59540" s="287"/>
      <c r="X59540" s="289"/>
    </row>
    <row r="59541" spans="20:24">
      <c r="T59541" s="288"/>
      <c r="U59541" s="287"/>
      <c r="X59541" s="289"/>
    </row>
    <row r="59542" spans="20:24">
      <c r="T59542" s="288"/>
      <c r="U59542" s="287"/>
      <c r="X59542" s="289"/>
    </row>
    <row r="59543" spans="20:24">
      <c r="T59543" s="288"/>
      <c r="U59543" s="287"/>
      <c r="X59543" s="289"/>
    </row>
    <row r="59544" spans="20:24">
      <c r="T59544" s="288"/>
      <c r="U59544" s="287"/>
      <c r="X59544" s="289"/>
    </row>
    <row r="59545" spans="20:24">
      <c r="T59545" s="288"/>
      <c r="U59545" s="287"/>
      <c r="X59545" s="289"/>
    </row>
    <row r="59546" spans="20:24">
      <c r="T59546" s="288"/>
      <c r="U59546" s="287"/>
      <c r="X59546" s="289"/>
    </row>
    <row r="59547" spans="20:24">
      <c r="T59547" s="288"/>
      <c r="U59547" s="287"/>
      <c r="X59547" s="289"/>
    </row>
    <row r="59548" spans="20:24">
      <c r="T59548" s="288"/>
      <c r="U59548" s="287"/>
      <c r="X59548" s="289"/>
    </row>
    <row r="59549" spans="20:24">
      <c r="T59549" s="288"/>
      <c r="U59549" s="287"/>
      <c r="X59549" s="289"/>
    </row>
    <row r="59550" spans="20:24">
      <c r="T59550" s="288"/>
      <c r="U59550" s="287"/>
      <c r="X59550" s="289"/>
    </row>
    <row r="59551" spans="20:24">
      <c r="T59551" s="288"/>
      <c r="U59551" s="287"/>
      <c r="X59551" s="289"/>
    </row>
    <row r="59552" spans="20:24">
      <c r="T59552" s="288"/>
      <c r="U59552" s="287"/>
      <c r="X59552" s="289"/>
    </row>
    <row r="59553" spans="20:24">
      <c r="T59553" s="288"/>
      <c r="U59553" s="287"/>
      <c r="X59553" s="289"/>
    </row>
    <row r="59554" spans="20:24">
      <c r="T59554" s="288"/>
      <c r="U59554" s="287"/>
      <c r="X59554" s="289"/>
    </row>
    <row r="59555" spans="20:24">
      <c r="T59555" s="288"/>
      <c r="U59555" s="287"/>
      <c r="X59555" s="289"/>
    </row>
    <row r="59556" spans="20:24">
      <c r="T59556" s="288"/>
      <c r="U59556" s="287"/>
      <c r="X59556" s="289"/>
    </row>
    <row r="59557" spans="20:24">
      <c r="T59557" s="288"/>
      <c r="U59557" s="287"/>
      <c r="X59557" s="289"/>
    </row>
    <row r="59558" spans="20:24">
      <c r="T59558" s="288"/>
      <c r="U59558" s="287"/>
      <c r="X59558" s="289"/>
    </row>
    <row r="59559" spans="20:24">
      <c r="T59559" s="288"/>
      <c r="U59559" s="287"/>
      <c r="X59559" s="289"/>
    </row>
    <row r="59560" spans="20:24">
      <c r="T59560" s="288"/>
      <c r="U59560" s="287"/>
      <c r="X59560" s="289"/>
    </row>
    <row r="59561" spans="20:24">
      <c r="T59561" s="288"/>
      <c r="U59561" s="287"/>
      <c r="X59561" s="289"/>
    </row>
    <row r="59562" spans="20:24">
      <c r="T59562" s="288"/>
      <c r="U59562" s="287"/>
      <c r="X59562" s="289"/>
    </row>
    <row r="59563" spans="20:24">
      <c r="T59563" s="288"/>
      <c r="U59563" s="287"/>
      <c r="X59563" s="289"/>
    </row>
    <row r="59564" spans="20:24">
      <c r="T59564" s="288"/>
      <c r="U59564" s="287"/>
      <c r="X59564" s="289"/>
    </row>
    <row r="59565" spans="20:24">
      <c r="T59565" s="288"/>
      <c r="U59565" s="287"/>
      <c r="X59565" s="289"/>
    </row>
    <row r="59566" spans="20:24">
      <c r="T59566" s="288"/>
      <c r="U59566" s="287"/>
      <c r="X59566" s="289"/>
    </row>
    <row r="59567" spans="20:24">
      <c r="T59567" s="288"/>
      <c r="U59567" s="287"/>
      <c r="X59567" s="289"/>
    </row>
    <row r="59568" spans="20:24">
      <c r="T59568" s="288"/>
      <c r="U59568" s="287"/>
      <c r="X59568" s="289"/>
    </row>
    <row r="59569" spans="20:24">
      <c r="T59569" s="288"/>
      <c r="U59569" s="287"/>
      <c r="X59569" s="289"/>
    </row>
    <row r="59570" spans="20:24">
      <c r="T59570" s="288"/>
      <c r="U59570" s="287"/>
      <c r="X59570" s="289"/>
    </row>
    <row r="59571" spans="20:24">
      <c r="T59571" s="288"/>
      <c r="U59571" s="287"/>
      <c r="X59571" s="289"/>
    </row>
    <row r="59572" spans="20:24">
      <c r="T59572" s="288"/>
      <c r="U59572" s="287"/>
      <c r="X59572" s="289"/>
    </row>
    <row r="59573" spans="20:24">
      <c r="T59573" s="288"/>
      <c r="U59573" s="287"/>
      <c r="X59573" s="289"/>
    </row>
    <row r="59574" spans="20:24">
      <c r="T59574" s="288"/>
      <c r="U59574" s="287"/>
      <c r="X59574" s="289"/>
    </row>
    <row r="59575" spans="20:24">
      <c r="T59575" s="288"/>
      <c r="U59575" s="287"/>
      <c r="X59575" s="289"/>
    </row>
    <row r="59576" spans="20:24">
      <c r="T59576" s="288"/>
      <c r="U59576" s="287"/>
      <c r="X59576" s="289"/>
    </row>
    <row r="59577" spans="20:24">
      <c r="T59577" s="288"/>
      <c r="U59577" s="287"/>
      <c r="X59577" s="289"/>
    </row>
    <row r="59578" spans="20:24">
      <c r="T59578" s="288"/>
      <c r="U59578" s="287"/>
      <c r="X59578" s="289"/>
    </row>
    <row r="59579" spans="20:24">
      <c r="T59579" s="288"/>
      <c r="U59579" s="287"/>
      <c r="X59579" s="289"/>
    </row>
    <row r="59580" spans="20:24">
      <c r="T59580" s="288"/>
      <c r="U59580" s="287"/>
      <c r="X59580" s="289"/>
    </row>
    <row r="59581" spans="20:24">
      <c r="T59581" s="288"/>
      <c r="U59581" s="287"/>
      <c r="X59581" s="289"/>
    </row>
    <row r="59582" spans="20:24">
      <c r="T59582" s="288"/>
      <c r="U59582" s="287"/>
      <c r="X59582" s="289"/>
    </row>
    <row r="59583" spans="20:24">
      <c r="T59583" s="288"/>
      <c r="U59583" s="287"/>
      <c r="X59583" s="289"/>
    </row>
    <row r="59584" spans="20:24">
      <c r="T59584" s="288"/>
      <c r="U59584" s="287"/>
      <c r="X59584" s="289"/>
    </row>
    <row r="59585" spans="20:24">
      <c r="T59585" s="288"/>
      <c r="U59585" s="287"/>
      <c r="X59585" s="289"/>
    </row>
    <row r="59586" spans="20:24">
      <c r="T59586" s="288"/>
      <c r="U59586" s="287"/>
      <c r="X59586" s="289"/>
    </row>
    <row r="59587" spans="20:24">
      <c r="T59587" s="288"/>
      <c r="U59587" s="287"/>
      <c r="X59587" s="289"/>
    </row>
    <row r="59588" spans="20:24">
      <c r="T59588" s="288"/>
      <c r="U59588" s="287"/>
      <c r="X59588" s="289"/>
    </row>
    <row r="59589" spans="20:24">
      <c r="T59589" s="288"/>
      <c r="U59589" s="287"/>
      <c r="X59589" s="289"/>
    </row>
    <row r="59590" spans="20:24">
      <c r="T59590" s="288"/>
      <c r="U59590" s="287"/>
      <c r="X59590" s="289"/>
    </row>
    <row r="59591" spans="20:24">
      <c r="T59591" s="288"/>
      <c r="U59591" s="287"/>
      <c r="X59591" s="289"/>
    </row>
    <row r="59592" spans="20:24">
      <c r="T59592" s="288"/>
      <c r="U59592" s="287"/>
      <c r="X59592" s="289"/>
    </row>
    <row r="59593" spans="20:24">
      <c r="T59593" s="288"/>
      <c r="U59593" s="287"/>
      <c r="X59593" s="289"/>
    </row>
    <row r="59594" spans="20:24">
      <c r="T59594" s="288"/>
      <c r="U59594" s="287"/>
      <c r="X59594" s="289"/>
    </row>
    <row r="59595" spans="20:24">
      <c r="T59595" s="288"/>
      <c r="U59595" s="287"/>
      <c r="X59595" s="289"/>
    </row>
    <row r="59596" spans="20:24">
      <c r="T59596" s="288"/>
      <c r="U59596" s="287"/>
      <c r="X59596" s="289"/>
    </row>
    <row r="59597" spans="20:24">
      <c r="T59597" s="288"/>
      <c r="U59597" s="287"/>
      <c r="X59597" s="289"/>
    </row>
    <row r="59598" spans="20:24">
      <c r="T59598" s="288"/>
      <c r="U59598" s="287"/>
      <c r="X59598" s="289"/>
    </row>
    <row r="59599" spans="20:24">
      <c r="T59599" s="288"/>
      <c r="U59599" s="287"/>
      <c r="X59599" s="289"/>
    </row>
    <row r="59600" spans="20:24">
      <c r="T59600" s="288"/>
      <c r="U59600" s="287"/>
      <c r="X59600" s="289"/>
    </row>
    <row r="59601" spans="20:24">
      <c r="T59601" s="288"/>
      <c r="U59601" s="287"/>
      <c r="X59601" s="289"/>
    </row>
    <row r="59602" spans="20:24">
      <c r="T59602" s="288"/>
      <c r="U59602" s="287"/>
      <c r="X59602" s="289"/>
    </row>
    <row r="59603" spans="20:24">
      <c r="T59603" s="288"/>
      <c r="U59603" s="287"/>
      <c r="X59603" s="289"/>
    </row>
    <row r="59604" spans="20:24">
      <c r="T59604" s="288"/>
      <c r="U59604" s="287"/>
      <c r="X59604" s="289"/>
    </row>
    <row r="59605" spans="20:24">
      <c r="T59605" s="288"/>
      <c r="U59605" s="287"/>
      <c r="X59605" s="289"/>
    </row>
    <row r="59606" spans="20:24">
      <c r="T59606" s="288"/>
      <c r="U59606" s="287"/>
      <c r="X59606" s="289"/>
    </row>
    <row r="59607" spans="20:24">
      <c r="T59607" s="288"/>
      <c r="U59607" s="287"/>
      <c r="X59607" s="289"/>
    </row>
    <row r="59608" spans="20:24">
      <c r="T59608" s="288"/>
      <c r="U59608" s="287"/>
      <c r="X59608" s="289"/>
    </row>
    <row r="59609" spans="20:24">
      <c r="T59609" s="288"/>
      <c r="U59609" s="287"/>
      <c r="X59609" s="289"/>
    </row>
    <row r="59610" spans="20:24">
      <c r="T59610" s="288"/>
      <c r="U59610" s="287"/>
      <c r="X59610" s="289"/>
    </row>
    <row r="59611" spans="20:24">
      <c r="T59611" s="288"/>
      <c r="U59611" s="287"/>
      <c r="X59611" s="289"/>
    </row>
    <row r="59612" spans="20:24">
      <c r="T59612" s="288"/>
      <c r="U59612" s="287"/>
      <c r="X59612" s="289"/>
    </row>
    <row r="59613" spans="20:24">
      <c r="T59613" s="288"/>
      <c r="U59613" s="287"/>
      <c r="X59613" s="289"/>
    </row>
    <row r="59614" spans="20:24">
      <c r="T59614" s="288"/>
      <c r="U59614" s="287"/>
      <c r="X59614" s="289"/>
    </row>
    <row r="59615" spans="20:24">
      <c r="T59615" s="288"/>
      <c r="U59615" s="287"/>
      <c r="X59615" s="289"/>
    </row>
    <row r="59616" spans="20:24">
      <c r="T59616" s="288"/>
      <c r="U59616" s="287"/>
      <c r="X59616" s="289"/>
    </row>
    <row r="59617" spans="20:24">
      <c r="T59617" s="288"/>
      <c r="U59617" s="287"/>
      <c r="X59617" s="289"/>
    </row>
    <row r="59618" spans="20:24">
      <c r="T59618" s="288"/>
      <c r="U59618" s="287"/>
      <c r="X59618" s="289"/>
    </row>
    <row r="59619" spans="20:24">
      <c r="T59619" s="288"/>
      <c r="U59619" s="287"/>
      <c r="X59619" s="289"/>
    </row>
    <row r="59620" spans="20:24">
      <c r="T59620" s="288"/>
      <c r="U59620" s="287"/>
      <c r="X59620" s="289"/>
    </row>
    <row r="59621" spans="20:24">
      <c r="T59621" s="288"/>
      <c r="U59621" s="287"/>
      <c r="X59621" s="289"/>
    </row>
    <row r="59622" spans="20:24">
      <c r="T59622" s="288"/>
      <c r="U59622" s="287"/>
      <c r="X59622" s="289"/>
    </row>
    <row r="59623" spans="20:24">
      <c r="T59623" s="288"/>
      <c r="U59623" s="287"/>
      <c r="X59623" s="289"/>
    </row>
    <row r="59624" spans="20:24">
      <c r="T59624" s="288"/>
      <c r="U59624" s="287"/>
      <c r="X59624" s="289"/>
    </row>
    <row r="59625" spans="20:24">
      <c r="T59625" s="288"/>
      <c r="U59625" s="287"/>
      <c r="X59625" s="289"/>
    </row>
    <row r="59626" spans="20:24">
      <c r="T59626" s="288"/>
      <c r="U59626" s="287"/>
      <c r="X59626" s="289"/>
    </row>
    <row r="59627" spans="20:24">
      <c r="T59627" s="288"/>
      <c r="U59627" s="287"/>
      <c r="X59627" s="289"/>
    </row>
    <row r="59628" spans="20:24">
      <c r="T59628" s="288"/>
      <c r="U59628" s="287"/>
      <c r="X59628" s="289"/>
    </row>
    <row r="59629" spans="20:24">
      <c r="T59629" s="288"/>
      <c r="U59629" s="287"/>
      <c r="X59629" s="289"/>
    </row>
    <row r="59630" spans="20:24">
      <c r="T59630" s="288"/>
      <c r="U59630" s="287"/>
      <c r="X59630" s="289"/>
    </row>
    <row r="59631" spans="20:24">
      <c r="T59631" s="288"/>
      <c r="U59631" s="287"/>
      <c r="X59631" s="289"/>
    </row>
    <row r="59632" spans="20:24">
      <c r="T59632" s="288"/>
      <c r="U59632" s="287"/>
      <c r="X59632" s="289"/>
    </row>
    <row r="59633" spans="20:24">
      <c r="T59633" s="288"/>
      <c r="U59633" s="287"/>
      <c r="X59633" s="289"/>
    </row>
    <row r="59634" spans="20:24">
      <c r="T59634" s="288"/>
      <c r="U59634" s="287"/>
      <c r="X59634" s="289"/>
    </row>
    <row r="59635" spans="20:24">
      <c r="T59635" s="288"/>
      <c r="U59635" s="287"/>
      <c r="X59635" s="289"/>
    </row>
    <row r="59636" spans="20:24">
      <c r="T59636" s="288"/>
      <c r="U59636" s="287"/>
      <c r="X59636" s="289"/>
    </row>
    <row r="59637" spans="20:24">
      <c r="T59637" s="288"/>
      <c r="U59637" s="287"/>
      <c r="X59637" s="289"/>
    </row>
    <row r="59638" spans="20:24">
      <c r="T59638" s="288"/>
      <c r="U59638" s="287"/>
      <c r="X59638" s="289"/>
    </row>
    <row r="59639" spans="20:24">
      <c r="T59639" s="288"/>
      <c r="U59639" s="287"/>
      <c r="X59639" s="289"/>
    </row>
    <row r="59640" spans="20:24">
      <c r="T59640" s="288"/>
      <c r="U59640" s="287"/>
      <c r="X59640" s="289"/>
    </row>
    <row r="59641" spans="20:24">
      <c r="T59641" s="288"/>
      <c r="U59641" s="287"/>
      <c r="X59641" s="289"/>
    </row>
    <row r="59642" spans="20:24">
      <c r="T59642" s="288"/>
      <c r="U59642" s="287"/>
      <c r="X59642" s="289"/>
    </row>
    <row r="59643" spans="20:24">
      <c r="T59643" s="288"/>
      <c r="U59643" s="287"/>
      <c r="X59643" s="289"/>
    </row>
    <row r="59644" spans="20:24">
      <c r="T59644" s="288"/>
      <c r="U59644" s="287"/>
      <c r="X59644" s="289"/>
    </row>
    <row r="59645" spans="20:24">
      <c r="T59645" s="288"/>
      <c r="U59645" s="287"/>
      <c r="X59645" s="289"/>
    </row>
    <row r="59646" spans="20:24">
      <c r="T59646" s="288"/>
      <c r="U59646" s="287"/>
      <c r="X59646" s="289"/>
    </row>
    <row r="59647" spans="20:24">
      <c r="T59647" s="288"/>
      <c r="U59647" s="287"/>
      <c r="X59647" s="289"/>
    </row>
    <row r="59648" spans="20:24">
      <c r="T59648" s="288"/>
      <c r="U59648" s="287"/>
      <c r="X59648" s="289"/>
    </row>
    <row r="59649" spans="20:24">
      <c r="T59649" s="288"/>
      <c r="U59649" s="287"/>
      <c r="X59649" s="289"/>
    </row>
    <row r="59650" spans="20:24">
      <c r="T59650" s="288"/>
      <c r="U59650" s="287"/>
      <c r="X59650" s="289"/>
    </row>
    <row r="59651" spans="20:24">
      <c r="T59651" s="288"/>
      <c r="U59651" s="287"/>
      <c r="X59651" s="289"/>
    </row>
    <row r="59652" spans="20:24">
      <c r="T59652" s="288"/>
      <c r="U59652" s="287"/>
      <c r="X59652" s="289"/>
    </row>
    <row r="59653" spans="20:24">
      <c r="T59653" s="288"/>
      <c r="U59653" s="287"/>
      <c r="X59653" s="289"/>
    </row>
    <row r="59654" spans="20:24">
      <c r="T59654" s="288"/>
      <c r="U59654" s="287"/>
      <c r="X59654" s="289"/>
    </row>
    <row r="59655" spans="20:24">
      <c r="T59655" s="288"/>
      <c r="U59655" s="287"/>
      <c r="X59655" s="289"/>
    </row>
    <row r="59656" spans="20:24">
      <c r="T59656" s="288"/>
      <c r="U59656" s="287"/>
      <c r="X59656" s="289"/>
    </row>
    <row r="59657" spans="20:24">
      <c r="T59657" s="288"/>
      <c r="U59657" s="287"/>
      <c r="X59657" s="289"/>
    </row>
    <row r="59658" spans="20:24">
      <c r="T59658" s="288"/>
      <c r="U59658" s="287"/>
      <c r="X59658" s="289"/>
    </row>
    <row r="59659" spans="20:24">
      <c r="T59659" s="288"/>
      <c r="U59659" s="287"/>
      <c r="X59659" s="289"/>
    </row>
    <row r="59660" spans="20:24">
      <c r="T59660" s="288"/>
      <c r="U59660" s="287"/>
      <c r="X59660" s="289"/>
    </row>
    <row r="59661" spans="20:24">
      <c r="T59661" s="288"/>
      <c r="U59661" s="287"/>
      <c r="X59661" s="289"/>
    </row>
    <row r="59662" spans="20:24">
      <c r="T59662" s="288"/>
      <c r="U59662" s="287"/>
      <c r="X59662" s="289"/>
    </row>
    <row r="59663" spans="20:24">
      <c r="T59663" s="288"/>
      <c r="U59663" s="287"/>
      <c r="X59663" s="289"/>
    </row>
    <row r="59664" spans="20:24">
      <c r="T59664" s="288"/>
      <c r="U59664" s="287"/>
      <c r="X59664" s="289"/>
    </row>
    <row r="59665" spans="20:24">
      <c r="T59665" s="288"/>
      <c r="U59665" s="287"/>
      <c r="X59665" s="289"/>
    </row>
    <row r="59666" spans="20:24">
      <c r="T59666" s="288"/>
      <c r="U59666" s="287"/>
      <c r="X59666" s="289"/>
    </row>
    <row r="59667" spans="20:24">
      <c r="T59667" s="288"/>
      <c r="U59667" s="287"/>
      <c r="X59667" s="289"/>
    </row>
    <row r="59668" spans="20:24">
      <c r="T59668" s="288"/>
      <c r="U59668" s="287"/>
      <c r="X59668" s="289"/>
    </row>
    <row r="59669" spans="20:24">
      <c r="T59669" s="288"/>
      <c r="U59669" s="287"/>
      <c r="X59669" s="289"/>
    </row>
    <row r="59670" spans="20:24">
      <c r="T59670" s="288"/>
      <c r="U59670" s="287"/>
      <c r="X59670" s="289"/>
    </row>
    <row r="59671" spans="20:24">
      <c r="T59671" s="288"/>
      <c r="U59671" s="287"/>
      <c r="X59671" s="289"/>
    </row>
    <row r="59672" spans="20:24">
      <c r="T59672" s="288"/>
      <c r="U59672" s="287"/>
      <c r="X59672" s="289"/>
    </row>
    <row r="59673" spans="20:24">
      <c r="T59673" s="288"/>
      <c r="U59673" s="287"/>
      <c r="X59673" s="289"/>
    </row>
    <row r="59674" spans="20:24">
      <c r="T59674" s="288"/>
      <c r="U59674" s="287"/>
      <c r="X59674" s="289"/>
    </row>
    <row r="59675" spans="20:24">
      <c r="T59675" s="288"/>
      <c r="U59675" s="287"/>
      <c r="X59675" s="289"/>
    </row>
    <row r="59676" spans="20:24">
      <c r="T59676" s="288"/>
      <c r="U59676" s="287"/>
      <c r="X59676" s="289"/>
    </row>
    <row r="59677" spans="20:24">
      <c r="T59677" s="288"/>
      <c r="U59677" s="287"/>
      <c r="X59677" s="289"/>
    </row>
    <row r="59678" spans="20:24">
      <c r="T59678" s="288"/>
      <c r="U59678" s="287"/>
      <c r="X59678" s="289"/>
    </row>
    <row r="59679" spans="20:24">
      <c r="T59679" s="288"/>
      <c r="U59679" s="287"/>
      <c r="X59679" s="289"/>
    </row>
    <row r="59680" spans="20:24">
      <c r="T59680" s="288"/>
      <c r="U59680" s="287"/>
      <c r="X59680" s="289"/>
    </row>
    <row r="59681" spans="20:24">
      <c r="T59681" s="288"/>
      <c r="U59681" s="287"/>
      <c r="X59681" s="289"/>
    </row>
    <row r="59682" spans="20:24">
      <c r="T59682" s="288"/>
      <c r="U59682" s="287"/>
      <c r="X59682" s="289"/>
    </row>
    <row r="59683" spans="20:24">
      <c r="T59683" s="288"/>
      <c r="U59683" s="287"/>
      <c r="X59683" s="289"/>
    </row>
    <row r="59684" spans="20:24">
      <c r="T59684" s="288"/>
      <c r="U59684" s="287"/>
      <c r="X59684" s="289"/>
    </row>
    <row r="59685" spans="20:24">
      <c r="T59685" s="288"/>
      <c r="U59685" s="287"/>
      <c r="X59685" s="289"/>
    </row>
    <row r="59686" spans="20:24">
      <c r="T59686" s="288"/>
      <c r="U59686" s="287"/>
      <c r="X59686" s="289"/>
    </row>
    <row r="59687" spans="20:24">
      <c r="T59687" s="288"/>
      <c r="U59687" s="287"/>
      <c r="X59687" s="289"/>
    </row>
    <row r="59688" spans="20:24">
      <c r="T59688" s="288"/>
      <c r="U59688" s="287"/>
      <c r="X59688" s="289"/>
    </row>
    <row r="59689" spans="20:24">
      <c r="T59689" s="288"/>
      <c r="U59689" s="287"/>
      <c r="X59689" s="289"/>
    </row>
    <row r="59690" spans="20:24">
      <c r="T59690" s="288"/>
      <c r="U59690" s="287"/>
      <c r="X59690" s="289"/>
    </row>
    <row r="59691" spans="20:24">
      <c r="T59691" s="288"/>
      <c r="U59691" s="287"/>
      <c r="X59691" s="289"/>
    </row>
    <row r="59692" spans="20:24">
      <c r="T59692" s="288"/>
      <c r="U59692" s="287"/>
      <c r="X59692" s="289"/>
    </row>
    <row r="59693" spans="20:24">
      <c r="T59693" s="288"/>
      <c r="U59693" s="287"/>
      <c r="X59693" s="289"/>
    </row>
    <row r="59694" spans="20:24">
      <c r="T59694" s="288"/>
      <c r="U59694" s="287"/>
      <c r="X59694" s="289"/>
    </row>
    <row r="59695" spans="20:24">
      <c r="T59695" s="288"/>
      <c r="U59695" s="287"/>
      <c r="X59695" s="289"/>
    </row>
    <row r="59696" spans="20:24">
      <c r="T59696" s="288"/>
      <c r="U59696" s="287"/>
      <c r="X59696" s="289"/>
    </row>
    <row r="59697" spans="20:24">
      <c r="T59697" s="288"/>
      <c r="U59697" s="287"/>
      <c r="X59697" s="289"/>
    </row>
    <row r="59698" spans="20:24">
      <c r="T59698" s="288"/>
      <c r="U59698" s="287"/>
      <c r="X59698" s="289"/>
    </row>
    <row r="59699" spans="20:24">
      <c r="T59699" s="288"/>
      <c r="U59699" s="287"/>
      <c r="X59699" s="289"/>
    </row>
    <row r="59700" spans="20:24">
      <c r="T59700" s="288"/>
      <c r="U59700" s="287"/>
      <c r="X59700" s="289"/>
    </row>
    <row r="59701" spans="20:24">
      <c r="T59701" s="288"/>
      <c r="U59701" s="287"/>
      <c r="X59701" s="289"/>
    </row>
    <row r="59702" spans="20:24">
      <c r="T59702" s="288"/>
      <c r="U59702" s="287"/>
      <c r="X59702" s="289"/>
    </row>
    <row r="59703" spans="20:24">
      <c r="T59703" s="288"/>
      <c r="U59703" s="287"/>
      <c r="X59703" s="289"/>
    </row>
    <row r="59704" spans="20:24">
      <c r="T59704" s="288"/>
      <c r="U59704" s="287"/>
      <c r="X59704" s="289"/>
    </row>
    <row r="59705" spans="20:24">
      <c r="T59705" s="288"/>
      <c r="U59705" s="287"/>
      <c r="X59705" s="289"/>
    </row>
    <row r="59706" spans="20:24">
      <c r="T59706" s="288"/>
      <c r="U59706" s="287"/>
      <c r="X59706" s="289"/>
    </row>
    <row r="59707" spans="20:24">
      <c r="T59707" s="288"/>
      <c r="U59707" s="287"/>
      <c r="X59707" s="289"/>
    </row>
    <row r="59708" spans="20:24">
      <c r="T59708" s="288"/>
      <c r="U59708" s="287"/>
      <c r="X59708" s="289"/>
    </row>
    <row r="59709" spans="20:24">
      <c r="T59709" s="288"/>
      <c r="U59709" s="287"/>
      <c r="X59709" s="289"/>
    </row>
    <row r="59710" spans="20:24">
      <c r="T59710" s="288"/>
      <c r="U59710" s="287"/>
      <c r="X59710" s="289"/>
    </row>
    <row r="59711" spans="20:24">
      <c r="T59711" s="288"/>
      <c r="U59711" s="287"/>
      <c r="X59711" s="289"/>
    </row>
    <row r="59712" spans="20:24">
      <c r="T59712" s="288"/>
      <c r="U59712" s="287"/>
      <c r="X59712" s="289"/>
    </row>
    <row r="59713" spans="20:24">
      <c r="T59713" s="288"/>
      <c r="U59713" s="287"/>
      <c r="X59713" s="289"/>
    </row>
    <row r="59714" spans="20:24">
      <c r="T59714" s="288"/>
      <c r="U59714" s="287"/>
      <c r="X59714" s="289"/>
    </row>
    <row r="59715" spans="20:24">
      <c r="T59715" s="288"/>
      <c r="U59715" s="287"/>
      <c r="X59715" s="289"/>
    </row>
    <row r="59716" spans="20:24">
      <c r="T59716" s="288"/>
      <c r="U59716" s="287"/>
      <c r="X59716" s="289"/>
    </row>
    <row r="59717" spans="20:24">
      <c r="T59717" s="288"/>
      <c r="U59717" s="287"/>
      <c r="X59717" s="289"/>
    </row>
    <row r="59718" spans="20:24">
      <c r="T59718" s="288"/>
      <c r="U59718" s="287"/>
      <c r="X59718" s="289"/>
    </row>
    <row r="59719" spans="20:24">
      <c r="T59719" s="288"/>
      <c r="U59719" s="287"/>
      <c r="X59719" s="289"/>
    </row>
    <row r="59720" spans="20:24">
      <c r="T59720" s="288"/>
      <c r="U59720" s="287"/>
      <c r="X59720" s="289"/>
    </row>
    <row r="59721" spans="20:24">
      <c r="T59721" s="288"/>
      <c r="U59721" s="287"/>
      <c r="X59721" s="289"/>
    </row>
    <row r="59722" spans="20:24">
      <c r="T59722" s="288"/>
      <c r="U59722" s="287"/>
      <c r="X59722" s="289"/>
    </row>
    <row r="59723" spans="20:24">
      <c r="T59723" s="288"/>
      <c r="U59723" s="287"/>
      <c r="X59723" s="289"/>
    </row>
    <row r="59724" spans="20:24">
      <c r="T59724" s="288"/>
      <c r="U59724" s="287"/>
      <c r="X59724" s="289"/>
    </row>
    <row r="59725" spans="20:24">
      <c r="T59725" s="288"/>
      <c r="U59725" s="287"/>
      <c r="X59725" s="289"/>
    </row>
    <row r="59726" spans="20:24">
      <c r="T59726" s="288"/>
      <c r="U59726" s="287"/>
      <c r="X59726" s="289"/>
    </row>
    <row r="59727" spans="20:24">
      <c r="T59727" s="288"/>
      <c r="U59727" s="287"/>
      <c r="X59727" s="289"/>
    </row>
    <row r="59728" spans="20:24">
      <c r="T59728" s="288"/>
      <c r="U59728" s="287"/>
      <c r="X59728" s="289"/>
    </row>
    <row r="59729" spans="20:24">
      <c r="T59729" s="288"/>
      <c r="U59729" s="287"/>
      <c r="X59729" s="289"/>
    </row>
    <row r="59730" spans="20:24">
      <c r="T59730" s="288"/>
      <c r="U59730" s="287"/>
      <c r="X59730" s="289"/>
    </row>
    <row r="59731" spans="20:24">
      <c r="T59731" s="288"/>
      <c r="U59731" s="287"/>
      <c r="X59731" s="289"/>
    </row>
    <row r="59732" spans="20:24">
      <c r="T59732" s="288"/>
      <c r="U59732" s="287"/>
      <c r="X59732" s="289"/>
    </row>
    <row r="59733" spans="20:24">
      <c r="T59733" s="288"/>
      <c r="U59733" s="287"/>
      <c r="X59733" s="289"/>
    </row>
    <row r="59734" spans="20:24">
      <c r="T59734" s="288"/>
      <c r="U59734" s="287"/>
      <c r="X59734" s="289"/>
    </row>
    <row r="59735" spans="20:24">
      <c r="T59735" s="288"/>
      <c r="U59735" s="287"/>
      <c r="X59735" s="289"/>
    </row>
    <row r="59736" spans="20:24">
      <c r="T59736" s="288"/>
      <c r="U59736" s="287"/>
      <c r="X59736" s="289"/>
    </row>
    <row r="59737" spans="20:24">
      <c r="T59737" s="288"/>
      <c r="U59737" s="287"/>
      <c r="X59737" s="289"/>
    </row>
    <row r="59738" spans="20:24">
      <c r="T59738" s="288"/>
      <c r="U59738" s="287"/>
      <c r="X59738" s="289"/>
    </row>
    <row r="59739" spans="20:24">
      <c r="T59739" s="288"/>
      <c r="U59739" s="287"/>
      <c r="X59739" s="289"/>
    </row>
    <row r="59740" spans="20:24">
      <c r="T59740" s="288"/>
      <c r="U59740" s="287"/>
      <c r="X59740" s="289"/>
    </row>
    <row r="59741" spans="20:24">
      <c r="T59741" s="288"/>
      <c r="U59741" s="287"/>
      <c r="X59741" s="289"/>
    </row>
    <row r="59742" spans="20:24">
      <c r="T59742" s="288"/>
      <c r="U59742" s="287"/>
      <c r="X59742" s="289"/>
    </row>
    <row r="59743" spans="20:24">
      <c r="T59743" s="288"/>
      <c r="U59743" s="287"/>
      <c r="X59743" s="289"/>
    </row>
    <row r="59744" spans="20:24">
      <c r="T59744" s="288"/>
      <c r="U59744" s="287"/>
      <c r="X59744" s="289"/>
    </row>
    <row r="59745" spans="20:24">
      <c r="T59745" s="288"/>
      <c r="U59745" s="287"/>
      <c r="X59745" s="289"/>
    </row>
    <row r="59746" spans="20:24">
      <c r="T59746" s="288"/>
      <c r="U59746" s="287"/>
      <c r="X59746" s="289"/>
    </row>
    <row r="59747" spans="20:24">
      <c r="T59747" s="288"/>
      <c r="U59747" s="287"/>
      <c r="X59747" s="289"/>
    </row>
    <row r="59748" spans="20:24">
      <c r="T59748" s="288"/>
      <c r="U59748" s="287"/>
      <c r="X59748" s="289"/>
    </row>
    <row r="59749" spans="20:24">
      <c r="T59749" s="288"/>
      <c r="U59749" s="287"/>
      <c r="X59749" s="289"/>
    </row>
    <row r="59750" spans="20:24">
      <c r="T59750" s="288"/>
      <c r="U59750" s="287"/>
      <c r="X59750" s="289"/>
    </row>
    <row r="59751" spans="20:24">
      <c r="T59751" s="288"/>
      <c r="U59751" s="287"/>
      <c r="X59751" s="289"/>
    </row>
    <row r="59752" spans="20:24">
      <c r="T59752" s="288"/>
      <c r="U59752" s="287"/>
      <c r="X59752" s="289"/>
    </row>
    <row r="59753" spans="20:24">
      <c r="T59753" s="288"/>
      <c r="U59753" s="287"/>
      <c r="X59753" s="289"/>
    </row>
    <row r="59754" spans="20:24">
      <c r="T59754" s="288"/>
      <c r="U59754" s="287"/>
      <c r="X59754" s="289"/>
    </row>
    <row r="59755" spans="20:24">
      <c r="T59755" s="288"/>
      <c r="U59755" s="287"/>
      <c r="X59755" s="289"/>
    </row>
    <row r="59756" spans="20:24">
      <c r="T59756" s="288"/>
      <c r="U59756" s="287"/>
      <c r="X59756" s="289"/>
    </row>
    <row r="59757" spans="20:24">
      <c r="T59757" s="288"/>
      <c r="U59757" s="287"/>
      <c r="X59757" s="289"/>
    </row>
    <row r="59758" spans="20:24">
      <c r="T59758" s="288"/>
      <c r="U59758" s="287"/>
      <c r="X59758" s="289"/>
    </row>
    <row r="59759" spans="20:24">
      <c r="T59759" s="288"/>
      <c r="U59759" s="287"/>
      <c r="X59759" s="289"/>
    </row>
    <row r="59760" spans="20:24">
      <c r="T59760" s="288"/>
      <c r="U59760" s="287"/>
      <c r="X59760" s="289"/>
    </row>
    <row r="59761" spans="20:24">
      <c r="T59761" s="288"/>
      <c r="U59761" s="287"/>
      <c r="X59761" s="289"/>
    </row>
    <row r="59762" spans="20:24">
      <c r="T59762" s="288"/>
      <c r="U59762" s="287"/>
      <c r="X59762" s="289"/>
    </row>
    <row r="59763" spans="20:24">
      <c r="T59763" s="288"/>
      <c r="U59763" s="287"/>
      <c r="X59763" s="289"/>
    </row>
    <row r="59764" spans="20:24">
      <c r="T59764" s="288"/>
      <c r="U59764" s="287"/>
      <c r="X59764" s="289"/>
    </row>
    <row r="59765" spans="20:24">
      <c r="T59765" s="288"/>
      <c r="U59765" s="287"/>
      <c r="X59765" s="289"/>
    </row>
    <row r="59766" spans="20:24">
      <c r="T59766" s="288"/>
      <c r="U59766" s="287"/>
      <c r="X59766" s="289"/>
    </row>
    <row r="59767" spans="20:24">
      <c r="T59767" s="288"/>
      <c r="U59767" s="287"/>
      <c r="X59767" s="289"/>
    </row>
    <row r="59768" spans="20:24">
      <c r="T59768" s="288"/>
      <c r="U59768" s="287"/>
      <c r="X59768" s="289"/>
    </row>
    <row r="59769" spans="20:24">
      <c r="T59769" s="288"/>
      <c r="U59769" s="287"/>
      <c r="X59769" s="289"/>
    </row>
    <row r="59770" spans="20:24">
      <c r="T59770" s="288"/>
      <c r="U59770" s="287"/>
      <c r="X59770" s="289"/>
    </row>
    <row r="59771" spans="20:24">
      <c r="T59771" s="288"/>
      <c r="U59771" s="287"/>
      <c r="X59771" s="289"/>
    </row>
    <row r="59772" spans="20:24">
      <c r="T59772" s="288"/>
      <c r="U59772" s="287"/>
      <c r="X59772" s="289"/>
    </row>
    <row r="59773" spans="20:24">
      <c r="T59773" s="288"/>
      <c r="U59773" s="287"/>
      <c r="X59773" s="289"/>
    </row>
    <row r="59774" spans="20:24">
      <c r="T59774" s="288"/>
      <c r="U59774" s="287"/>
      <c r="X59774" s="289"/>
    </row>
    <row r="59775" spans="20:24">
      <c r="T59775" s="288"/>
      <c r="U59775" s="287"/>
      <c r="X59775" s="289"/>
    </row>
    <row r="59776" spans="20:24">
      <c r="T59776" s="288"/>
      <c r="U59776" s="287"/>
      <c r="X59776" s="289"/>
    </row>
    <row r="59777" spans="20:24">
      <c r="T59777" s="288"/>
      <c r="U59777" s="287"/>
      <c r="X59777" s="289"/>
    </row>
    <row r="59778" spans="20:24">
      <c r="T59778" s="288"/>
      <c r="U59778" s="287"/>
      <c r="X59778" s="289"/>
    </row>
    <row r="59779" spans="20:24">
      <c r="T59779" s="288"/>
      <c r="U59779" s="287"/>
      <c r="X59779" s="289"/>
    </row>
    <row r="59780" spans="20:24">
      <c r="T59780" s="288"/>
      <c r="U59780" s="287"/>
      <c r="X59780" s="289"/>
    </row>
    <row r="59781" spans="20:24">
      <c r="T59781" s="288"/>
      <c r="U59781" s="287"/>
      <c r="X59781" s="289"/>
    </row>
    <row r="59782" spans="20:24">
      <c r="T59782" s="288"/>
      <c r="U59782" s="287"/>
      <c r="X59782" s="289"/>
    </row>
    <row r="59783" spans="20:24">
      <c r="T59783" s="288"/>
      <c r="U59783" s="287"/>
      <c r="X59783" s="289"/>
    </row>
    <row r="59784" spans="20:24">
      <c r="T59784" s="288"/>
      <c r="U59784" s="287"/>
      <c r="X59784" s="289"/>
    </row>
    <row r="59785" spans="20:24">
      <c r="T59785" s="288"/>
      <c r="U59785" s="287"/>
      <c r="X59785" s="289"/>
    </row>
    <row r="59786" spans="20:24">
      <c r="T59786" s="288"/>
      <c r="U59786" s="287"/>
      <c r="X59786" s="289"/>
    </row>
    <row r="59787" spans="20:24">
      <c r="T59787" s="288"/>
      <c r="U59787" s="287"/>
      <c r="X59787" s="289"/>
    </row>
    <row r="59788" spans="20:24">
      <c r="T59788" s="288"/>
      <c r="U59788" s="287"/>
      <c r="X59788" s="289"/>
    </row>
    <row r="59789" spans="20:24">
      <c r="T59789" s="288"/>
      <c r="U59789" s="287"/>
      <c r="X59789" s="289"/>
    </row>
    <row r="59790" spans="20:24">
      <c r="T59790" s="288"/>
      <c r="U59790" s="287"/>
      <c r="X59790" s="289"/>
    </row>
    <row r="59791" spans="20:24">
      <c r="T59791" s="288"/>
      <c r="U59791" s="287"/>
      <c r="X59791" s="289"/>
    </row>
    <row r="59792" spans="20:24">
      <c r="T59792" s="288"/>
      <c r="U59792" s="287"/>
      <c r="X59792" s="289"/>
    </row>
    <row r="59793" spans="20:24">
      <c r="T59793" s="288"/>
      <c r="U59793" s="287"/>
      <c r="X59793" s="289"/>
    </row>
    <row r="59794" spans="20:24">
      <c r="T59794" s="288"/>
      <c r="U59794" s="287"/>
      <c r="X59794" s="289"/>
    </row>
    <row r="59795" spans="20:24">
      <c r="T59795" s="288"/>
      <c r="U59795" s="287"/>
      <c r="X59795" s="289"/>
    </row>
    <row r="59796" spans="20:24">
      <c r="T59796" s="288"/>
      <c r="U59796" s="287"/>
      <c r="X59796" s="289"/>
    </row>
    <row r="59797" spans="20:24">
      <c r="T59797" s="288"/>
      <c r="U59797" s="287"/>
      <c r="X59797" s="289"/>
    </row>
    <row r="59798" spans="20:24">
      <c r="T59798" s="288"/>
      <c r="U59798" s="287"/>
      <c r="X59798" s="289"/>
    </row>
    <row r="59799" spans="20:24">
      <c r="T59799" s="288"/>
      <c r="U59799" s="287"/>
      <c r="X59799" s="289"/>
    </row>
    <row r="59800" spans="20:24">
      <c r="T59800" s="288"/>
      <c r="U59800" s="287"/>
      <c r="X59800" s="289"/>
    </row>
    <row r="59801" spans="20:24">
      <c r="T59801" s="288"/>
      <c r="U59801" s="287"/>
      <c r="X59801" s="289"/>
    </row>
    <row r="59802" spans="20:24">
      <c r="T59802" s="288"/>
      <c r="U59802" s="287"/>
      <c r="X59802" s="289"/>
    </row>
    <row r="59803" spans="20:24">
      <c r="T59803" s="288"/>
      <c r="U59803" s="287"/>
      <c r="X59803" s="289"/>
    </row>
    <row r="59804" spans="20:24">
      <c r="T59804" s="288"/>
      <c r="U59804" s="287"/>
      <c r="X59804" s="289"/>
    </row>
    <row r="59805" spans="20:24">
      <c r="T59805" s="288"/>
      <c r="U59805" s="287"/>
      <c r="X59805" s="289"/>
    </row>
    <row r="59806" spans="20:24">
      <c r="T59806" s="288"/>
      <c r="U59806" s="287"/>
      <c r="X59806" s="289"/>
    </row>
    <row r="59807" spans="20:24">
      <c r="T59807" s="288"/>
      <c r="U59807" s="287"/>
      <c r="X59807" s="289"/>
    </row>
    <row r="59808" spans="20:24">
      <c r="T59808" s="288"/>
      <c r="U59808" s="287"/>
      <c r="X59808" s="289"/>
    </row>
    <row r="59809" spans="20:24">
      <c r="T59809" s="288"/>
      <c r="U59809" s="287"/>
      <c r="X59809" s="289"/>
    </row>
    <row r="59810" spans="20:24">
      <c r="T59810" s="288"/>
      <c r="U59810" s="287"/>
      <c r="X59810" s="289"/>
    </row>
    <row r="59811" spans="20:24">
      <c r="T59811" s="288"/>
      <c r="U59811" s="287"/>
      <c r="X59811" s="289"/>
    </row>
    <row r="59812" spans="20:24">
      <c r="T59812" s="288"/>
      <c r="U59812" s="287"/>
      <c r="X59812" s="289"/>
    </row>
    <row r="59813" spans="20:24">
      <c r="T59813" s="288"/>
      <c r="U59813" s="287"/>
      <c r="X59813" s="289"/>
    </row>
    <row r="59814" spans="20:24">
      <c r="T59814" s="288"/>
      <c r="U59814" s="287"/>
      <c r="X59814" s="289"/>
    </row>
    <row r="59815" spans="20:24">
      <c r="T59815" s="288"/>
      <c r="U59815" s="287"/>
      <c r="X59815" s="289"/>
    </row>
    <row r="59816" spans="20:24">
      <c r="T59816" s="288"/>
      <c r="U59816" s="287"/>
      <c r="X59816" s="289"/>
    </row>
    <row r="59817" spans="20:24">
      <c r="T59817" s="288"/>
      <c r="U59817" s="287"/>
      <c r="X59817" s="289"/>
    </row>
    <row r="59818" spans="20:24">
      <c r="T59818" s="288"/>
      <c r="U59818" s="287"/>
      <c r="X59818" s="289"/>
    </row>
    <row r="59819" spans="20:24">
      <c r="T59819" s="288"/>
      <c r="U59819" s="287"/>
      <c r="X59819" s="289"/>
    </row>
    <row r="59820" spans="20:24">
      <c r="T59820" s="288"/>
      <c r="U59820" s="287"/>
      <c r="X59820" s="289"/>
    </row>
    <row r="59821" spans="20:24">
      <c r="T59821" s="288"/>
      <c r="U59821" s="287"/>
      <c r="X59821" s="289"/>
    </row>
    <row r="59822" spans="20:24">
      <c r="T59822" s="288"/>
      <c r="U59822" s="287"/>
      <c r="X59822" s="289"/>
    </row>
    <row r="59823" spans="20:24">
      <c r="T59823" s="288"/>
      <c r="U59823" s="287"/>
      <c r="X59823" s="289"/>
    </row>
    <row r="59824" spans="20:24">
      <c r="T59824" s="288"/>
      <c r="U59824" s="287"/>
      <c r="X59824" s="289"/>
    </row>
    <row r="59825" spans="20:24">
      <c r="T59825" s="288"/>
      <c r="U59825" s="287"/>
      <c r="X59825" s="289"/>
    </row>
    <row r="59826" spans="20:24">
      <c r="T59826" s="288"/>
      <c r="U59826" s="287"/>
      <c r="X59826" s="289"/>
    </row>
    <row r="59827" spans="20:24">
      <c r="T59827" s="288"/>
      <c r="U59827" s="287"/>
      <c r="X59827" s="289"/>
    </row>
    <row r="59828" spans="20:24">
      <c r="T59828" s="288"/>
      <c r="U59828" s="287"/>
      <c r="X59828" s="289"/>
    </row>
    <row r="59829" spans="20:24">
      <c r="T59829" s="288"/>
      <c r="U59829" s="287"/>
      <c r="X59829" s="289"/>
    </row>
    <row r="59830" spans="20:24">
      <c r="T59830" s="288"/>
      <c r="U59830" s="287"/>
      <c r="X59830" s="289"/>
    </row>
    <row r="59831" spans="20:24">
      <c r="T59831" s="288"/>
      <c r="U59831" s="287"/>
      <c r="X59831" s="289"/>
    </row>
    <row r="59832" spans="20:24">
      <c r="T59832" s="288"/>
      <c r="U59832" s="287"/>
      <c r="X59832" s="289"/>
    </row>
    <row r="59833" spans="20:24">
      <c r="T59833" s="288"/>
      <c r="U59833" s="287"/>
      <c r="X59833" s="289"/>
    </row>
    <row r="59834" spans="20:24">
      <c r="T59834" s="288"/>
      <c r="U59834" s="287"/>
      <c r="X59834" s="289"/>
    </row>
    <row r="59835" spans="20:24">
      <c r="T59835" s="288"/>
      <c r="U59835" s="287"/>
      <c r="X59835" s="289"/>
    </row>
    <row r="59836" spans="20:24">
      <c r="T59836" s="288"/>
      <c r="U59836" s="287"/>
      <c r="X59836" s="289"/>
    </row>
    <row r="59837" spans="20:24">
      <c r="T59837" s="288"/>
      <c r="U59837" s="287"/>
      <c r="X59837" s="289"/>
    </row>
    <row r="59838" spans="20:24">
      <c r="T59838" s="288"/>
      <c r="U59838" s="287"/>
      <c r="X59838" s="289"/>
    </row>
    <row r="59839" spans="20:24">
      <c r="T59839" s="288"/>
      <c r="U59839" s="287"/>
      <c r="X59839" s="289"/>
    </row>
    <row r="59840" spans="20:24">
      <c r="T59840" s="288"/>
      <c r="U59840" s="287"/>
      <c r="X59840" s="289"/>
    </row>
    <row r="59841" spans="20:24">
      <c r="T59841" s="288"/>
      <c r="U59841" s="287"/>
      <c r="X59841" s="289"/>
    </row>
    <row r="59842" spans="20:24">
      <c r="T59842" s="288"/>
      <c r="U59842" s="287"/>
      <c r="X59842" s="289"/>
    </row>
    <row r="59843" spans="20:24">
      <c r="T59843" s="288"/>
      <c r="U59843" s="287"/>
      <c r="X59843" s="289"/>
    </row>
    <row r="59844" spans="20:24">
      <c r="T59844" s="288"/>
      <c r="U59844" s="287"/>
      <c r="X59844" s="289"/>
    </row>
    <row r="59845" spans="20:24">
      <c r="T59845" s="288"/>
      <c r="U59845" s="287"/>
      <c r="X59845" s="289"/>
    </row>
    <row r="59846" spans="20:24">
      <c r="T59846" s="288"/>
      <c r="U59846" s="287"/>
      <c r="X59846" s="289"/>
    </row>
    <row r="59847" spans="20:24">
      <c r="T59847" s="288"/>
      <c r="U59847" s="287"/>
      <c r="X59847" s="289"/>
    </row>
    <row r="59848" spans="20:24">
      <c r="T59848" s="288"/>
      <c r="U59848" s="287"/>
      <c r="X59848" s="289"/>
    </row>
    <row r="59849" spans="20:24">
      <c r="T59849" s="288"/>
      <c r="U59849" s="287"/>
      <c r="X59849" s="289"/>
    </row>
    <row r="59850" spans="20:24">
      <c r="T59850" s="288"/>
      <c r="U59850" s="287"/>
      <c r="X59850" s="289"/>
    </row>
    <row r="59851" spans="20:24">
      <c r="T59851" s="288"/>
      <c r="U59851" s="287"/>
      <c r="X59851" s="289"/>
    </row>
    <row r="59852" spans="20:24">
      <c r="T59852" s="288"/>
      <c r="U59852" s="287"/>
      <c r="X59852" s="289"/>
    </row>
    <row r="59853" spans="20:24">
      <c r="T59853" s="288"/>
      <c r="U59853" s="287"/>
      <c r="X59853" s="289"/>
    </row>
    <row r="59854" spans="20:24">
      <c r="T59854" s="288"/>
      <c r="U59854" s="287"/>
      <c r="X59854" s="289"/>
    </row>
    <row r="59855" spans="20:24">
      <c r="T59855" s="288"/>
      <c r="U59855" s="287"/>
      <c r="X59855" s="289"/>
    </row>
    <row r="59856" spans="20:24">
      <c r="T59856" s="288"/>
      <c r="U59856" s="287"/>
      <c r="X59856" s="289"/>
    </row>
    <row r="59857" spans="20:24">
      <c r="T59857" s="288"/>
      <c r="U59857" s="287"/>
      <c r="X59857" s="289"/>
    </row>
    <row r="59858" spans="20:24">
      <c r="T59858" s="288"/>
      <c r="U59858" s="287"/>
      <c r="X59858" s="289"/>
    </row>
    <row r="59859" spans="20:24">
      <c r="T59859" s="288"/>
      <c r="U59859" s="287"/>
      <c r="X59859" s="289"/>
    </row>
    <row r="59860" spans="20:24">
      <c r="T59860" s="288"/>
      <c r="U59860" s="287"/>
      <c r="X59860" s="289"/>
    </row>
    <row r="59861" spans="20:24">
      <c r="T59861" s="288"/>
      <c r="U59861" s="287"/>
      <c r="X59861" s="289"/>
    </row>
    <row r="59862" spans="20:24">
      <c r="T59862" s="288"/>
      <c r="U59862" s="287"/>
      <c r="X59862" s="289"/>
    </row>
    <row r="59863" spans="20:24">
      <c r="T59863" s="288"/>
      <c r="U59863" s="287"/>
      <c r="X59863" s="289"/>
    </row>
    <row r="59864" spans="20:24">
      <c r="T59864" s="288"/>
      <c r="U59864" s="287"/>
      <c r="X59864" s="289"/>
    </row>
    <row r="59865" spans="20:24">
      <c r="T59865" s="288"/>
      <c r="U59865" s="287"/>
      <c r="X59865" s="289"/>
    </row>
    <row r="59866" spans="20:24">
      <c r="T59866" s="288"/>
      <c r="U59866" s="287"/>
      <c r="X59866" s="289"/>
    </row>
    <row r="59867" spans="20:24">
      <c r="T59867" s="288"/>
      <c r="U59867" s="287"/>
      <c r="X59867" s="289"/>
    </row>
    <row r="59868" spans="20:24">
      <c r="T59868" s="288"/>
      <c r="U59868" s="287"/>
      <c r="X59868" s="289"/>
    </row>
    <row r="59869" spans="20:24">
      <c r="T59869" s="288"/>
      <c r="U59869" s="287"/>
      <c r="X59869" s="289"/>
    </row>
    <row r="59870" spans="20:24">
      <c r="T59870" s="288"/>
      <c r="U59870" s="287"/>
      <c r="X59870" s="289"/>
    </row>
    <row r="59871" spans="20:24">
      <c r="T59871" s="288"/>
      <c r="U59871" s="287"/>
      <c r="X59871" s="289"/>
    </row>
    <row r="59872" spans="20:24">
      <c r="T59872" s="288"/>
      <c r="U59872" s="287"/>
      <c r="X59872" s="289"/>
    </row>
    <row r="59873" spans="20:24">
      <c r="T59873" s="288"/>
      <c r="U59873" s="287"/>
      <c r="X59873" s="289"/>
    </row>
    <row r="59874" spans="20:24">
      <c r="T59874" s="288"/>
      <c r="U59874" s="287"/>
      <c r="X59874" s="289"/>
    </row>
    <row r="59875" spans="20:24">
      <c r="T59875" s="288"/>
      <c r="U59875" s="287"/>
      <c r="X59875" s="289"/>
    </row>
    <row r="59876" spans="20:24">
      <c r="T59876" s="288"/>
      <c r="U59876" s="287"/>
      <c r="X59876" s="289"/>
    </row>
    <row r="59877" spans="20:24">
      <c r="T59877" s="288"/>
      <c r="U59877" s="287"/>
      <c r="X59877" s="289"/>
    </row>
    <row r="59878" spans="20:24">
      <c r="T59878" s="288"/>
      <c r="U59878" s="287"/>
      <c r="X59878" s="289"/>
    </row>
    <row r="59879" spans="20:24">
      <c r="T59879" s="288"/>
      <c r="U59879" s="287"/>
      <c r="X59879" s="289"/>
    </row>
    <row r="59880" spans="20:24">
      <c r="T59880" s="288"/>
      <c r="U59880" s="287"/>
      <c r="X59880" s="289"/>
    </row>
    <row r="59881" spans="20:24">
      <c r="T59881" s="288"/>
      <c r="U59881" s="287"/>
      <c r="X59881" s="289"/>
    </row>
    <row r="59882" spans="20:24">
      <c r="T59882" s="288"/>
      <c r="U59882" s="287"/>
      <c r="X59882" s="289"/>
    </row>
    <row r="59883" spans="20:24">
      <c r="T59883" s="288"/>
      <c r="U59883" s="287"/>
      <c r="X59883" s="289"/>
    </row>
    <row r="59884" spans="20:24">
      <c r="T59884" s="288"/>
      <c r="U59884" s="287"/>
      <c r="X59884" s="289"/>
    </row>
    <row r="59885" spans="20:24">
      <c r="T59885" s="288"/>
      <c r="U59885" s="287"/>
      <c r="X59885" s="289"/>
    </row>
    <row r="59886" spans="20:24">
      <c r="T59886" s="288"/>
      <c r="U59886" s="287"/>
      <c r="X59886" s="289"/>
    </row>
    <row r="59887" spans="20:24">
      <c r="T59887" s="288"/>
      <c r="U59887" s="287"/>
      <c r="X59887" s="289"/>
    </row>
    <row r="59888" spans="20:24">
      <c r="T59888" s="288"/>
      <c r="U59888" s="287"/>
      <c r="X59888" s="289"/>
    </row>
    <row r="59889" spans="20:24">
      <c r="T59889" s="288"/>
      <c r="U59889" s="287"/>
      <c r="X59889" s="289"/>
    </row>
    <row r="59890" spans="20:24">
      <c r="T59890" s="288"/>
      <c r="U59890" s="287"/>
      <c r="X59890" s="289"/>
    </row>
    <row r="59891" spans="20:24">
      <c r="T59891" s="288"/>
      <c r="U59891" s="287"/>
      <c r="X59891" s="289"/>
    </row>
    <row r="59892" spans="20:24">
      <c r="T59892" s="288"/>
      <c r="U59892" s="287"/>
      <c r="X59892" s="289"/>
    </row>
    <row r="59893" spans="20:24">
      <c r="T59893" s="288"/>
      <c r="U59893" s="287"/>
      <c r="X59893" s="289"/>
    </row>
    <row r="59894" spans="20:24">
      <c r="T59894" s="288"/>
      <c r="U59894" s="287"/>
      <c r="X59894" s="289"/>
    </row>
    <row r="59895" spans="20:24">
      <c r="T59895" s="288"/>
      <c r="U59895" s="287"/>
      <c r="X59895" s="289"/>
    </row>
    <row r="59896" spans="20:24">
      <c r="T59896" s="288"/>
      <c r="U59896" s="287"/>
      <c r="X59896" s="289"/>
    </row>
    <row r="59897" spans="20:24">
      <c r="T59897" s="288"/>
      <c r="U59897" s="287"/>
      <c r="X59897" s="289"/>
    </row>
    <row r="59898" spans="20:24">
      <c r="T59898" s="288"/>
      <c r="U59898" s="287"/>
      <c r="X59898" s="289"/>
    </row>
    <row r="59899" spans="20:24">
      <c r="T59899" s="288"/>
      <c r="U59899" s="287"/>
      <c r="X59899" s="289"/>
    </row>
    <row r="59900" spans="20:24">
      <c r="T59900" s="288"/>
      <c r="U59900" s="287"/>
      <c r="X59900" s="289"/>
    </row>
    <row r="59901" spans="20:24">
      <c r="T59901" s="288"/>
      <c r="U59901" s="287"/>
      <c r="X59901" s="289"/>
    </row>
    <row r="59902" spans="20:24">
      <c r="T59902" s="288"/>
      <c r="U59902" s="287"/>
      <c r="X59902" s="289"/>
    </row>
    <row r="59903" spans="20:24">
      <c r="T59903" s="288"/>
      <c r="U59903" s="287"/>
      <c r="X59903" s="289"/>
    </row>
    <row r="59904" spans="20:24">
      <c r="T59904" s="288"/>
      <c r="U59904" s="287"/>
      <c r="X59904" s="289"/>
    </row>
    <row r="59905" spans="20:24">
      <c r="T59905" s="288"/>
      <c r="U59905" s="287"/>
      <c r="X59905" s="289"/>
    </row>
    <row r="59906" spans="20:24">
      <c r="T59906" s="288"/>
      <c r="U59906" s="287"/>
      <c r="X59906" s="289"/>
    </row>
    <row r="59907" spans="20:24">
      <c r="T59907" s="288"/>
      <c r="U59907" s="287"/>
      <c r="X59907" s="289"/>
    </row>
    <row r="59908" spans="20:24">
      <c r="T59908" s="288"/>
      <c r="U59908" s="287"/>
      <c r="X59908" s="289"/>
    </row>
    <row r="59909" spans="20:24">
      <c r="T59909" s="288"/>
      <c r="U59909" s="287"/>
      <c r="X59909" s="289"/>
    </row>
    <row r="59910" spans="20:24">
      <c r="T59910" s="288"/>
      <c r="U59910" s="287"/>
      <c r="X59910" s="289"/>
    </row>
    <row r="59911" spans="20:24">
      <c r="T59911" s="288"/>
      <c r="U59911" s="287"/>
      <c r="X59911" s="289"/>
    </row>
    <row r="59912" spans="20:24">
      <c r="T59912" s="288"/>
      <c r="U59912" s="287"/>
      <c r="X59912" s="289"/>
    </row>
    <row r="59913" spans="20:24">
      <c r="T59913" s="288"/>
      <c r="U59913" s="287"/>
      <c r="X59913" s="289"/>
    </row>
    <row r="59914" spans="20:24">
      <c r="T59914" s="288"/>
      <c r="U59914" s="287"/>
      <c r="X59914" s="289"/>
    </row>
    <row r="59915" spans="20:24">
      <c r="T59915" s="288"/>
      <c r="U59915" s="287"/>
      <c r="X59915" s="289"/>
    </row>
    <row r="59916" spans="20:24">
      <c r="T59916" s="288"/>
      <c r="U59916" s="287"/>
      <c r="X59916" s="289"/>
    </row>
    <row r="59917" spans="20:24">
      <c r="T59917" s="288"/>
      <c r="U59917" s="287"/>
      <c r="X59917" s="289"/>
    </row>
    <row r="59918" spans="20:24">
      <c r="T59918" s="288"/>
      <c r="U59918" s="287"/>
      <c r="X59918" s="289"/>
    </row>
    <row r="59919" spans="20:24">
      <c r="T59919" s="288"/>
      <c r="U59919" s="287"/>
      <c r="X59919" s="289"/>
    </row>
    <row r="59920" spans="20:24">
      <c r="T59920" s="288"/>
      <c r="U59920" s="287"/>
      <c r="X59920" s="289"/>
    </row>
    <row r="59921" spans="20:24">
      <c r="T59921" s="288"/>
      <c r="U59921" s="287"/>
      <c r="X59921" s="289"/>
    </row>
    <row r="59922" spans="20:24">
      <c r="T59922" s="288"/>
      <c r="U59922" s="287"/>
      <c r="X59922" s="289"/>
    </row>
    <row r="59923" spans="20:24">
      <c r="T59923" s="288"/>
      <c r="U59923" s="287"/>
      <c r="X59923" s="289"/>
    </row>
    <row r="59924" spans="20:24">
      <c r="T59924" s="288"/>
      <c r="U59924" s="287"/>
      <c r="X59924" s="289"/>
    </row>
    <row r="59925" spans="20:24">
      <c r="T59925" s="288"/>
      <c r="U59925" s="287"/>
      <c r="X59925" s="289"/>
    </row>
    <row r="59926" spans="20:24">
      <c r="T59926" s="288"/>
      <c r="U59926" s="287"/>
      <c r="X59926" s="289"/>
    </row>
    <row r="59927" spans="20:24">
      <c r="T59927" s="288"/>
      <c r="U59927" s="287"/>
      <c r="X59927" s="289"/>
    </row>
    <row r="59928" spans="20:24">
      <c r="T59928" s="288"/>
      <c r="U59928" s="287"/>
      <c r="X59928" s="289"/>
    </row>
    <row r="59929" spans="20:24">
      <c r="T59929" s="288"/>
      <c r="U59929" s="287"/>
      <c r="X59929" s="289"/>
    </row>
    <row r="59930" spans="20:24">
      <c r="T59930" s="288"/>
      <c r="U59930" s="287"/>
      <c r="X59930" s="289"/>
    </row>
    <row r="59931" spans="20:24">
      <c r="T59931" s="288"/>
      <c r="U59931" s="287"/>
      <c r="X59931" s="289"/>
    </row>
    <row r="59932" spans="20:24">
      <c r="T59932" s="288"/>
      <c r="U59932" s="287"/>
      <c r="X59932" s="289"/>
    </row>
    <row r="59933" spans="20:24">
      <c r="T59933" s="288"/>
      <c r="U59933" s="287"/>
      <c r="X59933" s="289"/>
    </row>
    <row r="59934" spans="20:24">
      <c r="T59934" s="288"/>
      <c r="U59934" s="287"/>
      <c r="X59934" s="289"/>
    </row>
    <row r="59935" spans="20:24">
      <c r="T59935" s="288"/>
      <c r="U59935" s="287"/>
      <c r="X59935" s="289"/>
    </row>
    <row r="59936" spans="20:24">
      <c r="T59936" s="288"/>
      <c r="U59936" s="287"/>
      <c r="X59936" s="289"/>
    </row>
    <row r="59937" spans="20:24">
      <c r="T59937" s="288"/>
      <c r="U59937" s="287"/>
      <c r="X59937" s="289"/>
    </row>
    <row r="59938" spans="20:24">
      <c r="T59938" s="288"/>
      <c r="U59938" s="287"/>
      <c r="X59938" s="289"/>
    </row>
    <row r="59939" spans="20:24">
      <c r="T59939" s="288"/>
      <c r="U59939" s="287"/>
      <c r="X59939" s="289"/>
    </row>
    <row r="59940" spans="20:24">
      <c r="T59940" s="288"/>
      <c r="U59940" s="287"/>
      <c r="X59940" s="289"/>
    </row>
    <row r="59941" spans="20:24">
      <c r="T59941" s="288"/>
      <c r="U59941" s="287"/>
      <c r="X59941" s="289"/>
    </row>
    <row r="59942" spans="20:24">
      <c r="T59942" s="288"/>
      <c r="U59942" s="287"/>
      <c r="X59942" s="289"/>
    </row>
    <row r="59943" spans="20:24">
      <c r="T59943" s="288"/>
      <c r="U59943" s="287"/>
      <c r="X59943" s="289"/>
    </row>
    <row r="59944" spans="20:24">
      <c r="T59944" s="288"/>
      <c r="U59944" s="287"/>
      <c r="X59944" s="289"/>
    </row>
    <row r="59945" spans="20:24">
      <c r="T59945" s="288"/>
      <c r="U59945" s="287"/>
      <c r="X59945" s="289"/>
    </row>
    <row r="59946" spans="20:24">
      <c r="T59946" s="288"/>
      <c r="U59946" s="287"/>
      <c r="X59946" s="289"/>
    </row>
    <row r="59947" spans="20:24">
      <c r="T59947" s="288"/>
      <c r="U59947" s="287"/>
      <c r="X59947" s="289"/>
    </row>
    <row r="59948" spans="20:24">
      <c r="T59948" s="288"/>
      <c r="U59948" s="287"/>
      <c r="X59948" s="289"/>
    </row>
    <row r="59949" spans="20:24">
      <c r="T59949" s="288"/>
      <c r="U59949" s="287"/>
      <c r="X59949" s="289"/>
    </row>
    <row r="59950" spans="20:24">
      <c r="T59950" s="288"/>
      <c r="U59950" s="287"/>
      <c r="X59950" s="289"/>
    </row>
    <row r="59951" spans="20:24">
      <c r="T59951" s="288"/>
      <c r="U59951" s="287"/>
      <c r="X59951" s="289"/>
    </row>
    <row r="59952" spans="20:24">
      <c r="T59952" s="288"/>
      <c r="U59952" s="287"/>
      <c r="X59952" s="289"/>
    </row>
    <row r="59953" spans="20:24">
      <c r="T59953" s="288"/>
      <c r="U59953" s="287"/>
      <c r="X59953" s="289"/>
    </row>
    <row r="59954" spans="20:24">
      <c r="T59954" s="288"/>
      <c r="U59954" s="287"/>
      <c r="X59954" s="289"/>
    </row>
    <row r="59955" spans="20:24">
      <c r="T59955" s="288"/>
      <c r="U59955" s="287"/>
      <c r="X59955" s="289"/>
    </row>
    <row r="59956" spans="20:24">
      <c r="T59956" s="288"/>
      <c r="U59956" s="287"/>
      <c r="X59956" s="289"/>
    </row>
    <row r="59957" spans="20:24">
      <c r="T59957" s="288"/>
      <c r="U59957" s="287"/>
      <c r="X59957" s="289"/>
    </row>
    <row r="59958" spans="20:24">
      <c r="T59958" s="288"/>
      <c r="U59958" s="287"/>
      <c r="X59958" s="289"/>
    </row>
    <row r="59959" spans="20:24">
      <c r="T59959" s="288"/>
      <c r="U59959" s="287"/>
      <c r="X59959" s="289"/>
    </row>
    <row r="59960" spans="20:24">
      <c r="T59960" s="288"/>
      <c r="U59960" s="287"/>
      <c r="X59960" s="289"/>
    </row>
    <row r="59961" spans="20:24">
      <c r="T59961" s="288"/>
      <c r="U59961" s="287"/>
      <c r="X59961" s="289"/>
    </row>
    <row r="59962" spans="20:24">
      <c r="T59962" s="288"/>
      <c r="U59962" s="287"/>
      <c r="X59962" s="289"/>
    </row>
    <row r="59963" spans="20:24">
      <c r="T59963" s="288"/>
      <c r="U59963" s="287"/>
      <c r="X59963" s="289"/>
    </row>
    <row r="59964" spans="20:24">
      <c r="T59964" s="288"/>
      <c r="U59964" s="287"/>
      <c r="X59964" s="289"/>
    </row>
    <row r="59965" spans="20:24">
      <c r="T59965" s="288"/>
      <c r="U59965" s="287"/>
      <c r="X59965" s="289"/>
    </row>
    <row r="59966" spans="20:24">
      <c r="T59966" s="288"/>
      <c r="U59966" s="287"/>
      <c r="X59966" s="289"/>
    </row>
    <row r="59967" spans="20:24">
      <c r="T59967" s="288"/>
      <c r="U59967" s="287"/>
      <c r="X59967" s="289"/>
    </row>
    <row r="59968" spans="20:24">
      <c r="T59968" s="288"/>
      <c r="U59968" s="287"/>
      <c r="X59968" s="289"/>
    </row>
    <row r="59969" spans="20:24">
      <c r="T59969" s="288"/>
      <c r="U59969" s="287"/>
      <c r="X59969" s="289"/>
    </row>
    <row r="59970" spans="20:24">
      <c r="T59970" s="288"/>
      <c r="U59970" s="287"/>
      <c r="X59970" s="289"/>
    </row>
    <row r="59971" spans="20:24">
      <c r="T59971" s="288"/>
      <c r="U59971" s="287"/>
      <c r="X59971" s="289"/>
    </row>
    <row r="59972" spans="20:24">
      <c r="T59972" s="288"/>
      <c r="U59972" s="287"/>
      <c r="X59972" s="289"/>
    </row>
    <row r="59973" spans="20:24">
      <c r="T59973" s="288"/>
      <c r="U59973" s="287"/>
      <c r="X59973" s="289"/>
    </row>
    <row r="59974" spans="20:24">
      <c r="T59974" s="288"/>
      <c r="U59974" s="287"/>
      <c r="X59974" s="289"/>
    </row>
    <row r="59975" spans="20:24">
      <c r="T59975" s="288"/>
      <c r="U59975" s="287"/>
      <c r="X59975" s="289"/>
    </row>
    <row r="59976" spans="20:24">
      <c r="T59976" s="288"/>
      <c r="U59976" s="287"/>
      <c r="X59976" s="289"/>
    </row>
    <row r="59977" spans="20:24">
      <c r="T59977" s="288"/>
      <c r="U59977" s="287"/>
      <c r="X59977" s="289"/>
    </row>
    <row r="59978" spans="20:24">
      <c r="T59978" s="288"/>
      <c r="U59978" s="287"/>
      <c r="X59978" s="289"/>
    </row>
    <row r="59979" spans="20:24">
      <c r="T59979" s="288"/>
      <c r="U59979" s="287"/>
      <c r="X59979" s="289"/>
    </row>
    <row r="59980" spans="20:24">
      <c r="T59980" s="288"/>
      <c r="U59980" s="287"/>
      <c r="X59980" s="289"/>
    </row>
    <row r="59981" spans="20:24">
      <c r="T59981" s="288"/>
      <c r="U59981" s="287"/>
      <c r="X59981" s="289"/>
    </row>
    <row r="59982" spans="20:24">
      <c r="T59982" s="288"/>
      <c r="U59982" s="287"/>
      <c r="X59982" s="289"/>
    </row>
    <row r="59983" spans="20:24">
      <c r="T59983" s="288"/>
      <c r="U59983" s="287"/>
      <c r="X59983" s="289"/>
    </row>
    <row r="59984" spans="20:24">
      <c r="T59984" s="288"/>
      <c r="U59984" s="287"/>
      <c r="X59984" s="289"/>
    </row>
    <row r="59985" spans="20:24">
      <c r="T59985" s="288"/>
      <c r="U59985" s="287"/>
      <c r="X59985" s="289"/>
    </row>
    <row r="59986" spans="20:24">
      <c r="T59986" s="288"/>
      <c r="U59986" s="287"/>
      <c r="X59986" s="289"/>
    </row>
    <row r="59987" spans="20:24">
      <c r="T59987" s="288"/>
      <c r="U59987" s="287"/>
      <c r="X59987" s="289"/>
    </row>
    <row r="59988" spans="20:24">
      <c r="T59988" s="288"/>
      <c r="U59988" s="287"/>
      <c r="X59988" s="289"/>
    </row>
    <row r="59989" spans="20:24">
      <c r="T59989" s="288"/>
      <c r="U59989" s="287"/>
      <c r="X59989" s="289"/>
    </row>
    <row r="59990" spans="20:24">
      <c r="T59990" s="288"/>
      <c r="U59990" s="287"/>
      <c r="X59990" s="289"/>
    </row>
    <row r="59991" spans="20:24">
      <c r="T59991" s="288"/>
      <c r="U59991" s="287"/>
      <c r="X59991" s="289"/>
    </row>
    <row r="59992" spans="20:24">
      <c r="T59992" s="288"/>
      <c r="U59992" s="287"/>
      <c r="X59992" s="289"/>
    </row>
    <row r="59993" spans="20:24">
      <c r="T59993" s="288"/>
      <c r="U59993" s="287"/>
      <c r="X59993" s="289"/>
    </row>
    <row r="59994" spans="20:24">
      <c r="T59994" s="288"/>
      <c r="U59994" s="287"/>
      <c r="X59994" s="289"/>
    </row>
    <row r="59995" spans="20:24">
      <c r="T59995" s="288"/>
      <c r="U59995" s="287"/>
      <c r="X59995" s="289"/>
    </row>
    <row r="59996" spans="20:24">
      <c r="T59996" s="288"/>
      <c r="U59996" s="287"/>
      <c r="X59996" s="289"/>
    </row>
    <row r="59997" spans="20:24">
      <c r="T59997" s="288"/>
      <c r="U59997" s="287"/>
      <c r="X59997" s="289"/>
    </row>
    <row r="59998" spans="20:24">
      <c r="T59998" s="288"/>
      <c r="U59998" s="287"/>
      <c r="X59998" s="289"/>
    </row>
    <row r="59999" spans="20:24">
      <c r="T59999" s="288"/>
      <c r="U59999" s="287"/>
      <c r="X59999" s="289"/>
    </row>
    <row r="60000" spans="20:24">
      <c r="T60000" s="288"/>
      <c r="U60000" s="287"/>
      <c r="X60000" s="289"/>
    </row>
    <row r="60001" spans="20:24">
      <c r="T60001" s="288"/>
      <c r="U60001" s="287"/>
      <c r="X60001" s="289"/>
    </row>
    <row r="60002" spans="20:24">
      <c r="T60002" s="288"/>
      <c r="U60002" s="287"/>
      <c r="X60002" s="289"/>
    </row>
    <row r="60003" spans="20:24">
      <c r="T60003" s="288"/>
      <c r="U60003" s="287"/>
      <c r="X60003" s="289"/>
    </row>
    <row r="60004" spans="20:24">
      <c r="T60004" s="288"/>
      <c r="U60004" s="287"/>
      <c r="X60004" s="289"/>
    </row>
    <row r="60005" spans="20:24">
      <c r="T60005" s="288"/>
      <c r="U60005" s="287"/>
      <c r="X60005" s="289"/>
    </row>
    <row r="60006" spans="20:24">
      <c r="T60006" s="288"/>
      <c r="U60006" s="287"/>
      <c r="X60006" s="289"/>
    </row>
    <row r="60007" spans="20:24">
      <c r="T60007" s="288"/>
      <c r="U60007" s="287"/>
      <c r="X60007" s="289"/>
    </row>
    <row r="60008" spans="20:24">
      <c r="T60008" s="288"/>
      <c r="U60008" s="287"/>
      <c r="X60008" s="289"/>
    </row>
    <row r="60009" spans="20:24">
      <c r="T60009" s="288"/>
      <c r="U60009" s="287"/>
      <c r="X60009" s="289"/>
    </row>
    <row r="60010" spans="20:24">
      <c r="T60010" s="288"/>
      <c r="U60010" s="287"/>
      <c r="X60010" s="289"/>
    </row>
    <row r="60011" spans="20:24">
      <c r="T60011" s="288"/>
      <c r="U60011" s="287"/>
      <c r="X60011" s="289"/>
    </row>
    <row r="60012" spans="20:24">
      <c r="T60012" s="288"/>
      <c r="U60012" s="287"/>
      <c r="X60012" s="289"/>
    </row>
    <row r="60013" spans="20:24">
      <c r="T60013" s="288"/>
      <c r="U60013" s="287"/>
      <c r="X60013" s="289"/>
    </row>
    <row r="60014" spans="20:24">
      <c r="T60014" s="288"/>
      <c r="U60014" s="287"/>
      <c r="X60014" s="289"/>
    </row>
    <row r="60015" spans="20:24">
      <c r="T60015" s="288"/>
      <c r="U60015" s="287"/>
      <c r="X60015" s="289"/>
    </row>
    <row r="60016" spans="20:24">
      <c r="T60016" s="288"/>
      <c r="U60016" s="287"/>
      <c r="X60016" s="289"/>
    </row>
    <row r="60017" spans="20:24">
      <c r="T60017" s="288"/>
      <c r="U60017" s="287"/>
      <c r="X60017" s="289"/>
    </row>
    <row r="60018" spans="20:24">
      <c r="T60018" s="288"/>
      <c r="U60018" s="287"/>
      <c r="X60018" s="289"/>
    </row>
    <row r="60019" spans="20:24">
      <c r="T60019" s="288"/>
      <c r="U60019" s="287"/>
      <c r="X60019" s="289"/>
    </row>
    <row r="60020" spans="20:24">
      <c r="T60020" s="288"/>
      <c r="U60020" s="287"/>
      <c r="X60020" s="289"/>
    </row>
    <row r="60021" spans="20:24">
      <c r="T60021" s="288"/>
      <c r="U60021" s="287"/>
      <c r="X60021" s="289"/>
    </row>
    <row r="60022" spans="20:24">
      <c r="T60022" s="288"/>
      <c r="U60022" s="287"/>
      <c r="X60022" s="289"/>
    </row>
    <row r="60023" spans="20:24">
      <c r="T60023" s="288"/>
      <c r="U60023" s="287"/>
      <c r="X60023" s="289"/>
    </row>
    <row r="60024" spans="20:24">
      <c r="T60024" s="288"/>
      <c r="U60024" s="287"/>
      <c r="X60024" s="289"/>
    </row>
    <row r="60025" spans="20:24">
      <c r="T60025" s="288"/>
      <c r="U60025" s="287"/>
      <c r="X60025" s="289"/>
    </row>
    <row r="60026" spans="20:24">
      <c r="T60026" s="288"/>
      <c r="U60026" s="287"/>
      <c r="X60026" s="289"/>
    </row>
    <row r="60027" spans="20:24">
      <c r="T60027" s="288"/>
      <c r="U60027" s="287"/>
      <c r="X60027" s="289"/>
    </row>
    <row r="60028" spans="20:24">
      <c r="T60028" s="288"/>
      <c r="U60028" s="287"/>
      <c r="X60028" s="289"/>
    </row>
    <row r="60029" spans="20:24">
      <c r="T60029" s="288"/>
      <c r="U60029" s="287"/>
      <c r="X60029" s="289"/>
    </row>
    <row r="60030" spans="20:24">
      <c r="T60030" s="288"/>
      <c r="U60030" s="287"/>
      <c r="X60030" s="289"/>
    </row>
    <row r="60031" spans="20:24">
      <c r="T60031" s="288"/>
      <c r="U60031" s="287"/>
      <c r="X60031" s="289"/>
    </row>
    <row r="60032" spans="20:24">
      <c r="T60032" s="288"/>
      <c r="U60032" s="287"/>
      <c r="X60032" s="289"/>
    </row>
    <row r="60033" spans="20:24">
      <c r="T60033" s="288"/>
      <c r="U60033" s="287"/>
      <c r="X60033" s="289"/>
    </row>
    <row r="60034" spans="20:24">
      <c r="T60034" s="288"/>
      <c r="U60034" s="287"/>
      <c r="X60034" s="289"/>
    </row>
    <row r="60035" spans="20:24">
      <c r="T60035" s="288"/>
      <c r="U60035" s="287"/>
      <c r="X60035" s="289"/>
    </row>
    <row r="60036" spans="20:24">
      <c r="T60036" s="288"/>
      <c r="U60036" s="287"/>
      <c r="X60036" s="289"/>
    </row>
    <row r="60037" spans="20:24">
      <c r="T60037" s="288"/>
      <c r="U60037" s="287"/>
      <c r="X60037" s="289"/>
    </row>
    <row r="60038" spans="20:24">
      <c r="T60038" s="288"/>
      <c r="U60038" s="287"/>
      <c r="X60038" s="289"/>
    </row>
    <row r="60039" spans="20:24">
      <c r="T60039" s="288"/>
      <c r="U60039" s="287"/>
      <c r="X60039" s="289"/>
    </row>
    <row r="60040" spans="20:24">
      <c r="T60040" s="288"/>
      <c r="U60040" s="287"/>
      <c r="X60040" s="289"/>
    </row>
    <row r="60041" spans="20:24">
      <c r="T60041" s="288"/>
      <c r="U60041" s="287"/>
      <c r="X60041" s="289"/>
    </row>
    <row r="60042" spans="20:24">
      <c r="T60042" s="288"/>
      <c r="U60042" s="287"/>
      <c r="X60042" s="289"/>
    </row>
    <row r="60043" spans="20:24">
      <c r="T60043" s="288"/>
      <c r="U60043" s="287"/>
      <c r="X60043" s="289"/>
    </row>
    <row r="60044" spans="20:24">
      <c r="T60044" s="288"/>
      <c r="U60044" s="287"/>
      <c r="X60044" s="289"/>
    </row>
    <row r="60045" spans="20:24">
      <c r="T60045" s="288"/>
      <c r="U60045" s="287"/>
      <c r="X60045" s="289"/>
    </row>
    <row r="60046" spans="20:24">
      <c r="T60046" s="288"/>
      <c r="U60046" s="287"/>
      <c r="X60046" s="289"/>
    </row>
    <row r="60047" spans="20:24">
      <c r="T60047" s="288"/>
      <c r="U60047" s="287"/>
      <c r="X60047" s="289"/>
    </row>
    <row r="60048" spans="20:24">
      <c r="T60048" s="288"/>
      <c r="U60048" s="287"/>
      <c r="X60048" s="289"/>
    </row>
    <row r="60049" spans="20:24">
      <c r="T60049" s="288"/>
      <c r="U60049" s="287"/>
      <c r="X60049" s="289"/>
    </row>
    <row r="60050" spans="20:24">
      <c r="T60050" s="288"/>
      <c r="U60050" s="287"/>
      <c r="X60050" s="289"/>
    </row>
    <row r="60051" spans="20:24">
      <c r="T60051" s="288"/>
      <c r="U60051" s="287"/>
      <c r="X60051" s="289"/>
    </row>
    <row r="60052" spans="20:24">
      <c r="T60052" s="288"/>
      <c r="U60052" s="287"/>
      <c r="X60052" s="289"/>
    </row>
    <row r="60053" spans="20:24">
      <c r="T60053" s="288"/>
      <c r="U60053" s="287"/>
      <c r="X60053" s="289"/>
    </row>
    <row r="60054" spans="20:24">
      <c r="T60054" s="288"/>
      <c r="U60054" s="287"/>
      <c r="X60054" s="289"/>
    </row>
    <row r="60055" spans="20:24">
      <c r="T60055" s="288"/>
      <c r="U60055" s="287"/>
      <c r="X60055" s="289"/>
    </row>
    <row r="60056" spans="20:24">
      <c r="T60056" s="288"/>
      <c r="U60056" s="287"/>
      <c r="X60056" s="289"/>
    </row>
    <row r="60057" spans="20:24">
      <c r="T60057" s="288"/>
      <c r="U60057" s="287"/>
      <c r="X60057" s="289"/>
    </row>
    <row r="60058" spans="20:24">
      <c r="T60058" s="288"/>
      <c r="U60058" s="287"/>
      <c r="X60058" s="289"/>
    </row>
    <row r="60059" spans="20:24">
      <c r="T60059" s="288"/>
      <c r="U60059" s="287"/>
      <c r="X60059" s="289"/>
    </row>
    <row r="60060" spans="20:24">
      <c r="T60060" s="288"/>
      <c r="U60060" s="287"/>
      <c r="X60060" s="289"/>
    </row>
    <row r="60061" spans="20:24">
      <c r="T60061" s="288"/>
      <c r="U60061" s="287"/>
      <c r="X60061" s="289"/>
    </row>
    <row r="60062" spans="20:24">
      <c r="T60062" s="288"/>
      <c r="U60062" s="287"/>
      <c r="X60062" s="289"/>
    </row>
    <row r="60063" spans="20:24">
      <c r="T60063" s="288"/>
      <c r="U60063" s="287"/>
      <c r="X60063" s="289"/>
    </row>
    <row r="60064" spans="20:24">
      <c r="T60064" s="288"/>
      <c r="U60064" s="287"/>
      <c r="X60064" s="289"/>
    </row>
    <row r="60065" spans="20:24">
      <c r="T60065" s="288"/>
      <c r="U60065" s="287"/>
      <c r="X60065" s="289"/>
    </row>
    <row r="60066" spans="20:24">
      <c r="T60066" s="288"/>
      <c r="U60066" s="287"/>
      <c r="X60066" s="289"/>
    </row>
    <row r="60067" spans="20:24">
      <c r="T60067" s="288"/>
      <c r="U60067" s="287"/>
      <c r="X60067" s="289"/>
    </row>
    <row r="60068" spans="20:24">
      <c r="T60068" s="288"/>
      <c r="U60068" s="287"/>
      <c r="X60068" s="289"/>
    </row>
    <row r="60069" spans="20:24">
      <c r="T60069" s="288"/>
      <c r="U60069" s="287"/>
      <c r="X60069" s="289"/>
    </row>
    <row r="60070" spans="20:24">
      <c r="T60070" s="288"/>
      <c r="U60070" s="287"/>
      <c r="X60070" s="289"/>
    </row>
    <row r="60071" spans="20:24">
      <c r="T60071" s="288"/>
      <c r="U60071" s="287"/>
      <c r="X60071" s="289"/>
    </row>
    <row r="60072" spans="20:24">
      <c r="T60072" s="288"/>
      <c r="U60072" s="287"/>
      <c r="X60072" s="289"/>
    </row>
    <row r="60073" spans="20:24">
      <c r="T60073" s="288"/>
      <c r="U60073" s="287"/>
      <c r="X60073" s="289"/>
    </row>
    <row r="60074" spans="20:24">
      <c r="T60074" s="288"/>
      <c r="U60074" s="287"/>
      <c r="X60074" s="289"/>
    </row>
    <row r="60075" spans="20:24">
      <c r="T60075" s="288"/>
      <c r="U60075" s="287"/>
      <c r="X60075" s="289"/>
    </row>
    <row r="60076" spans="20:24">
      <c r="T60076" s="288"/>
      <c r="U60076" s="287"/>
      <c r="X60076" s="289"/>
    </row>
    <row r="60077" spans="20:24">
      <c r="T60077" s="288"/>
      <c r="U60077" s="287"/>
      <c r="X60077" s="289"/>
    </row>
    <row r="60078" spans="20:24">
      <c r="T60078" s="288"/>
      <c r="U60078" s="287"/>
      <c r="X60078" s="289"/>
    </row>
    <row r="60079" spans="20:24">
      <c r="T60079" s="288"/>
      <c r="U60079" s="287"/>
      <c r="X60079" s="289"/>
    </row>
    <row r="60080" spans="20:24">
      <c r="T60080" s="288"/>
      <c r="U60080" s="287"/>
      <c r="X60080" s="289"/>
    </row>
    <row r="60081" spans="20:24">
      <c r="T60081" s="288"/>
      <c r="U60081" s="287"/>
      <c r="X60081" s="289"/>
    </row>
    <row r="60082" spans="20:24">
      <c r="T60082" s="288"/>
      <c r="U60082" s="287"/>
      <c r="X60082" s="289"/>
    </row>
    <row r="60083" spans="20:24">
      <c r="T60083" s="288"/>
      <c r="U60083" s="287"/>
      <c r="X60083" s="289"/>
    </row>
    <row r="60084" spans="20:24">
      <c r="T60084" s="288"/>
      <c r="U60084" s="287"/>
      <c r="X60084" s="289"/>
    </row>
    <row r="60085" spans="20:24">
      <c r="T60085" s="288"/>
      <c r="U60085" s="287"/>
      <c r="X60085" s="289"/>
    </row>
    <row r="60086" spans="20:24">
      <c r="T60086" s="288"/>
      <c r="U60086" s="287"/>
      <c r="X60086" s="289"/>
    </row>
    <row r="60087" spans="20:24">
      <c r="T60087" s="288"/>
      <c r="U60087" s="287"/>
      <c r="X60087" s="289"/>
    </row>
    <row r="60088" spans="20:24">
      <c r="T60088" s="288"/>
      <c r="U60088" s="287"/>
      <c r="X60088" s="289"/>
    </row>
    <row r="60089" spans="20:24">
      <c r="T60089" s="288"/>
      <c r="U60089" s="287"/>
      <c r="X60089" s="289"/>
    </row>
    <row r="60090" spans="20:24">
      <c r="T60090" s="288"/>
      <c r="U60090" s="287"/>
      <c r="X60090" s="289"/>
    </row>
    <row r="60091" spans="20:24">
      <c r="T60091" s="288"/>
      <c r="U60091" s="287"/>
      <c r="X60091" s="289"/>
    </row>
    <row r="60092" spans="20:24">
      <c r="T60092" s="288"/>
      <c r="U60092" s="287"/>
      <c r="X60092" s="289"/>
    </row>
    <row r="60093" spans="20:24">
      <c r="T60093" s="288"/>
      <c r="U60093" s="287"/>
      <c r="X60093" s="289"/>
    </row>
    <row r="60094" spans="20:24">
      <c r="T60094" s="288"/>
      <c r="U60094" s="287"/>
      <c r="X60094" s="289"/>
    </row>
    <row r="60095" spans="20:24">
      <c r="T60095" s="288"/>
      <c r="U60095" s="287"/>
      <c r="X60095" s="289"/>
    </row>
    <row r="60096" spans="20:24">
      <c r="T60096" s="288"/>
      <c r="U60096" s="287"/>
      <c r="X60096" s="289"/>
    </row>
    <row r="60097" spans="20:24">
      <c r="T60097" s="288"/>
      <c r="U60097" s="287"/>
      <c r="X60097" s="289"/>
    </row>
    <row r="60098" spans="20:24">
      <c r="T60098" s="288"/>
      <c r="U60098" s="287"/>
      <c r="X60098" s="289"/>
    </row>
    <row r="60099" spans="20:24">
      <c r="T60099" s="288"/>
      <c r="U60099" s="287"/>
      <c r="X60099" s="289"/>
    </row>
    <row r="60100" spans="20:24">
      <c r="T60100" s="288"/>
      <c r="U60100" s="287"/>
      <c r="X60100" s="289"/>
    </row>
    <row r="60101" spans="20:24">
      <c r="T60101" s="288"/>
      <c r="U60101" s="287"/>
      <c r="X60101" s="289"/>
    </row>
    <row r="60102" spans="20:24">
      <c r="T60102" s="288"/>
      <c r="U60102" s="287"/>
      <c r="X60102" s="289"/>
    </row>
    <row r="60103" spans="20:24">
      <c r="T60103" s="288"/>
      <c r="U60103" s="287"/>
      <c r="X60103" s="289"/>
    </row>
    <row r="60104" spans="20:24">
      <c r="T60104" s="288"/>
      <c r="U60104" s="287"/>
      <c r="X60104" s="289"/>
    </row>
    <row r="60105" spans="20:24">
      <c r="T60105" s="288"/>
      <c r="U60105" s="287"/>
      <c r="X60105" s="289"/>
    </row>
    <row r="60106" spans="20:24">
      <c r="T60106" s="288"/>
      <c r="U60106" s="287"/>
      <c r="X60106" s="289"/>
    </row>
    <row r="60107" spans="20:24">
      <c r="T60107" s="288"/>
      <c r="U60107" s="287"/>
      <c r="X60107" s="289"/>
    </row>
    <row r="60108" spans="20:24">
      <c r="T60108" s="288"/>
      <c r="U60108" s="287"/>
      <c r="X60108" s="289"/>
    </row>
    <row r="60109" spans="20:24">
      <c r="T60109" s="288"/>
      <c r="U60109" s="287"/>
      <c r="X60109" s="289"/>
    </row>
    <row r="60110" spans="20:24">
      <c r="T60110" s="288"/>
      <c r="U60110" s="287"/>
      <c r="X60110" s="289"/>
    </row>
    <row r="60111" spans="20:24">
      <c r="T60111" s="288"/>
      <c r="U60111" s="287"/>
      <c r="X60111" s="289"/>
    </row>
    <row r="60112" spans="20:24">
      <c r="T60112" s="288"/>
      <c r="U60112" s="287"/>
      <c r="X60112" s="289"/>
    </row>
    <row r="60113" spans="20:24">
      <c r="T60113" s="288"/>
      <c r="U60113" s="287"/>
      <c r="X60113" s="289"/>
    </row>
    <row r="60114" spans="20:24">
      <c r="T60114" s="288"/>
      <c r="U60114" s="287"/>
      <c r="X60114" s="289"/>
    </row>
    <row r="60115" spans="20:24">
      <c r="T60115" s="288"/>
      <c r="U60115" s="287"/>
      <c r="X60115" s="289"/>
    </row>
    <row r="60116" spans="20:24">
      <c r="T60116" s="288"/>
      <c r="U60116" s="287"/>
      <c r="X60116" s="289"/>
    </row>
    <row r="60117" spans="20:24">
      <c r="T60117" s="288"/>
      <c r="U60117" s="287"/>
      <c r="X60117" s="289"/>
    </row>
    <row r="60118" spans="20:24">
      <c r="T60118" s="288"/>
      <c r="U60118" s="287"/>
      <c r="X60118" s="289"/>
    </row>
    <row r="60119" spans="20:24">
      <c r="T60119" s="288"/>
      <c r="U60119" s="287"/>
      <c r="X60119" s="289"/>
    </row>
    <row r="60120" spans="20:24">
      <c r="T60120" s="288"/>
      <c r="U60120" s="287"/>
      <c r="X60120" s="289"/>
    </row>
    <row r="60121" spans="20:24">
      <c r="T60121" s="288"/>
      <c r="U60121" s="287"/>
      <c r="X60121" s="289"/>
    </row>
    <row r="60122" spans="20:24">
      <c r="T60122" s="288"/>
      <c r="U60122" s="287"/>
      <c r="X60122" s="289"/>
    </row>
    <row r="60123" spans="20:24">
      <c r="T60123" s="288"/>
      <c r="U60123" s="287"/>
      <c r="X60123" s="289"/>
    </row>
    <row r="60124" spans="20:24">
      <c r="T60124" s="288"/>
      <c r="U60124" s="287"/>
      <c r="X60124" s="289"/>
    </row>
    <row r="60125" spans="20:24">
      <c r="T60125" s="288"/>
      <c r="U60125" s="287"/>
      <c r="X60125" s="289"/>
    </row>
    <row r="60126" spans="20:24">
      <c r="T60126" s="288"/>
      <c r="U60126" s="287"/>
      <c r="X60126" s="289"/>
    </row>
    <row r="60127" spans="20:24">
      <c r="T60127" s="288"/>
      <c r="U60127" s="287"/>
      <c r="X60127" s="289"/>
    </row>
    <row r="60128" spans="20:24">
      <c r="T60128" s="288"/>
      <c r="U60128" s="287"/>
      <c r="X60128" s="289"/>
    </row>
    <row r="60129" spans="20:24">
      <c r="T60129" s="288"/>
      <c r="U60129" s="287"/>
      <c r="X60129" s="289"/>
    </row>
    <row r="60130" spans="20:24">
      <c r="T60130" s="288"/>
      <c r="U60130" s="287"/>
      <c r="X60130" s="289"/>
    </row>
    <row r="60131" spans="20:24">
      <c r="T60131" s="288"/>
      <c r="U60131" s="287"/>
      <c r="X60131" s="289"/>
    </row>
    <row r="60132" spans="20:24">
      <c r="T60132" s="288"/>
      <c r="U60132" s="287"/>
      <c r="X60132" s="289"/>
    </row>
    <row r="60133" spans="20:24">
      <c r="T60133" s="288"/>
      <c r="U60133" s="287"/>
      <c r="X60133" s="289"/>
    </row>
    <row r="60134" spans="20:24">
      <c r="T60134" s="288"/>
      <c r="U60134" s="287"/>
      <c r="X60134" s="289"/>
    </row>
    <row r="60135" spans="20:24">
      <c r="T60135" s="288"/>
      <c r="U60135" s="287"/>
      <c r="X60135" s="289"/>
    </row>
    <row r="60136" spans="20:24">
      <c r="T60136" s="288"/>
      <c r="U60136" s="287"/>
      <c r="X60136" s="289"/>
    </row>
    <row r="60137" spans="20:24">
      <c r="T60137" s="288"/>
      <c r="U60137" s="287"/>
      <c r="X60137" s="289"/>
    </row>
    <row r="60138" spans="20:24">
      <c r="T60138" s="288"/>
      <c r="U60138" s="287"/>
      <c r="X60138" s="289"/>
    </row>
    <row r="60139" spans="20:24">
      <c r="T60139" s="288"/>
      <c r="U60139" s="287"/>
      <c r="X60139" s="289"/>
    </row>
    <row r="60140" spans="20:24">
      <c r="T60140" s="288"/>
      <c r="U60140" s="287"/>
      <c r="X60140" s="289"/>
    </row>
    <row r="60141" spans="20:24">
      <c r="T60141" s="288"/>
      <c r="U60141" s="287"/>
      <c r="X60141" s="289"/>
    </row>
    <row r="60142" spans="20:24">
      <c r="T60142" s="288"/>
      <c r="U60142" s="287"/>
      <c r="X60142" s="289"/>
    </row>
    <row r="60143" spans="20:24">
      <c r="T60143" s="288"/>
      <c r="U60143" s="287"/>
      <c r="X60143" s="289"/>
    </row>
    <row r="60144" spans="20:24">
      <c r="T60144" s="288"/>
      <c r="U60144" s="287"/>
      <c r="X60144" s="289"/>
    </row>
    <row r="60145" spans="20:24">
      <c r="T60145" s="288"/>
      <c r="U60145" s="287"/>
      <c r="X60145" s="289"/>
    </row>
    <row r="60146" spans="20:24">
      <c r="T60146" s="288"/>
      <c r="U60146" s="287"/>
      <c r="X60146" s="289"/>
    </row>
    <row r="60147" spans="20:24">
      <c r="T60147" s="288"/>
      <c r="U60147" s="287"/>
      <c r="X60147" s="289"/>
    </row>
    <row r="60148" spans="20:24">
      <c r="T60148" s="288"/>
      <c r="U60148" s="287"/>
      <c r="X60148" s="289"/>
    </row>
    <row r="60149" spans="20:24">
      <c r="T60149" s="288"/>
      <c r="U60149" s="287"/>
      <c r="X60149" s="289"/>
    </row>
    <row r="60150" spans="20:24">
      <c r="T60150" s="288"/>
      <c r="U60150" s="287"/>
      <c r="X60150" s="289"/>
    </row>
    <row r="60151" spans="20:24">
      <c r="T60151" s="288"/>
      <c r="U60151" s="287"/>
      <c r="X60151" s="289"/>
    </row>
    <row r="60152" spans="20:24">
      <c r="T60152" s="288"/>
      <c r="U60152" s="287"/>
      <c r="X60152" s="289"/>
    </row>
    <row r="60153" spans="20:24">
      <c r="T60153" s="288"/>
      <c r="U60153" s="287"/>
      <c r="X60153" s="289"/>
    </row>
    <row r="60154" spans="20:24">
      <c r="T60154" s="288"/>
      <c r="U60154" s="287"/>
      <c r="X60154" s="289"/>
    </row>
    <row r="60155" spans="20:24">
      <c r="T60155" s="288"/>
      <c r="U60155" s="287"/>
      <c r="X60155" s="289"/>
    </row>
    <row r="60156" spans="20:24">
      <c r="T60156" s="288"/>
      <c r="U60156" s="287"/>
      <c r="X60156" s="289"/>
    </row>
    <row r="60157" spans="20:24">
      <c r="T60157" s="288"/>
      <c r="U60157" s="287"/>
      <c r="X60157" s="289"/>
    </row>
    <row r="60158" spans="20:24">
      <c r="T60158" s="288"/>
      <c r="U60158" s="287"/>
      <c r="X60158" s="289"/>
    </row>
    <row r="60159" spans="20:24">
      <c r="T60159" s="288"/>
      <c r="U60159" s="287"/>
      <c r="X60159" s="289"/>
    </row>
    <row r="60160" spans="20:24">
      <c r="T60160" s="288"/>
      <c r="U60160" s="287"/>
      <c r="X60160" s="289"/>
    </row>
    <row r="60161" spans="20:24">
      <c r="T60161" s="288"/>
      <c r="U60161" s="287"/>
      <c r="X60161" s="289"/>
    </row>
    <row r="60162" spans="20:24">
      <c r="T60162" s="288"/>
      <c r="U60162" s="287"/>
      <c r="X60162" s="289"/>
    </row>
    <row r="60163" spans="20:24">
      <c r="T60163" s="288"/>
      <c r="U60163" s="287"/>
      <c r="X60163" s="289"/>
    </row>
    <row r="60164" spans="20:24">
      <c r="T60164" s="288"/>
      <c r="U60164" s="287"/>
      <c r="X60164" s="289"/>
    </row>
    <row r="60165" spans="20:24">
      <c r="T60165" s="288"/>
      <c r="U60165" s="287"/>
      <c r="X60165" s="289"/>
    </row>
    <row r="60166" spans="20:24">
      <c r="T60166" s="288"/>
      <c r="U60166" s="287"/>
      <c r="X60166" s="289"/>
    </row>
    <row r="60167" spans="20:24">
      <c r="T60167" s="288"/>
      <c r="U60167" s="287"/>
      <c r="X60167" s="289"/>
    </row>
    <row r="60168" spans="20:24">
      <c r="T60168" s="288"/>
      <c r="U60168" s="287"/>
      <c r="X60168" s="289"/>
    </row>
    <row r="60169" spans="20:24">
      <c r="T60169" s="288"/>
      <c r="U60169" s="287"/>
      <c r="X60169" s="289"/>
    </row>
    <row r="60170" spans="20:24">
      <c r="T60170" s="288"/>
      <c r="U60170" s="287"/>
      <c r="X60170" s="289"/>
    </row>
    <row r="60171" spans="20:24">
      <c r="T60171" s="288"/>
      <c r="U60171" s="287"/>
      <c r="X60171" s="289"/>
    </row>
    <row r="60172" spans="20:24">
      <c r="T60172" s="288"/>
      <c r="U60172" s="287"/>
      <c r="X60172" s="289"/>
    </row>
    <row r="60173" spans="20:24">
      <c r="T60173" s="288"/>
      <c r="U60173" s="287"/>
      <c r="X60173" s="289"/>
    </row>
    <row r="60174" spans="20:24">
      <c r="T60174" s="288"/>
      <c r="U60174" s="287"/>
      <c r="X60174" s="289"/>
    </row>
    <row r="60175" spans="20:24">
      <c r="T60175" s="288"/>
      <c r="U60175" s="287"/>
      <c r="X60175" s="289"/>
    </row>
    <row r="60176" spans="20:24">
      <c r="T60176" s="288"/>
      <c r="U60176" s="287"/>
      <c r="X60176" s="289"/>
    </row>
    <row r="60177" spans="20:24">
      <c r="T60177" s="288"/>
      <c r="U60177" s="287"/>
      <c r="X60177" s="289"/>
    </row>
    <row r="60178" spans="20:24">
      <c r="T60178" s="288"/>
      <c r="U60178" s="287"/>
      <c r="X60178" s="289"/>
    </row>
    <row r="60179" spans="20:24">
      <c r="T60179" s="288"/>
      <c r="U60179" s="287"/>
      <c r="X60179" s="289"/>
    </row>
    <row r="60180" spans="20:24">
      <c r="T60180" s="288"/>
      <c r="U60180" s="287"/>
      <c r="X60180" s="289"/>
    </row>
    <row r="60181" spans="20:24">
      <c r="T60181" s="288"/>
      <c r="U60181" s="287"/>
      <c r="X60181" s="289"/>
    </row>
    <row r="60182" spans="20:24">
      <c r="T60182" s="288"/>
      <c r="U60182" s="287"/>
      <c r="X60182" s="289"/>
    </row>
    <row r="60183" spans="20:24">
      <c r="T60183" s="288"/>
      <c r="U60183" s="287"/>
      <c r="X60183" s="289"/>
    </row>
    <row r="60184" spans="20:24">
      <c r="T60184" s="288"/>
      <c r="U60184" s="287"/>
      <c r="X60184" s="289"/>
    </row>
    <row r="60185" spans="20:24">
      <c r="T60185" s="288"/>
      <c r="U60185" s="287"/>
      <c r="X60185" s="289"/>
    </row>
    <row r="60186" spans="20:24">
      <c r="T60186" s="288"/>
      <c r="U60186" s="287"/>
      <c r="X60186" s="289"/>
    </row>
    <row r="60187" spans="20:24">
      <c r="T60187" s="288"/>
      <c r="U60187" s="287"/>
      <c r="X60187" s="289"/>
    </row>
    <row r="60188" spans="20:24">
      <c r="T60188" s="288"/>
      <c r="U60188" s="287"/>
      <c r="X60188" s="289"/>
    </row>
    <row r="60189" spans="20:24">
      <c r="T60189" s="288"/>
      <c r="U60189" s="287"/>
      <c r="X60189" s="289"/>
    </row>
    <row r="60190" spans="20:24">
      <c r="T60190" s="288"/>
      <c r="U60190" s="287"/>
      <c r="X60190" s="289"/>
    </row>
    <row r="60191" spans="20:24">
      <c r="T60191" s="288"/>
      <c r="U60191" s="287"/>
      <c r="X60191" s="289"/>
    </row>
    <row r="60192" spans="20:24">
      <c r="T60192" s="288"/>
      <c r="U60192" s="287"/>
      <c r="X60192" s="289"/>
    </row>
    <row r="60193" spans="20:24">
      <c r="T60193" s="288"/>
      <c r="U60193" s="287"/>
      <c r="X60193" s="289"/>
    </row>
    <row r="60194" spans="20:24">
      <c r="T60194" s="288"/>
      <c r="U60194" s="287"/>
      <c r="X60194" s="289"/>
    </row>
    <row r="60195" spans="20:24">
      <c r="T60195" s="288"/>
      <c r="U60195" s="287"/>
      <c r="X60195" s="289"/>
    </row>
    <row r="60196" spans="20:24">
      <c r="T60196" s="288"/>
      <c r="U60196" s="287"/>
      <c r="X60196" s="289"/>
    </row>
    <row r="60197" spans="20:24">
      <c r="T60197" s="288"/>
      <c r="U60197" s="287"/>
      <c r="X60197" s="289"/>
    </row>
    <row r="60198" spans="20:24">
      <c r="T60198" s="288"/>
      <c r="U60198" s="287"/>
      <c r="X60198" s="289"/>
    </row>
    <row r="60199" spans="20:24">
      <c r="T60199" s="288"/>
      <c r="U60199" s="287"/>
      <c r="X60199" s="289"/>
    </row>
    <row r="60200" spans="20:24">
      <c r="T60200" s="288"/>
      <c r="U60200" s="287"/>
      <c r="X60200" s="289"/>
    </row>
    <row r="60201" spans="20:24">
      <c r="T60201" s="288"/>
      <c r="U60201" s="287"/>
      <c r="X60201" s="289"/>
    </row>
    <row r="60202" spans="20:24">
      <c r="T60202" s="288"/>
      <c r="U60202" s="287"/>
      <c r="X60202" s="289"/>
    </row>
    <row r="60203" spans="20:24">
      <c r="T60203" s="288"/>
      <c r="U60203" s="287"/>
      <c r="X60203" s="289"/>
    </row>
    <row r="60204" spans="20:24">
      <c r="T60204" s="288"/>
      <c r="U60204" s="287"/>
      <c r="X60204" s="289"/>
    </row>
    <row r="60205" spans="20:24">
      <c r="T60205" s="288"/>
      <c r="U60205" s="287"/>
      <c r="X60205" s="289"/>
    </row>
    <row r="60206" spans="20:24">
      <c r="T60206" s="288"/>
      <c r="U60206" s="287"/>
      <c r="X60206" s="289"/>
    </row>
    <row r="60207" spans="20:24">
      <c r="T60207" s="288"/>
      <c r="U60207" s="287"/>
      <c r="X60207" s="289"/>
    </row>
    <row r="60208" spans="20:24">
      <c r="T60208" s="288"/>
      <c r="U60208" s="287"/>
      <c r="X60208" s="289"/>
    </row>
    <row r="60209" spans="20:24">
      <c r="T60209" s="288"/>
      <c r="U60209" s="287"/>
      <c r="X60209" s="289"/>
    </row>
    <row r="60210" spans="20:24">
      <c r="T60210" s="288"/>
      <c r="U60210" s="287"/>
      <c r="X60210" s="289"/>
    </row>
    <row r="60211" spans="20:24">
      <c r="T60211" s="288"/>
      <c r="U60211" s="287"/>
      <c r="X60211" s="289"/>
    </row>
    <row r="60212" spans="20:24">
      <c r="T60212" s="288"/>
      <c r="U60212" s="287"/>
      <c r="X60212" s="289"/>
    </row>
    <row r="60213" spans="20:24">
      <c r="T60213" s="288"/>
      <c r="U60213" s="287"/>
      <c r="X60213" s="289"/>
    </row>
    <row r="60214" spans="20:24">
      <c r="T60214" s="288"/>
      <c r="U60214" s="287"/>
      <c r="X60214" s="289"/>
    </row>
    <row r="60215" spans="20:24">
      <c r="T60215" s="288"/>
      <c r="U60215" s="287"/>
      <c r="X60215" s="289"/>
    </row>
    <row r="60216" spans="20:24">
      <c r="T60216" s="288"/>
      <c r="U60216" s="287"/>
      <c r="X60216" s="289"/>
    </row>
    <row r="60217" spans="20:24">
      <c r="T60217" s="288"/>
      <c r="U60217" s="287"/>
      <c r="X60217" s="289"/>
    </row>
    <row r="60218" spans="20:24">
      <c r="T60218" s="288"/>
      <c r="U60218" s="287"/>
      <c r="X60218" s="289"/>
    </row>
    <row r="60219" spans="20:24">
      <c r="T60219" s="288"/>
      <c r="U60219" s="287"/>
      <c r="X60219" s="289"/>
    </row>
    <row r="60220" spans="20:24">
      <c r="T60220" s="288"/>
      <c r="U60220" s="287"/>
      <c r="X60220" s="289"/>
    </row>
    <row r="60221" spans="20:24">
      <c r="T60221" s="288"/>
      <c r="U60221" s="287"/>
      <c r="X60221" s="289"/>
    </row>
    <row r="60222" spans="20:24">
      <c r="T60222" s="288"/>
      <c r="U60222" s="287"/>
      <c r="X60222" s="289"/>
    </row>
    <row r="60223" spans="20:24">
      <c r="T60223" s="288"/>
      <c r="U60223" s="287"/>
      <c r="X60223" s="289"/>
    </row>
    <row r="60224" spans="20:24">
      <c r="T60224" s="288"/>
      <c r="U60224" s="287"/>
      <c r="X60224" s="289"/>
    </row>
    <row r="60225" spans="20:24">
      <c r="T60225" s="288"/>
      <c r="U60225" s="287"/>
      <c r="X60225" s="289"/>
    </row>
    <row r="60226" spans="20:24">
      <c r="T60226" s="288"/>
      <c r="U60226" s="287"/>
      <c r="X60226" s="289"/>
    </row>
    <row r="60227" spans="20:24">
      <c r="T60227" s="288"/>
      <c r="U60227" s="287"/>
      <c r="X60227" s="289"/>
    </row>
    <row r="60228" spans="20:24">
      <c r="T60228" s="288"/>
      <c r="U60228" s="287"/>
      <c r="X60228" s="289"/>
    </row>
    <row r="60229" spans="20:24">
      <c r="T60229" s="288"/>
      <c r="U60229" s="287"/>
      <c r="X60229" s="289"/>
    </row>
    <row r="60230" spans="20:24">
      <c r="T60230" s="288"/>
      <c r="U60230" s="287"/>
      <c r="X60230" s="289"/>
    </row>
    <row r="60231" spans="20:24">
      <c r="T60231" s="288"/>
      <c r="U60231" s="287"/>
      <c r="X60231" s="289"/>
    </row>
    <row r="60232" spans="20:24">
      <c r="T60232" s="288"/>
      <c r="U60232" s="287"/>
      <c r="X60232" s="289"/>
    </row>
    <row r="60233" spans="20:24">
      <c r="T60233" s="288"/>
      <c r="U60233" s="287"/>
      <c r="X60233" s="289"/>
    </row>
    <row r="60234" spans="20:24">
      <c r="T60234" s="288"/>
      <c r="U60234" s="287"/>
      <c r="X60234" s="289"/>
    </row>
    <row r="60235" spans="20:24">
      <c r="T60235" s="288"/>
      <c r="U60235" s="287"/>
      <c r="X60235" s="289"/>
    </row>
    <row r="60236" spans="20:24">
      <c r="T60236" s="288"/>
      <c r="U60236" s="287"/>
      <c r="X60236" s="289"/>
    </row>
    <row r="60237" spans="20:24">
      <c r="T60237" s="288"/>
      <c r="U60237" s="287"/>
      <c r="X60237" s="289"/>
    </row>
    <row r="60238" spans="20:24">
      <c r="T60238" s="288"/>
      <c r="U60238" s="287"/>
      <c r="X60238" s="289"/>
    </row>
    <row r="60239" spans="20:24">
      <c r="T60239" s="288"/>
      <c r="U60239" s="287"/>
      <c r="X60239" s="289"/>
    </row>
    <row r="60240" spans="20:24">
      <c r="T60240" s="288"/>
      <c r="U60240" s="287"/>
      <c r="X60240" s="289"/>
    </row>
    <row r="60241" spans="20:24">
      <c r="T60241" s="288"/>
      <c r="U60241" s="287"/>
      <c r="X60241" s="289"/>
    </row>
    <row r="60242" spans="20:24">
      <c r="T60242" s="288"/>
      <c r="U60242" s="287"/>
      <c r="X60242" s="289"/>
    </row>
    <row r="60243" spans="20:24">
      <c r="T60243" s="288"/>
      <c r="U60243" s="287"/>
      <c r="X60243" s="289"/>
    </row>
    <row r="60244" spans="20:24">
      <c r="T60244" s="288"/>
      <c r="U60244" s="287"/>
      <c r="X60244" s="289"/>
    </row>
    <row r="60245" spans="20:24">
      <c r="T60245" s="288"/>
      <c r="U60245" s="287"/>
      <c r="X60245" s="289"/>
    </row>
    <row r="60246" spans="20:24">
      <c r="T60246" s="288"/>
      <c r="U60246" s="287"/>
      <c r="X60246" s="289"/>
    </row>
    <row r="60247" spans="20:24">
      <c r="T60247" s="288"/>
      <c r="U60247" s="287"/>
      <c r="X60247" s="289"/>
    </row>
    <row r="60248" spans="20:24">
      <c r="T60248" s="288"/>
      <c r="U60248" s="287"/>
      <c r="X60248" s="289"/>
    </row>
    <row r="60249" spans="20:24">
      <c r="T60249" s="288"/>
      <c r="U60249" s="287"/>
      <c r="X60249" s="289"/>
    </row>
    <row r="60250" spans="20:24">
      <c r="T60250" s="288"/>
      <c r="U60250" s="287"/>
      <c r="X60250" s="289"/>
    </row>
    <row r="60251" spans="20:24">
      <c r="T60251" s="288"/>
      <c r="U60251" s="287"/>
      <c r="X60251" s="289"/>
    </row>
    <row r="60252" spans="20:24">
      <c r="T60252" s="288"/>
      <c r="U60252" s="287"/>
      <c r="X60252" s="289"/>
    </row>
    <row r="60253" spans="20:24">
      <c r="T60253" s="288"/>
      <c r="U60253" s="287"/>
      <c r="X60253" s="289"/>
    </row>
    <row r="60254" spans="20:24">
      <c r="T60254" s="288"/>
      <c r="U60254" s="287"/>
      <c r="X60254" s="289"/>
    </row>
    <row r="60255" spans="20:24">
      <c r="T60255" s="288"/>
      <c r="U60255" s="287"/>
      <c r="X60255" s="289"/>
    </row>
    <row r="60256" spans="20:24">
      <c r="T60256" s="288"/>
      <c r="U60256" s="287"/>
      <c r="X60256" s="289"/>
    </row>
    <row r="60257" spans="20:24">
      <c r="T60257" s="288"/>
      <c r="U60257" s="287"/>
      <c r="X60257" s="289"/>
    </row>
    <row r="60258" spans="20:24">
      <c r="T60258" s="288"/>
      <c r="U60258" s="287"/>
      <c r="X60258" s="289"/>
    </row>
    <row r="60259" spans="20:24">
      <c r="T60259" s="288"/>
      <c r="U60259" s="287"/>
      <c r="X60259" s="289"/>
    </row>
    <row r="60260" spans="20:24">
      <c r="T60260" s="288"/>
      <c r="U60260" s="287"/>
      <c r="X60260" s="289"/>
    </row>
    <row r="60261" spans="20:24">
      <c r="T60261" s="288"/>
      <c r="U60261" s="287"/>
      <c r="X60261" s="289"/>
    </row>
    <row r="60262" spans="20:24">
      <c r="T60262" s="288"/>
      <c r="U60262" s="287"/>
      <c r="X60262" s="289"/>
    </row>
    <row r="60263" spans="20:24">
      <c r="T60263" s="288"/>
      <c r="U60263" s="287"/>
      <c r="X60263" s="289"/>
    </row>
    <row r="60264" spans="20:24">
      <c r="T60264" s="288"/>
      <c r="U60264" s="287"/>
      <c r="X60264" s="289"/>
    </row>
    <row r="60265" spans="20:24">
      <c r="T60265" s="288"/>
      <c r="U60265" s="287"/>
      <c r="X60265" s="289"/>
    </row>
    <row r="60266" spans="20:24">
      <c r="T60266" s="288"/>
      <c r="U60266" s="287"/>
      <c r="X60266" s="289"/>
    </row>
    <row r="60267" spans="20:24">
      <c r="T60267" s="288"/>
      <c r="U60267" s="287"/>
      <c r="X60267" s="289"/>
    </row>
    <row r="60268" spans="20:24">
      <c r="T60268" s="288"/>
      <c r="U60268" s="287"/>
      <c r="X60268" s="289"/>
    </row>
    <row r="60269" spans="20:24">
      <c r="T60269" s="288"/>
      <c r="U60269" s="287"/>
      <c r="X60269" s="289"/>
    </row>
    <row r="60270" spans="20:24">
      <c r="T60270" s="288"/>
      <c r="U60270" s="287"/>
      <c r="X60270" s="289"/>
    </row>
    <row r="60271" spans="20:24">
      <c r="T60271" s="288"/>
      <c r="U60271" s="287"/>
      <c r="X60271" s="289"/>
    </row>
    <row r="60272" spans="20:24">
      <c r="T60272" s="288"/>
      <c r="U60272" s="287"/>
      <c r="X60272" s="289"/>
    </row>
    <row r="60273" spans="20:24">
      <c r="T60273" s="288"/>
      <c r="U60273" s="287"/>
      <c r="X60273" s="289"/>
    </row>
    <row r="60274" spans="20:24">
      <c r="T60274" s="288"/>
      <c r="U60274" s="287"/>
      <c r="X60274" s="289"/>
    </row>
    <row r="60275" spans="20:24">
      <c r="T60275" s="288"/>
      <c r="U60275" s="287"/>
      <c r="X60275" s="289"/>
    </row>
    <row r="60276" spans="20:24">
      <c r="T60276" s="288"/>
      <c r="U60276" s="287"/>
      <c r="X60276" s="289"/>
    </row>
    <row r="60277" spans="20:24">
      <c r="T60277" s="288"/>
      <c r="U60277" s="287"/>
      <c r="X60277" s="289"/>
    </row>
    <row r="60278" spans="20:24">
      <c r="T60278" s="288"/>
      <c r="U60278" s="287"/>
      <c r="X60278" s="289"/>
    </row>
    <row r="60279" spans="20:24">
      <c r="T60279" s="288"/>
      <c r="U60279" s="287"/>
      <c r="X60279" s="289"/>
    </row>
    <row r="60280" spans="20:24">
      <c r="T60280" s="288"/>
      <c r="U60280" s="287"/>
      <c r="X60280" s="289"/>
    </row>
    <row r="60281" spans="20:24">
      <c r="T60281" s="288"/>
      <c r="U60281" s="287"/>
      <c r="X60281" s="289"/>
    </row>
    <row r="60282" spans="20:24">
      <c r="T60282" s="288"/>
      <c r="U60282" s="287"/>
      <c r="X60282" s="289"/>
    </row>
    <row r="60283" spans="20:24">
      <c r="T60283" s="288"/>
      <c r="U60283" s="287"/>
      <c r="X60283" s="289"/>
    </row>
    <row r="60284" spans="20:24">
      <c r="T60284" s="288"/>
      <c r="U60284" s="287"/>
      <c r="X60284" s="289"/>
    </row>
    <row r="60285" spans="20:24">
      <c r="T60285" s="288"/>
      <c r="U60285" s="287"/>
      <c r="X60285" s="289"/>
    </row>
    <row r="60286" spans="20:24">
      <c r="T60286" s="288"/>
      <c r="U60286" s="287"/>
      <c r="X60286" s="289"/>
    </row>
    <row r="60287" spans="20:24">
      <c r="T60287" s="288"/>
      <c r="U60287" s="287"/>
      <c r="X60287" s="289"/>
    </row>
    <row r="60288" spans="20:24">
      <c r="T60288" s="288"/>
      <c r="U60288" s="287"/>
      <c r="X60288" s="289"/>
    </row>
    <row r="60289" spans="20:24">
      <c r="T60289" s="288"/>
      <c r="U60289" s="287"/>
      <c r="X60289" s="289"/>
    </row>
    <row r="60290" spans="20:24">
      <c r="T60290" s="288"/>
      <c r="U60290" s="287"/>
      <c r="X60290" s="289"/>
    </row>
    <row r="60291" spans="20:24">
      <c r="T60291" s="288"/>
      <c r="U60291" s="287"/>
      <c r="X60291" s="289"/>
    </row>
    <row r="60292" spans="20:24">
      <c r="T60292" s="288"/>
      <c r="U60292" s="287"/>
      <c r="X60292" s="289"/>
    </row>
    <row r="60293" spans="20:24">
      <c r="T60293" s="288"/>
      <c r="U60293" s="287"/>
      <c r="X60293" s="289"/>
    </row>
    <row r="60294" spans="20:24">
      <c r="T60294" s="288"/>
      <c r="U60294" s="287"/>
      <c r="X60294" s="289"/>
    </row>
    <row r="60295" spans="20:24">
      <c r="T60295" s="288"/>
      <c r="U60295" s="287"/>
      <c r="X60295" s="289"/>
    </row>
    <row r="60296" spans="20:24">
      <c r="T60296" s="288"/>
      <c r="U60296" s="287"/>
      <c r="X60296" s="289"/>
    </row>
    <row r="60297" spans="20:24">
      <c r="T60297" s="288"/>
      <c r="U60297" s="287"/>
      <c r="X60297" s="289"/>
    </row>
    <row r="60298" spans="20:24">
      <c r="T60298" s="288"/>
      <c r="U60298" s="287"/>
      <c r="X60298" s="289"/>
    </row>
    <row r="60299" spans="20:24">
      <c r="T60299" s="288"/>
      <c r="U60299" s="287"/>
      <c r="X60299" s="289"/>
    </row>
    <row r="60300" spans="20:24">
      <c r="T60300" s="288"/>
      <c r="U60300" s="287"/>
      <c r="X60300" s="289"/>
    </row>
    <row r="60301" spans="20:24">
      <c r="T60301" s="288"/>
      <c r="U60301" s="287"/>
      <c r="X60301" s="289"/>
    </row>
    <row r="60302" spans="20:24">
      <c r="T60302" s="288"/>
      <c r="U60302" s="287"/>
      <c r="X60302" s="289"/>
    </row>
    <row r="60303" spans="20:24">
      <c r="T60303" s="288"/>
      <c r="U60303" s="287"/>
      <c r="X60303" s="289"/>
    </row>
    <row r="60304" spans="20:24">
      <c r="T60304" s="288"/>
      <c r="U60304" s="287"/>
      <c r="X60304" s="289"/>
    </row>
    <row r="60305" spans="20:24">
      <c r="T60305" s="288"/>
      <c r="U60305" s="287"/>
      <c r="X60305" s="289"/>
    </row>
    <row r="60306" spans="20:24">
      <c r="T60306" s="288"/>
      <c r="U60306" s="287"/>
      <c r="X60306" s="289"/>
    </row>
    <row r="60307" spans="20:24">
      <c r="T60307" s="288"/>
      <c r="U60307" s="287"/>
      <c r="X60307" s="289"/>
    </row>
    <row r="60308" spans="20:24">
      <c r="T60308" s="288"/>
      <c r="U60308" s="287"/>
      <c r="X60308" s="289"/>
    </row>
    <row r="60309" spans="20:24">
      <c r="T60309" s="288"/>
      <c r="U60309" s="287"/>
      <c r="X60309" s="289"/>
    </row>
    <row r="60310" spans="20:24">
      <c r="T60310" s="288"/>
      <c r="U60310" s="287"/>
      <c r="X60310" s="289"/>
    </row>
    <row r="60311" spans="20:24">
      <c r="T60311" s="288"/>
      <c r="U60311" s="287"/>
      <c r="X60311" s="289"/>
    </row>
    <row r="60312" spans="20:24">
      <c r="T60312" s="288"/>
      <c r="U60312" s="287"/>
      <c r="X60312" s="289"/>
    </row>
    <row r="60313" spans="20:24">
      <c r="T60313" s="288"/>
      <c r="U60313" s="287"/>
      <c r="X60313" s="289"/>
    </row>
    <row r="60314" spans="20:24">
      <c r="T60314" s="288"/>
      <c r="U60314" s="287"/>
      <c r="X60314" s="289"/>
    </row>
    <row r="60315" spans="20:24">
      <c r="T60315" s="288"/>
      <c r="U60315" s="287"/>
      <c r="X60315" s="289"/>
    </row>
    <row r="60316" spans="20:24">
      <c r="T60316" s="288"/>
      <c r="U60316" s="287"/>
      <c r="X60316" s="289"/>
    </row>
    <row r="60317" spans="20:24">
      <c r="T60317" s="288"/>
      <c r="U60317" s="287"/>
      <c r="X60317" s="289"/>
    </row>
    <row r="60318" spans="20:24">
      <c r="T60318" s="288"/>
      <c r="U60318" s="287"/>
      <c r="X60318" s="289"/>
    </row>
    <row r="60319" spans="20:24">
      <c r="T60319" s="288"/>
      <c r="U60319" s="287"/>
      <c r="X60319" s="289"/>
    </row>
    <row r="60320" spans="20:24">
      <c r="T60320" s="288"/>
      <c r="U60320" s="287"/>
      <c r="X60320" s="289"/>
    </row>
    <row r="60321" spans="20:24">
      <c r="T60321" s="288"/>
      <c r="U60321" s="287"/>
      <c r="X60321" s="289"/>
    </row>
    <row r="60322" spans="20:24">
      <c r="T60322" s="288"/>
      <c r="U60322" s="287"/>
      <c r="X60322" s="289"/>
    </row>
    <row r="60323" spans="20:24">
      <c r="T60323" s="288"/>
      <c r="U60323" s="287"/>
      <c r="X60323" s="289"/>
    </row>
    <row r="60324" spans="20:24">
      <c r="T60324" s="288"/>
      <c r="U60324" s="287"/>
      <c r="X60324" s="289"/>
    </row>
    <row r="60325" spans="20:24">
      <c r="T60325" s="288"/>
      <c r="U60325" s="287"/>
      <c r="X60325" s="289"/>
    </row>
    <row r="60326" spans="20:24">
      <c r="T60326" s="288"/>
      <c r="U60326" s="287"/>
      <c r="X60326" s="289"/>
    </row>
    <row r="60327" spans="20:24">
      <c r="T60327" s="288"/>
      <c r="U60327" s="287"/>
      <c r="X60327" s="289"/>
    </row>
    <row r="60328" spans="20:24">
      <c r="T60328" s="288"/>
      <c r="U60328" s="287"/>
      <c r="X60328" s="289"/>
    </row>
    <row r="60329" spans="20:24">
      <c r="T60329" s="288"/>
      <c r="U60329" s="287"/>
      <c r="X60329" s="289"/>
    </row>
    <row r="60330" spans="20:24">
      <c r="T60330" s="288"/>
      <c r="U60330" s="287"/>
      <c r="X60330" s="289"/>
    </row>
    <row r="60331" spans="20:24">
      <c r="T60331" s="288"/>
      <c r="U60331" s="287"/>
      <c r="X60331" s="289"/>
    </row>
    <row r="60332" spans="20:24">
      <c r="T60332" s="288"/>
      <c r="U60332" s="287"/>
      <c r="X60332" s="289"/>
    </row>
    <row r="60333" spans="20:24">
      <c r="T60333" s="288"/>
      <c r="U60333" s="287"/>
      <c r="X60333" s="289"/>
    </row>
    <row r="60334" spans="20:24">
      <c r="T60334" s="288"/>
      <c r="U60334" s="287"/>
      <c r="X60334" s="289"/>
    </row>
    <row r="60335" spans="20:24">
      <c r="T60335" s="288"/>
      <c r="U60335" s="287"/>
      <c r="X60335" s="289"/>
    </row>
    <row r="60336" spans="20:24">
      <c r="T60336" s="288"/>
      <c r="U60336" s="287"/>
      <c r="X60336" s="289"/>
    </row>
    <row r="60337" spans="20:24">
      <c r="T60337" s="288"/>
      <c r="U60337" s="287"/>
      <c r="X60337" s="289"/>
    </row>
    <row r="60338" spans="20:24">
      <c r="T60338" s="288"/>
      <c r="U60338" s="287"/>
      <c r="X60338" s="289"/>
    </row>
    <row r="60339" spans="20:24">
      <c r="T60339" s="288"/>
      <c r="U60339" s="287"/>
      <c r="X60339" s="289"/>
    </row>
    <row r="60340" spans="20:24">
      <c r="T60340" s="288"/>
      <c r="U60340" s="287"/>
      <c r="X60340" s="289"/>
    </row>
    <row r="60341" spans="20:24">
      <c r="T60341" s="288"/>
      <c r="U60341" s="287"/>
      <c r="X60341" s="289"/>
    </row>
    <row r="60342" spans="20:24">
      <c r="T60342" s="288"/>
      <c r="U60342" s="287"/>
      <c r="X60342" s="289"/>
    </row>
    <row r="60343" spans="20:24">
      <c r="T60343" s="288"/>
      <c r="U60343" s="287"/>
      <c r="X60343" s="289"/>
    </row>
    <row r="60344" spans="20:24">
      <c r="T60344" s="288"/>
      <c r="U60344" s="287"/>
      <c r="X60344" s="289"/>
    </row>
    <row r="60345" spans="20:24">
      <c r="T60345" s="288"/>
      <c r="U60345" s="287"/>
      <c r="X60345" s="289"/>
    </row>
    <row r="60346" spans="20:24">
      <c r="T60346" s="288"/>
      <c r="U60346" s="287"/>
      <c r="X60346" s="289"/>
    </row>
    <row r="60347" spans="20:24">
      <c r="T60347" s="288"/>
      <c r="U60347" s="287"/>
      <c r="X60347" s="289"/>
    </row>
    <row r="60348" spans="20:24">
      <c r="T60348" s="288"/>
      <c r="U60348" s="287"/>
      <c r="X60348" s="289"/>
    </row>
    <row r="60349" spans="20:24">
      <c r="T60349" s="288"/>
      <c r="U60349" s="287"/>
      <c r="X60349" s="289"/>
    </row>
    <row r="60350" spans="20:24">
      <c r="T60350" s="288"/>
      <c r="U60350" s="287"/>
      <c r="X60350" s="289"/>
    </row>
    <row r="60351" spans="20:24">
      <c r="T60351" s="288"/>
      <c r="U60351" s="287"/>
      <c r="X60351" s="289"/>
    </row>
    <row r="60352" spans="20:24">
      <c r="T60352" s="288"/>
      <c r="U60352" s="287"/>
      <c r="X60352" s="289"/>
    </row>
    <row r="60353" spans="20:24">
      <c r="T60353" s="288"/>
      <c r="U60353" s="287"/>
      <c r="X60353" s="289"/>
    </row>
    <row r="60354" spans="20:24">
      <c r="T60354" s="288"/>
      <c r="U60354" s="287"/>
      <c r="X60354" s="289"/>
    </row>
    <row r="60355" spans="20:24">
      <c r="T60355" s="288"/>
      <c r="U60355" s="287"/>
      <c r="X60355" s="289"/>
    </row>
    <row r="60356" spans="20:24">
      <c r="T60356" s="288"/>
      <c r="U60356" s="287"/>
      <c r="X60356" s="289"/>
    </row>
    <row r="60357" spans="20:24">
      <c r="T60357" s="288"/>
      <c r="U60357" s="287"/>
      <c r="X60357" s="289"/>
    </row>
    <row r="60358" spans="20:24">
      <c r="T60358" s="288"/>
      <c r="U60358" s="287"/>
      <c r="X60358" s="289"/>
    </row>
    <row r="60359" spans="20:24">
      <c r="T60359" s="288"/>
      <c r="U60359" s="287"/>
      <c r="X60359" s="289"/>
    </row>
    <row r="60360" spans="20:24">
      <c r="T60360" s="288"/>
      <c r="U60360" s="287"/>
      <c r="X60360" s="289"/>
    </row>
    <row r="60361" spans="20:24">
      <c r="T60361" s="288"/>
      <c r="U60361" s="287"/>
      <c r="X60361" s="289"/>
    </row>
    <row r="60362" spans="20:24">
      <c r="T60362" s="288"/>
      <c r="U60362" s="287"/>
      <c r="X60362" s="289"/>
    </row>
    <row r="60363" spans="20:24">
      <c r="T60363" s="288"/>
      <c r="U60363" s="287"/>
      <c r="X60363" s="289"/>
    </row>
    <row r="60364" spans="20:24">
      <c r="T60364" s="288"/>
      <c r="U60364" s="287"/>
      <c r="X60364" s="289"/>
    </row>
    <row r="60365" spans="20:24">
      <c r="T60365" s="288"/>
      <c r="U60365" s="287"/>
      <c r="X60365" s="289"/>
    </row>
    <row r="60366" spans="20:24">
      <c r="T60366" s="288"/>
      <c r="U60366" s="287"/>
      <c r="X60366" s="289"/>
    </row>
    <row r="60367" spans="20:24">
      <c r="T60367" s="288"/>
      <c r="U60367" s="287"/>
      <c r="X60367" s="289"/>
    </row>
    <row r="60368" spans="20:24">
      <c r="T60368" s="288"/>
      <c r="U60368" s="287"/>
      <c r="X60368" s="289"/>
    </row>
    <row r="60369" spans="20:24">
      <c r="T60369" s="288"/>
      <c r="U60369" s="287"/>
      <c r="X60369" s="289"/>
    </row>
    <row r="60370" spans="20:24">
      <c r="T60370" s="288"/>
      <c r="U60370" s="287"/>
      <c r="X60370" s="289"/>
    </row>
    <row r="60371" spans="20:24">
      <c r="T60371" s="288"/>
      <c r="U60371" s="287"/>
      <c r="X60371" s="289"/>
    </row>
    <row r="60372" spans="20:24">
      <c r="T60372" s="288"/>
      <c r="U60372" s="287"/>
      <c r="X60372" s="289"/>
    </row>
    <row r="60373" spans="20:24">
      <c r="T60373" s="288"/>
      <c r="U60373" s="287"/>
      <c r="X60373" s="289"/>
    </row>
    <row r="60374" spans="20:24">
      <c r="T60374" s="288"/>
      <c r="U60374" s="287"/>
      <c r="X60374" s="289"/>
    </row>
    <row r="60375" spans="20:24">
      <c r="T60375" s="288"/>
      <c r="U60375" s="287"/>
      <c r="X60375" s="289"/>
    </row>
    <row r="60376" spans="20:24">
      <c r="T60376" s="288"/>
      <c r="U60376" s="287"/>
      <c r="X60376" s="289"/>
    </row>
    <row r="60377" spans="20:24">
      <c r="T60377" s="288"/>
      <c r="U60377" s="287"/>
      <c r="X60377" s="289"/>
    </row>
    <row r="60378" spans="20:24">
      <c r="T60378" s="288"/>
      <c r="U60378" s="287"/>
      <c r="X60378" s="289"/>
    </row>
    <row r="60379" spans="20:24">
      <c r="T60379" s="288"/>
      <c r="U60379" s="287"/>
      <c r="X60379" s="289"/>
    </row>
    <row r="60380" spans="20:24">
      <c r="T60380" s="288"/>
      <c r="U60380" s="287"/>
      <c r="X60380" s="289"/>
    </row>
    <row r="60381" spans="20:24">
      <c r="T60381" s="288"/>
      <c r="U60381" s="287"/>
      <c r="X60381" s="289"/>
    </row>
    <row r="60382" spans="20:24">
      <c r="T60382" s="288"/>
      <c r="U60382" s="287"/>
      <c r="X60382" s="289"/>
    </row>
    <row r="60383" spans="20:24">
      <c r="T60383" s="288"/>
      <c r="U60383" s="287"/>
      <c r="X60383" s="289"/>
    </row>
    <row r="60384" spans="20:24">
      <c r="T60384" s="288"/>
      <c r="U60384" s="287"/>
      <c r="X60384" s="289"/>
    </row>
    <row r="60385" spans="20:24">
      <c r="T60385" s="288"/>
      <c r="U60385" s="287"/>
      <c r="X60385" s="289"/>
    </row>
    <row r="60386" spans="20:24">
      <c r="T60386" s="288"/>
      <c r="U60386" s="287"/>
      <c r="X60386" s="289"/>
    </row>
    <row r="60387" spans="20:24">
      <c r="T60387" s="288"/>
      <c r="U60387" s="287"/>
      <c r="X60387" s="289"/>
    </row>
    <row r="60388" spans="20:24">
      <c r="T60388" s="288"/>
      <c r="U60388" s="287"/>
      <c r="X60388" s="289"/>
    </row>
    <row r="60389" spans="20:24">
      <c r="T60389" s="288"/>
      <c r="U60389" s="287"/>
      <c r="X60389" s="289"/>
    </row>
    <row r="60390" spans="20:24">
      <c r="T60390" s="288"/>
      <c r="U60390" s="287"/>
      <c r="X60390" s="289"/>
    </row>
    <row r="60391" spans="20:24">
      <c r="T60391" s="288"/>
      <c r="U60391" s="287"/>
      <c r="X60391" s="289"/>
    </row>
    <row r="60392" spans="20:24">
      <c r="T60392" s="288"/>
      <c r="U60392" s="287"/>
      <c r="X60392" s="289"/>
    </row>
    <row r="60393" spans="20:24">
      <c r="T60393" s="288"/>
      <c r="U60393" s="287"/>
      <c r="X60393" s="289"/>
    </row>
    <row r="60394" spans="20:24">
      <c r="T60394" s="288"/>
      <c r="U60394" s="287"/>
      <c r="X60394" s="289"/>
    </row>
    <row r="60395" spans="20:24">
      <c r="T60395" s="288"/>
      <c r="U60395" s="287"/>
      <c r="X60395" s="289"/>
    </row>
    <row r="60396" spans="20:24">
      <c r="T60396" s="288"/>
      <c r="U60396" s="287"/>
      <c r="X60396" s="289"/>
    </row>
    <row r="60397" spans="20:24">
      <c r="T60397" s="288"/>
      <c r="U60397" s="287"/>
      <c r="X60397" s="289"/>
    </row>
    <row r="60398" spans="20:24">
      <c r="T60398" s="288"/>
      <c r="U60398" s="287"/>
      <c r="X60398" s="289"/>
    </row>
    <row r="60399" spans="20:24">
      <c r="T60399" s="288"/>
      <c r="U60399" s="287"/>
      <c r="X60399" s="289"/>
    </row>
    <row r="60400" spans="20:24">
      <c r="T60400" s="288"/>
      <c r="U60400" s="287"/>
      <c r="X60400" s="289"/>
    </row>
    <row r="60401" spans="20:24">
      <c r="T60401" s="288"/>
      <c r="U60401" s="287"/>
      <c r="X60401" s="289"/>
    </row>
    <row r="60402" spans="20:24">
      <c r="T60402" s="288"/>
      <c r="U60402" s="287"/>
      <c r="X60402" s="289"/>
    </row>
    <row r="60403" spans="20:24">
      <c r="T60403" s="288"/>
      <c r="U60403" s="287"/>
      <c r="X60403" s="289"/>
    </row>
    <row r="60404" spans="20:24">
      <c r="T60404" s="288"/>
      <c r="U60404" s="287"/>
      <c r="X60404" s="289"/>
    </row>
    <row r="60405" spans="20:24">
      <c r="T60405" s="288"/>
      <c r="U60405" s="287"/>
      <c r="X60405" s="289"/>
    </row>
    <row r="60406" spans="20:24">
      <c r="T60406" s="288"/>
      <c r="U60406" s="287"/>
      <c r="X60406" s="289"/>
    </row>
    <row r="60407" spans="20:24">
      <c r="T60407" s="288"/>
      <c r="U60407" s="287"/>
      <c r="X60407" s="289"/>
    </row>
    <row r="60408" spans="20:24">
      <c r="T60408" s="288"/>
      <c r="U60408" s="287"/>
      <c r="X60408" s="289"/>
    </row>
    <row r="60409" spans="20:24">
      <c r="T60409" s="288"/>
      <c r="U60409" s="287"/>
      <c r="X60409" s="289"/>
    </row>
    <row r="60410" spans="20:24">
      <c r="T60410" s="288"/>
      <c r="U60410" s="287"/>
      <c r="X60410" s="289"/>
    </row>
    <row r="60411" spans="20:24">
      <c r="T60411" s="288"/>
      <c r="U60411" s="287"/>
      <c r="X60411" s="289"/>
    </row>
    <row r="60412" spans="20:24">
      <c r="T60412" s="288"/>
      <c r="U60412" s="287"/>
      <c r="X60412" s="289"/>
    </row>
    <row r="60413" spans="20:24">
      <c r="T60413" s="288"/>
      <c r="U60413" s="287"/>
      <c r="X60413" s="289"/>
    </row>
    <row r="60414" spans="20:24">
      <c r="T60414" s="288"/>
      <c r="U60414" s="287"/>
      <c r="X60414" s="289"/>
    </row>
    <row r="60415" spans="20:24">
      <c r="T60415" s="288"/>
      <c r="U60415" s="287"/>
      <c r="X60415" s="289"/>
    </row>
    <row r="60416" spans="20:24">
      <c r="T60416" s="288"/>
      <c r="U60416" s="287"/>
      <c r="X60416" s="289"/>
    </row>
    <row r="60417" spans="20:24">
      <c r="T60417" s="288"/>
      <c r="U60417" s="287"/>
      <c r="X60417" s="289"/>
    </row>
    <row r="60418" spans="20:24">
      <c r="T60418" s="288"/>
      <c r="U60418" s="287"/>
      <c r="X60418" s="289"/>
    </row>
    <row r="60419" spans="20:24">
      <c r="T60419" s="288"/>
      <c r="U60419" s="287"/>
      <c r="X60419" s="289"/>
    </row>
    <row r="60420" spans="20:24">
      <c r="T60420" s="288"/>
      <c r="U60420" s="287"/>
      <c r="X60420" s="289"/>
    </row>
    <row r="60421" spans="20:24">
      <c r="T60421" s="288"/>
      <c r="U60421" s="287"/>
      <c r="X60421" s="289"/>
    </row>
    <row r="60422" spans="20:24">
      <c r="T60422" s="288"/>
      <c r="U60422" s="287"/>
      <c r="X60422" s="289"/>
    </row>
    <row r="60423" spans="20:24">
      <c r="T60423" s="288"/>
      <c r="U60423" s="287"/>
      <c r="X60423" s="289"/>
    </row>
    <row r="60424" spans="20:24">
      <c r="T60424" s="288"/>
      <c r="U60424" s="287"/>
      <c r="X60424" s="289"/>
    </row>
    <row r="60425" spans="20:24">
      <c r="T60425" s="288"/>
      <c r="U60425" s="287"/>
      <c r="X60425" s="289"/>
    </row>
    <row r="60426" spans="20:24">
      <c r="T60426" s="288"/>
      <c r="U60426" s="287"/>
      <c r="X60426" s="289"/>
    </row>
    <row r="60427" spans="20:24">
      <c r="T60427" s="288"/>
      <c r="U60427" s="287"/>
      <c r="X60427" s="289"/>
    </row>
    <row r="60428" spans="20:24">
      <c r="T60428" s="288"/>
      <c r="U60428" s="287"/>
      <c r="X60428" s="289"/>
    </row>
    <row r="60429" spans="20:24">
      <c r="T60429" s="288"/>
      <c r="U60429" s="287"/>
      <c r="X60429" s="289"/>
    </row>
    <row r="60430" spans="20:24">
      <c r="T60430" s="288"/>
      <c r="U60430" s="287"/>
      <c r="X60430" s="289"/>
    </row>
    <row r="60431" spans="20:24">
      <c r="T60431" s="288"/>
      <c r="U60431" s="287"/>
      <c r="X60431" s="289"/>
    </row>
    <row r="60432" spans="20:24">
      <c r="T60432" s="288"/>
      <c r="U60432" s="287"/>
      <c r="X60432" s="289"/>
    </row>
    <row r="60433" spans="20:24">
      <c r="T60433" s="288"/>
      <c r="U60433" s="287"/>
      <c r="X60433" s="289"/>
    </row>
    <row r="60434" spans="20:24">
      <c r="T60434" s="288"/>
      <c r="U60434" s="287"/>
      <c r="X60434" s="289"/>
    </row>
    <row r="60435" spans="20:24">
      <c r="T60435" s="288"/>
      <c r="U60435" s="287"/>
      <c r="X60435" s="289"/>
    </row>
    <row r="60436" spans="20:24">
      <c r="T60436" s="288"/>
      <c r="U60436" s="287"/>
      <c r="X60436" s="289"/>
    </row>
    <row r="60437" spans="20:24">
      <c r="T60437" s="288"/>
      <c r="U60437" s="287"/>
      <c r="X60437" s="289"/>
    </row>
    <row r="60438" spans="20:24">
      <c r="T60438" s="288"/>
      <c r="U60438" s="287"/>
      <c r="X60438" s="289"/>
    </row>
    <row r="60439" spans="20:24">
      <c r="T60439" s="288"/>
      <c r="U60439" s="287"/>
      <c r="X60439" s="289"/>
    </row>
    <row r="60440" spans="20:24">
      <c r="T60440" s="288"/>
      <c r="U60440" s="287"/>
      <c r="X60440" s="289"/>
    </row>
    <row r="60441" spans="20:24">
      <c r="T60441" s="288"/>
      <c r="U60441" s="287"/>
      <c r="X60441" s="289"/>
    </row>
    <row r="60442" spans="20:24">
      <c r="T60442" s="288"/>
      <c r="U60442" s="287"/>
      <c r="X60442" s="289"/>
    </row>
    <row r="60443" spans="20:24">
      <c r="T60443" s="288"/>
      <c r="U60443" s="287"/>
      <c r="X60443" s="289"/>
    </row>
    <row r="60444" spans="20:24">
      <c r="T60444" s="288"/>
      <c r="U60444" s="287"/>
      <c r="X60444" s="289"/>
    </row>
    <row r="60445" spans="20:24">
      <c r="T60445" s="288"/>
      <c r="U60445" s="287"/>
      <c r="X60445" s="289"/>
    </row>
    <row r="60446" spans="20:24">
      <c r="T60446" s="288"/>
      <c r="U60446" s="287"/>
      <c r="X60446" s="289"/>
    </row>
    <row r="60447" spans="20:24">
      <c r="T60447" s="288"/>
      <c r="U60447" s="287"/>
      <c r="X60447" s="289"/>
    </row>
    <row r="60448" spans="20:24">
      <c r="T60448" s="288"/>
      <c r="U60448" s="287"/>
      <c r="X60448" s="289"/>
    </row>
    <row r="60449" spans="20:24">
      <c r="T60449" s="288"/>
      <c r="U60449" s="287"/>
      <c r="X60449" s="289"/>
    </row>
    <row r="60450" spans="20:24">
      <c r="T60450" s="288"/>
      <c r="U60450" s="287"/>
      <c r="X60450" s="289"/>
    </row>
    <row r="60451" spans="20:24">
      <c r="T60451" s="288"/>
      <c r="U60451" s="287"/>
      <c r="X60451" s="289"/>
    </row>
    <row r="60452" spans="20:24">
      <c r="T60452" s="288"/>
      <c r="U60452" s="287"/>
      <c r="X60452" s="289"/>
    </row>
    <row r="60453" spans="20:24">
      <c r="T60453" s="288"/>
      <c r="U60453" s="287"/>
      <c r="X60453" s="289"/>
    </row>
    <row r="60454" spans="20:24">
      <c r="T60454" s="288"/>
      <c r="U60454" s="287"/>
      <c r="X60454" s="289"/>
    </row>
    <row r="60455" spans="20:24">
      <c r="T60455" s="288"/>
      <c r="U60455" s="287"/>
      <c r="X60455" s="289"/>
    </row>
    <row r="60456" spans="20:24">
      <c r="T60456" s="288"/>
      <c r="U60456" s="287"/>
      <c r="X60456" s="289"/>
    </row>
    <row r="60457" spans="20:24">
      <c r="T60457" s="288"/>
      <c r="U60457" s="287"/>
      <c r="X60457" s="289"/>
    </row>
    <row r="60458" spans="20:24">
      <c r="T60458" s="288"/>
      <c r="U60458" s="287"/>
      <c r="X60458" s="289"/>
    </row>
    <row r="60459" spans="20:24">
      <c r="T60459" s="288"/>
      <c r="U60459" s="287"/>
      <c r="X60459" s="289"/>
    </row>
    <row r="60460" spans="20:24">
      <c r="T60460" s="288"/>
      <c r="U60460" s="287"/>
      <c r="X60460" s="289"/>
    </row>
    <row r="60461" spans="20:24">
      <c r="T60461" s="288"/>
      <c r="U60461" s="287"/>
      <c r="X60461" s="289"/>
    </row>
    <row r="60462" spans="20:24">
      <c r="T60462" s="288"/>
      <c r="U60462" s="287"/>
      <c r="X60462" s="289"/>
    </row>
    <row r="60463" spans="20:24">
      <c r="T60463" s="288"/>
      <c r="U60463" s="287"/>
      <c r="X60463" s="289"/>
    </row>
    <row r="60464" spans="20:24">
      <c r="T60464" s="288"/>
      <c r="U60464" s="287"/>
      <c r="X60464" s="289"/>
    </row>
    <row r="60465" spans="20:24">
      <c r="T60465" s="288"/>
      <c r="U60465" s="287"/>
      <c r="X60465" s="289"/>
    </row>
    <row r="60466" spans="20:24">
      <c r="T60466" s="288"/>
      <c r="U60466" s="287"/>
      <c r="X60466" s="289"/>
    </row>
    <row r="60467" spans="20:24">
      <c r="T60467" s="288"/>
      <c r="U60467" s="287"/>
      <c r="X60467" s="289"/>
    </row>
    <row r="60468" spans="20:24">
      <c r="T60468" s="288"/>
      <c r="U60468" s="287"/>
      <c r="X60468" s="289"/>
    </row>
    <row r="60469" spans="20:24">
      <c r="T60469" s="288"/>
      <c r="U60469" s="287"/>
      <c r="X60469" s="289"/>
    </row>
    <row r="60470" spans="20:24">
      <c r="T60470" s="288"/>
      <c r="U60470" s="287"/>
      <c r="X60470" s="289"/>
    </row>
    <row r="60471" spans="20:24">
      <c r="T60471" s="288"/>
      <c r="U60471" s="287"/>
      <c r="X60471" s="289"/>
    </row>
    <row r="60472" spans="20:24">
      <c r="T60472" s="288"/>
      <c r="U60472" s="287"/>
      <c r="X60472" s="289"/>
    </row>
    <row r="60473" spans="20:24">
      <c r="T60473" s="288"/>
      <c r="U60473" s="287"/>
      <c r="X60473" s="289"/>
    </row>
    <row r="60474" spans="20:24">
      <c r="T60474" s="288"/>
      <c r="U60474" s="287"/>
      <c r="X60474" s="289"/>
    </row>
    <row r="60475" spans="20:24">
      <c r="T60475" s="288"/>
      <c r="U60475" s="287"/>
      <c r="X60475" s="289"/>
    </row>
    <row r="60476" spans="20:24">
      <c r="T60476" s="288"/>
      <c r="U60476" s="287"/>
      <c r="X60476" s="289"/>
    </row>
    <row r="60477" spans="20:24">
      <c r="T60477" s="288"/>
      <c r="U60477" s="287"/>
      <c r="X60477" s="289"/>
    </row>
    <row r="60478" spans="20:24">
      <c r="T60478" s="288"/>
      <c r="U60478" s="287"/>
      <c r="X60478" s="289"/>
    </row>
    <row r="60479" spans="20:24">
      <c r="T60479" s="288"/>
      <c r="U60479" s="287"/>
      <c r="X60479" s="289"/>
    </row>
    <row r="60480" spans="20:24">
      <c r="T60480" s="288"/>
      <c r="U60480" s="287"/>
      <c r="X60480" s="289"/>
    </row>
    <row r="60481" spans="20:24">
      <c r="T60481" s="288"/>
      <c r="U60481" s="287"/>
      <c r="X60481" s="289"/>
    </row>
    <row r="60482" spans="20:24">
      <c r="T60482" s="288"/>
      <c r="U60482" s="287"/>
      <c r="X60482" s="289"/>
    </row>
    <row r="60483" spans="20:24">
      <c r="T60483" s="288"/>
      <c r="U60483" s="287"/>
      <c r="X60483" s="289"/>
    </row>
    <row r="60484" spans="20:24">
      <c r="T60484" s="288"/>
      <c r="U60484" s="287"/>
      <c r="X60484" s="289"/>
    </row>
    <row r="60485" spans="20:24">
      <c r="T60485" s="288"/>
      <c r="U60485" s="287"/>
      <c r="X60485" s="289"/>
    </row>
    <row r="60486" spans="20:24">
      <c r="T60486" s="288"/>
      <c r="U60486" s="287"/>
      <c r="X60486" s="289"/>
    </row>
    <row r="60487" spans="20:24">
      <c r="T60487" s="288"/>
      <c r="U60487" s="287"/>
      <c r="X60487" s="289"/>
    </row>
    <row r="60488" spans="20:24">
      <c r="T60488" s="288"/>
      <c r="U60488" s="287"/>
      <c r="X60488" s="289"/>
    </row>
    <row r="60489" spans="20:24">
      <c r="T60489" s="288"/>
      <c r="U60489" s="287"/>
      <c r="X60489" s="289"/>
    </row>
    <row r="60490" spans="20:24">
      <c r="T60490" s="288"/>
      <c r="U60490" s="287"/>
      <c r="X60490" s="289"/>
    </row>
    <row r="60491" spans="20:24">
      <c r="T60491" s="288"/>
      <c r="U60491" s="287"/>
      <c r="X60491" s="289"/>
    </row>
    <row r="60492" spans="20:24">
      <c r="T60492" s="288"/>
      <c r="U60492" s="287"/>
      <c r="X60492" s="289"/>
    </row>
    <row r="60493" spans="20:24">
      <c r="T60493" s="288"/>
      <c r="U60493" s="287"/>
      <c r="X60493" s="289"/>
    </row>
    <row r="60494" spans="20:24">
      <c r="T60494" s="288"/>
      <c r="U60494" s="287"/>
      <c r="X60494" s="289"/>
    </row>
    <row r="60495" spans="20:24">
      <c r="T60495" s="288"/>
      <c r="U60495" s="287"/>
      <c r="X60495" s="289"/>
    </row>
    <row r="60496" spans="20:24">
      <c r="T60496" s="288"/>
      <c r="U60496" s="287"/>
      <c r="X60496" s="289"/>
    </row>
    <row r="60497" spans="20:24">
      <c r="T60497" s="288"/>
      <c r="U60497" s="287"/>
      <c r="X60497" s="289"/>
    </row>
    <row r="60498" spans="20:24">
      <c r="T60498" s="288"/>
      <c r="U60498" s="287"/>
      <c r="X60498" s="289"/>
    </row>
    <row r="60499" spans="20:24">
      <c r="T60499" s="288"/>
      <c r="U60499" s="287"/>
      <c r="X60499" s="289"/>
    </row>
    <row r="60500" spans="20:24">
      <c r="T60500" s="288"/>
      <c r="U60500" s="287"/>
      <c r="X60500" s="289"/>
    </row>
    <row r="60501" spans="20:24">
      <c r="T60501" s="288"/>
      <c r="U60501" s="287"/>
      <c r="X60501" s="289"/>
    </row>
    <row r="60502" spans="20:24">
      <c r="T60502" s="288"/>
      <c r="U60502" s="287"/>
      <c r="X60502" s="289"/>
    </row>
    <row r="60503" spans="20:24">
      <c r="T60503" s="288"/>
      <c r="U60503" s="287"/>
      <c r="X60503" s="289"/>
    </row>
    <row r="60504" spans="20:24">
      <c r="T60504" s="288"/>
      <c r="U60504" s="287"/>
      <c r="X60504" s="289"/>
    </row>
    <row r="60505" spans="20:24">
      <c r="T60505" s="288"/>
      <c r="U60505" s="287"/>
      <c r="X60505" s="289"/>
    </row>
    <row r="60506" spans="20:24">
      <c r="T60506" s="288"/>
      <c r="U60506" s="287"/>
      <c r="X60506" s="289"/>
    </row>
    <row r="60507" spans="20:24">
      <c r="T60507" s="288"/>
      <c r="U60507" s="287"/>
      <c r="X60507" s="289"/>
    </row>
    <row r="60508" spans="20:24">
      <c r="T60508" s="288"/>
      <c r="U60508" s="287"/>
      <c r="X60508" s="289"/>
    </row>
    <row r="60509" spans="20:24">
      <c r="T60509" s="288"/>
      <c r="U60509" s="287"/>
      <c r="X60509" s="289"/>
    </row>
    <row r="60510" spans="20:24">
      <c r="T60510" s="288"/>
      <c r="U60510" s="287"/>
      <c r="X60510" s="289"/>
    </row>
    <row r="60511" spans="20:24">
      <c r="T60511" s="288"/>
      <c r="U60511" s="287"/>
      <c r="X60511" s="289"/>
    </row>
    <row r="60512" spans="20:24">
      <c r="T60512" s="288"/>
      <c r="U60512" s="287"/>
      <c r="X60512" s="289"/>
    </row>
    <row r="60513" spans="20:24">
      <c r="T60513" s="288"/>
      <c r="U60513" s="287"/>
      <c r="X60513" s="289"/>
    </row>
    <row r="60514" spans="20:24">
      <c r="T60514" s="288"/>
      <c r="U60514" s="287"/>
      <c r="X60514" s="289"/>
    </row>
    <row r="60515" spans="20:24">
      <c r="T60515" s="288"/>
      <c r="U60515" s="287"/>
      <c r="X60515" s="289"/>
    </row>
    <row r="60516" spans="20:24">
      <c r="T60516" s="288"/>
      <c r="U60516" s="287"/>
      <c r="X60516" s="289"/>
    </row>
    <row r="60517" spans="20:24">
      <c r="T60517" s="288"/>
      <c r="U60517" s="287"/>
      <c r="X60517" s="289"/>
    </row>
    <row r="60518" spans="20:24">
      <c r="T60518" s="288"/>
      <c r="U60518" s="287"/>
      <c r="X60518" s="289"/>
    </row>
    <row r="60519" spans="20:24">
      <c r="T60519" s="288"/>
      <c r="U60519" s="287"/>
      <c r="X60519" s="289"/>
    </row>
    <row r="60520" spans="20:24">
      <c r="T60520" s="288"/>
      <c r="U60520" s="287"/>
      <c r="X60520" s="289"/>
    </row>
    <row r="60521" spans="20:24">
      <c r="T60521" s="288"/>
      <c r="U60521" s="287"/>
      <c r="X60521" s="289"/>
    </row>
    <row r="60522" spans="20:24">
      <c r="T60522" s="288"/>
      <c r="U60522" s="287"/>
      <c r="X60522" s="289"/>
    </row>
    <row r="60523" spans="20:24">
      <c r="T60523" s="288"/>
      <c r="U60523" s="287"/>
      <c r="X60523" s="289"/>
    </row>
    <row r="60524" spans="20:24">
      <c r="T60524" s="288"/>
      <c r="U60524" s="287"/>
      <c r="X60524" s="289"/>
    </row>
    <row r="60525" spans="20:24">
      <c r="T60525" s="288"/>
      <c r="U60525" s="287"/>
      <c r="X60525" s="289"/>
    </row>
    <row r="60526" spans="20:24">
      <c r="T60526" s="288"/>
      <c r="U60526" s="287"/>
      <c r="X60526" s="289"/>
    </row>
    <row r="60527" spans="20:24">
      <c r="T60527" s="288"/>
      <c r="U60527" s="287"/>
      <c r="X60527" s="289"/>
    </row>
    <row r="60528" spans="20:24">
      <c r="T60528" s="288"/>
      <c r="U60528" s="287"/>
      <c r="X60528" s="289"/>
    </row>
    <row r="60529" spans="20:24">
      <c r="T60529" s="288"/>
      <c r="U60529" s="287"/>
      <c r="X60529" s="289"/>
    </row>
    <row r="60530" spans="20:24">
      <c r="T60530" s="288"/>
      <c r="U60530" s="287"/>
      <c r="X60530" s="289"/>
    </row>
    <row r="60531" spans="20:24">
      <c r="T60531" s="288"/>
      <c r="U60531" s="287"/>
      <c r="X60531" s="289"/>
    </row>
    <row r="60532" spans="20:24">
      <c r="T60532" s="288"/>
      <c r="U60532" s="287"/>
      <c r="X60532" s="289"/>
    </row>
    <row r="60533" spans="20:24">
      <c r="T60533" s="288"/>
      <c r="U60533" s="287"/>
      <c r="X60533" s="289"/>
    </row>
    <row r="60534" spans="20:24">
      <c r="T60534" s="288"/>
      <c r="U60534" s="287"/>
      <c r="X60534" s="289"/>
    </row>
    <row r="60535" spans="20:24">
      <c r="T60535" s="288"/>
      <c r="U60535" s="287"/>
      <c r="X60535" s="289"/>
    </row>
    <row r="60536" spans="20:24">
      <c r="T60536" s="288"/>
      <c r="U60536" s="287"/>
      <c r="X60536" s="289"/>
    </row>
    <row r="60537" spans="20:24">
      <c r="T60537" s="288"/>
      <c r="U60537" s="287"/>
      <c r="X60537" s="289"/>
    </row>
    <row r="60538" spans="20:24">
      <c r="T60538" s="288"/>
      <c r="U60538" s="287"/>
      <c r="X60538" s="289"/>
    </row>
    <row r="60539" spans="20:24">
      <c r="T60539" s="288"/>
      <c r="U60539" s="287"/>
      <c r="X60539" s="289"/>
    </row>
    <row r="60540" spans="20:24">
      <c r="T60540" s="288"/>
      <c r="U60540" s="287"/>
      <c r="X60540" s="289"/>
    </row>
    <row r="60541" spans="20:24">
      <c r="T60541" s="288"/>
      <c r="U60541" s="287"/>
      <c r="X60541" s="289"/>
    </row>
    <row r="60542" spans="20:24">
      <c r="T60542" s="288"/>
      <c r="U60542" s="287"/>
      <c r="X60542" s="289"/>
    </row>
    <row r="60543" spans="20:24">
      <c r="T60543" s="288"/>
      <c r="U60543" s="287"/>
      <c r="X60543" s="289"/>
    </row>
    <row r="60544" spans="20:24">
      <c r="T60544" s="288"/>
      <c r="U60544" s="287"/>
      <c r="X60544" s="289"/>
    </row>
    <row r="60545" spans="20:24">
      <c r="T60545" s="288"/>
      <c r="U60545" s="287"/>
      <c r="X60545" s="289"/>
    </row>
    <row r="60546" spans="20:24">
      <c r="T60546" s="288"/>
      <c r="U60546" s="287"/>
      <c r="X60546" s="289"/>
    </row>
    <row r="60547" spans="20:24">
      <c r="T60547" s="288"/>
      <c r="U60547" s="287"/>
      <c r="X60547" s="289"/>
    </row>
    <row r="60548" spans="20:24">
      <c r="T60548" s="288"/>
      <c r="U60548" s="287"/>
      <c r="X60548" s="289"/>
    </row>
    <row r="60549" spans="20:24">
      <c r="T60549" s="288"/>
      <c r="U60549" s="287"/>
      <c r="X60549" s="289"/>
    </row>
    <row r="60550" spans="20:24">
      <c r="T60550" s="288"/>
      <c r="U60550" s="287"/>
      <c r="X60550" s="289"/>
    </row>
    <row r="60551" spans="20:24">
      <c r="T60551" s="288"/>
      <c r="U60551" s="287"/>
      <c r="X60551" s="289"/>
    </row>
    <row r="60552" spans="20:24">
      <c r="T60552" s="288"/>
      <c r="U60552" s="287"/>
      <c r="X60552" s="289"/>
    </row>
    <row r="60553" spans="20:24">
      <c r="T60553" s="288"/>
      <c r="U60553" s="287"/>
      <c r="X60553" s="289"/>
    </row>
    <row r="60554" spans="20:24">
      <c r="T60554" s="288"/>
      <c r="U60554" s="287"/>
      <c r="X60554" s="289"/>
    </row>
    <row r="60555" spans="20:24">
      <c r="T60555" s="288"/>
      <c r="U60555" s="287"/>
      <c r="X60555" s="289"/>
    </row>
    <row r="60556" spans="20:24">
      <c r="T60556" s="288"/>
      <c r="U60556" s="287"/>
      <c r="X60556" s="289"/>
    </row>
    <row r="60557" spans="20:24">
      <c r="T60557" s="288"/>
      <c r="U60557" s="287"/>
      <c r="X60557" s="289"/>
    </row>
    <row r="60558" spans="20:24">
      <c r="T60558" s="288"/>
      <c r="U60558" s="287"/>
      <c r="X60558" s="289"/>
    </row>
    <row r="60559" spans="20:24">
      <c r="T60559" s="288"/>
      <c r="U60559" s="287"/>
      <c r="X60559" s="289"/>
    </row>
    <row r="60560" spans="20:24">
      <c r="T60560" s="288"/>
      <c r="U60560" s="287"/>
      <c r="X60560" s="289"/>
    </row>
    <row r="60561" spans="20:24">
      <c r="T60561" s="288"/>
      <c r="U60561" s="287"/>
      <c r="X60561" s="289"/>
    </row>
    <row r="60562" spans="20:24">
      <c r="T60562" s="288"/>
      <c r="U60562" s="287"/>
      <c r="X60562" s="289"/>
    </row>
    <row r="60563" spans="20:24">
      <c r="T60563" s="288"/>
      <c r="U60563" s="287"/>
      <c r="X60563" s="289"/>
    </row>
    <row r="60564" spans="20:24">
      <c r="T60564" s="288"/>
      <c r="U60564" s="287"/>
      <c r="X60564" s="289"/>
    </row>
    <row r="60565" spans="20:24">
      <c r="T60565" s="288"/>
      <c r="U60565" s="287"/>
      <c r="X60565" s="289"/>
    </row>
    <row r="60566" spans="20:24">
      <c r="T60566" s="288"/>
      <c r="U60566" s="287"/>
      <c r="X60566" s="289"/>
    </row>
    <row r="60567" spans="20:24">
      <c r="T60567" s="288"/>
      <c r="U60567" s="287"/>
      <c r="X60567" s="289"/>
    </row>
    <row r="60568" spans="20:24">
      <c r="T60568" s="288"/>
      <c r="U60568" s="287"/>
      <c r="X60568" s="289"/>
    </row>
    <row r="60569" spans="20:24">
      <c r="T60569" s="288"/>
      <c r="U60569" s="287"/>
      <c r="X60569" s="289"/>
    </row>
    <row r="60570" spans="20:24">
      <c r="T60570" s="288"/>
      <c r="U60570" s="287"/>
      <c r="X60570" s="289"/>
    </row>
    <row r="60571" spans="20:24">
      <c r="T60571" s="288"/>
      <c r="U60571" s="287"/>
      <c r="X60571" s="289"/>
    </row>
    <row r="60572" spans="20:24">
      <c r="T60572" s="288"/>
      <c r="U60572" s="287"/>
      <c r="X60572" s="289"/>
    </row>
    <row r="60573" spans="20:24">
      <c r="T60573" s="288"/>
      <c r="U60573" s="287"/>
      <c r="X60573" s="289"/>
    </row>
    <row r="60574" spans="20:24">
      <c r="T60574" s="288"/>
      <c r="U60574" s="287"/>
      <c r="X60574" s="289"/>
    </row>
    <row r="60575" spans="20:24">
      <c r="T60575" s="288"/>
      <c r="U60575" s="287"/>
      <c r="X60575" s="289"/>
    </row>
    <row r="60576" spans="20:24">
      <c r="T60576" s="288"/>
      <c r="U60576" s="287"/>
      <c r="X60576" s="289"/>
    </row>
    <row r="60577" spans="20:24">
      <c r="T60577" s="288"/>
      <c r="U60577" s="287"/>
      <c r="X60577" s="289"/>
    </row>
    <row r="60578" spans="20:24">
      <c r="T60578" s="288"/>
      <c r="U60578" s="287"/>
      <c r="X60578" s="289"/>
    </row>
    <row r="60579" spans="20:24">
      <c r="T60579" s="288"/>
      <c r="U60579" s="287"/>
      <c r="X60579" s="289"/>
    </row>
    <row r="60580" spans="20:24">
      <c r="T60580" s="288"/>
      <c r="U60580" s="287"/>
      <c r="X60580" s="289"/>
    </row>
    <row r="60581" spans="20:24">
      <c r="T60581" s="288"/>
      <c r="U60581" s="287"/>
      <c r="X60581" s="289"/>
    </row>
    <row r="60582" spans="20:24">
      <c r="T60582" s="288"/>
      <c r="U60582" s="287"/>
      <c r="X60582" s="289"/>
    </row>
    <row r="60583" spans="20:24">
      <c r="T60583" s="288"/>
      <c r="U60583" s="287"/>
      <c r="X60583" s="289"/>
    </row>
    <row r="60584" spans="20:24">
      <c r="T60584" s="288"/>
      <c r="U60584" s="287"/>
      <c r="X60584" s="289"/>
    </row>
    <row r="60585" spans="20:24">
      <c r="T60585" s="288"/>
      <c r="U60585" s="287"/>
      <c r="X60585" s="289"/>
    </row>
    <row r="60586" spans="20:24">
      <c r="T60586" s="288"/>
      <c r="U60586" s="287"/>
      <c r="X60586" s="289"/>
    </row>
    <row r="60587" spans="20:24">
      <c r="T60587" s="288"/>
      <c r="U60587" s="287"/>
      <c r="X60587" s="289"/>
    </row>
    <row r="60588" spans="20:24">
      <c r="T60588" s="288"/>
      <c r="U60588" s="287"/>
      <c r="X60588" s="289"/>
    </row>
    <row r="60589" spans="20:24">
      <c r="T60589" s="288"/>
      <c r="U60589" s="287"/>
      <c r="X60589" s="289"/>
    </row>
    <row r="60590" spans="20:24">
      <c r="T60590" s="288"/>
      <c r="U60590" s="287"/>
      <c r="X60590" s="289"/>
    </row>
    <row r="60591" spans="20:24">
      <c r="T60591" s="288"/>
      <c r="U60591" s="287"/>
      <c r="X60591" s="289"/>
    </row>
    <row r="60592" spans="20:24">
      <c r="T60592" s="288"/>
      <c r="U60592" s="287"/>
      <c r="X60592" s="289"/>
    </row>
    <row r="60593" spans="20:24">
      <c r="T60593" s="288"/>
      <c r="U60593" s="287"/>
      <c r="X60593" s="289"/>
    </row>
    <row r="60594" spans="20:24">
      <c r="T60594" s="288"/>
      <c r="U60594" s="287"/>
      <c r="X60594" s="289"/>
    </row>
    <row r="60595" spans="20:24">
      <c r="T60595" s="288"/>
      <c r="U60595" s="287"/>
      <c r="X60595" s="289"/>
    </row>
    <row r="60596" spans="20:24">
      <c r="T60596" s="288"/>
      <c r="U60596" s="287"/>
      <c r="X60596" s="289"/>
    </row>
    <row r="60597" spans="20:24">
      <c r="T60597" s="288"/>
      <c r="U60597" s="287"/>
      <c r="X60597" s="289"/>
    </row>
    <row r="60598" spans="20:24">
      <c r="T60598" s="288"/>
      <c r="U60598" s="287"/>
      <c r="X60598" s="289"/>
    </row>
    <row r="60599" spans="20:24">
      <c r="T60599" s="288"/>
      <c r="U60599" s="287"/>
      <c r="X60599" s="289"/>
    </row>
    <row r="60600" spans="20:24">
      <c r="T60600" s="288"/>
      <c r="U60600" s="287"/>
      <c r="X60600" s="289"/>
    </row>
    <row r="60601" spans="20:24">
      <c r="T60601" s="288"/>
      <c r="U60601" s="287"/>
      <c r="X60601" s="289"/>
    </row>
    <row r="60602" spans="20:24">
      <c r="T60602" s="288"/>
      <c r="U60602" s="287"/>
      <c r="X60602" s="289"/>
    </row>
    <row r="60603" spans="20:24">
      <c r="T60603" s="288"/>
      <c r="U60603" s="287"/>
      <c r="X60603" s="289"/>
    </row>
    <row r="60604" spans="20:24">
      <c r="T60604" s="288"/>
      <c r="U60604" s="287"/>
      <c r="X60604" s="289"/>
    </row>
    <row r="60605" spans="20:24">
      <c r="T60605" s="288"/>
      <c r="U60605" s="287"/>
      <c r="X60605" s="289"/>
    </row>
    <row r="60606" spans="20:24">
      <c r="T60606" s="288"/>
      <c r="U60606" s="287"/>
      <c r="X60606" s="289"/>
    </row>
    <row r="60607" spans="20:24">
      <c r="T60607" s="288"/>
      <c r="U60607" s="287"/>
      <c r="X60607" s="289"/>
    </row>
    <row r="60608" spans="20:24">
      <c r="T60608" s="288"/>
      <c r="U60608" s="287"/>
      <c r="X60608" s="289"/>
    </row>
    <row r="60609" spans="20:24">
      <c r="T60609" s="288"/>
      <c r="U60609" s="287"/>
      <c r="X60609" s="289"/>
    </row>
    <row r="60610" spans="20:24">
      <c r="T60610" s="288"/>
      <c r="U60610" s="287"/>
      <c r="X60610" s="289"/>
    </row>
    <row r="60611" spans="20:24">
      <c r="T60611" s="288"/>
      <c r="U60611" s="287"/>
      <c r="X60611" s="289"/>
    </row>
    <row r="60612" spans="20:24">
      <c r="T60612" s="288"/>
      <c r="U60612" s="287"/>
      <c r="X60612" s="289"/>
    </row>
    <row r="60613" spans="20:24">
      <c r="T60613" s="288"/>
      <c r="U60613" s="287"/>
      <c r="X60613" s="289"/>
    </row>
    <row r="60614" spans="20:24">
      <c r="T60614" s="288"/>
      <c r="U60614" s="287"/>
      <c r="X60614" s="289"/>
    </row>
    <row r="60615" spans="20:24">
      <c r="T60615" s="288"/>
      <c r="U60615" s="287"/>
      <c r="X60615" s="289"/>
    </row>
    <row r="60616" spans="20:24">
      <c r="T60616" s="288"/>
      <c r="U60616" s="287"/>
      <c r="X60616" s="289"/>
    </row>
    <row r="60617" spans="20:24">
      <c r="T60617" s="288"/>
      <c r="U60617" s="287"/>
      <c r="X60617" s="289"/>
    </row>
    <row r="60618" spans="20:24">
      <c r="T60618" s="288"/>
      <c r="U60618" s="287"/>
      <c r="X60618" s="289"/>
    </row>
    <row r="60619" spans="20:24">
      <c r="T60619" s="288"/>
      <c r="U60619" s="287"/>
      <c r="X60619" s="289"/>
    </row>
    <row r="60620" spans="20:24">
      <c r="T60620" s="288"/>
      <c r="U60620" s="287"/>
      <c r="X60620" s="289"/>
    </row>
    <row r="60621" spans="20:24">
      <c r="T60621" s="288"/>
      <c r="U60621" s="287"/>
      <c r="X60621" s="289"/>
    </row>
    <row r="60622" spans="20:24">
      <c r="T60622" s="288"/>
      <c r="U60622" s="287"/>
      <c r="X60622" s="289"/>
    </row>
    <row r="60623" spans="20:24">
      <c r="T60623" s="288"/>
      <c r="U60623" s="287"/>
      <c r="X60623" s="289"/>
    </row>
    <row r="60624" spans="20:24">
      <c r="T60624" s="288"/>
      <c r="U60624" s="287"/>
      <c r="X60624" s="289"/>
    </row>
    <row r="60625" spans="20:24">
      <c r="T60625" s="288"/>
      <c r="U60625" s="287"/>
      <c r="X60625" s="289"/>
    </row>
    <row r="60626" spans="20:24">
      <c r="T60626" s="288"/>
      <c r="U60626" s="287"/>
      <c r="X60626" s="289"/>
    </row>
    <row r="60627" spans="20:24">
      <c r="T60627" s="288"/>
      <c r="U60627" s="287"/>
      <c r="X60627" s="289"/>
    </row>
    <row r="60628" spans="20:24">
      <c r="T60628" s="288"/>
      <c r="U60628" s="287"/>
      <c r="X60628" s="289"/>
    </row>
    <row r="60629" spans="20:24">
      <c r="T60629" s="288"/>
      <c r="U60629" s="287"/>
      <c r="X60629" s="289"/>
    </row>
    <row r="60630" spans="20:24">
      <c r="T60630" s="288"/>
      <c r="U60630" s="287"/>
      <c r="X60630" s="289"/>
    </row>
    <row r="60631" spans="20:24">
      <c r="T60631" s="288"/>
      <c r="U60631" s="287"/>
      <c r="X60631" s="289"/>
    </row>
    <row r="60632" spans="20:24">
      <c r="T60632" s="288"/>
      <c r="U60632" s="287"/>
      <c r="X60632" s="289"/>
    </row>
    <row r="60633" spans="20:24">
      <c r="T60633" s="288"/>
      <c r="U60633" s="287"/>
      <c r="X60633" s="289"/>
    </row>
    <row r="60634" spans="20:24">
      <c r="T60634" s="288"/>
      <c r="U60634" s="287"/>
      <c r="X60634" s="289"/>
    </row>
    <row r="60635" spans="20:24">
      <c r="T60635" s="288"/>
      <c r="U60635" s="287"/>
      <c r="X60635" s="289"/>
    </row>
    <row r="60636" spans="20:24">
      <c r="T60636" s="288"/>
      <c r="U60636" s="287"/>
      <c r="X60636" s="289"/>
    </row>
    <row r="60637" spans="20:24">
      <c r="T60637" s="288"/>
      <c r="U60637" s="287"/>
      <c r="X60637" s="289"/>
    </row>
    <row r="60638" spans="20:24">
      <c r="T60638" s="288"/>
      <c r="U60638" s="287"/>
      <c r="X60638" s="289"/>
    </row>
    <row r="60639" spans="20:24">
      <c r="T60639" s="288"/>
      <c r="U60639" s="287"/>
      <c r="X60639" s="289"/>
    </row>
    <row r="60640" spans="20:24">
      <c r="T60640" s="288"/>
      <c r="U60640" s="287"/>
      <c r="X60640" s="289"/>
    </row>
    <row r="60641" spans="20:24">
      <c r="T60641" s="288"/>
      <c r="U60641" s="287"/>
      <c r="X60641" s="289"/>
    </row>
    <row r="60642" spans="20:24">
      <c r="T60642" s="288"/>
      <c r="U60642" s="287"/>
      <c r="X60642" s="289"/>
    </row>
    <row r="60643" spans="20:24">
      <c r="T60643" s="288"/>
      <c r="U60643" s="287"/>
      <c r="X60643" s="289"/>
    </row>
    <row r="60644" spans="20:24">
      <c r="T60644" s="288"/>
      <c r="U60644" s="287"/>
      <c r="X60644" s="289"/>
    </row>
    <row r="60645" spans="20:24">
      <c r="T60645" s="288"/>
      <c r="U60645" s="287"/>
      <c r="X60645" s="289"/>
    </row>
    <row r="60646" spans="20:24">
      <c r="T60646" s="288"/>
      <c r="U60646" s="287"/>
      <c r="X60646" s="289"/>
    </row>
    <row r="60647" spans="20:24">
      <c r="T60647" s="288"/>
      <c r="U60647" s="287"/>
      <c r="X60647" s="289"/>
    </row>
    <row r="60648" spans="20:24">
      <c r="T60648" s="288"/>
      <c r="U60648" s="287"/>
      <c r="X60648" s="289"/>
    </row>
    <row r="60649" spans="20:24">
      <c r="T60649" s="288"/>
      <c r="U60649" s="287"/>
      <c r="X60649" s="289"/>
    </row>
    <row r="60650" spans="20:24">
      <c r="T60650" s="288"/>
      <c r="U60650" s="287"/>
      <c r="X60650" s="289"/>
    </row>
    <row r="60651" spans="20:24">
      <c r="T60651" s="288"/>
      <c r="U60651" s="287"/>
      <c r="X60651" s="289"/>
    </row>
    <row r="60652" spans="20:24">
      <c r="T60652" s="288"/>
      <c r="U60652" s="287"/>
      <c r="X60652" s="289"/>
    </row>
    <row r="60653" spans="20:24">
      <c r="T60653" s="288"/>
      <c r="U60653" s="287"/>
      <c r="X60653" s="289"/>
    </row>
    <row r="60654" spans="20:24">
      <c r="T60654" s="288"/>
      <c r="U60654" s="287"/>
      <c r="X60654" s="289"/>
    </row>
    <row r="60655" spans="20:24">
      <c r="T60655" s="288"/>
      <c r="U60655" s="287"/>
      <c r="X60655" s="289"/>
    </row>
    <row r="60656" spans="20:24">
      <c r="T60656" s="288"/>
      <c r="U60656" s="287"/>
      <c r="X60656" s="289"/>
    </row>
    <row r="60657" spans="20:24">
      <c r="T60657" s="288"/>
      <c r="U60657" s="287"/>
      <c r="X60657" s="289"/>
    </row>
    <row r="60658" spans="20:24">
      <c r="T60658" s="288"/>
      <c r="U60658" s="287"/>
      <c r="X60658" s="289"/>
    </row>
    <row r="60659" spans="20:24">
      <c r="T60659" s="288"/>
      <c r="U60659" s="287"/>
      <c r="X60659" s="289"/>
    </row>
    <row r="60660" spans="20:24">
      <c r="T60660" s="288"/>
      <c r="U60660" s="287"/>
      <c r="X60660" s="289"/>
    </row>
    <row r="60661" spans="20:24">
      <c r="T60661" s="288"/>
      <c r="U60661" s="287"/>
      <c r="X60661" s="289"/>
    </row>
    <row r="60662" spans="20:24">
      <c r="T60662" s="288"/>
      <c r="U60662" s="287"/>
      <c r="X60662" s="289"/>
    </row>
    <row r="60663" spans="20:24">
      <c r="T60663" s="288"/>
      <c r="U60663" s="287"/>
      <c r="X60663" s="289"/>
    </row>
    <row r="60664" spans="20:24">
      <c r="T60664" s="288"/>
      <c r="U60664" s="287"/>
      <c r="X60664" s="289"/>
    </row>
    <row r="60665" spans="20:24">
      <c r="T60665" s="288"/>
      <c r="U60665" s="287"/>
      <c r="X60665" s="289"/>
    </row>
    <row r="60666" spans="20:24">
      <c r="T60666" s="288"/>
      <c r="U60666" s="287"/>
      <c r="X60666" s="289"/>
    </row>
    <row r="60667" spans="20:24">
      <c r="T60667" s="288"/>
      <c r="U60667" s="287"/>
      <c r="X60667" s="289"/>
    </row>
    <row r="60668" spans="20:24">
      <c r="T60668" s="288"/>
      <c r="U60668" s="287"/>
      <c r="X60668" s="289"/>
    </row>
    <row r="60669" spans="20:24">
      <c r="T60669" s="288"/>
      <c r="U60669" s="287"/>
      <c r="X60669" s="289"/>
    </row>
    <row r="60670" spans="20:24">
      <c r="T60670" s="288"/>
      <c r="U60670" s="287"/>
      <c r="X60670" s="289"/>
    </row>
    <row r="60671" spans="20:24">
      <c r="T60671" s="288"/>
      <c r="U60671" s="287"/>
      <c r="X60671" s="289"/>
    </row>
    <row r="60672" spans="20:24">
      <c r="T60672" s="288"/>
      <c r="U60672" s="287"/>
      <c r="X60672" s="289"/>
    </row>
    <row r="60673" spans="20:24">
      <c r="T60673" s="288"/>
      <c r="U60673" s="287"/>
      <c r="X60673" s="289"/>
    </row>
    <row r="60674" spans="20:24">
      <c r="T60674" s="288"/>
      <c r="U60674" s="287"/>
      <c r="X60674" s="289"/>
    </row>
    <row r="60675" spans="20:24">
      <c r="T60675" s="288"/>
      <c r="U60675" s="287"/>
      <c r="X60675" s="289"/>
    </row>
    <row r="60676" spans="20:24">
      <c r="T60676" s="288"/>
      <c r="U60676" s="287"/>
      <c r="X60676" s="289"/>
    </row>
    <row r="60677" spans="20:24">
      <c r="T60677" s="288"/>
      <c r="U60677" s="287"/>
      <c r="X60677" s="289"/>
    </row>
    <row r="60678" spans="20:24">
      <c r="T60678" s="288"/>
      <c r="U60678" s="287"/>
      <c r="X60678" s="289"/>
    </row>
    <row r="60679" spans="20:24">
      <c r="T60679" s="288"/>
      <c r="U60679" s="287"/>
      <c r="X60679" s="289"/>
    </row>
    <row r="60680" spans="20:24">
      <c r="T60680" s="288"/>
      <c r="U60680" s="287"/>
      <c r="X60680" s="289"/>
    </row>
    <row r="60681" spans="20:24">
      <c r="T60681" s="288"/>
      <c r="U60681" s="287"/>
      <c r="X60681" s="289"/>
    </row>
    <row r="60682" spans="20:24">
      <c r="T60682" s="288"/>
      <c r="U60682" s="287"/>
      <c r="X60682" s="289"/>
    </row>
    <row r="60683" spans="20:24">
      <c r="T60683" s="288"/>
      <c r="U60683" s="287"/>
      <c r="X60683" s="289"/>
    </row>
    <row r="60684" spans="20:24">
      <c r="T60684" s="288"/>
      <c r="U60684" s="287"/>
      <c r="X60684" s="289"/>
    </row>
    <row r="60685" spans="20:24">
      <c r="T60685" s="288"/>
      <c r="U60685" s="287"/>
      <c r="X60685" s="289"/>
    </row>
    <row r="60686" spans="20:24">
      <c r="T60686" s="288"/>
      <c r="U60686" s="287"/>
      <c r="X60686" s="289"/>
    </row>
    <row r="60687" spans="20:24">
      <c r="T60687" s="288"/>
      <c r="U60687" s="287"/>
      <c r="X60687" s="289"/>
    </row>
    <row r="60688" spans="20:24">
      <c r="T60688" s="288"/>
      <c r="U60688" s="287"/>
      <c r="X60688" s="289"/>
    </row>
    <row r="60689" spans="20:24">
      <c r="T60689" s="288"/>
      <c r="U60689" s="287"/>
      <c r="X60689" s="289"/>
    </row>
    <row r="60690" spans="20:24">
      <c r="T60690" s="288"/>
      <c r="U60690" s="287"/>
      <c r="X60690" s="289"/>
    </row>
    <row r="60691" spans="20:24">
      <c r="T60691" s="288"/>
      <c r="U60691" s="287"/>
      <c r="X60691" s="289"/>
    </row>
    <row r="60692" spans="20:24">
      <c r="T60692" s="288"/>
      <c r="U60692" s="287"/>
      <c r="X60692" s="289"/>
    </row>
    <row r="60693" spans="20:24">
      <c r="T60693" s="288"/>
      <c r="U60693" s="287"/>
      <c r="X60693" s="289"/>
    </row>
    <row r="60694" spans="20:24">
      <c r="T60694" s="288"/>
      <c r="U60694" s="287"/>
      <c r="X60694" s="289"/>
    </row>
    <row r="60695" spans="20:24">
      <c r="T60695" s="288"/>
      <c r="U60695" s="287"/>
      <c r="X60695" s="289"/>
    </row>
    <row r="60696" spans="20:24">
      <c r="T60696" s="288"/>
      <c r="U60696" s="287"/>
      <c r="X60696" s="289"/>
    </row>
    <row r="60697" spans="20:24">
      <c r="T60697" s="288"/>
      <c r="U60697" s="287"/>
      <c r="X60697" s="289"/>
    </row>
    <row r="60698" spans="20:24">
      <c r="T60698" s="288"/>
      <c r="U60698" s="287"/>
      <c r="X60698" s="289"/>
    </row>
    <row r="60699" spans="20:24">
      <c r="T60699" s="288"/>
      <c r="U60699" s="287"/>
      <c r="X60699" s="289"/>
    </row>
    <row r="60700" spans="20:24">
      <c r="T60700" s="288"/>
      <c r="U60700" s="287"/>
      <c r="X60700" s="289"/>
    </row>
    <row r="60701" spans="20:24">
      <c r="T60701" s="288"/>
      <c r="U60701" s="287"/>
      <c r="X60701" s="289"/>
    </row>
    <row r="60702" spans="20:24">
      <c r="T60702" s="288"/>
      <c r="U60702" s="287"/>
      <c r="X60702" s="289"/>
    </row>
    <row r="60703" spans="20:24">
      <c r="T60703" s="288"/>
      <c r="U60703" s="287"/>
      <c r="X60703" s="289"/>
    </row>
    <row r="60704" spans="20:24">
      <c r="T60704" s="288"/>
      <c r="U60704" s="287"/>
      <c r="X60704" s="289"/>
    </row>
    <row r="60705" spans="20:24">
      <c r="T60705" s="288"/>
      <c r="U60705" s="287"/>
      <c r="X60705" s="289"/>
    </row>
    <row r="60706" spans="20:24">
      <c r="T60706" s="288"/>
      <c r="U60706" s="287"/>
      <c r="X60706" s="289"/>
    </row>
    <row r="60707" spans="20:24">
      <c r="T60707" s="288"/>
      <c r="U60707" s="287"/>
      <c r="X60707" s="289"/>
    </row>
    <row r="60708" spans="20:24">
      <c r="T60708" s="288"/>
      <c r="U60708" s="287"/>
      <c r="X60708" s="289"/>
    </row>
    <row r="60709" spans="20:24">
      <c r="T60709" s="288"/>
      <c r="U60709" s="287"/>
      <c r="X60709" s="289"/>
    </row>
    <row r="60710" spans="20:24">
      <c r="T60710" s="288"/>
      <c r="U60710" s="287"/>
      <c r="X60710" s="289"/>
    </row>
    <row r="60711" spans="20:24">
      <c r="T60711" s="288"/>
      <c r="U60711" s="287"/>
      <c r="X60711" s="289"/>
    </row>
    <row r="60712" spans="20:24">
      <c r="T60712" s="288"/>
      <c r="U60712" s="287"/>
      <c r="X60712" s="289"/>
    </row>
    <row r="60713" spans="20:24">
      <c r="T60713" s="288"/>
      <c r="U60713" s="287"/>
      <c r="X60713" s="289"/>
    </row>
    <row r="60714" spans="20:24">
      <c r="T60714" s="288"/>
      <c r="U60714" s="287"/>
      <c r="X60714" s="289"/>
    </row>
    <row r="60715" spans="20:24">
      <c r="T60715" s="288"/>
      <c r="U60715" s="287"/>
      <c r="X60715" s="289"/>
    </row>
    <row r="60716" spans="20:24">
      <c r="T60716" s="288"/>
      <c r="U60716" s="287"/>
      <c r="X60716" s="289"/>
    </row>
    <row r="60717" spans="20:24">
      <c r="T60717" s="288"/>
      <c r="U60717" s="287"/>
      <c r="X60717" s="289"/>
    </row>
    <row r="60718" spans="20:24">
      <c r="T60718" s="288"/>
      <c r="U60718" s="287"/>
      <c r="X60718" s="289"/>
    </row>
    <row r="60719" spans="20:24">
      <c r="T60719" s="288"/>
      <c r="U60719" s="287"/>
      <c r="X60719" s="289"/>
    </row>
    <row r="60720" spans="20:24">
      <c r="T60720" s="288"/>
      <c r="U60720" s="287"/>
      <c r="X60720" s="289"/>
    </row>
    <row r="60721" spans="20:24">
      <c r="T60721" s="288"/>
      <c r="U60721" s="287"/>
      <c r="X60721" s="289"/>
    </row>
    <row r="60722" spans="20:24">
      <c r="T60722" s="288"/>
      <c r="U60722" s="287"/>
      <c r="X60722" s="289"/>
    </row>
    <row r="60723" spans="20:24">
      <c r="T60723" s="288"/>
      <c r="U60723" s="287"/>
      <c r="X60723" s="289"/>
    </row>
    <row r="60724" spans="20:24">
      <c r="T60724" s="288"/>
      <c r="U60724" s="287"/>
      <c r="X60724" s="289"/>
    </row>
    <row r="60725" spans="20:24">
      <c r="T60725" s="288"/>
      <c r="U60725" s="287"/>
      <c r="X60725" s="289"/>
    </row>
    <row r="60726" spans="20:24">
      <c r="T60726" s="288"/>
      <c r="U60726" s="287"/>
      <c r="X60726" s="289"/>
    </row>
    <row r="60727" spans="20:24">
      <c r="T60727" s="288"/>
      <c r="U60727" s="287"/>
      <c r="X60727" s="289"/>
    </row>
    <row r="60728" spans="20:24">
      <c r="T60728" s="288"/>
      <c r="U60728" s="287"/>
      <c r="X60728" s="289"/>
    </row>
    <row r="60729" spans="20:24">
      <c r="T60729" s="288"/>
      <c r="U60729" s="287"/>
      <c r="X60729" s="289"/>
    </row>
    <row r="60730" spans="20:24">
      <c r="T60730" s="288"/>
      <c r="U60730" s="287"/>
      <c r="X60730" s="289"/>
    </row>
    <row r="60731" spans="20:24">
      <c r="T60731" s="288"/>
      <c r="U60731" s="287"/>
      <c r="X60731" s="289"/>
    </row>
    <row r="60732" spans="20:24">
      <c r="T60732" s="288"/>
      <c r="U60732" s="287"/>
      <c r="X60732" s="289"/>
    </row>
    <row r="60733" spans="20:24">
      <c r="T60733" s="288"/>
      <c r="U60733" s="287"/>
      <c r="X60733" s="289"/>
    </row>
    <row r="60734" spans="20:24">
      <c r="T60734" s="288"/>
      <c r="U60734" s="287"/>
      <c r="X60734" s="289"/>
    </row>
    <row r="60735" spans="20:24">
      <c r="T60735" s="288"/>
      <c r="U60735" s="287"/>
      <c r="X60735" s="289"/>
    </row>
    <row r="60736" spans="20:24">
      <c r="T60736" s="288"/>
      <c r="U60736" s="287"/>
      <c r="X60736" s="289"/>
    </row>
    <row r="60737" spans="20:24">
      <c r="T60737" s="288"/>
      <c r="U60737" s="287"/>
      <c r="X60737" s="289"/>
    </row>
    <row r="60738" spans="20:24">
      <c r="T60738" s="288"/>
      <c r="U60738" s="287"/>
      <c r="X60738" s="289"/>
    </row>
    <row r="60739" spans="20:24">
      <c r="T60739" s="288"/>
      <c r="U60739" s="287"/>
      <c r="X60739" s="289"/>
    </row>
    <row r="60740" spans="20:24">
      <c r="T60740" s="288"/>
      <c r="U60740" s="287"/>
      <c r="X60740" s="289"/>
    </row>
    <row r="60741" spans="20:24">
      <c r="T60741" s="288"/>
      <c r="U60741" s="287"/>
      <c r="X60741" s="289"/>
    </row>
    <row r="60742" spans="20:24">
      <c r="T60742" s="288"/>
      <c r="U60742" s="287"/>
      <c r="X60742" s="289"/>
    </row>
    <row r="60743" spans="20:24">
      <c r="T60743" s="288"/>
      <c r="U60743" s="287"/>
      <c r="X60743" s="289"/>
    </row>
    <row r="60744" spans="20:24">
      <c r="T60744" s="288"/>
      <c r="U60744" s="287"/>
      <c r="X60744" s="289"/>
    </row>
    <row r="60745" spans="20:24">
      <c r="T60745" s="288"/>
      <c r="U60745" s="287"/>
      <c r="X60745" s="289"/>
    </row>
    <row r="60746" spans="20:24">
      <c r="T60746" s="288"/>
      <c r="U60746" s="287"/>
      <c r="X60746" s="289"/>
    </row>
    <row r="60747" spans="20:24">
      <c r="T60747" s="288"/>
      <c r="U60747" s="287"/>
      <c r="X60747" s="289"/>
    </row>
    <row r="60748" spans="20:24">
      <c r="T60748" s="288"/>
      <c r="U60748" s="287"/>
      <c r="X60748" s="289"/>
    </row>
    <row r="60749" spans="20:24">
      <c r="T60749" s="288"/>
      <c r="U60749" s="287"/>
      <c r="X60749" s="289"/>
    </row>
    <row r="60750" spans="20:24">
      <c r="T60750" s="288"/>
      <c r="U60750" s="287"/>
      <c r="X60750" s="289"/>
    </row>
    <row r="60751" spans="20:24">
      <c r="T60751" s="288"/>
      <c r="U60751" s="287"/>
      <c r="X60751" s="289"/>
    </row>
    <row r="60752" spans="20:24">
      <c r="T60752" s="288"/>
      <c r="U60752" s="287"/>
      <c r="X60752" s="289"/>
    </row>
    <row r="60753" spans="20:24">
      <c r="T60753" s="288"/>
      <c r="U60753" s="287"/>
      <c r="X60753" s="289"/>
    </row>
    <row r="60754" spans="20:24">
      <c r="T60754" s="288"/>
      <c r="U60754" s="287"/>
      <c r="X60754" s="289"/>
    </row>
    <row r="60755" spans="20:24">
      <c r="T60755" s="288"/>
      <c r="U60755" s="287"/>
      <c r="X60755" s="289"/>
    </row>
    <row r="60756" spans="20:24">
      <c r="T60756" s="288"/>
      <c r="U60756" s="287"/>
      <c r="X60756" s="289"/>
    </row>
    <row r="60757" spans="20:24">
      <c r="T60757" s="288"/>
      <c r="U60757" s="287"/>
      <c r="X60757" s="289"/>
    </row>
    <row r="60758" spans="20:24">
      <c r="T60758" s="288"/>
      <c r="U60758" s="287"/>
      <c r="X60758" s="289"/>
    </row>
    <row r="60759" spans="20:24">
      <c r="T60759" s="288"/>
      <c r="U60759" s="287"/>
      <c r="X60759" s="289"/>
    </row>
    <row r="60760" spans="20:24">
      <c r="T60760" s="288"/>
      <c r="U60760" s="287"/>
      <c r="X60760" s="289"/>
    </row>
    <row r="60761" spans="20:24">
      <c r="T60761" s="288"/>
      <c r="U60761" s="287"/>
      <c r="X60761" s="289"/>
    </row>
    <row r="60762" spans="20:24">
      <c r="T60762" s="288"/>
      <c r="U60762" s="287"/>
      <c r="X60762" s="289"/>
    </row>
    <row r="60763" spans="20:24">
      <c r="T60763" s="288"/>
      <c r="U60763" s="287"/>
      <c r="X60763" s="289"/>
    </row>
    <row r="60764" spans="20:24">
      <c r="T60764" s="288"/>
      <c r="U60764" s="287"/>
      <c r="X60764" s="289"/>
    </row>
    <row r="60765" spans="20:24">
      <c r="T60765" s="288"/>
      <c r="U60765" s="287"/>
      <c r="X60765" s="289"/>
    </row>
    <row r="60766" spans="20:24">
      <c r="T60766" s="288"/>
      <c r="U60766" s="287"/>
      <c r="X60766" s="289"/>
    </row>
    <row r="60767" spans="20:24">
      <c r="T60767" s="288"/>
      <c r="U60767" s="287"/>
      <c r="X60767" s="289"/>
    </row>
    <row r="60768" spans="20:24">
      <c r="T60768" s="288"/>
      <c r="U60768" s="287"/>
      <c r="X60768" s="289"/>
    </row>
    <row r="60769" spans="20:24">
      <c r="T60769" s="288"/>
      <c r="U60769" s="287"/>
      <c r="X60769" s="289"/>
    </row>
    <row r="60770" spans="20:24">
      <c r="T60770" s="288"/>
      <c r="U60770" s="287"/>
      <c r="X60770" s="289"/>
    </row>
    <row r="60771" spans="20:24">
      <c r="T60771" s="288"/>
      <c r="U60771" s="287"/>
      <c r="X60771" s="289"/>
    </row>
    <row r="60772" spans="20:24">
      <c r="T60772" s="288"/>
      <c r="U60772" s="287"/>
      <c r="X60772" s="289"/>
    </row>
    <row r="60773" spans="20:24">
      <c r="T60773" s="288"/>
      <c r="U60773" s="287"/>
      <c r="X60773" s="289"/>
    </row>
    <row r="60774" spans="20:24">
      <c r="T60774" s="288"/>
      <c r="U60774" s="287"/>
      <c r="X60774" s="289"/>
    </row>
    <row r="60775" spans="20:24">
      <c r="T60775" s="288"/>
      <c r="U60775" s="287"/>
      <c r="X60775" s="289"/>
    </row>
    <row r="60776" spans="20:24">
      <c r="T60776" s="288"/>
      <c r="U60776" s="287"/>
      <c r="X60776" s="289"/>
    </row>
    <row r="60777" spans="20:24">
      <c r="T60777" s="288"/>
      <c r="U60777" s="287"/>
      <c r="X60777" s="289"/>
    </row>
    <row r="60778" spans="20:24">
      <c r="T60778" s="288"/>
      <c r="U60778" s="287"/>
      <c r="X60778" s="289"/>
    </row>
    <row r="60779" spans="20:24">
      <c r="T60779" s="288"/>
      <c r="U60779" s="287"/>
      <c r="X60779" s="289"/>
    </row>
    <row r="60780" spans="20:24">
      <c r="T60780" s="288"/>
      <c r="U60780" s="287"/>
      <c r="X60780" s="289"/>
    </row>
    <row r="60781" spans="20:24">
      <c r="T60781" s="288"/>
      <c r="U60781" s="287"/>
      <c r="X60781" s="289"/>
    </row>
    <row r="60782" spans="20:24">
      <c r="T60782" s="288"/>
      <c r="U60782" s="287"/>
      <c r="X60782" s="289"/>
    </row>
    <row r="60783" spans="20:24">
      <c r="T60783" s="288"/>
      <c r="U60783" s="287"/>
      <c r="X60783" s="289"/>
    </row>
    <row r="60784" spans="20:24">
      <c r="T60784" s="288"/>
      <c r="U60784" s="287"/>
      <c r="X60784" s="289"/>
    </row>
    <row r="60785" spans="20:24">
      <c r="T60785" s="288"/>
      <c r="U60785" s="287"/>
      <c r="X60785" s="289"/>
    </row>
    <row r="60786" spans="20:24">
      <c r="T60786" s="288"/>
      <c r="U60786" s="287"/>
      <c r="X60786" s="289"/>
    </row>
    <row r="60787" spans="20:24">
      <c r="T60787" s="288"/>
      <c r="U60787" s="287"/>
      <c r="X60787" s="289"/>
    </row>
    <row r="60788" spans="20:24">
      <c r="T60788" s="288"/>
      <c r="U60788" s="287"/>
      <c r="X60788" s="289"/>
    </row>
    <row r="60789" spans="20:24">
      <c r="T60789" s="288"/>
      <c r="U60789" s="287"/>
      <c r="X60789" s="289"/>
    </row>
    <row r="60790" spans="20:24">
      <c r="T60790" s="288"/>
      <c r="U60790" s="287"/>
      <c r="X60790" s="289"/>
    </row>
    <row r="60791" spans="20:24">
      <c r="T60791" s="288"/>
      <c r="U60791" s="287"/>
      <c r="X60791" s="289"/>
    </row>
    <row r="60792" spans="20:24">
      <c r="T60792" s="288"/>
      <c r="U60792" s="287"/>
      <c r="X60792" s="289"/>
    </row>
    <row r="60793" spans="20:24">
      <c r="T60793" s="288"/>
      <c r="U60793" s="287"/>
      <c r="X60793" s="289"/>
    </row>
    <row r="60794" spans="20:24">
      <c r="T60794" s="288"/>
      <c r="U60794" s="287"/>
      <c r="X60794" s="289"/>
    </row>
    <row r="60795" spans="20:24">
      <c r="T60795" s="288"/>
      <c r="U60795" s="287"/>
      <c r="X60795" s="289"/>
    </row>
    <row r="60796" spans="20:24">
      <c r="T60796" s="288"/>
      <c r="U60796" s="287"/>
      <c r="X60796" s="289"/>
    </row>
    <row r="60797" spans="20:24">
      <c r="T60797" s="288"/>
      <c r="U60797" s="287"/>
      <c r="X60797" s="289"/>
    </row>
    <row r="60798" spans="20:24">
      <c r="T60798" s="288"/>
      <c r="U60798" s="287"/>
      <c r="X60798" s="289"/>
    </row>
    <row r="60799" spans="20:24">
      <c r="T60799" s="288"/>
      <c r="U60799" s="287"/>
      <c r="X60799" s="289"/>
    </row>
    <row r="60800" spans="20:24">
      <c r="T60800" s="288"/>
      <c r="U60800" s="287"/>
      <c r="X60800" s="289"/>
    </row>
    <row r="60801" spans="20:24">
      <c r="T60801" s="288"/>
      <c r="U60801" s="287"/>
      <c r="X60801" s="289"/>
    </row>
    <row r="60802" spans="20:24">
      <c r="T60802" s="288"/>
      <c r="U60802" s="287"/>
      <c r="X60802" s="289"/>
    </row>
    <row r="60803" spans="20:24">
      <c r="T60803" s="288"/>
      <c r="U60803" s="287"/>
      <c r="X60803" s="289"/>
    </row>
    <row r="60804" spans="20:24">
      <c r="T60804" s="288"/>
      <c r="U60804" s="287"/>
      <c r="X60804" s="289"/>
    </row>
    <row r="60805" spans="20:24">
      <c r="T60805" s="288"/>
      <c r="U60805" s="287"/>
      <c r="X60805" s="289"/>
    </row>
    <row r="60806" spans="20:24">
      <c r="T60806" s="288"/>
      <c r="U60806" s="287"/>
      <c r="X60806" s="289"/>
    </row>
    <row r="60807" spans="20:24">
      <c r="T60807" s="288"/>
      <c r="U60807" s="287"/>
      <c r="X60807" s="289"/>
    </row>
    <row r="60808" spans="20:24">
      <c r="T60808" s="288"/>
      <c r="U60808" s="287"/>
      <c r="X60808" s="289"/>
    </row>
    <row r="60809" spans="20:24">
      <c r="T60809" s="288"/>
      <c r="U60809" s="287"/>
      <c r="X60809" s="289"/>
    </row>
    <row r="60810" spans="20:24">
      <c r="T60810" s="288"/>
      <c r="U60810" s="287"/>
      <c r="X60810" s="289"/>
    </row>
    <row r="60811" spans="20:24">
      <c r="T60811" s="288"/>
      <c r="U60811" s="287"/>
      <c r="X60811" s="289"/>
    </row>
    <row r="60812" spans="20:24">
      <c r="T60812" s="288"/>
      <c r="U60812" s="287"/>
      <c r="X60812" s="289"/>
    </row>
    <row r="60813" spans="20:24">
      <c r="T60813" s="288"/>
      <c r="U60813" s="287"/>
      <c r="X60813" s="289"/>
    </row>
    <row r="60814" spans="20:24">
      <c r="T60814" s="288"/>
      <c r="U60814" s="287"/>
      <c r="X60814" s="289"/>
    </row>
    <row r="60815" spans="20:24">
      <c r="T60815" s="288"/>
      <c r="U60815" s="287"/>
      <c r="X60815" s="289"/>
    </row>
    <row r="60816" spans="20:24">
      <c r="T60816" s="288"/>
      <c r="U60816" s="287"/>
      <c r="X60816" s="289"/>
    </row>
    <row r="60817" spans="20:24">
      <c r="T60817" s="288"/>
      <c r="U60817" s="287"/>
      <c r="X60817" s="289"/>
    </row>
    <row r="60818" spans="20:24">
      <c r="T60818" s="288"/>
      <c r="U60818" s="287"/>
      <c r="X60818" s="289"/>
    </row>
    <row r="60819" spans="20:24">
      <c r="T60819" s="288"/>
      <c r="U60819" s="287"/>
      <c r="X60819" s="289"/>
    </row>
    <row r="60820" spans="20:24">
      <c r="T60820" s="288"/>
      <c r="U60820" s="287"/>
      <c r="X60820" s="289"/>
    </row>
    <row r="60821" spans="20:24">
      <c r="T60821" s="288"/>
      <c r="U60821" s="287"/>
      <c r="X60821" s="289"/>
    </row>
    <row r="60822" spans="20:24">
      <c r="T60822" s="288"/>
      <c r="U60822" s="287"/>
      <c r="X60822" s="289"/>
    </row>
    <row r="60823" spans="20:24">
      <c r="T60823" s="288"/>
      <c r="U60823" s="287"/>
      <c r="X60823" s="289"/>
    </row>
    <row r="60824" spans="20:24">
      <c r="T60824" s="288"/>
      <c r="U60824" s="287"/>
      <c r="X60824" s="289"/>
    </row>
    <row r="60825" spans="20:24">
      <c r="T60825" s="288"/>
      <c r="U60825" s="287"/>
      <c r="X60825" s="289"/>
    </row>
    <row r="60826" spans="20:24">
      <c r="T60826" s="288"/>
      <c r="U60826" s="287"/>
      <c r="X60826" s="289"/>
    </row>
    <row r="60827" spans="20:24">
      <c r="T60827" s="288"/>
      <c r="U60827" s="287"/>
      <c r="X60827" s="289"/>
    </row>
    <row r="60828" spans="20:24">
      <c r="T60828" s="288"/>
      <c r="U60828" s="287"/>
      <c r="X60828" s="289"/>
    </row>
    <row r="60829" spans="20:24">
      <c r="T60829" s="288"/>
      <c r="U60829" s="287"/>
      <c r="X60829" s="289"/>
    </row>
    <row r="60830" spans="20:24">
      <c r="T60830" s="288"/>
      <c r="U60830" s="287"/>
      <c r="X60830" s="289"/>
    </row>
    <row r="60831" spans="20:24">
      <c r="T60831" s="288"/>
      <c r="U60831" s="287"/>
      <c r="X60831" s="289"/>
    </row>
    <row r="60832" spans="20:24">
      <c r="T60832" s="288"/>
      <c r="U60832" s="287"/>
      <c r="X60832" s="289"/>
    </row>
    <row r="60833" spans="20:24">
      <c r="T60833" s="288"/>
      <c r="U60833" s="287"/>
      <c r="X60833" s="289"/>
    </row>
    <row r="60834" spans="20:24">
      <c r="T60834" s="288"/>
      <c r="U60834" s="287"/>
      <c r="X60834" s="289"/>
    </row>
    <row r="60835" spans="20:24">
      <c r="T60835" s="288"/>
      <c r="U60835" s="287"/>
      <c r="X60835" s="289"/>
    </row>
    <row r="60836" spans="20:24">
      <c r="T60836" s="288"/>
      <c r="U60836" s="287"/>
      <c r="X60836" s="289"/>
    </row>
    <row r="60837" spans="20:24">
      <c r="T60837" s="288"/>
      <c r="U60837" s="287"/>
      <c r="X60837" s="289"/>
    </row>
    <row r="60838" spans="20:24">
      <c r="T60838" s="288"/>
      <c r="U60838" s="287"/>
      <c r="X60838" s="289"/>
    </row>
    <row r="60839" spans="20:24">
      <c r="T60839" s="288"/>
      <c r="U60839" s="287"/>
      <c r="X60839" s="289"/>
    </row>
    <row r="60840" spans="20:24">
      <c r="T60840" s="288"/>
      <c r="U60840" s="287"/>
      <c r="X60840" s="289"/>
    </row>
    <row r="60841" spans="20:24">
      <c r="T60841" s="288"/>
      <c r="U60841" s="287"/>
      <c r="X60841" s="289"/>
    </row>
    <row r="60842" spans="20:24">
      <c r="T60842" s="288"/>
      <c r="U60842" s="287"/>
      <c r="X60842" s="289"/>
    </row>
    <row r="60843" spans="20:24">
      <c r="T60843" s="288"/>
      <c r="U60843" s="287"/>
      <c r="X60843" s="289"/>
    </row>
    <row r="60844" spans="20:24">
      <c r="T60844" s="288"/>
      <c r="U60844" s="287"/>
      <c r="X60844" s="289"/>
    </row>
    <row r="60845" spans="20:24">
      <c r="T60845" s="288"/>
      <c r="U60845" s="287"/>
      <c r="X60845" s="289"/>
    </row>
    <row r="60846" spans="20:24">
      <c r="T60846" s="288"/>
      <c r="U60846" s="287"/>
      <c r="X60846" s="289"/>
    </row>
    <row r="60847" spans="20:24">
      <c r="T60847" s="288"/>
      <c r="U60847" s="287"/>
      <c r="X60847" s="289"/>
    </row>
    <row r="60848" spans="20:24">
      <c r="T60848" s="288"/>
      <c r="U60848" s="287"/>
      <c r="X60848" s="289"/>
    </row>
    <row r="60849" spans="20:24">
      <c r="T60849" s="288"/>
      <c r="U60849" s="287"/>
      <c r="X60849" s="289"/>
    </row>
    <row r="60850" spans="20:24">
      <c r="T60850" s="288"/>
      <c r="U60850" s="287"/>
      <c r="X60850" s="289"/>
    </row>
    <row r="60851" spans="20:24">
      <c r="T60851" s="288"/>
      <c r="U60851" s="287"/>
      <c r="X60851" s="289"/>
    </row>
    <row r="60852" spans="20:24">
      <c r="T60852" s="288"/>
      <c r="U60852" s="287"/>
      <c r="X60852" s="289"/>
    </row>
    <row r="60853" spans="20:24">
      <c r="T60853" s="288"/>
      <c r="U60853" s="287"/>
      <c r="X60853" s="289"/>
    </row>
    <row r="60854" spans="20:24">
      <c r="T60854" s="288"/>
      <c r="U60854" s="287"/>
      <c r="X60854" s="289"/>
    </row>
    <row r="60855" spans="20:24">
      <c r="T60855" s="288"/>
      <c r="U60855" s="287"/>
      <c r="X60855" s="289"/>
    </row>
    <row r="60856" spans="20:24">
      <c r="T60856" s="288"/>
      <c r="U60856" s="287"/>
      <c r="X60856" s="289"/>
    </row>
    <row r="60857" spans="20:24">
      <c r="T60857" s="288"/>
      <c r="U60857" s="287"/>
      <c r="X60857" s="289"/>
    </row>
    <row r="60858" spans="20:24">
      <c r="T60858" s="288"/>
      <c r="U60858" s="287"/>
      <c r="X60858" s="289"/>
    </row>
    <row r="60859" spans="20:24">
      <c r="T60859" s="288"/>
      <c r="U60859" s="287"/>
      <c r="X60859" s="289"/>
    </row>
    <row r="60860" spans="20:24">
      <c r="T60860" s="288"/>
      <c r="U60860" s="287"/>
      <c r="X60860" s="289"/>
    </row>
    <row r="60861" spans="20:24">
      <c r="T60861" s="288"/>
      <c r="U60861" s="287"/>
      <c r="X60861" s="289"/>
    </row>
    <row r="60862" spans="20:24">
      <c r="T60862" s="288"/>
      <c r="U60862" s="287"/>
      <c r="X60862" s="289"/>
    </row>
    <row r="60863" spans="20:24">
      <c r="T60863" s="288"/>
      <c r="U60863" s="287"/>
      <c r="X60863" s="289"/>
    </row>
    <row r="60864" spans="20:24">
      <c r="T60864" s="288"/>
      <c r="U60864" s="287"/>
      <c r="X60864" s="289"/>
    </row>
    <row r="60865" spans="20:24">
      <c r="T60865" s="288"/>
      <c r="U60865" s="287"/>
      <c r="X60865" s="289"/>
    </row>
    <row r="60866" spans="20:24">
      <c r="T60866" s="288"/>
      <c r="U60866" s="287"/>
      <c r="X60866" s="289"/>
    </row>
    <row r="60867" spans="20:24">
      <c r="T60867" s="288"/>
      <c r="U60867" s="287"/>
      <c r="X60867" s="289"/>
    </row>
    <row r="60868" spans="20:24">
      <c r="T60868" s="288"/>
      <c r="U60868" s="287"/>
      <c r="X60868" s="289"/>
    </row>
    <row r="60869" spans="20:24">
      <c r="T60869" s="288"/>
      <c r="U60869" s="287"/>
      <c r="X60869" s="289"/>
    </row>
    <row r="60870" spans="20:24">
      <c r="T60870" s="288"/>
      <c r="U60870" s="287"/>
      <c r="X60870" s="289"/>
    </row>
    <row r="60871" spans="20:24">
      <c r="T60871" s="288"/>
      <c r="U60871" s="287"/>
      <c r="X60871" s="289"/>
    </row>
    <row r="60872" spans="20:24">
      <c r="T60872" s="288"/>
      <c r="U60872" s="287"/>
      <c r="X60872" s="289"/>
    </row>
    <row r="60873" spans="20:24">
      <c r="T60873" s="288"/>
      <c r="U60873" s="287"/>
      <c r="X60873" s="289"/>
    </row>
    <row r="60874" spans="20:24">
      <c r="T60874" s="288"/>
      <c r="U60874" s="287"/>
      <c r="X60874" s="289"/>
    </row>
    <row r="60875" spans="20:24">
      <c r="T60875" s="288"/>
      <c r="U60875" s="287"/>
      <c r="X60875" s="289"/>
    </row>
    <row r="60876" spans="20:24">
      <c r="T60876" s="288"/>
      <c r="U60876" s="287"/>
      <c r="X60876" s="289"/>
    </row>
    <row r="60877" spans="20:24">
      <c r="T60877" s="288"/>
      <c r="U60877" s="287"/>
      <c r="X60877" s="289"/>
    </row>
    <row r="60878" spans="20:24">
      <c r="T60878" s="288"/>
      <c r="U60878" s="287"/>
      <c r="X60878" s="289"/>
    </row>
    <row r="60879" spans="20:24">
      <c r="T60879" s="288"/>
      <c r="U60879" s="287"/>
      <c r="X60879" s="289"/>
    </row>
    <row r="60880" spans="20:24">
      <c r="T60880" s="288"/>
      <c r="U60880" s="287"/>
      <c r="X60880" s="289"/>
    </row>
    <row r="60881" spans="20:24">
      <c r="T60881" s="288"/>
      <c r="U60881" s="287"/>
      <c r="X60881" s="289"/>
    </row>
    <row r="60882" spans="20:24">
      <c r="T60882" s="288"/>
      <c r="U60882" s="287"/>
      <c r="X60882" s="289"/>
    </row>
    <row r="60883" spans="20:24">
      <c r="T60883" s="288"/>
      <c r="U60883" s="287"/>
      <c r="X60883" s="289"/>
    </row>
    <row r="60884" spans="20:24">
      <c r="T60884" s="288"/>
      <c r="U60884" s="287"/>
      <c r="X60884" s="289"/>
    </row>
    <row r="60885" spans="20:24">
      <c r="T60885" s="288"/>
      <c r="U60885" s="287"/>
      <c r="X60885" s="289"/>
    </row>
    <row r="60886" spans="20:24">
      <c r="T60886" s="288"/>
      <c r="U60886" s="287"/>
      <c r="X60886" s="289"/>
    </row>
    <row r="60887" spans="20:24">
      <c r="T60887" s="288"/>
      <c r="U60887" s="287"/>
      <c r="X60887" s="289"/>
    </row>
    <row r="60888" spans="20:24">
      <c r="T60888" s="288"/>
      <c r="U60888" s="287"/>
      <c r="X60888" s="289"/>
    </row>
    <row r="60889" spans="20:24">
      <c r="T60889" s="288"/>
      <c r="U60889" s="287"/>
      <c r="X60889" s="289"/>
    </row>
    <row r="60890" spans="20:24">
      <c r="T60890" s="288"/>
      <c r="U60890" s="287"/>
      <c r="X60890" s="289"/>
    </row>
    <row r="60891" spans="20:24">
      <c r="T60891" s="288"/>
      <c r="U60891" s="287"/>
      <c r="X60891" s="289"/>
    </row>
    <row r="60892" spans="20:24">
      <c r="T60892" s="288"/>
      <c r="U60892" s="287"/>
      <c r="X60892" s="289"/>
    </row>
    <row r="60893" spans="20:24">
      <c r="T60893" s="288"/>
      <c r="U60893" s="287"/>
      <c r="X60893" s="289"/>
    </row>
    <row r="60894" spans="20:24">
      <c r="T60894" s="288"/>
      <c r="U60894" s="287"/>
      <c r="X60894" s="289"/>
    </row>
    <row r="60895" spans="20:24">
      <c r="T60895" s="288"/>
      <c r="U60895" s="287"/>
      <c r="X60895" s="289"/>
    </row>
    <row r="60896" spans="20:24">
      <c r="T60896" s="288"/>
      <c r="U60896" s="287"/>
      <c r="X60896" s="289"/>
    </row>
    <row r="60897" spans="20:24">
      <c r="T60897" s="288"/>
      <c r="U60897" s="287"/>
      <c r="X60897" s="289"/>
    </row>
    <row r="60898" spans="20:24">
      <c r="T60898" s="288"/>
      <c r="U60898" s="287"/>
      <c r="X60898" s="289"/>
    </row>
    <row r="60899" spans="20:24">
      <c r="T60899" s="288"/>
      <c r="U60899" s="287"/>
      <c r="X60899" s="289"/>
    </row>
    <row r="60900" spans="20:24">
      <c r="T60900" s="288"/>
      <c r="U60900" s="287"/>
      <c r="X60900" s="289"/>
    </row>
    <row r="60901" spans="20:24">
      <c r="T60901" s="288"/>
      <c r="U60901" s="287"/>
      <c r="X60901" s="289"/>
    </row>
    <row r="60902" spans="20:24">
      <c r="T60902" s="288"/>
      <c r="U60902" s="287"/>
      <c r="X60902" s="289"/>
    </row>
    <row r="60903" spans="20:24">
      <c r="T60903" s="288"/>
      <c r="U60903" s="287"/>
      <c r="X60903" s="289"/>
    </row>
    <row r="60904" spans="20:24">
      <c r="T60904" s="288"/>
      <c r="U60904" s="287"/>
      <c r="X60904" s="289"/>
    </row>
    <row r="60905" spans="20:24">
      <c r="T60905" s="288"/>
      <c r="U60905" s="287"/>
      <c r="X60905" s="289"/>
    </row>
    <row r="60906" spans="20:24">
      <c r="T60906" s="288"/>
      <c r="U60906" s="287"/>
      <c r="X60906" s="289"/>
    </row>
    <row r="60907" spans="20:24">
      <c r="T60907" s="288"/>
      <c r="U60907" s="287"/>
      <c r="X60907" s="289"/>
    </row>
    <row r="60908" spans="20:24">
      <c r="T60908" s="288"/>
      <c r="U60908" s="287"/>
      <c r="X60908" s="289"/>
    </row>
    <row r="60909" spans="20:24">
      <c r="T60909" s="288"/>
      <c r="U60909" s="287"/>
      <c r="X60909" s="289"/>
    </row>
    <row r="60910" spans="20:24">
      <c r="T60910" s="288"/>
      <c r="U60910" s="287"/>
      <c r="X60910" s="289"/>
    </row>
    <row r="60911" spans="20:24">
      <c r="T60911" s="288"/>
      <c r="U60911" s="287"/>
      <c r="X60911" s="289"/>
    </row>
    <row r="60912" spans="20:24">
      <c r="T60912" s="288"/>
      <c r="U60912" s="287"/>
      <c r="X60912" s="289"/>
    </row>
    <row r="60913" spans="20:24">
      <c r="T60913" s="288"/>
      <c r="U60913" s="287"/>
      <c r="X60913" s="289"/>
    </row>
    <row r="60914" spans="20:24">
      <c r="T60914" s="288"/>
      <c r="U60914" s="287"/>
      <c r="X60914" s="289"/>
    </row>
    <row r="60915" spans="20:24">
      <c r="T60915" s="288"/>
      <c r="U60915" s="287"/>
      <c r="X60915" s="289"/>
    </row>
    <row r="60916" spans="20:24">
      <c r="T60916" s="288"/>
      <c r="U60916" s="287"/>
      <c r="X60916" s="289"/>
    </row>
    <row r="60917" spans="20:24">
      <c r="T60917" s="288"/>
      <c r="U60917" s="287"/>
      <c r="X60917" s="289"/>
    </row>
    <row r="60918" spans="20:24">
      <c r="T60918" s="288"/>
      <c r="U60918" s="287"/>
      <c r="X60918" s="289"/>
    </row>
    <row r="60919" spans="20:24">
      <c r="T60919" s="288"/>
      <c r="U60919" s="287"/>
      <c r="X60919" s="289"/>
    </row>
    <row r="60920" spans="20:24">
      <c r="T60920" s="288"/>
      <c r="U60920" s="287"/>
      <c r="X60920" s="289"/>
    </row>
    <row r="60921" spans="20:24">
      <c r="T60921" s="288"/>
      <c r="U60921" s="287"/>
      <c r="X60921" s="289"/>
    </row>
    <row r="60922" spans="20:24">
      <c r="T60922" s="288"/>
      <c r="U60922" s="287"/>
      <c r="X60922" s="289"/>
    </row>
    <row r="60923" spans="20:24">
      <c r="T60923" s="288"/>
      <c r="U60923" s="287"/>
      <c r="X60923" s="289"/>
    </row>
    <row r="60924" spans="20:24">
      <c r="T60924" s="288"/>
      <c r="U60924" s="287"/>
      <c r="X60924" s="289"/>
    </row>
    <row r="60925" spans="20:24">
      <c r="T60925" s="288"/>
      <c r="U60925" s="287"/>
      <c r="X60925" s="289"/>
    </row>
    <row r="60926" spans="20:24">
      <c r="T60926" s="288"/>
      <c r="U60926" s="287"/>
      <c r="X60926" s="289"/>
    </row>
    <row r="60927" spans="20:24">
      <c r="T60927" s="288"/>
      <c r="U60927" s="287"/>
      <c r="X60927" s="289"/>
    </row>
    <row r="60928" spans="20:24">
      <c r="T60928" s="288"/>
      <c r="U60928" s="287"/>
      <c r="X60928" s="289"/>
    </row>
    <row r="60929" spans="20:24">
      <c r="T60929" s="288"/>
      <c r="U60929" s="287"/>
      <c r="X60929" s="289"/>
    </row>
    <row r="60930" spans="20:24">
      <c r="T60930" s="288"/>
      <c r="U60930" s="287"/>
      <c r="X60930" s="289"/>
    </row>
    <row r="60931" spans="20:24">
      <c r="T60931" s="288"/>
      <c r="U60931" s="287"/>
      <c r="X60931" s="289"/>
    </row>
    <row r="60932" spans="20:24">
      <c r="T60932" s="288"/>
      <c r="U60932" s="287"/>
      <c r="X60932" s="289"/>
    </row>
    <row r="60933" spans="20:24">
      <c r="T60933" s="288"/>
      <c r="U60933" s="287"/>
      <c r="X60933" s="289"/>
    </row>
    <row r="60934" spans="20:24">
      <c r="T60934" s="288"/>
      <c r="U60934" s="287"/>
      <c r="X60934" s="289"/>
    </row>
    <row r="60935" spans="20:24">
      <c r="T60935" s="288"/>
      <c r="U60935" s="287"/>
      <c r="X60935" s="289"/>
    </row>
    <row r="60936" spans="20:24">
      <c r="T60936" s="288"/>
      <c r="U60936" s="287"/>
      <c r="X60936" s="289"/>
    </row>
    <row r="60937" spans="20:24">
      <c r="T60937" s="288"/>
      <c r="U60937" s="287"/>
      <c r="X60937" s="289"/>
    </row>
    <row r="60938" spans="20:24">
      <c r="T60938" s="288"/>
      <c r="U60938" s="287"/>
      <c r="X60938" s="289"/>
    </row>
    <row r="60939" spans="20:24">
      <c r="T60939" s="288"/>
      <c r="U60939" s="287"/>
      <c r="X60939" s="289"/>
    </row>
    <row r="60940" spans="20:24">
      <c r="T60940" s="288"/>
      <c r="U60940" s="287"/>
      <c r="X60940" s="289"/>
    </row>
    <row r="60941" spans="20:24">
      <c r="T60941" s="288"/>
      <c r="U60941" s="287"/>
      <c r="X60941" s="289"/>
    </row>
    <row r="60942" spans="20:24">
      <c r="T60942" s="288"/>
      <c r="U60942" s="287"/>
      <c r="X60942" s="289"/>
    </row>
    <row r="60943" spans="20:24">
      <c r="T60943" s="288"/>
      <c r="U60943" s="287"/>
      <c r="X60943" s="289"/>
    </row>
    <row r="60944" spans="20:24">
      <c r="T60944" s="288"/>
      <c r="U60944" s="287"/>
      <c r="X60944" s="289"/>
    </row>
    <row r="60945" spans="20:24">
      <c r="T60945" s="288"/>
      <c r="U60945" s="287"/>
      <c r="X60945" s="289"/>
    </row>
    <row r="60946" spans="20:24">
      <c r="T60946" s="288"/>
      <c r="U60946" s="287"/>
      <c r="X60946" s="289"/>
    </row>
    <row r="60947" spans="20:24">
      <c r="T60947" s="288"/>
      <c r="U60947" s="287"/>
      <c r="X60947" s="289"/>
    </row>
    <row r="60948" spans="20:24">
      <c r="T60948" s="288"/>
      <c r="U60948" s="287"/>
      <c r="X60948" s="289"/>
    </row>
    <row r="60949" spans="20:24">
      <c r="T60949" s="288"/>
      <c r="U60949" s="287"/>
      <c r="X60949" s="289"/>
    </row>
    <row r="60950" spans="20:24">
      <c r="T60950" s="288"/>
      <c r="U60950" s="287"/>
      <c r="X60950" s="289"/>
    </row>
    <row r="60951" spans="20:24">
      <c r="T60951" s="288"/>
      <c r="U60951" s="287"/>
      <c r="X60951" s="289"/>
    </row>
    <row r="60952" spans="20:24">
      <c r="T60952" s="288"/>
      <c r="U60952" s="287"/>
      <c r="X60952" s="289"/>
    </row>
    <row r="60953" spans="20:24">
      <c r="T60953" s="288"/>
      <c r="U60953" s="287"/>
      <c r="X60953" s="289"/>
    </row>
    <row r="60954" spans="20:24">
      <c r="T60954" s="288"/>
      <c r="U60954" s="287"/>
      <c r="X60954" s="289"/>
    </row>
    <row r="60955" spans="20:24">
      <c r="T60955" s="288"/>
      <c r="U60955" s="287"/>
      <c r="X60955" s="289"/>
    </row>
    <row r="60956" spans="20:24">
      <c r="T60956" s="288"/>
      <c r="U60956" s="287"/>
      <c r="X60956" s="289"/>
    </row>
    <row r="60957" spans="20:24">
      <c r="T60957" s="288"/>
      <c r="U60957" s="287"/>
      <c r="X60957" s="289"/>
    </row>
    <row r="60958" spans="20:24">
      <c r="T60958" s="288"/>
      <c r="U60958" s="287"/>
      <c r="X60958" s="289"/>
    </row>
    <row r="60959" spans="20:24">
      <c r="T60959" s="288"/>
      <c r="U60959" s="287"/>
      <c r="X60959" s="289"/>
    </row>
    <row r="60960" spans="20:24">
      <c r="T60960" s="288"/>
      <c r="U60960" s="287"/>
      <c r="X60960" s="289"/>
    </row>
    <row r="60961" spans="20:24">
      <c r="T60961" s="288"/>
      <c r="U60961" s="287"/>
      <c r="X60961" s="289"/>
    </row>
    <row r="60962" spans="20:24">
      <c r="T60962" s="288"/>
      <c r="U60962" s="287"/>
      <c r="X60962" s="289"/>
    </row>
    <row r="60963" spans="20:24">
      <c r="T60963" s="288"/>
      <c r="U60963" s="287"/>
      <c r="X60963" s="289"/>
    </row>
    <row r="60964" spans="20:24">
      <c r="T60964" s="288"/>
      <c r="U60964" s="287"/>
      <c r="X60964" s="289"/>
    </row>
    <row r="60965" spans="20:24">
      <c r="T60965" s="288"/>
      <c r="U60965" s="287"/>
      <c r="X60965" s="289"/>
    </row>
    <row r="60966" spans="20:24">
      <c r="T60966" s="288"/>
      <c r="U60966" s="287"/>
      <c r="X60966" s="289"/>
    </row>
    <row r="60967" spans="20:24">
      <c r="T60967" s="288"/>
      <c r="U60967" s="287"/>
      <c r="X60967" s="289"/>
    </row>
    <row r="60968" spans="20:24">
      <c r="T60968" s="288"/>
      <c r="U60968" s="287"/>
      <c r="X60968" s="289"/>
    </row>
    <row r="60969" spans="20:24">
      <c r="T60969" s="288"/>
      <c r="U60969" s="287"/>
      <c r="X60969" s="289"/>
    </row>
    <row r="60970" spans="20:24">
      <c r="T60970" s="288"/>
      <c r="U60970" s="287"/>
      <c r="X60970" s="289"/>
    </row>
    <row r="60971" spans="20:24">
      <c r="T60971" s="288"/>
      <c r="U60971" s="287"/>
      <c r="X60971" s="289"/>
    </row>
    <row r="60972" spans="20:24">
      <c r="T60972" s="288"/>
      <c r="U60972" s="287"/>
      <c r="X60972" s="289"/>
    </row>
    <row r="60973" spans="20:24">
      <c r="T60973" s="288"/>
      <c r="U60973" s="287"/>
      <c r="X60973" s="289"/>
    </row>
    <row r="60974" spans="20:24">
      <c r="T60974" s="288"/>
      <c r="U60974" s="287"/>
      <c r="X60974" s="289"/>
    </row>
    <row r="60975" spans="20:24">
      <c r="T60975" s="288"/>
      <c r="U60975" s="287"/>
      <c r="X60975" s="289"/>
    </row>
    <row r="60976" spans="20:24">
      <c r="T60976" s="288"/>
      <c r="U60976" s="287"/>
      <c r="X60976" s="289"/>
    </row>
    <row r="60977" spans="20:24">
      <c r="T60977" s="288"/>
      <c r="U60977" s="287"/>
      <c r="X60977" s="289"/>
    </row>
    <row r="60978" spans="20:24">
      <c r="T60978" s="288"/>
      <c r="U60978" s="287"/>
      <c r="X60978" s="289"/>
    </row>
    <row r="60979" spans="20:24">
      <c r="T60979" s="288"/>
      <c r="U60979" s="287"/>
      <c r="X60979" s="289"/>
    </row>
    <row r="60980" spans="20:24">
      <c r="T60980" s="288"/>
      <c r="U60980" s="287"/>
      <c r="X60980" s="289"/>
    </row>
    <row r="60981" spans="20:24">
      <c r="T60981" s="288"/>
      <c r="U60981" s="287"/>
      <c r="X60981" s="289"/>
    </row>
    <row r="60982" spans="20:24">
      <c r="T60982" s="288"/>
      <c r="U60982" s="287"/>
      <c r="X60982" s="289"/>
    </row>
    <row r="60983" spans="20:24">
      <c r="T60983" s="288"/>
      <c r="U60983" s="287"/>
      <c r="X60983" s="289"/>
    </row>
    <row r="60984" spans="20:24">
      <c r="T60984" s="288"/>
      <c r="U60984" s="287"/>
      <c r="X60984" s="289"/>
    </row>
    <row r="60985" spans="20:24">
      <c r="T60985" s="288"/>
      <c r="U60985" s="287"/>
      <c r="X60985" s="289"/>
    </row>
    <row r="60986" spans="20:24">
      <c r="T60986" s="288"/>
      <c r="U60986" s="287"/>
      <c r="X60986" s="289"/>
    </row>
    <row r="60987" spans="20:24">
      <c r="T60987" s="288"/>
      <c r="U60987" s="287"/>
      <c r="X60987" s="289"/>
    </row>
    <row r="60988" spans="20:24">
      <c r="T60988" s="288"/>
      <c r="U60988" s="287"/>
      <c r="X60988" s="289"/>
    </row>
    <row r="60989" spans="20:24">
      <c r="T60989" s="288"/>
      <c r="U60989" s="287"/>
      <c r="X60989" s="289"/>
    </row>
    <row r="60990" spans="20:24">
      <c r="T60990" s="288"/>
      <c r="U60990" s="287"/>
      <c r="X60990" s="289"/>
    </row>
    <row r="60991" spans="20:24">
      <c r="T60991" s="288"/>
      <c r="U60991" s="287"/>
      <c r="X60991" s="289"/>
    </row>
    <row r="60992" spans="20:24">
      <c r="T60992" s="288"/>
      <c r="U60992" s="287"/>
      <c r="X60992" s="289"/>
    </row>
    <row r="60993" spans="20:24">
      <c r="T60993" s="288"/>
      <c r="U60993" s="287"/>
      <c r="X60993" s="289"/>
    </row>
    <row r="60994" spans="20:24">
      <c r="T60994" s="288"/>
      <c r="U60994" s="287"/>
      <c r="X60994" s="289"/>
    </row>
    <row r="60995" spans="20:24">
      <c r="T60995" s="288"/>
      <c r="U60995" s="287"/>
      <c r="X60995" s="289"/>
    </row>
    <row r="60996" spans="20:24">
      <c r="T60996" s="288"/>
      <c r="U60996" s="287"/>
      <c r="X60996" s="289"/>
    </row>
    <row r="60997" spans="20:24">
      <c r="T60997" s="288"/>
      <c r="U60997" s="287"/>
      <c r="X60997" s="289"/>
    </row>
    <row r="60998" spans="20:24">
      <c r="T60998" s="288"/>
      <c r="U60998" s="287"/>
      <c r="X60998" s="289"/>
    </row>
    <row r="60999" spans="20:24">
      <c r="T60999" s="288"/>
      <c r="U60999" s="287"/>
      <c r="X60999" s="289"/>
    </row>
    <row r="61000" spans="20:24">
      <c r="T61000" s="288"/>
      <c r="U61000" s="287"/>
      <c r="X61000" s="289"/>
    </row>
    <row r="61001" spans="20:24">
      <c r="T61001" s="288"/>
      <c r="U61001" s="287"/>
      <c r="X61001" s="289"/>
    </row>
    <row r="61002" spans="20:24">
      <c r="T61002" s="288"/>
      <c r="U61002" s="287"/>
      <c r="X61002" s="289"/>
    </row>
    <row r="61003" spans="20:24">
      <c r="T61003" s="288"/>
      <c r="U61003" s="287"/>
      <c r="X61003" s="289"/>
    </row>
    <row r="61004" spans="20:24">
      <c r="T61004" s="288"/>
      <c r="U61004" s="287"/>
      <c r="X61004" s="289"/>
    </row>
    <row r="61005" spans="20:24">
      <c r="T61005" s="288"/>
      <c r="U61005" s="287"/>
      <c r="X61005" s="289"/>
    </row>
    <row r="61006" spans="20:24">
      <c r="T61006" s="288"/>
      <c r="U61006" s="287"/>
      <c r="X61006" s="289"/>
    </row>
    <row r="61007" spans="20:24">
      <c r="T61007" s="288"/>
      <c r="U61007" s="287"/>
      <c r="X61007" s="289"/>
    </row>
    <row r="61008" spans="20:24">
      <c r="T61008" s="288"/>
      <c r="U61008" s="287"/>
      <c r="X61008" s="289"/>
    </row>
    <row r="61009" spans="20:24">
      <c r="T61009" s="288"/>
      <c r="U61009" s="287"/>
      <c r="X61009" s="289"/>
    </row>
    <row r="61010" spans="20:24">
      <c r="T61010" s="288"/>
      <c r="U61010" s="287"/>
      <c r="X61010" s="289"/>
    </row>
    <row r="61011" spans="20:24">
      <c r="T61011" s="288"/>
      <c r="U61011" s="287"/>
      <c r="X61011" s="289"/>
    </row>
    <row r="61012" spans="20:24">
      <c r="T61012" s="288"/>
      <c r="U61012" s="287"/>
      <c r="X61012" s="289"/>
    </row>
    <row r="61013" spans="20:24">
      <c r="T61013" s="288"/>
      <c r="U61013" s="287"/>
      <c r="X61013" s="289"/>
    </row>
    <row r="61014" spans="20:24">
      <c r="T61014" s="288"/>
      <c r="U61014" s="287"/>
      <c r="X61014" s="289"/>
    </row>
    <row r="61015" spans="20:24">
      <c r="T61015" s="288"/>
      <c r="U61015" s="287"/>
      <c r="X61015" s="289"/>
    </row>
    <row r="61016" spans="20:24">
      <c r="T61016" s="288"/>
      <c r="U61016" s="287"/>
      <c r="X61016" s="289"/>
    </row>
    <row r="61017" spans="20:24">
      <c r="T61017" s="288"/>
      <c r="U61017" s="287"/>
      <c r="X61017" s="289"/>
    </row>
    <row r="61018" spans="20:24">
      <c r="T61018" s="288"/>
      <c r="U61018" s="287"/>
      <c r="X61018" s="289"/>
    </row>
    <row r="61019" spans="20:24">
      <c r="T61019" s="288"/>
      <c r="U61019" s="287"/>
      <c r="X61019" s="289"/>
    </row>
    <row r="61020" spans="20:24">
      <c r="T61020" s="288"/>
      <c r="U61020" s="287"/>
      <c r="X61020" s="289"/>
    </row>
    <row r="61021" spans="20:24">
      <c r="T61021" s="288"/>
      <c r="U61021" s="287"/>
      <c r="X61021" s="289"/>
    </row>
    <row r="61022" spans="20:24">
      <c r="T61022" s="288"/>
      <c r="U61022" s="287"/>
      <c r="X61022" s="289"/>
    </row>
    <row r="61023" spans="20:24">
      <c r="T61023" s="288"/>
      <c r="U61023" s="287"/>
      <c r="X61023" s="289"/>
    </row>
    <row r="61024" spans="20:24">
      <c r="T61024" s="288"/>
      <c r="U61024" s="287"/>
      <c r="X61024" s="289"/>
    </row>
    <row r="61025" spans="20:24">
      <c r="T61025" s="288"/>
      <c r="U61025" s="287"/>
      <c r="X61025" s="289"/>
    </row>
    <row r="61026" spans="20:24">
      <c r="T61026" s="288"/>
      <c r="U61026" s="287"/>
      <c r="X61026" s="289"/>
    </row>
    <row r="61027" spans="20:24">
      <c r="T61027" s="288"/>
      <c r="U61027" s="287"/>
      <c r="X61027" s="289"/>
    </row>
    <row r="61028" spans="20:24">
      <c r="T61028" s="288"/>
      <c r="U61028" s="287"/>
      <c r="X61028" s="289"/>
    </row>
    <row r="61029" spans="20:24">
      <c r="T61029" s="288"/>
      <c r="U61029" s="287"/>
      <c r="X61029" s="289"/>
    </row>
    <row r="61030" spans="20:24">
      <c r="T61030" s="288"/>
      <c r="U61030" s="287"/>
      <c r="X61030" s="289"/>
    </row>
    <row r="61031" spans="20:24">
      <c r="T61031" s="288"/>
      <c r="U61031" s="287"/>
      <c r="X61031" s="289"/>
    </row>
    <row r="61032" spans="20:24">
      <c r="T61032" s="288"/>
      <c r="U61032" s="287"/>
      <c r="X61032" s="289"/>
    </row>
    <row r="61033" spans="20:24">
      <c r="T61033" s="288"/>
      <c r="U61033" s="287"/>
      <c r="X61033" s="289"/>
    </row>
    <row r="61034" spans="20:24">
      <c r="T61034" s="288"/>
      <c r="U61034" s="287"/>
      <c r="X61034" s="289"/>
    </row>
    <row r="61035" spans="20:24">
      <c r="T61035" s="288"/>
      <c r="U61035" s="287"/>
      <c r="X61035" s="289"/>
    </row>
    <row r="61036" spans="20:24">
      <c r="T61036" s="288"/>
      <c r="U61036" s="287"/>
      <c r="X61036" s="289"/>
    </row>
    <row r="61037" spans="20:24">
      <c r="T61037" s="288"/>
      <c r="U61037" s="287"/>
      <c r="X61037" s="289"/>
    </row>
    <row r="61038" spans="20:24">
      <c r="T61038" s="288"/>
      <c r="U61038" s="287"/>
      <c r="X61038" s="289"/>
    </row>
    <row r="61039" spans="20:24">
      <c r="T61039" s="288"/>
      <c r="U61039" s="287"/>
      <c r="X61039" s="289"/>
    </row>
    <row r="61040" spans="20:24">
      <c r="T61040" s="288"/>
      <c r="U61040" s="287"/>
      <c r="X61040" s="289"/>
    </row>
    <row r="61041" spans="20:24">
      <c r="T61041" s="288"/>
      <c r="U61041" s="287"/>
      <c r="X61041" s="289"/>
    </row>
    <row r="61042" spans="20:24">
      <c r="T61042" s="288"/>
      <c r="U61042" s="287"/>
      <c r="X61042" s="289"/>
    </row>
    <row r="61043" spans="20:24">
      <c r="T61043" s="288"/>
      <c r="U61043" s="287"/>
      <c r="X61043" s="289"/>
    </row>
    <row r="61044" spans="20:24">
      <c r="T61044" s="288"/>
      <c r="U61044" s="287"/>
      <c r="X61044" s="289"/>
    </row>
    <row r="61045" spans="20:24">
      <c r="T61045" s="288"/>
      <c r="U61045" s="287"/>
      <c r="X61045" s="289"/>
    </row>
    <row r="61046" spans="20:24">
      <c r="T61046" s="288"/>
      <c r="U61046" s="287"/>
      <c r="X61046" s="289"/>
    </row>
    <row r="61047" spans="20:24">
      <c r="T61047" s="288"/>
      <c r="U61047" s="287"/>
      <c r="X61047" s="289"/>
    </row>
    <row r="61048" spans="20:24">
      <c r="T61048" s="288"/>
      <c r="U61048" s="287"/>
      <c r="X61048" s="289"/>
    </row>
    <row r="61049" spans="20:24">
      <c r="T61049" s="288"/>
      <c r="U61049" s="287"/>
      <c r="X61049" s="289"/>
    </row>
    <row r="61050" spans="20:24">
      <c r="T61050" s="288"/>
      <c r="U61050" s="287"/>
      <c r="X61050" s="289"/>
    </row>
    <row r="61051" spans="20:24">
      <c r="T61051" s="288"/>
      <c r="U61051" s="287"/>
      <c r="X61051" s="289"/>
    </row>
    <row r="61052" spans="20:24">
      <c r="T61052" s="288"/>
      <c r="U61052" s="287"/>
      <c r="X61052" s="289"/>
    </row>
    <row r="61053" spans="20:24">
      <c r="T61053" s="288"/>
      <c r="U61053" s="287"/>
      <c r="X61053" s="289"/>
    </row>
    <row r="61054" spans="20:24">
      <c r="T61054" s="288"/>
      <c r="U61054" s="287"/>
      <c r="X61054" s="289"/>
    </row>
    <row r="61055" spans="20:24">
      <c r="T61055" s="288"/>
      <c r="U61055" s="287"/>
      <c r="X61055" s="289"/>
    </row>
    <row r="61056" spans="20:24">
      <c r="T61056" s="288"/>
      <c r="U61056" s="287"/>
      <c r="X61056" s="289"/>
    </row>
    <row r="61057" spans="20:24">
      <c r="T61057" s="288"/>
      <c r="U61057" s="287"/>
      <c r="X61057" s="289"/>
    </row>
    <row r="61058" spans="20:24">
      <c r="T61058" s="288"/>
      <c r="U61058" s="287"/>
      <c r="X61058" s="289"/>
    </row>
    <row r="61059" spans="20:24">
      <c r="T61059" s="288"/>
      <c r="U61059" s="287"/>
      <c r="X61059" s="289"/>
    </row>
    <row r="61060" spans="20:24">
      <c r="T61060" s="288"/>
      <c r="U61060" s="287"/>
      <c r="X61060" s="289"/>
    </row>
    <row r="61061" spans="20:24">
      <c r="T61061" s="288"/>
      <c r="U61061" s="287"/>
      <c r="X61061" s="289"/>
    </row>
    <row r="61062" spans="20:24">
      <c r="T61062" s="288"/>
      <c r="U61062" s="287"/>
      <c r="X61062" s="289"/>
    </row>
    <row r="61063" spans="20:24">
      <c r="T61063" s="288"/>
      <c r="U61063" s="287"/>
      <c r="X61063" s="289"/>
    </row>
    <row r="61064" spans="20:24">
      <c r="T61064" s="288"/>
      <c r="U61064" s="287"/>
      <c r="X61064" s="289"/>
    </row>
    <row r="61065" spans="20:24">
      <c r="T61065" s="288"/>
      <c r="U61065" s="287"/>
      <c r="X61065" s="289"/>
    </row>
    <row r="61066" spans="20:24">
      <c r="T61066" s="288"/>
      <c r="U61066" s="287"/>
      <c r="X61066" s="289"/>
    </row>
    <row r="61067" spans="20:24">
      <c r="T61067" s="288"/>
      <c r="U61067" s="287"/>
      <c r="X61067" s="289"/>
    </row>
    <row r="61068" spans="20:24">
      <c r="T61068" s="288"/>
      <c r="U61068" s="287"/>
      <c r="X61068" s="289"/>
    </row>
    <row r="61069" spans="20:24">
      <c r="T61069" s="288"/>
      <c r="U61069" s="287"/>
      <c r="X61069" s="289"/>
    </row>
    <row r="61070" spans="20:24">
      <c r="T61070" s="288"/>
      <c r="U61070" s="287"/>
      <c r="X61070" s="289"/>
    </row>
    <row r="61071" spans="20:24">
      <c r="T61071" s="288"/>
      <c r="U61071" s="287"/>
      <c r="X61071" s="289"/>
    </row>
    <row r="61072" spans="20:24">
      <c r="T61072" s="288"/>
      <c r="U61072" s="287"/>
      <c r="X61072" s="289"/>
    </row>
    <row r="61073" spans="20:24">
      <c r="T61073" s="288"/>
      <c r="U61073" s="287"/>
      <c r="X61073" s="289"/>
    </row>
    <row r="61074" spans="20:24">
      <c r="T61074" s="288"/>
      <c r="U61074" s="287"/>
      <c r="X61074" s="289"/>
    </row>
    <row r="61075" spans="20:24">
      <c r="T61075" s="288"/>
      <c r="U61075" s="287"/>
      <c r="X61075" s="289"/>
    </row>
    <row r="61076" spans="20:24">
      <c r="T61076" s="288"/>
      <c r="U61076" s="287"/>
      <c r="X61076" s="289"/>
    </row>
    <row r="61077" spans="20:24">
      <c r="T61077" s="288"/>
      <c r="U61077" s="287"/>
      <c r="X61077" s="289"/>
    </row>
    <row r="61078" spans="20:24">
      <c r="T61078" s="288"/>
      <c r="U61078" s="287"/>
      <c r="X61078" s="289"/>
    </row>
    <row r="61079" spans="20:24">
      <c r="T61079" s="288"/>
      <c r="U61079" s="287"/>
      <c r="X61079" s="289"/>
    </row>
    <row r="61080" spans="20:24">
      <c r="T61080" s="288"/>
      <c r="U61080" s="287"/>
      <c r="X61080" s="289"/>
    </row>
    <row r="61081" spans="20:24">
      <c r="T61081" s="288"/>
      <c r="U61081" s="287"/>
      <c r="X61081" s="289"/>
    </row>
    <row r="61082" spans="20:24">
      <c r="T61082" s="288"/>
      <c r="U61082" s="287"/>
      <c r="X61082" s="289"/>
    </row>
    <row r="61083" spans="20:24">
      <c r="T61083" s="288"/>
      <c r="U61083" s="287"/>
      <c r="X61083" s="289"/>
    </row>
    <row r="61084" spans="20:24">
      <c r="T61084" s="288"/>
      <c r="U61084" s="287"/>
      <c r="X61084" s="289"/>
    </row>
    <row r="61085" spans="20:24">
      <c r="T61085" s="288"/>
      <c r="U61085" s="287"/>
      <c r="X61085" s="289"/>
    </row>
    <row r="61086" spans="20:24">
      <c r="T61086" s="288"/>
      <c r="U61086" s="287"/>
      <c r="X61086" s="289"/>
    </row>
    <row r="61087" spans="20:24">
      <c r="T61087" s="288"/>
      <c r="U61087" s="287"/>
      <c r="X61087" s="289"/>
    </row>
    <row r="61088" spans="20:24">
      <c r="T61088" s="288"/>
      <c r="U61088" s="287"/>
      <c r="X61088" s="289"/>
    </row>
    <row r="61089" spans="20:24">
      <c r="T61089" s="288"/>
      <c r="U61089" s="287"/>
      <c r="X61089" s="289"/>
    </row>
    <row r="61090" spans="20:24">
      <c r="T61090" s="288"/>
      <c r="U61090" s="287"/>
      <c r="X61090" s="289"/>
    </row>
    <row r="61091" spans="20:24">
      <c r="T61091" s="288"/>
      <c r="U61091" s="287"/>
      <c r="X61091" s="289"/>
    </row>
    <row r="61092" spans="20:24">
      <c r="T61092" s="288"/>
      <c r="U61092" s="287"/>
      <c r="X61092" s="289"/>
    </row>
    <row r="61093" spans="20:24">
      <c r="T61093" s="288"/>
      <c r="U61093" s="287"/>
      <c r="X61093" s="289"/>
    </row>
    <row r="61094" spans="20:24">
      <c r="T61094" s="288"/>
      <c r="U61094" s="287"/>
      <c r="X61094" s="289"/>
    </row>
    <row r="61095" spans="20:24">
      <c r="T61095" s="288"/>
      <c r="U61095" s="287"/>
      <c r="X61095" s="289"/>
    </row>
    <row r="61096" spans="20:24">
      <c r="T61096" s="288"/>
      <c r="U61096" s="287"/>
      <c r="X61096" s="289"/>
    </row>
    <row r="61097" spans="20:24">
      <c r="T61097" s="288"/>
      <c r="U61097" s="287"/>
      <c r="X61097" s="289"/>
    </row>
    <row r="61098" spans="20:24">
      <c r="T61098" s="288"/>
      <c r="U61098" s="287"/>
      <c r="X61098" s="289"/>
    </row>
    <row r="61099" spans="20:24">
      <c r="T61099" s="288"/>
      <c r="U61099" s="287"/>
      <c r="X61099" s="289"/>
    </row>
    <row r="61100" spans="20:24">
      <c r="T61100" s="288"/>
      <c r="U61100" s="287"/>
      <c r="X61100" s="289"/>
    </row>
    <row r="61101" spans="20:24">
      <c r="T61101" s="288"/>
      <c r="U61101" s="287"/>
      <c r="X61101" s="289"/>
    </row>
    <row r="61102" spans="20:24">
      <c r="T61102" s="288"/>
      <c r="U61102" s="287"/>
      <c r="X61102" s="289"/>
    </row>
    <row r="61103" spans="20:24">
      <c r="T61103" s="288"/>
      <c r="U61103" s="287"/>
      <c r="X61103" s="289"/>
    </row>
    <row r="61104" spans="20:24">
      <c r="T61104" s="288"/>
      <c r="U61104" s="287"/>
      <c r="X61104" s="289"/>
    </row>
    <row r="61105" spans="20:24">
      <c r="T61105" s="288"/>
      <c r="U61105" s="287"/>
      <c r="X61105" s="289"/>
    </row>
    <row r="61106" spans="20:24">
      <c r="T61106" s="288"/>
      <c r="U61106" s="287"/>
      <c r="X61106" s="289"/>
    </row>
    <row r="61107" spans="20:24">
      <c r="T61107" s="288"/>
      <c r="U61107" s="287"/>
      <c r="X61107" s="289"/>
    </row>
    <row r="61108" spans="20:24">
      <c r="T61108" s="288"/>
      <c r="U61108" s="287"/>
      <c r="X61108" s="289"/>
    </row>
    <row r="61109" spans="20:24">
      <c r="T61109" s="288"/>
      <c r="U61109" s="287"/>
      <c r="X61109" s="289"/>
    </row>
    <row r="61110" spans="20:24">
      <c r="T61110" s="288"/>
      <c r="U61110" s="287"/>
      <c r="X61110" s="289"/>
    </row>
    <row r="61111" spans="20:24">
      <c r="T61111" s="288"/>
      <c r="U61111" s="287"/>
      <c r="X61111" s="289"/>
    </row>
    <row r="61112" spans="20:24">
      <c r="T61112" s="288"/>
      <c r="U61112" s="287"/>
      <c r="X61112" s="289"/>
    </row>
    <row r="61113" spans="20:24">
      <c r="T61113" s="288"/>
      <c r="U61113" s="287"/>
      <c r="X61113" s="289"/>
    </row>
    <row r="61114" spans="20:24">
      <c r="T61114" s="288"/>
      <c r="U61114" s="287"/>
      <c r="X61114" s="289"/>
    </row>
    <row r="61115" spans="20:24">
      <c r="T61115" s="288"/>
      <c r="U61115" s="287"/>
      <c r="X61115" s="289"/>
    </row>
    <row r="61116" spans="20:24">
      <c r="T61116" s="288"/>
      <c r="U61116" s="287"/>
      <c r="X61116" s="289"/>
    </row>
    <row r="61117" spans="20:24">
      <c r="T61117" s="288"/>
      <c r="U61117" s="287"/>
      <c r="X61117" s="289"/>
    </row>
    <row r="61118" spans="20:24">
      <c r="T61118" s="288"/>
      <c r="U61118" s="287"/>
      <c r="X61118" s="289"/>
    </row>
    <row r="61119" spans="20:24">
      <c r="T61119" s="288"/>
      <c r="U61119" s="287"/>
      <c r="X61119" s="289"/>
    </row>
    <row r="61120" spans="20:24">
      <c r="T61120" s="288"/>
      <c r="U61120" s="287"/>
      <c r="X61120" s="289"/>
    </row>
    <row r="61121" spans="20:24">
      <c r="T61121" s="288"/>
      <c r="U61121" s="287"/>
      <c r="X61121" s="289"/>
    </row>
    <row r="61122" spans="20:24">
      <c r="T61122" s="288"/>
      <c r="U61122" s="287"/>
      <c r="X61122" s="289"/>
    </row>
    <row r="61123" spans="20:24">
      <c r="T61123" s="288"/>
      <c r="U61123" s="287"/>
      <c r="X61123" s="289"/>
    </row>
    <row r="61124" spans="20:24">
      <c r="T61124" s="288"/>
      <c r="U61124" s="287"/>
      <c r="X61124" s="289"/>
    </row>
    <row r="61125" spans="20:24">
      <c r="T61125" s="288"/>
      <c r="U61125" s="287"/>
      <c r="X61125" s="289"/>
    </row>
    <row r="61126" spans="20:24">
      <c r="T61126" s="288"/>
      <c r="U61126" s="287"/>
      <c r="X61126" s="289"/>
    </row>
    <row r="61127" spans="20:24">
      <c r="T61127" s="288"/>
      <c r="U61127" s="287"/>
      <c r="X61127" s="289"/>
    </row>
    <row r="61128" spans="20:24">
      <c r="T61128" s="288"/>
      <c r="U61128" s="287"/>
      <c r="X61128" s="289"/>
    </row>
    <row r="61129" spans="20:24">
      <c r="T61129" s="288"/>
      <c r="U61129" s="287"/>
      <c r="X61129" s="289"/>
    </row>
    <row r="61130" spans="20:24">
      <c r="T61130" s="288"/>
      <c r="U61130" s="287"/>
      <c r="X61130" s="289"/>
    </row>
    <row r="61131" spans="20:24">
      <c r="T61131" s="288"/>
      <c r="U61131" s="287"/>
      <c r="X61131" s="289"/>
    </row>
    <row r="61132" spans="20:24">
      <c r="T61132" s="288"/>
      <c r="U61132" s="287"/>
      <c r="X61132" s="289"/>
    </row>
    <row r="61133" spans="20:24">
      <c r="T61133" s="288"/>
      <c r="U61133" s="287"/>
      <c r="X61133" s="289"/>
    </row>
    <row r="61134" spans="20:24">
      <c r="T61134" s="288"/>
      <c r="U61134" s="287"/>
      <c r="X61134" s="289"/>
    </row>
    <row r="61135" spans="20:24">
      <c r="T61135" s="288"/>
      <c r="U61135" s="287"/>
      <c r="X61135" s="289"/>
    </row>
    <row r="61136" spans="20:24">
      <c r="T61136" s="288"/>
      <c r="U61136" s="287"/>
      <c r="X61136" s="289"/>
    </row>
    <row r="61137" spans="20:24">
      <c r="T61137" s="288"/>
      <c r="U61137" s="287"/>
      <c r="X61137" s="289"/>
    </row>
    <row r="61138" spans="20:24">
      <c r="T61138" s="288"/>
      <c r="U61138" s="287"/>
      <c r="X61138" s="289"/>
    </row>
    <row r="61139" spans="20:24">
      <c r="T61139" s="288"/>
      <c r="U61139" s="287"/>
      <c r="X61139" s="289"/>
    </row>
    <row r="61140" spans="20:24">
      <c r="T61140" s="288"/>
      <c r="U61140" s="287"/>
      <c r="X61140" s="289"/>
    </row>
    <row r="61141" spans="20:24">
      <c r="T61141" s="288"/>
      <c r="U61141" s="287"/>
      <c r="X61141" s="289"/>
    </row>
    <row r="61142" spans="20:24">
      <c r="T61142" s="288"/>
      <c r="U61142" s="287"/>
      <c r="X61142" s="289"/>
    </row>
    <row r="61143" spans="20:24">
      <c r="T61143" s="288"/>
      <c r="U61143" s="287"/>
      <c r="X61143" s="289"/>
    </row>
    <row r="61144" spans="20:24">
      <c r="T61144" s="288"/>
      <c r="U61144" s="287"/>
      <c r="X61144" s="289"/>
    </row>
    <row r="61145" spans="20:24">
      <c r="T61145" s="288"/>
      <c r="U61145" s="287"/>
      <c r="X61145" s="289"/>
    </row>
    <row r="61146" spans="20:24">
      <c r="T61146" s="288"/>
      <c r="U61146" s="287"/>
      <c r="X61146" s="289"/>
    </row>
    <row r="61147" spans="20:24">
      <c r="T61147" s="288"/>
      <c r="U61147" s="287"/>
      <c r="X61147" s="289"/>
    </row>
    <row r="61148" spans="20:24">
      <c r="T61148" s="288"/>
      <c r="U61148" s="287"/>
      <c r="X61148" s="289"/>
    </row>
    <row r="61149" spans="20:24">
      <c r="T61149" s="288"/>
      <c r="U61149" s="287"/>
      <c r="X61149" s="289"/>
    </row>
    <row r="61150" spans="20:24">
      <c r="T61150" s="288"/>
      <c r="U61150" s="287"/>
      <c r="X61150" s="289"/>
    </row>
    <row r="61151" spans="20:24">
      <c r="T61151" s="288"/>
      <c r="U61151" s="287"/>
      <c r="X61151" s="289"/>
    </row>
    <row r="61152" spans="20:24">
      <c r="T61152" s="288"/>
      <c r="U61152" s="287"/>
      <c r="X61152" s="289"/>
    </row>
    <row r="61153" spans="20:24">
      <c r="T61153" s="288"/>
      <c r="U61153" s="287"/>
      <c r="X61153" s="289"/>
    </row>
    <row r="61154" spans="20:24">
      <c r="T61154" s="288"/>
      <c r="U61154" s="287"/>
      <c r="X61154" s="289"/>
    </row>
    <row r="61155" spans="20:24">
      <c r="T61155" s="288"/>
      <c r="U61155" s="287"/>
      <c r="X61155" s="289"/>
    </row>
    <row r="61156" spans="20:24">
      <c r="T61156" s="288"/>
      <c r="U61156" s="287"/>
      <c r="X61156" s="289"/>
    </row>
    <row r="61157" spans="20:24">
      <c r="T61157" s="288"/>
      <c r="U61157" s="287"/>
      <c r="X61157" s="289"/>
    </row>
    <row r="61158" spans="20:24">
      <c r="T61158" s="288"/>
      <c r="U61158" s="287"/>
      <c r="X61158" s="289"/>
    </row>
    <row r="61159" spans="20:24">
      <c r="T61159" s="288"/>
      <c r="U61159" s="287"/>
      <c r="X61159" s="289"/>
    </row>
    <row r="61160" spans="20:24">
      <c r="T61160" s="288"/>
      <c r="U61160" s="287"/>
      <c r="X61160" s="289"/>
    </row>
    <row r="61161" spans="20:24">
      <c r="T61161" s="288"/>
      <c r="U61161" s="287"/>
      <c r="X61161" s="289"/>
    </row>
    <row r="61162" spans="20:24">
      <c r="T61162" s="288"/>
      <c r="U61162" s="287"/>
      <c r="X61162" s="289"/>
    </row>
    <row r="61163" spans="20:24">
      <c r="T61163" s="288"/>
      <c r="U61163" s="287"/>
      <c r="X61163" s="289"/>
    </row>
    <row r="61164" spans="20:24">
      <c r="T61164" s="288"/>
      <c r="U61164" s="287"/>
      <c r="X61164" s="289"/>
    </row>
    <row r="61165" spans="20:24">
      <c r="T61165" s="288"/>
      <c r="U61165" s="287"/>
      <c r="X61165" s="289"/>
    </row>
    <row r="61166" spans="20:24">
      <c r="T61166" s="288"/>
      <c r="U61166" s="287"/>
      <c r="X61166" s="289"/>
    </row>
    <row r="61167" spans="20:24">
      <c r="T61167" s="288"/>
      <c r="U61167" s="287"/>
      <c r="X61167" s="289"/>
    </row>
    <row r="61168" spans="20:24">
      <c r="T61168" s="288"/>
      <c r="U61168" s="287"/>
      <c r="X61168" s="289"/>
    </row>
    <row r="61169" spans="20:24">
      <c r="T61169" s="288"/>
      <c r="U61169" s="287"/>
      <c r="X61169" s="289"/>
    </row>
    <row r="61170" spans="20:24">
      <c r="T61170" s="288"/>
      <c r="U61170" s="287"/>
      <c r="X61170" s="289"/>
    </row>
    <row r="61171" spans="20:24">
      <c r="T61171" s="288"/>
      <c r="U61171" s="287"/>
      <c r="X61171" s="289"/>
    </row>
    <row r="61172" spans="20:24">
      <c r="T61172" s="288"/>
      <c r="U61172" s="287"/>
      <c r="X61172" s="289"/>
    </row>
    <row r="61173" spans="20:24">
      <c r="T61173" s="288"/>
      <c r="U61173" s="287"/>
      <c r="X61173" s="289"/>
    </row>
    <row r="61174" spans="20:24">
      <c r="T61174" s="288"/>
      <c r="U61174" s="287"/>
      <c r="X61174" s="289"/>
    </row>
    <row r="61175" spans="20:24">
      <c r="T61175" s="288"/>
      <c r="U61175" s="287"/>
      <c r="X61175" s="289"/>
    </row>
    <row r="61176" spans="20:24">
      <c r="T61176" s="288"/>
      <c r="U61176" s="287"/>
      <c r="X61176" s="289"/>
    </row>
    <row r="61177" spans="20:24">
      <c r="T61177" s="288"/>
      <c r="U61177" s="287"/>
      <c r="X61177" s="289"/>
    </row>
    <row r="61178" spans="20:24">
      <c r="T61178" s="288"/>
      <c r="U61178" s="287"/>
      <c r="X61178" s="289"/>
    </row>
    <row r="61179" spans="20:24">
      <c r="T61179" s="288"/>
      <c r="U61179" s="287"/>
      <c r="X61179" s="289"/>
    </row>
    <row r="61180" spans="20:24">
      <c r="T61180" s="288"/>
      <c r="U61180" s="287"/>
      <c r="X61180" s="289"/>
    </row>
    <row r="61181" spans="20:24">
      <c r="T61181" s="288"/>
      <c r="U61181" s="287"/>
      <c r="X61181" s="289"/>
    </row>
    <row r="61182" spans="20:24">
      <c r="T61182" s="288"/>
      <c r="U61182" s="287"/>
      <c r="X61182" s="289"/>
    </row>
    <row r="61183" spans="20:24">
      <c r="T61183" s="288"/>
      <c r="U61183" s="287"/>
      <c r="X61183" s="289"/>
    </row>
    <row r="61184" spans="20:24">
      <c r="T61184" s="288"/>
      <c r="U61184" s="287"/>
      <c r="X61184" s="289"/>
    </row>
    <row r="61185" spans="20:24">
      <c r="T61185" s="288"/>
      <c r="U61185" s="287"/>
      <c r="X61185" s="289"/>
    </row>
    <row r="61186" spans="20:24">
      <c r="T61186" s="288"/>
      <c r="U61186" s="287"/>
      <c r="X61186" s="289"/>
    </row>
    <row r="61187" spans="20:24">
      <c r="T61187" s="288"/>
      <c r="U61187" s="287"/>
      <c r="X61187" s="289"/>
    </row>
    <row r="61188" spans="20:24">
      <c r="T61188" s="288"/>
      <c r="U61188" s="287"/>
      <c r="X61188" s="289"/>
    </row>
    <row r="61189" spans="20:24">
      <c r="T61189" s="288"/>
      <c r="U61189" s="287"/>
      <c r="X61189" s="289"/>
    </row>
    <row r="61190" spans="20:24">
      <c r="T61190" s="288"/>
      <c r="U61190" s="287"/>
      <c r="X61190" s="289"/>
    </row>
    <row r="61191" spans="20:24">
      <c r="T61191" s="288"/>
      <c r="U61191" s="287"/>
      <c r="X61191" s="289"/>
    </row>
    <row r="61192" spans="20:24">
      <c r="T61192" s="288"/>
      <c r="U61192" s="287"/>
      <c r="X61192" s="289"/>
    </row>
    <row r="61193" spans="20:24">
      <c r="T61193" s="288"/>
      <c r="U61193" s="287"/>
      <c r="X61193" s="289"/>
    </row>
    <row r="61194" spans="20:24">
      <c r="T61194" s="288"/>
      <c r="U61194" s="287"/>
      <c r="X61194" s="289"/>
    </row>
    <row r="61195" spans="20:24">
      <c r="T61195" s="288"/>
      <c r="U61195" s="287"/>
      <c r="X61195" s="289"/>
    </row>
    <row r="61196" spans="20:24">
      <c r="T61196" s="288"/>
      <c r="U61196" s="287"/>
      <c r="X61196" s="289"/>
    </row>
    <row r="61197" spans="20:24">
      <c r="T61197" s="288"/>
      <c r="U61197" s="287"/>
      <c r="X61197" s="289"/>
    </row>
    <row r="61198" spans="20:24">
      <c r="T61198" s="288"/>
      <c r="U61198" s="287"/>
      <c r="X61198" s="289"/>
    </row>
    <row r="61199" spans="20:24">
      <c r="T61199" s="288"/>
      <c r="U61199" s="287"/>
      <c r="X61199" s="289"/>
    </row>
    <row r="61200" spans="20:24">
      <c r="T61200" s="288"/>
      <c r="U61200" s="287"/>
      <c r="X61200" s="289"/>
    </row>
    <row r="61201" spans="20:24">
      <c r="T61201" s="288"/>
      <c r="U61201" s="287"/>
      <c r="X61201" s="289"/>
    </row>
    <row r="61202" spans="20:24">
      <c r="T61202" s="288"/>
      <c r="U61202" s="287"/>
      <c r="X61202" s="289"/>
    </row>
    <row r="61203" spans="20:24">
      <c r="T61203" s="288"/>
      <c r="U61203" s="287"/>
      <c r="X61203" s="289"/>
    </row>
    <row r="61204" spans="20:24">
      <c r="T61204" s="288"/>
      <c r="U61204" s="287"/>
      <c r="X61204" s="289"/>
    </row>
    <row r="61205" spans="20:24">
      <c r="T61205" s="288"/>
      <c r="U61205" s="287"/>
      <c r="X61205" s="289"/>
    </row>
    <row r="61206" spans="20:24">
      <c r="T61206" s="288"/>
      <c r="U61206" s="287"/>
      <c r="X61206" s="289"/>
    </row>
    <row r="61207" spans="20:24">
      <c r="T61207" s="288"/>
      <c r="U61207" s="287"/>
      <c r="X61207" s="289"/>
    </row>
    <row r="61208" spans="20:24">
      <c r="T61208" s="288"/>
      <c r="U61208" s="287"/>
      <c r="X61208" s="289"/>
    </row>
    <row r="61209" spans="20:24">
      <c r="T61209" s="288"/>
      <c r="U61209" s="287"/>
      <c r="X61209" s="289"/>
    </row>
    <row r="61210" spans="20:24">
      <c r="T61210" s="288"/>
      <c r="U61210" s="287"/>
      <c r="X61210" s="289"/>
    </row>
    <row r="61211" spans="20:24">
      <c r="T61211" s="288"/>
      <c r="U61211" s="287"/>
      <c r="X61211" s="289"/>
    </row>
    <row r="61212" spans="20:24">
      <c r="T61212" s="288"/>
      <c r="U61212" s="287"/>
      <c r="X61212" s="289"/>
    </row>
    <row r="61213" spans="20:24">
      <c r="T61213" s="288"/>
      <c r="U61213" s="287"/>
      <c r="X61213" s="289"/>
    </row>
    <row r="61214" spans="20:24">
      <c r="T61214" s="288"/>
      <c r="U61214" s="287"/>
      <c r="X61214" s="289"/>
    </row>
    <row r="61215" spans="20:24">
      <c r="T61215" s="288"/>
      <c r="U61215" s="287"/>
      <c r="X61215" s="289"/>
    </row>
    <row r="61216" spans="20:24">
      <c r="T61216" s="288"/>
      <c r="U61216" s="287"/>
      <c r="X61216" s="289"/>
    </row>
    <row r="61217" spans="20:24">
      <c r="T61217" s="288"/>
      <c r="U61217" s="287"/>
      <c r="X61217" s="289"/>
    </row>
    <row r="61218" spans="20:24">
      <c r="T61218" s="288"/>
      <c r="U61218" s="287"/>
      <c r="X61218" s="289"/>
    </row>
    <row r="61219" spans="20:24">
      <c r="T61219" s="288"/>
      <c r="U61219" s="287"/>
      <c r="X61219" s="289"/>
    </row>
    <row r="61220" spans="20:24">
      <c r="T61220" s="288"/>
      <c r="U61220" s="287"/>
      <c r="X61220" s="289"/>
    </row>
    <row r="61221" spans="20:24">
      <c r="T61221" s="288"/>
      <c r="U61221" s="287"/>
      <c r="X61221" s="289"/>
    </row>
    <row r="61222" spans="20:24">
      <c r="T61222" s="288"/>
      <c r="U61222" s="287"/>
      <c r="X61222" s="289"/>
    </row>
    <row r="61223" spans="20:24">
      <c r="T61223" s="288"/>
      <c r="U61223" s="287"/>
      <c r="X61223" s="289"/>
    </row>
    <row r="61224" spans="20:24">
      <c r="T61224" s="288"/>
      <c r="U61224" s="287"/>
      <c r="X61224" s="289"/>
    </row>
    <row r="61225" spans="20:24">
      <c r="T61225" s="288"/>
      <c r="U61225" s="287"/>
      <c r="X61225" s="289"/>
    </row>
    <row r="61226" spans="20:24">
      <c r="T61226" s="288"/>
      <c r="U61226" s="287"/>
      <c r="X61226" s="289"/>
    </row>
    <row r="61227" spans="20:24">
      <c r="T61227" s="288"/>
      <c r="U61227" s="287"/>
      <c r="X61227" s="289"/>
    </row>
    <row r="61228" spans="20:24">
      <c r="T61228" s="288"/>
      <c r="U61228" s="287"/>
      <c r="X61228" s="289"/>
    </row>
    <row r="61229" spans="20:24">
      <c r="T61229" s="288"/>
      <c r="U61229" s="287"/>
      <c r="X61229" s="289"/>
    </row>
    <row r="61230" spans="20:24">
      <c r="T61230" s="288"/>
      <c r="U61230" s="287"/>
      <c r="X61230" s="289"/>
    </row>
    <row r="61231" spans="20:24">
      <c r="T61231" s="288"/>
      <c r="U61231" s="287"/>
      <c r="X61231" s="289"/>
    </row>
    <row r="61232" spans="20:24">
      <c r="T61232" s="288"/>
      <c r="U61232" s="287"/>
      <c r="X61232" s="289"/>
    </row>
    <row r="61233" spans="20:24">
      <c r="T61233" s="288"/>
      <c r="U61233" s="287"/>
      <c r="X61233" s="289"/>
    </row>
    <row r="61234" spans="20:24">
      <c r="T61234" s="288"/>
      <c r="U61234" s="287"/>
      <c r="X61234" s="289"/>
    </row>
    <row r="61235" spans="20:24">
      <c r="T61235" s="288"/>
      <c r="U61235" s="287"/>
      <c r="X61235" s="289"/>
    </row>
    <row r="61236" spans="20:24">
      <c r="T61236" s="288"/>
      <c r="U61236" s="287"/>
      <c r="X61236" s="289"/>
    </row>
    <row r="61237" spans="20:24">
      <c r="T61237" s="288"/>
      <c r="U61237" s="287"/>
      <c r="X61237" s="289"/>
    </row>
    <row r="61238" spans="20:24">
      <c r="T61238" s="288"/>
      <c r="U61238" s="287"/>
      <c r="X61238" s="289"/>
    </row>
    <row r="61239" spans="20:24">
      <c r="T61239" s="288"/>
      <c r="U61239" s="287"/>
      <c r="X61239" s="289"/>
    </row>
    <row r="61240" spans="20:24">
      <c r="T61240" s="288"/>
      <c r="U61240" s="287"/>
      <c r="X61240" s="289"/>
    </row>
    <row r="61241" spans="20:24">
      <c r="T61241" s="288"/>
      <c r="U61241" s="287"/>
      <c r="X61241" s="289"/>
    </row>
    <row r="61242" spans="20:24">
      <c r="T61242" s="288"/>
      <c r="U61242" s="287"/>
      <c r="X61242" s="289"/>
    </row>
    <row r="61243" spans="20:24">
      <c r="T61243" s="288"/>
      <c r="U61243" s="287"/>
      <c r="X61243" s="289"/>
    </row>
    <row r="61244" spans="20:24">
      <c r="T61244" s="288"/>
      <c r="U61244" s="287"/>
      <c r="X61244" s="289"/>
    </row>
    <row r="61245" spans="20:24">
      <c r="T61245" s="288"/>
      <c r="U61245" s="287"/>
      <c r="X61245" s="289"/>
    </row>
    <row r="61246" spans="20:24">
      <c r="T61246" s="288"/>
      <c r="U61246" s="287"/>
      <c r="X61246" s="289"/>
    </row>
    <row r="61247" spans="20:24">
      <c r="T61247" s="288"/>
      <c r="U61247" s="287"/>
      <c r="X61247" s="289"/>
    </row>
    <row r="61248" spans="20:24">
      <c r="T61248" s="288"/>
      <c r="U61248" s="287"/>
      <c r="X61248" s="289"/>
    </row>
    <row r="61249" spans="20:24">
      <c r="T61249" s="288"/>
      <c r="U61249" s="287"/>
      <c r="X61249" s="289"/>
    </row>
    <row r="61250" spans="20:24">
      <c r="T61250" s="288"/>
      <c r="U61250" s="287"/>
      <c r="X61250" s="289"/>
    </row>
    <row r="61251" spans="20:24">
      <c r="T61251" s="288"/>
      <c r="U61251" s="287"/>
      <c r="X61251" s="289"/>
    </row>
    <row r="61252" spans="20:24">
      <c r="T61252" s="288"/>
      <c r="U61252" s="287"/>
      <c r="X61252" s="289"/>
    </row>
    <row r="61253" spans="20:24">
      <c r="T61253" s="288"/>
      <c r="U61253" s="287"/>
      <c r="X61253" s="289"/>
    </row>
    <row r="61254" spans="20:24">
      <c r="T61254" s="288"/>
      <c r="U61254" s="287"/>
      <c r="X61254" s="289"/>
    </row>
    <row r="61255" spans="20:24">
      <c r="T61255" s="288"/>
      <c r="U61255" s="287"/>
      <c r="X61255" s="289"/>
    </row>
    <row r="61256" spans="20:24">
      <c r="T61256" s="288"/>
      <c r="U61256" s="287"/>
      <c r="X61256" s="289"/>
    </row>
    <row r="61257" spans="20:24">
      <c r="T61257" s="288"/>
      <c r="U61257" s="287"/>
      <c r="X61257" s="289"/>
    </row>
    <row r="61258" spans="20:24">
      <c r="T61258" s="288"/>
      <c r="U61258" s="287"/>
      <c r="X61258" s="289"/>
    </row>
    <row r="61259" spans="20:24">
      <c r="T61259" s="288"/>
      <c r="U61259" s="287"/>
      <c r="X61259" s="289"/>
    </row>
    <row r="61260" spans="20:24">
      <c r="T61260" s="288"/>
      <c r="U61260" s="287"/>
      <c r="X61260" s="289"/>
    </row>
    <row r="61261" spans="20:24">
      <c r="T61261" s="288"/>
      <c r="U61261" s="287"/>
      <c r="X61261" s="289"/>
    </row>
    <row r="61262" spans="20:24">
      <c r="T61262" s="288"/>
      <c r="U61262" s="287"/>
      <c r="X61262" s="289"/>
    </row>
    <row r="61263" spans="20:24">
      <c r="T61263" s="288"/>
      <c r="U61263" s="287"/>
      <c r="X61263" s="289"/>
    </row>
    <row r="61264" spans="20:24">
      <c r="T61264" s="288"/>
      <c r="U61264" s="287"/>
      <c r="X61264" s="289"/>
    </row>
    <row r="61265" spans="20:24">
      <c r="T61265" s="288"/>
      <c r="U61265" s="287"/>
      <c r="X61265" s="289"/>
    </row>
    <row r="61266" spans="20:24">
      <c r="T61266" s="288"/>
      <c r="U61266" s="287"/>
      <c r="X61266" s="289"/>
    </row>
    <row r="61267" spans="20:24">
      <c r="T61267" s="288"/>
      <c r="U61267" s="287"/>
      <c r="X61267" s="289"/>
    </row>
    <row r="61268" spans="20:24">
      <c r="T61268" s="288"/>
      <c r="U61268" s="287"/>
      <c r="X61268" s="289"/>
    </row>
    <row r="61269" spans="20:24">
      <c r="T61269" s="288"/>
      <c r="U61269" s="287"/>
      <c r="X61269" s="289"/>
    </row>
    <row r="61270" spans="20:24">
      <c r="T61270" s="288"/>
      <c r="U61270" s="287"/>
      <c r="X61270" s="289"/>
    </row>
    <row r="61271" spans="20:24">
      <c r="T61271" s="288"/>
      <c r="U61271" s="287"/>
      <c r="X61271" s="289"/>
    </row>
    <row r="61272" spans="20:24">
      <c r="T61272" s="288"/>
      <c r="U61272" s="287"/>
      <c r="X61272" s="289"/>
    </row>
    <row r="61273" spans="20:24">
      <c r="T61273" s="288"/>
      <c r="U61273" s="287"/>
      <c r="X61273" s="289"/>
    </row>
    <row r="61274" spans="20:24">
      <c r="T61274" s="288"/>
      <c r="U61274" s="287"/>
      <c r="X61274" s="289"/>
    </row>
    <row r="61275" spans="20:24">
      <c r="T61275" s="288"/>
      <c r="U61275" s="287"/>
      <c r="X61275" s="289"/>
    </row>
    <row r="61276" spans="20:24">
      <c r="T61276" s="288"/>
      <c r="U61276" s="287"/>
      <c r="X61276" s="289"/>
    </row>
    <row r="61277" spans="20:24">
      <c r="T61277" s="288"/>
      <c r="U61277" s="287"/>
      <c r="X61277" s="289"/>
    </row>
    <row r="61278" spans="20:24">
      <c r="T61278" s="288"/>
      <c r="U61278" s="287"/>
      <c r="X61278" s="289"/>
    </row>
    <row r="61279" spans="20:24">
      <c r="T61279" s="288"/>
      <c r="U61279" s="287"/>
      <c r="X61279" s="289"/>
    </row>
    <row r="61280" spans="20:24">
      <c r="T61280" s="288"/>
      <c r="U61280" s="287"/>
      <c r="X61280" s="289"/>
    </row>
    <row r="61281" spans="20:24">
      <c r="T61281" s="288"/>
      <c r="U61281" s="287"/>
      <c r="X61281" s="289"/>
    </row>
    <row r="61282" spans="20:24">
      <c r="T61282" s="288"/>
      <c r="U61282" s="287"/>
      <c r="X61282" s="289"/>
    </row>
    <row r="61283" spans="20:24">
      <c r="T61283" s="288"/>
      <c r="U61283" s="287"/>
      <c r="X61283" s="289"/>
    </row>
    <row r="61284" spans="20:24">
      <c r="T61284" s="288"/>
      <c r="U61284" s="287"/>
      <c r="X61284" s="289"/>
    </row>
    <row r="61285" spans="20:24">
      <c r="T61285" s="288"/>
      <c r="U61285" s="287"/>
      <c r="X61285" s="289"/>
    </row>
    <row r="61286" spans="20:24">
      <c r="T61286" s="288"/>
      <c r="U61286" s="287"/>
      <c r="X61286" s="289"/>
    </row>
    <row r="61287" spans="20:24">
      <c r="T61287" s="288"/>
      <c r="U61287" s="287"/>
      <c r="X61287" s="289"/>
    </row>
    <row r="61288" spans="20:24">
      <c r="T61288" s="288"/>
      <c r="U61288" s="287"/>
      <c r="X61288" s="289"/>
    </row>
    <row r="61289" spans="20:24">
      <c r="T61289" s="288"/>
      <c r="U61289" s="287"/>
      <c r="X61289" s="289"/>
    </row>
    <row r="61290" spans="20:24">
      <c r="T61290" s="288"/>
      <c r="U61290" s="287"/>
      <c r="X61290" s="289"/>
    </row>
    <row r="61291" spans="20:24">
      <c r="T61291" s="288"/>
      <c r="U61291" s="287"/>
      <c r="X61291" s="289"/>
    </row>
    <row r="61292" spans="20:24">
      <c r="T61292" s="288"/>
      <c r="U61292" s="287"/>
      <c r="X61292" s="289"/>
    </row>
    <row r="61293" spans="20:24">
      <c r="T61293" s="288"/>
      <c r="U61293" s="287"/>
      <c r="X61293" s="289"/>
    </row>
    <row r="61294" spans="20:24">
      <c r="T61294" s="288"/>
      <c r="U61294" s="287"/>
      <c r="X61294" s="289"/>
    </row>
    <row r="61295" spans="20:24">
      <c r="T61295" s="288"/>
      <c r="U61295" s="287"/>
      <c r="X61295" s="289"/>
    </row>
    <row r="61296" spans="20:24">
      <c r="T61296" s="288"/>
      <c r="U61296" s="287"/>
      <c r="X61296" s="289"/>
    </row>
    <row r="61297" spans="20:24">
      <c r="T61297" s="288"/>
      <c r="U61297" s="287"/>
      <c r="X61297" s="289"/>
    </row>
    <row r="61298" spans="20:24">
      <c r="T61298" s="288"/>
      <c r="U61298" s="287"/>
      <c r="X61298" s="289"/>
    </row>
    <row r="61299" spans="20:24">
      <c r="T61299" s="288"/>
      <c r="U61299" s="287"/>
      <c r="X61299" s="289"/>
    </row>
    <row r="61300" spans="20:24">
      <c r="T61300" s="288"/>
      <c r="U61300" s="287"/>
      <c r="X61300" s="289"/>
    </row>
    <row r="61301" spans="20:24">
      <c r="T61301" s="288"/>
      <c r="U61301" s="287"/>
      <c r="X61301" s="289"/>
    </row>
    <row r="61302" spans="20:24">
      <c r="T61302" s="288"/>
      <c r="U61302" s="287"/>
      <c r="X61302" s="289"/>
    </row>
    <row r="61303" spans="20:24">
      <c r="T61303" s="288"/>
      <c r="U61303" s="287"/>
      <c r="X61303" s="289"/>
    </row>
    <row r="61304" spans="20:24">
      <c r="T61304" s="288"/>
      <c r="U61304" s="287"/>
      <c r="X61304" s="289"/>
    </row>
    <row r="61305" spans="20:24">
      <c r="T61305" s="288"/>
      <c r="U61305" s="287"/>
      <c r="X61305" s="289"/>
    </row>
    <row r="61306" spans="20:24">
      <c r="T61306" s="288"/>
      <c r="U61306" s="287"/>
      <c r="X61306" s="289"/>
    </row>
    <row r="61307" spans="20:24">
      <c r="T61307" s="288"/>
      <c r="U61307" s="287"/>
      <c r="X61307" s="289"/>
    </row>
    <row r="61308" spans="20:24">
      <c r="T61308" s="288"/>
      <c r="U61308" s="287"/>
      <c r="X61308" s="289"/>
    </row>
    <row r="61309" spans="20:24">
      <c r="T61309" s="288"/>
      <c r="U61309" s="287"/>
      <c r="X61309" s="289"/>
    </row>
    <row r="61310" spans="20:24">
      <c r="T61310" s="288"/>
      <c r="U61310" s="287"/>
      <c r="X61310" s="289"/>
    </row>
    <row r="61311" spans="20:24">
      <c r="T61311" s="288"/>
      <c r="U61311" s="287"/>
      <c r="X61311" s="289"/>
    </row>
    <row r="61312" spans="20:24">
      <c r="T61312" s="288"/>
      <c r="U61312" s="287"/>
      <c r="X61312" s="289"/>
    </row>
    <row r="61313" spans="20:24">
      <c r="T61313" s="288"/>
      <c r="U61313" s="287"/>
      <c r="X61313" s="289"/>
    </row>
    <row r="61314" spans="20:24">
      <c r="T61314" s="288"/>
      <c r="U61314" s="287"/>
      <c r="X61314" s="289"/>
    </row>
    <row r="61315" spans="20:24">
      <c r="T61315" s="288"/>
      <c r="U61315" s="287"/>
      <c r="X61315" s="289"/>
    </row>
    <row r="61316" spans="20:24">
      <c r="T61316" s="288"/>
      <c r="U61316" s="287"/>
      <c r="X61316" s="289"/>
    </row>
    <row r="61317" spans="20:24">
      <c r="T61317" s="288"/>
      <c r="U61317" s="287"/>
      <c r="X61317" s="289"/>
    </row>
    <row r="61318" spans="20:24">
      <c r="T61318" s="288"/>
      <c r="U61318" s="287"/>
      <c r="X61318" s="289"/>
    </row>
    <row r="61319" spans="20:24">
      <c r="T61319" s="288"/>
      <c r="U61319" s="287"/>
      <c r="X61319" s="289"/>
    </row>
    <row r="61320" spans="20:24">
      <c r="T61320" s="288"/>
      <c r="U61320" s="287"/>
      <c r="X61320" s="289"/>
    </row>
    <row r="61321" spans="20:24">
      <c r="T61321" s="288"/>
      <c r="U61321" s="287"/>
      <c r="X61321" s="289"/>
    </row>
    <row r="61322" spans="20:24">
      <c r="T61322" s="288"/>
      <c r="U61322" s="287"/>
      <c r="X61322" s="289"/>
    </row>
    <row r="61323" spans="20:24">
      <c r="T61323" s="288"/>
      <c r="U61323" s="287"/>
      <c r="X61323" s="289"/>
    </row>
    <row r="61324" spans="20:24">
      <c r="T61324" s="288"/>
      <c r="U61324" s="287"/>
      <c r="X61324" s="289"/>
    </row>
    <row r="61325" spans="20:24">
      <c r="T61325" s="288"/>
      <c r="U61325" s="287"/>
      <c r="X61325" s="289"/>
    </row>
    <row r="61326" spans="20:24">
      <c r="T61326" s="288"/>
      <c r="U61326" s="287"/>
      <c r="X61326" s="289"/>
    </row>
    <row r="61327" spans="20:24">
      <c r="T61327" s="288"/>
      <c r="U61327" s="287"/>
      <c r="X61327" s="289"/>
    </row>
    <row r="61328" spans="20:24">
      <c r="T61328" s="288"/>
      <c r="U61328" s="287"/>
      <c r="X61328" s="289"/>
    </row>
    <row r="61329" spans="20:24">
      <c r="T61329" s="288"/>
      <c r="U61329" s="287"/>
      <c r="X61329" s="289"/>
    </row>
    <row r="61330" spans="20:24">
      <c r="T61330" s="288"/>
      <c r="U61330" s="287"/>
      <c r="X61330" s="289"/>
    </row>
    <row r="61331" spans="20:24">
      <c r="T61331" s="288"/>
      <c r="U61331" s="287"/>
      <c r="X61331" s="289"/>
    </row>
    <row r="61332" spans="20:24">
      <c r="T61332" s="288"/>
      <c r="U61332" s="287"/>
      <c r="X61332" s="289"/>
    </row>
    <row r="61333" spans="20:24">
      <c r="T61333" s="288"/>
      <c r="U61333" s="287"/>
      <c r="X61333" s="289"/>
    </row>
    <row r="61334" spans="20:24">
      <c r="T61334" s="288"/>
      <c r="U61334" s="287"/>
      <c r="X61334" s="289"/>
    </row>
    <row r="61335" spans="20:24">
      <c r="T61335" s="288"/>
      <c r="U61335" s="287"/>
      <c r="X61335" s="289"/>
    </row>
    <row r="61336" spans="20:24">
      <c r="T61336" s="288"/>
      <c r="U61336" s="287"/>
      <c r="X61336" s="289"/>
    </row>
    <row r="61337" spans="20:24">
      <c r="T61337" s="288"/>
      <c r="U61337" s="287"/>
      <c r="X61337" s="289"/>
    </row>
    <row r="61338" spans="20:24">
      <c r="T61338" s="288"/>
      <c r="U61338" s="287"/>
      <c r="X61338" s="289"/>
    </row>
    <row r="61339" spans="20:24">
      <c r="T61339" s="288"/>
      <c r="U61339" s="287"/>
      <c r="X61339" s="289"/>
    </row>
    <row r="61340" spans="20:24">
      <c r="T61340" s="288"/>
      <c r="U61340" s="287"/>
      <c r="X61340" s="289"/>
    </row>
    <row r="61341" spans="20:24">
      <c r="T61341" s="288"/>
      <c r="U61341" s="287"/>
      <c r="X61341" s="289"/>
    </row>
    <row r="61342" spans="20:24">
      <c r="T61342" s="288"/>
      <c r="U61342" s="287"/>
      <c r="X61342" s="289"/>
    </row>
    <row r="61343" spans="20:24">
      <c r="T61343" s="288"/>
      <c r="U61343" s="287"/>
      <c r="X61343" s="289"/>
    </row>
    <row r="61344" spans="20:24">
      <c r="T61344" s="288"/>
      <c r="U61344" s="287"/>
      <c r="X61344" s="289"/>
    </row>
    <row r="61345" spans="20:24">
      <c r="T61345" s="288"/>
      <c r="U61345" s="287"/>
      <c r="X61345" s="289"/>
    </row>
    <row r="61346" spans="20:24">
      <c r="T61346" s="288"/>
      <c r="U61346" s="287"/>
      <c r="X61346" s="289"/>
    </row>
    <row r="61347" spans="20:24">
      <c r="T61347" s="288"/>
      <c r="U61347" s="287"/>
      <c r="X61347" s="289"/>
    </row>
    <row r="61348" spans="20:24">
      <c r="T61348" s="288"/>
      <c r="U61348" s="287"/>
      <c r="X61348" s="289"/>
    </row>
    <row r="61349" spans="20:24">
      <c r="T61349" s="288"/>
      <c r="U61349" s="287"/>
      <c r="X61349" s="289"/>
    </row>
    <row r="61350" spans="20:24">
      <c r="T61350" s="288"/>
      <c r="U61350" s="287"/>
      <c r="X61350" s="289"/>
    </row>
    <row r="61351" spans="20:24">
      <c r="T61351" s="288"/>
      <c r="U61351" s="287"/>
      <c r="X61351" s="289"/>
    </row>
    <row r="61352" spans="20:24">
      <c r="T61352" s="288"/>
      <c r="U61352" s="287"/>
      <c r="X61352" s="289"/>
    </row>
    <row r="61353" spans="20:24">
      <c r="T61353" s="288"/>
      <c r="U61353" s="287"/>
      <c r="X61353" s="289"/>
    </row>
    <row r="61354" spans="20:24">
      <c r="T61354" s="288"/>
      <c r="U61354" s="287"/>
      <c r="X61354" s="289"/>
    </row>
    <row r="61355" spans="20:24">
      <c r="T61355" s="288"/>
      <c r="U61355" s="287"/>
      <c r="X61355" s="289"/>
    </row>
    <row r="61356" spans="20:24">
      <c r="T61356" s="288"/>
      <c r="U61356" s="287"/>
      <c r="X61356" s="289"/>
    </row>
    <row r="61357" spans="20:24">
      <c r="T61357" s="288"/>
      <c r="U61357" s="287"/>
      <c r="X61357" s="289"/>
    </row>
    <row r="61358" spans="20:24">
      <c r="T61358" s="288"/>
      <c r="U61358" s="287"/>
      <c r="X61358" s="289"/>
    </row>
    <row r="61359" spans="20:24">
      <c r="T61359" s="288"/>
      <c r="U61359" s="287"/>
      <c r="X61359" s="289"/>
    </row>
    <row r="61360" spans="20:24">
      <c r="T61360" s="288"/>
      <c r="U61360" s="287"/>
      <c r="X61360" s="289"/>
    </row>
    <row r="61361" spans="20:24">
      <c r="T61361" s="288"/>
      <c r="U61361" s="287"/>
      <c r="X61361" s="289"/>
    </row>
    <row r="61362" spans="20:24">
      <c r="T61362" s="288"/>
      <c r="U61362" s="287"/>
      <c r="X61362" s="289"/>
    </row>
    <row r="61363" spans="20:24">
      <c r="T61363" s="288"/>
      <c r="U61363" s="287"/>
      <c r="X61363" s="289"/>
    </row>
    <row r="61364" spans="20:24">
      <c r="T61364" s="288"/>
      <c r="U61364" s="287"/>
      <c r="X61364" s="289"/>
    </row>
    <row r="61365" spans="20:24">
      <c r="T61365" s="288"/>
      <c r="U61365" s="287"/>
      <c r="X61365" s="289"/>
    </row>
    <row r="61366" spans="20:24">
      <c r="T61366" s="288"/>
      <c r="U61366" s="287"/>
      <c r="X61366" s="289"/>
    </row>
    <row r="61367" spans="20:24">
      <c r="T61367" s="288"/>
      <c r="U61367" s="287"/>
      <c r="X61367" s="289"/>
    </row>
    <row r="61368" spans="20:24">
      <c r="T61368" s="288"/>
      <c r="U61368" s="287"/>
      <c r="X61368" s="289"/>
    </row>
    <row r="61369" spans="20:24">
      <c r="T61369" s="288"/>
      <c r="U61369" s="287"/>
      <c r="X61369" s="289"/>
    </row>
    <row r="61370" spans="20:24">
      <c r="T61370" s="288"/>
      <c r="U61370" s="287"/>
      <c r="X61370" s="289"/>
    </row>
    <row r="61371" spans="20:24">
      <c r="T61371" s="288"/>
      <c r="U61371" s="287"/>
      <c r="X61371" s="289"/>
    </row>
    <row r="61372" spans="20:24">
      <c r="T61372" s="288"/>
      <c r="U61372" s="287"/>
      <c r="X61372" s="289"/>
    </row>
    <row r="61373" spans="20:24">
      <c r="T61373" s="288"/>
      <c r="U61373" s="287"/>
      <c r="X61373" s="289"/>
    </row>
    <row r="61374" spans="20:24">
      <c r="T61374" s="288"/>
      <c r="U61374" s="287"/>
      <c r="X61374" s="289"/>
    </row>
    <row r="61375" spans="20:24">
      <c r="T61375" s="288"/>
      <c r="U61375" s="287"/>
      <c r="X61375" s="289"/>
    </row>
    <row r="61376" spans="20:24">
      <c r="T61376" s="288"/>
      <c r="U61376" s="287"/>
      <c r="X61376" s="289"/>
    </row>
    <row r="61377" spans="20:24">
      <c r="T61377" s="288"/>
      <c r="U61377" s="287"/>
      <c r="X61377" s="289"/>
    </row>
    <row r="61378" spans="20:24">
      <c r="T61378" s="288"/>
      <c r="U61378" s="287"/>
      <c r="X61378" s="289"/>
    </row>
    <row r="61379" spans="20:24">
      <c r="T61379" s="288"/>
      <c r="U61379" s="287"/>
      <c r="X61379" s="289"/>
    </row>
    <row r="61380" spans="20:24">
      <c r="T61380" s="288"/>
      <c r="U61380" s="287"/>
      <c r="X61380" s="289"/>
    </row>
    <row r="61381" spans="20:24">
      <c r="T61381" s="288"/>
      <c r="U61381" s="287"/>
      <c r="X61381" s="289"/>
    </row>
    <row r="61382" spans="20:24">
      <c r="T61382" s="288"/>
      <c r="U61382" s="287"/>
      <c r="X61382" s="289"/>
    </row>
    <row r="61383" spans="20:24">
      <c r="T61383" s="288"/>
      <c r="U61383" s="287"/>
      <c r="X61383" s="289"/>
    </row>
    <row r="61384" spans="20:24">
      <c r="T61384" s="288"/>
      <c r="U61384" s="287"/>
      <c r="X61384" s="289"/>
    </row>
    <row r="61385" spans="20:24">
      <c r="T61385" s="288"/>
      <c r="U61385" s="287"/>
      <c r="X61385" s="289"/>
    </row>
    <row r="61386" spans="20:24">
      <c r="T61386" s="288"/>
      <c r="U61386" s="287"/>
      <c r="X61386" s="289"/>
    </row>
    <row r="61387" spans="20:24">
      <c r="T61387" s="288"/>
      <c r="U61387" s="287"/>
      <c r="X61387" s="289"/>
    </row>
    <row r="61388" spans="20:24">
      <c r="T61388" s="288"/>
      <c r="U61388" s="287"/>
      <c r="X61388" s="289"/>
    </row>
    <row r="61389" spans="20:24">
      <c r="T61389" s="288"/>
      <c r="U61389" s="287"/>
      <c r="X61389" s="289"/>
    </row>
    <row r="61390" spans="20:24">
      <c r="T61390" s="288"/>
      <c r="U61390" s="287"/>
      <c r="X61390" s="289"/>
    </row>
    <row r="61391" spans="20:24">
      <c r="T61391" s="288"/>
      <c r="U61391" s="287"/>
      <c r="X61391" s="289"/>
    </row>
    <row r="61392" spans="20:24">
      <c r="T61392" s="288"/>
      <c r="U61392" s="287"/>
      <c r="X61392" s="289"/>
    </row>
    <row r="61393" spans="20:24">
      <c r="T61393" s="288"/>
      <c r="U61393" s="287"/>
      <c r="X61393" s="289"/>
    </row>
    <row r="61394" spans="20:24">
      <c r="T61394" s="288"/>
      <c r="U61394" s="287"/>
      <c r="X61394" s="289"/>
    </row>
    <row r="61395" spans="20:24">
      <c r="T61395" s="288"/>
      <c r="U61395" s="287"/>
      <c r="X61395" s="289"/>
    </row>
    <row r="61396" spans="20:24">
      <c r="T61396" s="288"/>
      <c r="U61396" s="287"/>
      <c r="X61396" s="289"/>
    </row>
    <row r="61397" spans="20:24">
      <c r="T61397" s="288"/>
      <c r="U61397" s="287"/>
      <c r="X61397" s="289"/>
    </row>
    <row r="61398" spans="20:24">
      <c r="T61398" s="288"/>
      <c r="U61398" s="287"/>
      <c r="X61398" s="289"/>
    </row>
    <row r="61399" spans="20:24">
      <c r="T61399" s="288"/>
      <c r="U61399" s="287"/>
      <c r="X61399" s="289"/>
    </row>
    <row r="61400" spans="20:24">
      <c r="T61400" s="288"/>
      <c r="U61400" s="287"/>
      <c r="X61400" s="289"/>
    </row>
    <row r="61401" spans="20:24">
      <c r="T61401" s="288"/>
      <c r="U61401" s="287"/>
      <c r="X61401" s="289"/>
    </row>
    <row r="61402" spans="20:24">
      <c r="T61402" s="288"/>
      <c r="U61402" s="287"/>
      <c r="X61402" s="289"/>
    </row>
    <row r="61403" spans="20:24">
      <c r="T61403" s="288"/>
      <c r="U61403" s="287"/>
      <c r="X61403" s="289"/>
    </row>
    <row r="61404" spans="20:24">
      <c r="T61404" s="288"/>
      <c r="U61404" s="287"/>
      <c r="X61404" s="289"/>
    </row>
    <row r="61405" spans="20:24">
      <c r="T61405" s="288"/>
      <c r="U61405" s="287"/>
      <c r="X61405" s="289"/>
    </row>
    <row r="61406" spans="20:24">
      <c r="T61406" s="288"/>
      <c r="U61406" s="287"/>
      <c r="X61406" s="289"/>
    </row>
    <row r="61407" spans="20:24">
      <c r="T61407" s="288"/>
      <c r="U61407" s="287"/>
      <c r="X61407" s="289"/>
    </row>
    <row r="61408" spans="20:24">
      <c r="T61408" s="288"/>
      <c r="U61408" s="287"/>
      <c r="X61408" s="289"/>
    </row>
    <row r="61409" spans="20:24">
      <c r="T61409" s="288"/>
      <c r="U61409" s="287"/>
      <c r="X61409" s="289"/>
    </row>
    <row r="61410" spans="20:24">
      <c r="T61410" s="288"/>
      <c r="U61410" s="287"/>
      <c r="X61410" s="289"/>
    </row>
    <row r="61411" spans="20:24">
      <c r="T61411" s="288"/>
      <c r="U61411" s="287"/>
      <c r="X61411" s="289"/>
    </row>
    <row r="61412" spans="20:24">
      <c r="T61412" s="288"/>
      <c r="U61412" s="287"/>
      <c r="X61412" s="289"/>
    </row>
    <row r="61413" spans="20:24">
      <c r="T61413" s="288"/>
      <c r="U61413" s="287"/>
      <c r="X61413" s="289"/>
    </row>
    <row r="61414" spans="20:24">
      <c r="T61414" s="288"/>
      <c r="U61414" s="287"/>
      <c r="X61414" s="289"/>
    </row>
    <row r="61415" spans="20:24">
      <c r="T61415" s="288"/>
      <c r="U61415" s="287"/>
      <c r="X61415" s="289"/>
    </row>
    <row r="61416" spans="20:24">
      <c r="T61416" s="288"/>
      <c r="U61416" s="287"/>
      <c r="X61416" s="289"/>
    </row>
    <row r="61417" spans="20:24">
      <c r="T61417" s="288"/>
      <c r="U61417" s="287"/>
      <c r="X61417" s="289"/>
    </row>
    <row r="61418" spans="20:24">
      <c r="T61418" s="288"/>
      <c r="U61418" s="287"/>
      <c r="X61418" s="289"/>
    </row>
    <row r="61419" spans="20:24">
      <c r="T61419" s="288"/>
      <c r="U61419" s="287"/>
      <c r="X61419" s="289"/>
    </row>
    <row r="61420" spans="20:24">
      <c r="T61420" s="288"/>
      <c r="U61420" s="287"/>
      <c r="X61420" s="289"/>
    </row>
    <row r="61421" spans="20:24">
      <c r="T61421" s="288"/>
      <c r="U61421" s="287"/>
      <c r="X61421" s="289"/>
    </row>
    <row r="61422" spans="20:24">
      <c r="T61422" s="288"/>
      <c r="U61422" s="287"/>
      <c r="X61422" s="289"/>
    </row>
    <row r="61423" spans="20:24">
      <c r="T61423" s="288"/>
      <c r="U61423" s="287"/>
      <c r="X61423" s="289"/>
    </row>
    <row r="61424" spans="20:24">
      <c r="T61424" s="288"/>
      <c r="U61424" s="287"/>
      <c r="X61424" s="289"/>
    </row>
    <row r="61425" spans="20:24">
      <c r="T61425" s="288"/>
      <c r="U61425" s="287"/>
      <c r="X61425" s="289"/>
    </row>
    <row r="61426" spans="20:24">
      <c r="T61426" s="288"/>
      <c r="U61426" s="287"/>
      <c r="X61426" s="289"/>
    </row>
    <row r="61427" spans="20:24">
      <c r="T61427" s="288"/>
      <c r="U61427" s="287"/>
      <c r="X61427" s="289"/>
    </row>
    <row r="61428" spans="20:24">
      <c r="T61428" s="288"/>
      <c r="U61428" s="287"/>
      <c r="X61428" s="289"/>
    </row>
    <row r="61429" spans="20:24">
      <c r="T61429" s="288"/>
      <c r="U61429" s="287"/>
      <c r="X61429" s="289"/>
    </row>
    <row r="61430" spans="20:24">
      <c r="T61430" s="288"/>
      <c r="U61430" s="287"/>
      <c r="X61430" s="289"/>
    </row>
    <row r="61431" spans="20:24">
      <c r="T61431" s="288"/>
      <c r="U61431" s="287"/>
      <c r="X61431" s="289"/>
    </row>
    <row r="61432" spans="20:24">
      <c r="T61432" s="288"/>
      <c r="U61432" s="287"/>
      <c r="X61432" s="289"/>
    </row>
    <row r="61433" spans="20:24">
      <c r="T61433" s="288"/>
      <c r="U61433" s="287"/>
      <c r="X61433" s="289"/>
    </row>
    <row r="61434" spans="20:24">
      <c r="T61434" s="288"/>
      <c r="U61434" s="287"/>
      <c r="X61434" s="289"/>
    </row>
    <row r="61435" spans="20:24">
      <c r="T61435" s="288"/>
      <c r="U61435" s="287"/>
      <c r="X61435" s="289"/>
    </row>
    <row r="61436" spans="20:24">
      <c r="T61436" s="288"/>
      <c r="U61436" s="287"/>
      <c r="X61436" s="289"/>
    </row>
    <row r="61437" spans="20:24">
      <c r="T61437" s="288"/>
      <c r="U61437" s="287"/>
      <c r="X61437" s="289"/>
    </row>
    <row r="61438" spans="20:24">
      <c r="T61438" s="288"/>
      <c r="U61438" s="287"/>
      <c r="X61438" s="289"/>
    </row>
    <row r="61439" spans="20:24">
      <c r="T61439" s="288"/>
      <c r="U61439" s="287"/>
      <c r="X61439" s="289"/>
    </row>
    <row r="61440" spans="20:24">
      <c r="T61440" s="288"/>
      <c r="U61440" s="287"/>
      <c r="X61440" s="289"/>
    </row>
    <row r="61441" spans="20:24">
      <c r="T61441" s="288"/>
      <c r="U61441" s="287"/>
      <c r="X61441" s="289"/>
    </row>
    <row r="61442" spans="20:24">
      <c r="T61442" s="288"/>
      <c r="U61442" s="287"/>
      <c r="X61442" s="289"/>
    </row>
    <row r="61443" spans="20:24">
      <c r="T61443" s="288"/>
      <c r="U61443" s="287"/>
      <c r="X61443" s="289"/>
    </row>
    <row r="61444" spans="20:24">
      <c r="T61444" s="288"/>
      <c r="U61444" s="287"/>
      <c r="X61444" s="289"/>
    </row>
    <row r="61445" spans="20:24">
      <c r="T61445" s="288"/>
      <c r="U61445" s="287"/>
      <c r="X61445" s="289"/>
    </row>
    <row r="61446" spans="20:24">
      <c r="T61446" s="288"/>
      <c r="U61446" s="287"/>
      <c r="X61446" s="289"/>
    </row>
    <row r="61447" spans="20:24">
      <c r="T61447" s="288"/>
      <c r="U61447" s="287"/>
      <c r="X61447" s="289"/>
    </row>
    <row r="61448" spans="20:24">
      <c r="T61448" s="288"/>
      <c r="U61448" s="287"/>
      <c r="X61448" s="289"/>
    </row>
    <row r="61449" spans="20:24">
      <c r="T61449" s="288"/>
      <c r="U61449" s="287"/>
      <c r="X61449" s="289"/>
    </row>
    <row r="61450" spans="20:24">
      <c r="T61450" s="288"/>
      <c r="U61450" s="287"/>
      <c r="X61450" s="289"/>
    </row>
    <row r="61451" spans="20:24">
      <c r="T61451" s="288"/>
      <c r="U61451" s="287"/>
      <c r="X61451" s="289"/>
    </row>
    <row r="61452" spans="20:24">
      <c r="T61452" s="288"/>
      <c r="U61452" s="287"/>
      <c r="X61452" s="289"/>
    </row>
    <row r="61453" spans="20:24">
      <c r="T61453" s="288"/>
      <c r="U61453" s="287"/>
      <c r="X61453" s="289"/>
    </row>
    <row r="61454" spans="20:24">
      <c r="T61454" s="288"/>
      <c r="U61454" s="287"/>
      <c r="X61454" s="289"/>
    </row>
    <row r="61455" spans="20:24">
      <c r="T61455" s="288"/>
      <c r="U61455" s="287"/>
      <c r="X61455" s="289"/>
    </row>
    <row r="61456" spans="20:24">
      <c r="T61456" s="288"/>
      <c r="U61456" s="287"/>
      <c r="X61456" s="289"/>
    </row>
    <row r="61457" spans="20:24">
      <c r="T61457" s="288"/>
      <c r="U61457" s="287"/>
      <c r="X61457" s="289"/>
    </row>
    <row r="61458" spans="20:24">
      <c r="T61458" s="288"/>
      <c r="U61458" s="287"/>
      <c r="X61458" s="289"/>
    </row>
    <row r="61459" spans="20:24">
      <c r="T61459" s="288"/>
      <c r="U61459" s="287"/>
      <c r="X61459" s="289"/>
    </row>
    <row r="61460" spans="20:24">
      <c r="T61460" s="288"/>
      <c r="U61460" s="287"/>
      <c r="X61460" s="289"/>
    </row>
    <row r="61461" spans="20:24">
      <c r="T61461" s="288"/>
      <c r="U61461" s="287"/>
      <c r="X61461" s="289"/>
    </row>
    <row r="61462" spans="20:24">
      <c r="T61462" s="288"/>
      <c r="U61462" s="287"/>
      <c r="X61462" s="289"/>
    </row>
    <row r="61463" spans="20:24">
      <c r="T61463" s="288"/>
      <c r="U61463" s="287"/>
      <c r="X61463" s="289"/>
    </row>
    <row r="61464" spans="20:24">
      <c r="T61464" s="288"/>
      <c r="U61464" s="287"/>
      <c r="X61464" s="289"/>
    </row>
    <row r="61465" spans="20:24">
      <c r="T61465" s="288"/>
      <c r="U61465" s="287"/>
      <c r="X61465" s="289"/>
    </row>
    <row r="61466" spans="20:24">
      <c r="T61466" s="288"/>
      <c r="U61466" s="287"/>
      <c r="X61466" s="289"/>
    </row>
    <row r="61467" spans="20:24">
      <c r="T61467" s="288"/>
      <c r="U61467" s="287"/>
      <c r="X61467" s="289"/>
    </row>
    <row r="61468" spans="20:24">
      <c r="T61468" s="288"/>
      <c r="U61468" s="287"/>
      <c r="X61468" s="289"/>
    </row>
    <row r="61469" spans="20:24">
      <c r="T61469" s="288"/>
      <c r="U61469" s="287"/>
      <c r="X61469" s="289"/>
    </row>
    <row r="61470" spans="20:24">
      <c r="T61470" s="288"/>
      <c r="U61470" s="287"/>
      <c r="X61470" s="289"/>
    </row>
    <row r="61471" spans="20:24">
      <c r="T61471" s="288"/>
      <c r="U61471" s="287"/>
      <c r="X61471" s="289"/>
    </row>
    <row r="61472" spans="20:24">
      <c r="T61472" s="288"/>
      <c r="U61472" s="287"/>
      <c r="X61472" s="289"/>
    </row>
    <row r="61473" spans="20:24">
      <c r="T61473" s="288"/>
      <c r="U61473" s="287"/>
      <c r="X61473" s="289"/>
    </row>
    <row r="61474" spans="20:24">
      <c r="T61474" s="288"/>
      <c r="U61474" s="287"/>
      <c r="X61474" s="289"/>
    </row>
    <row r="61475" spans="20:24">
      <c r="T61475" s="288"/>
      <c r="U61475" s="287"/>
      <c r="X61475" s="289"/>
    </row>
    <row r="61476" spans="20:24">
      <c r="T61476" s="288"/>
      <c r="U61476" s="287"/>
      <c r="X61476" s="289"/>
    </row>
    <row r="61477" spans="20:24">
      <c r="T61477" s="288"/>
      <c r="U61477" s="287"/>
      <c r="X61477" s="289"/>
    </row>
    <row r="61478" spans="20:24">
      <c r="T61478" s="288"/>
      <c r="U61478" s="287"/>
      <c r="X61478" s="289"/>
    </row>
    <row r="61479" spans="20:24">
      <c r="T61479" s="288"/>
      <c r="U61479" s="287"/>
      <c r="X61479" s="289"/>
    </row>
    <row r="61480" spans="20:24">
      <c r="T61480" s="288"/>
      <c r="U61480" s="287"/>
      <c r="X61480" s="289"/>
    </row>
    <row r="61481" spans="20:24">
      <c r="T61481" s="288"/>
      <c r="U61481" s="287"/>
      <c r="X61481" s="289"/>
    </row>
    <row r="61482" spans="20:24">
      <c r="T61482" s="288"/>
      <c r="U61482" s="287"/>
      <c r="X61482" s="289"/>
    </row>
    <row r="61483" spans="20:24">
      <c r="T61483" s="288"/>
      <c r="U61483" s="287"/>
      <c r="X61483" s="289"/>
    </row>
    <row r="61484" spans="20:24">
      <c r="T61484" s="288"/>
      <c r="U61484" s="287"/>
      <c r="X61484" s="289"/>
    </row>
    <row r="61485" spans="20:24">
      <c r="T61485" s="288"/>
      <c r="U61485" s="287"/>
      <c r="X61485" s="289"/>
    </row>
    <row r="61486" spans="20:24">
      <c r="T61486" s="288"/>
      <c r="U61486" s="287"/>
      <c r="X61486" s="289"/>
    </row>
    <row r="61487" spans="20:24">
      <c r="T61487" s="288"/>
      <c r="U61487" s="287"/>
      <c r="X61487" s="289"/>
    </row>
    <row r="61488" spans="20:24">
      <c r="T61488" s="288"/>
      <c r="U61488" s="287"/>
      <c r="X61488" s="289"/>
    </row>
    <row r="61489" spans="20:24">
      <c r="T61489" s="288"/>
      <c r="U61489" s="287"/>
      <c r="X61489" s="289"/>
    </row>
    <row r="61490" spans="20:24">
      <c r="T61490" s="288"/>
      <c r="U61490" s="287"/>
      <c r="X61490" s="289"/>
    </row>
    <row r="61491" spans="20:24">
      <c r="T61491" s="288"/>
      <c r="U61491" s="287"/>
      <c r="X61491" s="289"/>
    </row>
    <row r="61492" spans="20:24">
      <c r="T61492" s="288"/>
      <c r="U61492" s="287"/>
      <c r="X61492" s="289"/>
    </row>
    <row r="61493" spans="20:24">
      <c r="T61493" s="288"/>
      <c r="U61493" s="287"/>
      <c r="X61493" s="289"/>
    </row>
    <row r="61494" spans="20:24">
      <c r="T61494" s="288"/>
      <c r="U61494" s="287"/>
      <c r="X61494" s="289"/>
    </row>
    <row r="61495" spans="20:24">
      <c r="T61495" s="288"/>
      <c r="U61495" s="287"/>
      <c r="X61495" s="289"/>
    </row>
    <row r="61496" spans="20:24">
      <c r="T61496" s="288"/>
      <c r="U61496" s="287"/>
      <c r="X61496" s="289"/>
    </row>
    <row r="61497" spans="20:24">
      <c r="T61497" s="288"/>
      <c r="U61497" s="287"/>
      <c r="X61497" s="289"/>
    </row>
    <row r="61498" spans="20:24">
      <c r="T61498" s="288"/>
      <c r="U61498" s="287"/>
      <c r="X61498" s="289"/>
    </row>
    <row r="61499" spans="20:24">
      <c r="T61499" s="288"/>
      <c r="U61499" s="287"/>
      <c r="X61499" s="289"/>
    </row>
    <row r="61500" spans="20:24">
      <c r="T61500" s="288"/>
      <c r="U61500" s="287"/>
      <c r="X61500" s="289"/>
    </row>
    <row r="61501" spans="20:24">
      <c r="T61501" s="288"/>
      <c r="U61501" s="287"/>
      <c r="X61501" s="289"/>
    </row>
    <row r="61502" spans="20:24">
      <c r="T61502" s="288"/>
      <c r="U61502" s="287"/>
      <c r="X61502" s="289"/>
    </row>
    <row r="61503" spans="20:24">
      <c r="T61503" s="288"/>
      <c r="U61503" s="287"/>
      <c r="X61503" s="289"/>
    </row>
    <row r="61504" spans="20:24">
      <c r="T61504" s="288"/>
      <c r="U61504" s="287"/>
      <c r="X61504" s="289"/>
    </row>
    <row r="61505" spans="20:24">
      <c r="T61505" s="288"/>
      <c r="U61505" s="287"/>
      <c r="X61505" s="289"/>
    </row>
    <row r="61506" spans="20:24">
      <c r="T61506" s="288"/>
      <c r="U61506" s="287"/>
      <c r="X61506" s="289"/>
    </row>
    <row r="61507" spans="20:24">
      <c r="T61507" s="288"/>
      <c r="U61507" s="287"/>
      <c r="X61507" s="289"/>
    </row>
    <row r="61508" spans="20:24">
      <c r="T61508" s="288"/>
      <c r="U61508" s="287"/>
      <c r="X61508" s="289"/>
    </row>
    <row r="61509" spans="20:24">
      <c r="T61509" s="288"/>
      <c r="U61509" s="287"/>
      <c r="X61509" s="289"/>
    </row>
    <row r="61510" spans="20:24">
      <c r="T61510" s="288"/>
      <c r="U61510" s="287"/>
      <c r="X61510" s="289"/>
    </row>
    <row r="61511" spans="20:24">
      <c r="T61511" s="288"/>
      <c r="U61511" s="287"/>
      <c r="X61511" s="289"/>
    </row>
    <row r="61512" spans="20:24">
      <c r="T61512" s="288"/>
      <c r="U61512" s="287"/>
      <c r="X61512" s="289"/>
    </row>
    <row r="61513" spans="20:24">
      <c r="T61513" s="288"/>
      <c r="U61513" s="287"/>
      <c r="X61513" s="289"/>
    </row>
    <row r="61514" spans="20:24">
      <c r="T61514" s="288"/>
      <c r="U61514" s="287"/>
      <c r="X61514" s="289"/>
    </row>
    <row r="61515" spans="20:24">
      <c r="T61515" s="288"/>
      <c r="U61515" s="287"/>
      <c r="X61515" s="289"/>
    </row>
    <row r="61516" spans="20:24">
      <c r="T61516" s="288"/>
      <c r="U61516" s="287"/>
      <c r="X61516" s="289"/>
    </row>
    <row r="61517" spans="20:24">
      <c r="T61517" s="288"/>
      <c r="U61517" s="287"/>
      <c r="X61517" s="289"/>
    </row>
    <row r="61518" spans="20:24">
      <c r="T61518" s="288"/>
      <c r="U61518" s="287"/>
      <c r="X61518" s="289"/>
    </row>
    <row r="61519" spans="20:24">
      <c r="T61519" s="288"/>
      <c r="U61519" s="287"/>
      <c r="X61519" s="289"/>
    </row>
    <row r="61520" spans="20:24">
      <c r="T61520" s="288"/>
      <c r="U61520" s="287"/>
      <c r="X61520" s="289"/>
    </row>
    <row r="61521" spans="20:24">
      <c r="T61521" s="288"/>
      <c r="U61521" s="287"/>
      <c r="X61521" s="289"/>
    </row>
    <row r="61522" spans="20:24">
      <c r="T61522" s="288"/>
      <c r="U61522" s="287"/>
      <c r="X61522" s="289"/>
    </row>
    <row r="61523" spans="20:24">
      <c r="T61523" s="288"/>
      <c r="U61523" s="287"/>
      <c r="X61523" s="289"/>
    </row>
    <row r="61524" spans="20:24">
      <c r="T61524" s="288"/>
      <c r="U61524" s="287"/>
      <c r="X61524" s="289"/>
    </row>
    <row r="61525" spans="20:24">
      <c r="T61525" s="288"/>
      <c r="U61525" s="287"/>
      <c r="X61525" s="289"/>
    </row>
    <row r="61526" spans="20:24">
      <c r="T61526" s="288"/>
      <c r="U61526" s="287"/>
      <c r="X61526" s="289"/>
    </row>
    <row r="61527" spans="20:24">
      <c r="T61527" s="288"/>
      <c r="U61527" s="287"/>
      <c r="X61527" s="289"/>
    </row>
    <row r="61528" spans="20:24">
      <c r="T61528" s="288"/>
      <c r="U61528" s="287"/>
      <c r="X61528" s="289"/>
    </row>
    <row r="61529" spans="20:24">
      <c r="T61529" s="288"/>
      <c r="U61529" s="287"/>
      <c r="X61529" s="289"/>
    </row>
    <row r="61530" spans="20:24">
      <c r="T61530" s="288"/>
      <c r="U61530" s="287"/>
      <c r="X61530" s="289"/>
    </row>
    <row r="61531" spans="20:24">
      <c r="T61531" s="288"/>
      <c r="U61531" s="287"/>
      <c r="X61531" s="289"/>
    </row>
    <row r="61532" spans="20:24">
      <c r="T61532" s="288"/>
      <c r="U61532" s="287"/>
      <c r="X61532" s="289"/>
    </row>
    <row r="61533" spans="20:24">
      <c r="T61533" s="288"/>
      <c r="U61533" s="287"/>
      <c r="X61533" s="289"/>
    </row>
    <row r="61534" spans="20:24">
      <c r="T61534" s="288"/>
      <c r="U61534" s="287"/>
      <c r="X61534" s="289"/>
    </row>
    <row r="61535" spans="20:24">
      <c r="T61535" s="288"/>
      <c r="U61535" s="287"/>
      <c r="X61535" s="289"/>
    </row>
    <row r="61536" spans="20:24">
      <c r="T61536" s="288"/>
      <c r="U61536" s="287"/>
      <c r="X61536" s="289"/>
    </row>
    <row r="61537" spans="20:24">
      <c r="T61537" s="288"/>
      <c r="U61537" s="287"/>
      <c r="X61537" s="289"/>
    </row>
    <row r="61538" spans="20:24">
      <c r="T61538" s="288"/>
      <c r="U61538" s="287"/>
      <c r="X61538" s="289"/>
    </row>
    <row r="61539" spans="20:24">
      <c r="T61539" s="288"/>
      <c r="U61539" s="287"/>
      <c r="X61539" s="289"/>
    </row>
    <row r="61540" spans="20:24">
      <c r="T61540" s="288"/>
      <c r="U61540" s="287"/>
      <c r="X61540" s="289"/>
    </row>
    <row r="61541" spans="20:24">
      <c r="T61541" s="288"/>
      <c r="U61541" s="287"/>
      <c r="X61541" s="289"/>
    </row>
    <row r="61542" spans="20:24">
      <c r="T61542" s="288"/>
      <c r="U61542" s="287"/>
      <c r="X61542" s="289"/>
    </row>
    <row r="61543" spans="20:24">
      <c r="T61543" s="288"/>
      <c r="U61543" s="287"/>
      <c r="X61543" s="289"/>
    </row>
    <row r="61544" spans="20:24">
      <c r="T61544" s="288"/>
      <c r="U61544" s="287"/>
      <c r="X61544" s="289"/>
    </row>
    <row r="61545" spans="20:24">
      <c r="T61545" s="288"/>
      <c r="U61545" s="287"/>
      <c r="X61545" s="289"/>
    </row>
    <row r="61546" spans="20:24">
      <c r="T61546" s="288"/>
      <c r="U61546" s="287"/>
      <c r="X61546" s="289"/>
    </row>
    <row r="61547" spans="20:24">
      <c r="T61547" s="288"/>
      <c r="U61547" s="287"/>
      <c r="X61547" s="289"/>
    </row>
    <row r="61548" spans="20:24">
      <c r="T61548" s="288"/>
      <c r="U61548" s="287"/>
      <c r="X61548" s="289"/>
    </row>
    <row r="61549" spans="20:24">
      <c r="T61549" s="288"/>
      <c r="U61549" s="287"/>
      <c r="X61549" s="289"/>
    </row>
    <row r="61550" spans="20:24">
      <c r="T61550" s="288"/>
      <c r="U61550" s="287"/>
      <c r="X61550" s="289"/>
    </row>
    <row r="61551" spans="20:24">
      <c r="T61551" s="288"/>
      <c r="U61551" s="287"/>
      <c r="X61551" s="289"/>
    </row>
    <row r="61552" spans="20:24">
      <c r="T61552" s="288"/>
      <c r="U61552" s="287"/>
      <c r="X61552" s="289"/>
    </row>
    <row r="61553" spans="20:24">
      <c r="T61553" s="288"/>
      <c r="U61553" s="287"/>
      <c r="X61553" s="289"/>
    </row>
    <row r="61554" spans="20:24">
      <c r="T61554" s="288"/>
      <c r="U61554" s="287"/>
      <c r="X61554" s="289"/>
    </row>
    <row r="61555" spans="20:24">
      <c r="T61555" s="288"/>
      <c r="U61555" s="287"/>
      <c r="X61555" s="289"/>
    </row>
    <row r="61556" spans="20:24">
      <c r="T61556" s="288"/>
      <c r="U61556" s="287"/>
      <c r="X61556" s="289"/>
    </row>
    <row r="61557" spans="20:24">
      <c r="T61557" s="288"/>
      <c r="U61557" s="287"/>
      <c r="X61557" s="289"/>
    </row>
    <row r="61558" spans="20:24">
      <c r="T61558" s="288"/>
      <c r="U61558" s="287"/>
      <c r="X61558" s="289"/>
    </row>
    <row r="61559" spans="20:24">
      <c r="T61559" s="288"/>
      <c r="U61559" s="287"/>
      <c r="X61559" s="289"/>
    </row>
    <row r="61560" spans="20:24">
      <c r="T61560" s="288"/>
      <c r="U61560" s="287"/>
      <c r="X61560" s="289"/>
    </row>
    <row r="61561" spans="20:24">
      <c r="T61561" s="288"/>
      <c r="U61561" s="287"/>
      <c r="X61561" s="289"/>
    </row>
    <row r="61562" spans="20:24">
      <c r="T61562" s="288"/>
      <c r="U61562" s="287"/>
      <c r="X61562" s="289"/>
    </row>
    <row r="61563" spans="20:24">
      <c r="T61563" s="288"/>
      <c r="U61563" s="287"/>
      <c r="X61563" s="289"/>
    </row>
    <row r="61564" spans="20:24">
      <c r="T61564" s="288"/>
      <c r="U61564" s="287"/>
      <c r="X61564" s="289"/>
    </row>
    <row r="61565" spans="20:24">
      <c r="T61565" s="288"/>
      <c r="U61565" s="287"/>
      <c r="X61565" s="289"/>
    </row>
    <row r="61566" spans="20:24">
      <c r="T61566" s="288"/>
      <c r="U61566" s="287"/>
      <c r="X61566" s="289"/>
    </row>
    <row r="61567" spans="20:24">
      <c r="T61567" s="288"/>
      <c r="U61567" s="287"/>
      <c r="X61567" s="289"/>
    </row>
    <row r="61568" spans="20:24">
      <c r="T61568" s="288"/>
      <c r="U61568" s="287"/>
      <c r="X61568" s="289"/>
    </row>
    <row r="61569" spans="20:24">
      <c r="T61569" s="288"/>
      <c r="U61569" s="287"/>
      <c r="X61569" s="289"/>
    </row>
    <row r="61570" spans="20:24">
      <c r="T61570" s="288"/>
      <c r="U61570" s="287"/>
      <c r="X61570" s="289"/>
    </row>
    <row r="61571" spans="20:24">
      <c r="T61571" s="288"/>
      <c r="U61571" s="287"/>
      <c r="X61571" s="289"/>
    </row>
    <row r="61572" spans="20:24">
      <c r="T61572" s="288"/>
      <c r="U61572" s="287"/>
      <c r="X61572" s="289"/>
    </row>
    <row r="61573" spans="20:24">
      <c r="T61573" s="288"/>
      <c r="U61573" s="287"/>
      <c r="X61573" s="289"/>
    </row>
    <row r="61574" spans="20:24">
      <c r="T61574" s="288"/>
      <c r="U61574" s="287"/>
      <c r="X61574" s="289"/>
    </row>
    <row r="61575" spans="20:24">
      <c r="T61575" s="288"/>
      <c r="U61575" s="287"/>
      <c r="X61575" s="289"/>
    </row>
    <row r="61576" spans="20:24">
      <c r="T61576" s="288"/>
      <c r="U61576" s="287"/>
      <c r="X61576" s="289"/>
    </row>
    <row r="61577" spans="20:24">
      <c r="T61577" s="288"/>
      <c r="U61577" s="287"/>
      <c r="X61577" s="289"/>
    </row>
    <row r="61578" spans="20:24">
      <c r="T61578" s="288"/>
      <c r="U61578" s="287"/>
      <c r="X61578" s="289"/>
    </row>
    <row r="61579" spans="20:24">
      <c r="T61579" s="288"/>
      <c r="U61579" s="287"/>
      <c r="X61579" s="289"/>
    </row>
    <row r="61580" spans="20:24">
      <c r="T61580" s="288"/>
      <c r="U61580" s="287"/>
      <c r="X61580" s="289"/>
    </row>
    <row r="61581" spans="20:24">
      <c r="T61581" s="288"/>
      <c r="U61581" s="287"/>
      <c r="X61581" s="289"/>
    </row>
    <row r="61582" spans="20:24">
      <c r="T61582" s="288"/>
      <c r="U61582" s="287"/>
      <c r="X61582" s="289"/>
    </row>
    <row r="61583" spans="20:24">
      <c r="T61583" s="288"/>
      <c r="U61583" s="287"/>
      <c r="X61583" s="289"/>
    </row>
    <row r="61584" spans="20:24">
      <c r="T61584" s="288"/>
      <c r="U61584" s="287"/>
      <c r="X61584" s="289"/>
    </row>
    <row r="61585" spans="20:24">
      <c r="T61585" s="288"/>
      <c r="U61585" s="287"/>
      <c r="X61585" s="289"/>
    </row>
    <row r="61586" spans="20:24">
      <c r="T61586" s="288"/>
      <c r="U61586" s="287"/>
      <c r="X61586" s="289"/>
    </row>
    <row r="61587" spans="20:24">
      <c r="T61587" s="288"/>
      <c r="U61587" s="287"/>
      <c r="X61587" s="289"/>
    </row>
    <row r="61588" spans="20:24">
      <c r="T61588" s="288"/>
      <c r="U61588" s="287"/>
      <c r="X61588" s="289"/>
    </row>
    <row r="61589" spans="20:24">
      <c r="T61589" s="288"/>
      <c r="U61589" s="287"/>
      <c r="X61589" s="289"/>
    </row>
    <row r="61590" spans="20:24">
      <c r="T61590" s="288"/>
      <c r="U61590" s="287"/>
      <c r="X61590" s="289"/>
    </row>
    <row r="61591" spans="20:24">
      <c r="T61591" s="288"/>
      <c r="U61591" s="287"/>
      <c r="X61591" s="289"/>
    </row>
    <row r="61592" spans="20:24">
      <c r="T61592" s="288"/>
      <c r="U61592" s="287"/>
      <c r="X61592" s="289"/>
    </row>
    <row r="61593" spans="20:24">
      <c r="T61593" s="288"/>
      <c r="U61593" s="287"/>
      <c r="X61593" s="289"/>
    </row>
    <row r="61594" spans="20:24">
      <c r="T61594" s="288"/>
      <c r="U61594" s="287"/>
      <c r="X61594" s="289"/>
    </row>
    <row r="61595" spans="20:24">
      <c r="T61595" s="288"/>
      <c r="U61595" s="287"/>
      <c r="X61595" s="289"/>
    </row>
    <row r="61596" spans="20:24">
      <c r="T61596" s="288"/>
      <c r="U61596" s="287"/>
      <c r="X61596" s="289"/>
    </row>
    <row r="61597" spans="20:24">
      <c r="T61597" s="288"/>
      <c r="U61597" s="287"/>
      <c r="X61597" s="289"/>
    </row>
    <row r="61598" spans="20:24">
      <c r="T61598" s="288"/>
      <c r="U61598" s="287"/>
      <c r="X61598" s="289"/>
    </row>
    <row r="61599" spans="20:24">
      <c r="T61599" s="288"/>
      <c r="U61599" s="287"/>
      <c r="X61599" s="289"/>
    </row>
    <row r="61600" spans="20:24">
      <c r="T61600" s="288"/>
      <c r="U61600" s="287"/>
      <c r="X61600" s="289"/>
    </row>
    <row r="61601" spans="20:24">
      <c r="T61601" s="288"/>
      <c r="U61601" s="287"/>
      <c r="X61601" s="289"/>
    </row>
    <row r="61602" spans="20:24">
      <c r="T61602" s="288"/>
      <c r="U61602" s="287"/>
      <c r="X61602" s="289"/>
    </row>
    <row r="61603" spans="20:24">
      <c r="T61603" s="288"/>
      <c r="U61603" s="287"/>
      <c r="X61603" s="289"/>
    </row>
    <row r="61604" spans="20:24">
      <c r="T61604" s="288"/>
      <c r="U61604" s="287"/>
      <c r="X61604" s="289"/>
    </row>
    <row r="61605" spans="20:24">
      <c r="T61605" s="288"/>
      <c r="U61605" s="287"/>
      <c r="X61605" s="289"/>
    </row>
    <row r="61606" spans="20:24">
      <c r="T61606" s="288"/>
      <c r="U61606" s="287"/>
      <c r="X61606" s="289"/>
    </row>
    <row r="61607" spans="20:24">
      <c r="T61607" s="288"/>
      <c r="U61607" s="287"/>
      <c r="X61607" s="289"/>
    </row>
    <row r="61608" spans="20:24">
      <c r="T61608" s="288"/>
      <c r="U61608" s="287"/>
      <c r="X61608" s="289"/>
    </row>
    <row r="61609" spans="20:24">
      <c r="T61609" s="288"/>
      <c r="U61609" s="287"/>
      <c r="X61609" s="289"/>
    </row>
    <row r="61610" spans="20:24">
      <c r="T61610" s="288"/>
      <c r="U61610" s="287"/>
      <c r="X61610" s="289"/>
    </row>
    <row r="61611" spans="20:24">
      <c r="T61611" s="288"/>
      <c r="U61611" s="287"/>
      <c r="X61611" s="289"/>
    </row>
    <row r="61612" spans="20:24">
      <c r="T61612" s="288"/>
      <c r="U61612" s="287"/>
      <c r="X61612" s="289"/>
    </row>
    <row r="61613" spans="20:24">
      <c r="T61613" s="288"/>
      <c r="U61613" s="287"/>
      <c r="X61613" s="289"/>
    </row>
    <row r="61614" spans="20:24">
      <c r="T61614" s="288"/>
      <c r="U61614" s="287"/>
      <c r="X61614" s="289"/>
    </row>
    <row r="61615" spans="20:24">
      <c r="T61615" s="288"/>
      <c r="U61615" s="287"/>
      <c r="X61615" s="289"/>
    </row>
    <row r="61616" spans="20:24">
      <c r="T61616" s="288"/>
      <c r="U61616" s="287"/>
      <c r="X61616" s="289"/>
    </row>
    <row r="61617" spans="20:24">
      <c r="T61617" s="288"/>
      <c r="U61617" s="287"/>
      <c r="X61617" s="289"/>
    </row>
    <row r="61618" spans="20:24">
      <c r="T61618" s="288"/>
      <c r="U61618" s="287"/>
      <c r="X61618" s="289"/>
    </row>
    <row r="61619" spans="20:24">
      <c r="T61619" s="288"/>
      <c r="U61619" s="287"/>
      <c r="X61619" s="289"/>
    </row>
    <row r="61620" spans="20:24">
      <c r="T61620" s="288"/>
      <c r="U61620" s="287"/>
      <c r="X61620" s="289"/>
    </row>
    <row r="61621" spans="20:24">
      <c r="T61621" s="288"/>
      <c r="U61621" s="287"/>
      <c r="X61621" s="289"/>
    </row>
    <row r="61622" spans="20:24">
      <c r="T61622" s="288"/>
      <c r="U61622" s="287"/>
      <c r="X61622" s="289"/>
    </row>
    <row r="61623" spans="20:24">
      <c r="T61623" s="288"/>
      <c r="U61623" s="287"/>
      <c r="X61623" s="289"/>
    </row>
    <row r="61624" spans="20:24">
      <c r="T61624" s="288"/>
      <c r="U61624" s="287"/>
      <c r="X61624" s="289"/>
    </row>
    <row r="61625" spans="20:24">
      <c r="T61625" s="288"/>
      <c r="U61625" s="287"/>
      <c r="X61625" s="289"/>
    </row>
    <row r="61626" spans="20:24">
      <c r="T61626" s="288"/>
      <c r="U61626" s="287"/>
      <c r="X61626" s="289"/>
    </row>
    <row r="61627" spans="20:24">
      <c r="T61627" s="288"/>
      <c r="U61627" s="287"/>
      <c r="X61627" s="289"/>
    </row>
    <row r="61628" spans="20:24">
      <c r="T61628" s="288"/>
      <c r="U61628" s="287"/>
      <c r="X61628" s="289"/>
    </row>
    <row r="61629" spans="20:24">
      <c r="T61629" s="288"/>
      <c r="U61629" s="287"/>
      <c r="X61629" s="289"/>
    </row>
    <row r="61630" spans="20:24">
      <c r="T61630" s="288"/>
      <c r="U61630" s="287"/>
      <c r="X61630" s="289"/>
    </row>
    <row r="61631" spans="20:24">
      <c r="T61631" s="288"/>
      <c r="U61631" s="287"/>
      <c r="X61631" s="289"/>
    </row>
    <row r="61632" spans="20:24">
      <c r="T61632" s="288"/>
      <c r="U61632" s="287"/>
      <c r="X61632" s="289"/>
    </row>
    <row r="61633" spans="20:24">
      <c r="T61633" s="288"/>
      <c r="U61633" s="287"/>
      <c r="X61633" s="289"/>
    </row>
    <row r="61634" spans="20:24">
      <c r="T61634" s="288"/>
      <c r="U61634" s="287"/>
      <c r="X61634" s="289"/>
    </row>
    <row r="61635" spans="20:24">
      <c r="T61635" s="288"/>
      <c r="U61635" s="287"/>
      <c r="X61635" s="289"/>
    </row>
    <row r="61636" spans="20:24">
      <c r="T61636" s="288"/>
      <c r="U61636" s="287"/>
      <c r="X61636" s="289"/>
    </row>
    <row r="61637" spans="20:24">
      <c r="T61637" s="288"/>
      <c r="U61637" s="287"/>
      <c r="X61637" s="289"/>
    </row>
    <row r="61638" spans="20:24">
      <c r="T61638" s="288"/>
      <c r="U61638" s="287"/>
      <c r="X61638" s="289"/>
    </row>
    <row r="61639" spans="20:24">
      <c r="T61639" s="288"/>
      <c r="U61639" s="287"/>
      <c r="X61639" s="289"/>
    </row>
    <row r="61640" spans="20:24">
      <c r="T61640" s="288"/>
      <c r="U61640" s="287"/>
      <c r="X61640" s="289"/>
    </row>
    <row r="61641" spans="20:24">
      <c r="T61641" s="288"/>
      <c r="U61641" s="287"/>
      <c r="X61641" s="289"/>
    </row>
    <row r="61642" spans="20:24">
      <c r="T61642" s="288"/>
      <c r="U61642" s="287"/>
      <c r="X61642" s="289"/>
    </row>
    <row r="61643" spans="20:24">
      <c r="T61643" s="288"/>
      <c r="U61643" s="287"/>
      <c r="X61643" s="289"/>
    </row>
    <row r="61644" spans="20:24">
      <c r="T61644" s="288"/>
      <c r="U61644" s="287"/>
      <c r="X61644" s="289"/>
    </row>
    <row r="61645" spans="20:24">
      <c r="T61645" s="288"/>
      <c r="U61645" s="287"/>
      <c r="X61645" s="289"/>
    </row>
    <row r="61646" spans="20:24">
      <c r="T61646" s="288"/>
      <c r="U61646" s="287"/>
      <c r="X61646" s="289"/>
    </row>
    <row r="61647" spans="20:24">
      <c r="T61647" s="288"/>
      <c r="U61647" s="287"/>
      <c r="X61647" s="289"/>
    </row>
    <row r="61648" spans="20:24">
      <c r="T61648" s="288"/>
      <c r="U61648" s="287"/>
      <c r="X61648" s="289"/>
    </row>
    <row r="61649" spans="20:24">
      <c r="T61649" s="288"/>
      <c r="U61649" s="287"/>
      <c r="X61649" s="289"/>
    </row>
    <row r="61650" spans="20:24">
      <c r="T61650" s="288"/>
      <c r="U61650" s="287"/>
      <c r="X61650" s="289"/>
    </row>
    <row r="61651" spans="20:24">
      <c r="T61651" s="288"/>
      <c r="U61651" s="287"/>
      <c r="X61651" s="289"/>
    </row>
    <row r="61652" spans="20:24">
      <c r="T61652" s="288"/>
      <c r="U61652" s="287"/>
      <c r="X61652" s="289"/>
    </row>
    <row r="61653" spans="20:24">
      <c r="T61653" s="288"/>
      <c r="U61653" s="287"/>
      <c r="X61653" s="289"/>
    </row>
    <row r="61654" spans="20:24">
      <c r="T61654" s="288"/>
      <c r="U61654" s="287"/>
      <c r="X61654" s="289"/>
    </row>
    <row r="61655" spans="20:24">
      <c r="T61655" s="288"/>
      <c r="U61655" s="287"/>
      <c r="X61655" s="289"/>
    </row>
    <row r="61656" spans="20:24">
      <c r="T61656" s="288"/>
      <c r="U61656" s="287"/>
      <c r="X61656" s="289"/>
    </row>
    <row r="61657" spans="20:24">
      <c r="T61657" s="288"/>
      <c r="U61657" s="287"/>
      <c r="X61657" s="289"/>
    </row>
    <row r="61658" spans="20:24">
      <c r="T61658" s="288"/>
      <c r="U61658" s="287"/>
      <c r="X61658" s="289"/>
    </row>
    <row r="61659" spans="20:24">
      <c r="T61659" s="288"/>
      <c r="U61659" s="287"/>
      <c r="X61659" s="289"/>
    </row>
    <row r="61660" spans="20:24">
      <c r="T61660" s="288"/>
      <c r="U61660" s="287"/>
      <c r="X61660" s="289"/>
    </row>
    <row r="61661" spans="20:24">
      <c r="T61661" s="288"/>
      <c r="U61661" s="287"/>
      <c r="X61661" s="289"/>
    </row>
    <row r="61662" spans="20:24">
      <c r="T61662" s="288"/>
      <c r="U61662" s="287"/>
      <c r="X61662" s="289"/>
    </row>
    <row r="61663" spans="20:24">
      <c r="T61663" s="288"/>
      <c r="U61663" s="287"/>
      <c r="X61663" s="289"/>
    </row>
    <row r="61664" spans="20:24">
      <c r="T61664" s="288"/>
      <c r="U61664" s="287"/>
      <c r="X61664" s="289"/>
    </row>
    <row r="61665" spans="20:24">
      <c r="T61665" s="288"/>
      <c r="U61665" s="287"/>
      <c r="X61665" s="289"/>
    </row>
    <row r="61666" spans="20:24">
      <c r="T61666" s="288"/>
      <c r="U61666" s="287"/>
      <c r="X61666" s="289"/>
    </row>
    <row r="61667" spans="20:24">
      <c r="T61667" s="288"/>
      <c r="U61667" s="287"/>
      <c r="X61667" s="289"/>
    </row>
    <row r="61668" spans="20:24">
      <c r="T61668" s="288"/>
      <c r="U61668" s="287"/>
      <c r="X61668" s="289"/>
    </row>
    <row r="61669" spans="20:24">
      <c r="T61669" s="288"/>
      <c r="U61669" s="287"/>
      <c r="X61669" s="289"/>
    </row>
    <row r="61670" spans="20:24">
      <c r="T61670" s="288"/>
      <c r="U61670" s="287"/>
      <c r="X61670" s="289"/>
    </row>
    <row r="61671" spans="20:24">
      <c r="T61671" s="288"/>
      <c r="U61671" s="287"/>
      <c r="X61671" s="289"/>
    </row>
    <row r="61672" spans="20:24">
      <c r="T61672" s="288"/>
      <c r="U61672" s="287"/>
      <c r="X61672" s="289"/>
    </row>
    <row r="61673" spans="20:24">
      <c r="T61673" s="288"/>
      <c r="U61673" s="287"/>
      <c r="X61673" s="289"/>
    </row>
    <row r="61674" spans="20:24">
      <c r="T61674" s="288"/>
      <c r="U61674" s="287"/>
      <c r="X61674" s="289"/>
    </row>
    <row r="61675" spans="20:24">
      <c r="T61675" s="288"/>
      <c r="U61675" s="287"/>
      <c r="X61675" s="289"/>
    </row>
    <row r="61676" spans="20:24">
      <c r="T61676" s="288"/>
      <c r="U61676" s="287"/>
      <c r="X61676" s="289"/>
    </row>
    <row r="61677" spans="20:24">
      <c r="T61677" s="288"/>
      <c r="U61677" s="287"/>
      <c r="X61677" s="289"/>
    </row>
    <row r="61678" spans="20:24">
      <c r="T61678" s="288"/>
      <c r="U61678" s="287"/>
      <c r="X61678" s="289"/>
    </row>
    <row r="61679" spans="20:24">
      <c r="T61679" s="288"/>
      <c r="U61679" s="287"/>
      <c r="X61679" s="289"/>
    </row>
    <row r="61680" spans="20:24">
      <c r="T61680" s="288"/>
      <c r="U61680" s="287"/>
      <c r="X61680" s="289"/>
    </row>
    <row r="61681" spans="20:24">
      <c r="T61681" s="288"/>
      <c r="U61681" s="287"/>
      <c r="X61681" s="289"/>
    </row>
    <row r="61682" spans="20:24">
      <c r="T61682" s="288"/>
      <c r="U61682" s="287"/>
      <c r="X61682" s="289"/>
    </row>
    <row r="61683" spans="20:24">
      <c r="T61683" s="288"/>
      <c r="U61683" s="287"/>
      <c r="X61683" s="289"/>
    </row>
    <row r="61684" spans="20:24">
      <c r="T61684" s="288"/>
      <c r="U61684" s="287"/>
      <c r="X61684" s="289"/>
    </row>
    <row r="61685" spans="20:24">
      <c r="T61685" s="288"/>
      <c r="U61685" s="287"/>
      <c r="X61685" s="289"/>
    </row>
    <row r="61686" spans="20:24">
      <c r="T61686" s="288"/>
      <c r="U61686" s="287"/>
      <c r="X61686" s="289"/>
    </row>
    <row r="61687" spans="20:24">
      <c r="T61687" s="288"/>
      <c r="U61687" s="287"/>
      <c r="X61687" s="289"/>
    </row>
    <row r="61688" spans="20:24">
      <c r="T61688" s="288"/>
      <c r="U61688" s="287"/>
      <c r="X61688" s="289"/>
    </row>
    <row r="61689" spans="20:24">
      <c r="T61689" s="288"/>
      <c r="U61689" s="287"/>
      <c r="X61689" s="289"/>
    </row>
    <row r="61690" spans="20:24">
      <c r="T61690" s="288"/>
      <c r="U61690" s="287"/>
      <c r="X61690" s="289"/>
    </row>
    <row r="61691" spans="20:24">
      <c r="T61691" s="288"/>
      <c r="U61691" s="287"/>
      <c r="X61691" s="289"/>
    </row>
    <row r="61692" spans="20:24">
      <c r="T61692" s="288"/>
      <c r="U61692" s="287"/>
      <c r="X61692" s="289"/>
    </row>
    <row r="61693" spans="20:24">
      <c r="T61693" s="288"/>
      <c r="U61693" s="287"/>
      <c r="X61693" s="289"/>
    </row>
    <row r="61694" spans="20:24">
      <c r="T61694" s="288"/>
      <c r="U61694" s="287"/>
      <c r="X61694" s="289"/>
    </row>
    <row r="61695" spans="20:24">
      <c r="T61695" s="288"/>
      <c r="U61695" s="287"/>
      <c r="X61695" s="289"/>
    </row>
    <row r="61696" spans="20:24">
      <c r="T61696" s="288"/>
      <c r="U61696" s="287"/>
      <c r="X61696" s="289"/>
    </row>
    <row r="61697" spans="20:24">
      <c r="T61697" s="288"/>
      <c r="U61697" s="287"/>
      <c r="X61697" s="289"/>
    </row>
    <row r="61698" spans="20:24">
      <c r="T61698" s="288"/>
      <c r="U61698" s="287"/>
      <c r="X61698" s="289"/>
    </row>
    <row r="61699" spans="20:24">
      <c r="T61699" s="288"/>
      <c r="U61699" s="287"/>
      <c r="X61699" s="289"/>
    </row>
    <row r="61700" spans="20:24">
      <c r="T61700" s="288"/>
      <c r="U61700" s="287"/>
      <c r="X61700" s="289"/>
    </row>
    <row r="61701" spans="20:24">
      <c r="T61701" s="288"/>
      <c r="U61701" s="287"/>
      <c r="X61701" s="289"/>
    </row>
    <row r="61702" spans="20:24">
      <c r="T61702" s="288"/>
      <c r="U61702" s="287"/>
      <c r="X61702" s="289"/>
    </row>
    <row r="61703" spans="20:24">
      <c r="T61703" s="288"/>
      <c r="U61703" s="287"/>
      <c r="X61703" s="289"/>
    </row>
    <row r="61704" spans="20:24">
      <c r="T61704" s="288"/>
      <c r="U61704" s="287"/>
      <c r="X61704" s="289"/>
    </row>
    <row r="61705" spans="20:24">
      <c r="T61705" s="288"/>
      <c r="U61705" s="287"/>
      <c r="X61705" s="289"/>
    </row>
    <row r="61706" spans="20:24">
      <c r="T61706" s="288"/>
      <c r="U61706" s="287"/>
      <c r="X61706" s="289"/>
    </row>
    <row r="61707" spans="20:24">
      <c r="T61707" s="288"/>
      <c r="U61707" s="287"/>
      <c r="X61707" s="289"/>
    </row>
    <row r="61708" spans="20:24">
      <c r="T61708" s="288"/>
      <c r="U61708" s="287"/>
      <c r="X61708" s="289"/>
    </row>
    <row r="61709" spans="20:24">
      <c r="T61709" s="288"/>
      <c r="U61709" s="287"/>
      <c r="X61709" s="289"/>
    </row>
    <row r="61710" spans="20:24">
      <c r="T61710" s="288"/>
      <c r="U61710" s="287"/>
      <c r="X61710" s="289"/>
    </row>
    <row r="61711" spans="20:24">
      <c r="T61711" s="288"/>
      <c r="U61711" s="287"/>
      <c r="X61711" s="289"/>
    </row>
    <row r="61712" spans="20:24">
      <c r="T61712" s="288"/>
      <c r="U61712" s="287"/>
      <c r="X61712" s="289"/>
    </row>
    <row r="61713" spans="20:24">
      <c r="T61713" s="288"/>
      <c r="U61713" s="287"/>
      <c r="X61713" s="289"/>
    </row>
    <row r="61714" spans="20:24">
      <c r="T61714" s="288"/>
      <c r="U61714" s="287"/>
      <c r="X61714" s="289"/>
    </row>
    <row r="61715" spans="20:24">
      <c r="T61715" s="288"/>
      <c r="U61715" s="287"/>
      <c r="X61715" s="289"/>
    </row>
    <row r="61716" spans="20:24">
      <c r="T61716" s="288"/>
      <c r="U61716" s="287"/>
      <c r="X61716" s="289"/>
    </row>
    <row r="61717" spans="20:24">
      <c r="T61717" s="288"/>
      <c r="U61717" s="287"/>
      <c r="X61717" s="289"/>
    </row>
    <row r="61718" spans="20:24">
      <c r="T61718" s="288"/>
      <c r="U61718" s="287"/>
      <c r="X61718" s="289"/>
    </row>
    <row r="61719" spans="20:24">
      <c r="T61719" s="288"/>
      <c r="U61719" s="287"/>
      <c r="X61719" s="289"/>
    </row>
    <row r="61720" spans="20:24">
      <c r="T61720" s="288"/>
      <c r="U61720" s="287"/>
      <c r="X61720" s="289"/>
    </row>
    <row r="61721" spans="20:24">
      <c r="T61721" s="288"/>
      <c r="U61721" s="287"/>
      <c r="X61721" s="289"/>
    </row>
    <row r="61722" spans="20:24">
      <c r="T61722" s="288"/>
      <c r="U61722" s="287"/>
      <c r="X61722" s="289"/>
    </row>
    <row r="61723" spans="20:24">
      <c r="T61723" s="288"/>
      <c r="U61723" s="287"/>
      <c r="X61723" s="289"/>
    </row>
    <row r="61724" spans="20:24">
      <c r="T61724" s="288"/>
      <c r="U61724" s="287"/>
      <c r="X61724" s="289"/>
    </row>
    <row r="61725" spans="20:24">
      <c r="T61725" s="288"/>
      <c r="U61725" s="287"/>
      <c r="X61725" s="289"/>
    </row>
    <row r="61726" spans="20:24">
      <c r="T61726" s="288"/>
      <c r="U61726" s="287"/>
      <c r="X61726" s="289"/>
    </row>
    <row r="61727" spans="20:24">
      <c r="T61727" s="288"/>
      <c r="U61727" s="287"/>
      <c r="X61727" s="289"/>
    </row>
    <row r="61728" spans="20:24">
      <c r="T61728" s="288"/>
      <c r="U61728" s="287"/>
      <c r="X61728" s="289"/>
    </row>
    <row r="61729" spans="20:24">
      <c r="T61729" s="288"/>
      <c r="U61729" s="287"/>
      <c r="X61729" s="289"/>
    </row>
    <row r="61730" spans="20:24">
      <c r="T61730" s="288"/>
      <c r="U61730" s="287"/>
      <c r="X61730" s="289"/>
    </row>
    <row r="61731" spans="20:24">
      <c r="T61731" s="288"/>
      <c r="U61731" s="287"/>
      <c r="X61731" s="289"/>
    </row>
    <row r="61732" spans="20:24">
      <c r="T61732" s="288"/>
      <c r="U61732" s="287"/>
      <c r="X61732" s="289"/>
    </row>
    <row r="61733" spans="20:24">
      <c r="T61733" s="288"/>
      <c r="U61733" s="287"/>
      <c r="X61733" s="289"/>
    </row>
    <row r="61734" spans="20:24">
      <c r="T61734" s="288"/>
      <c r="U61734" s="287"/>
      <c r="X61734" s="289"/>
    </row>
    <row r="61735" spans="20:24">
      <c r="T61735" s="288"/>
      <c r="U61735" s="287"/>
      <c r="X61735" s="289"/>
    </row>
    <row r="61736" spans="20:24">
      <c r="T61736" s="288"/>
      <c r="U61736" s="287"/>
      <c r="X61736" s="289"/>
    </row>
    <row r="61737" spans="20:24">
      <c r="T61737" s="288"/>
      <c r="U61737" s="287"/>
      <c r="X61737" s="289"/>
    </row>
    <row r="61738" spans="20:24">
      <c r="T61738" s="288"/>
      <c r="U61738" s="287"/>
      <c r="X61738" s="289"/>
    </row>
    <row r="61739" spans="20:24">
      <c r="T61739" s="288"/>
      <c r="U61739" s="287"/>
      <c r="X61739" s="289"/>
    </row>
    <row r="61740" spans="20:24">
      <c r="T61740" s="288"/>
      <c r="U61740" s="287"/>
      <c r="X61740" s="289"/>
    </row>
    <row r="61741" spans="20:24">
      <c r="T61741" s="288"/>
      <c r="U61741" s="287"/>
      <c r="X61741" s="289"/>
    </row>
    <row r="61742" spans="20:24">
      <c r="T61742" s="288"/>
      <c r="U61742" s="287"/>
      <c r="X61742" s="289"/>
    </row>
    <row r="61743" spans="20:24">
      <c r="T61743" s="288"/>
      <c r="U61743" s="287"/>
      <c r="X61743" s="289"/>
    </row>
    <row r="61744" spans="20:24">
      <c r="T61744" s="288"/>
      <c r="U61744" s="287"/>
      <c r="X61744" s="289"/>
    </row>
    <row r="61745" spans="20:24">
      <c r="T61745" s="288"/>
      <c r="U61745" s="287"/>
      <c r="X61745" s="289"/>
    </row>
    <row r="61746" spans="20:24">
      <c r="T61746" s="288"/>
      <c r="U61746" s="287"/>
      <c r="X61746" s="289"/>
    </row>
    <row r="61747" spans="20:24">
      <c r="T61747" s="288"/>
      <c r="U61747" s="287"/>
      <c r="X61747" s="289"/>
    </row>
    <row r="61748" spans="20:24">
      <c r="T61748" s="288"/>
      <c r="U61748" s="287"/>
      <c r="X61748" s="289"/>
    </row>
    <row r="61749" spans="20:24">
      <c r="T61749" s="288"/>
      <c r="U61749" s="287"/>
      <c r="X61749" s="289"/>
    </row>
    <row r="61750" spans="20:24">
      <c r="T61750" s="288"/>
      <c r="U61750" s="287"/>
      <c r="X61750" s="289"/>
    </row>
    <row r="61751" spans="20:24">
      <c r="T61751" s="288"/>
      <c r="U61751" s="287"/>
      <c r="X61751" s="289"/>
    </row>
    <row r="61752" spans="20:24">
      <c r="T61752" s="288"/>
      <c r="U61752" s="287"/>
      <c r="X61752" s="289"/>
    </row>
    <row r="61753" spans="20:24">
      <c r="T61753" s="288"/>
      <c r="U61753" s="287"/>
      <c r="X61753" s="289"/>
    </row>
    <row r="61754" spans="20:24">
      <c r="T61754" s="288"/>
      <c r="U61754" s="287"/>
      <c r="X61754" s="289"/>
    </row>
    <row r="61755" spans="20:24">
      <c r="T61755" s="288"/>
      <c r="U61755" s="287"/>
      <c r="X61755" s="289"/>
    </row>
    <row r="61756" spans="20:24">
      <c r="T61756" s="288"/>
      <c r="U61756" s="287"/>
      <c r="X61756" s="289"/>
    </row>
    <row r="61757" spans="20:24">
      <c r="T61757" s="288"/>
      <c r="U61757" s="287"/>
      <c r="X61757" s="289"/>
    </row>
    <row r="61758" spans="20:24">
      <c r="T61758" s="288"/>
      <c r="U61758" s="287"/>
      <c r="X61758" s="289"/>
    </row>
    <row r="61759" spans="20:24">
      <c r="T61759" s="288"/>
      <c r="U61759" s="287"/>
      <c r="X61759" s="289"/>
    </row>
    <row r="61760" spans="20:24">
      <c r="T61760" s="288"/>
      <c r="U61760" s="287"/>
      <c r="X61760" s="289"/>
    </row>
    <row r="61761" spans="20:24">
      <c r="T61761" s="288"/>
      <c r="U61761" s="287"/>
      <c r="X61761" s="289"/>
    </row>
    <row r="61762" spans="20:24">
      <c r="T61762" s="288"/>
      <c r="U61762" s="287"/>
      <c r="X61762" s="289"/>
    </row>
    <row r="61763" spans="20:24">
      <c r="T61763" s="288"/>
      <c r="U61763" s="287"/>
      <c r="X61763" s="289"/>
    </row>
    <row r="61764" spans="20:24">
      <c r="T61764" s="288"/>
      <c r="U61764" s="287"/>
      <c r="X61764" s="289"/>
    </row>
    <row r="61765" spans="20:24">
      <c r="T61765" s="288"/>
      <c r="U61765" s="287"/>
      <c r="X61765" s="289"/>
    </row>
    <row r="61766" spans="20:24">
      <c r="T61766" s="288"/>
      <c r="U61766" s="287"/>
      <c r="X61766" s="289"/>
    </row>
    <row r="61767" spans="20:24">
      <c r="T61767" s="288"/>
      <c r="U61767" s="287"/>
      <c r="X61767" s="289"/>
    </row>
    <row r="61768" spans="20:24">
      <c r="T61768" s="288"/>
      <c r="U61768" s="287"/>
      <c r="X61768" s="289"/>
    </row>
    <row r="61769" spans="20:24">
      <c r="T61769" s="288"/>
      <c r="U61769" s="287"/>
      <c r="X61769" s="289"/>
    </row>
    <row r="61770" spans="20:24">
      <c r="T61770" s="288"/>
      <c r="U61770" s="287"/>
      <c r="X61770" s="289"/>
    </row>
    <row r="61771" spans="20:24">
      <c r="T61771" s="288"/>
      <c r="U61771" s="287"/>
      <c r="X61771" s="289"/>
    </row>
    <row r="61772" spans="20:24">
      <c r="T61772" s="288"/>
      <c r="U61772" s="287"/>
      <c r="X61772" s="289"/>
    </row>
    <row r="61773" spans="20:24">
      <c r="T61773" s="288"/>
      <c r="U61773" s="287"/>
      <c r="X61773" s="289"/>
    </row>
    <row r="61774" spans="20:24">
      <c r="T61774" s="288"/>
      <c r="U61774" s="287"/>
      <c r="X61774" s="289"/>
    </row>
    <row r="61775" spans="20:24">
      <c r="T61775" s="288"/>
      <c r="U61775" s="287"/>
      <c r="X61775" s="289"/>
    </row>
    <row r="61776" spans="20:24">
      <c r="T61776" s="288"/>
      <c r="U61776" s="287"/>
      <c r="X61776" s="289"/>
    </row>
    <row r="61777" spans="20:24">
      <c r="T61777" s="288"/>
      <c r="U61777" s="287"/>
      <c r="X61777" s="289"/>
    </row>
    <row r="61778" spans="20:24">
      <c r="T61778" s="288"/>
      <c r="U61778" s="287"/>
      <c r="X61778" s="289"/>
    </row>
    <row r="61779" spans="20:24">
      <c r="T61779" s="288"/>
      <c r="U61779" s="287"/>
      <c r="X61779" s="289"/>
    </row>
    <row r="61780" spans="20:24">
      <c r="T61780" s="288"/>
      <c r="U61780" s="287"/>
      <c r="X61780" s="289"/>
    </row>
    <row r="61781" spans="20:24">
      <c r="T61781" s="288"/>
      <c r="U61781" s="287"/>
      <c r="X61781" s="289"/>
    </row>
    <row r="61782" spans="20:24">
      <c r="T61782" s="288"/>
      <c r="U61782" s="287"/>
      <c r="X61782" s="289"/>
    </row>
    <row r="61783" spans="20:24">
      <c r="T61783" s="288"/>
      <c r="U61783" s="287"/>
      <c r="X61783" s="289"/>
    </row>
    <row r="61784" spans="20:24">
      <c r="T61784" s="288"/>
      <c r="U61784" s="287"/>
      <c r="X61784" s="289"/>
    </row>
    <row r="61785" spans="20:24">
      <c r="T61785" s="288"/>
      <c r="U61785" s="287"/>
      <c r="X61785" s="289"/>
    </row>
    <row r="61786" spans="20:24">
      <c r="T61786" s="288"/>
      <c r="U61786" s="287"/>
      <c r="X61786" s="289"/>
    </row>
    <row r="61787" spans="20:24">
      <c r="T61787" s="288"/>
      <c r="U61787" s="287"/>
      <c r="X61787" s="289"/>
    </row>
    <row r="61788" spans="20:24">
      <c r="T61788" s="288"/>
      <c r="U61788" s="287"/>
      <c r="X61788" s="289"/>
    </row>
    <row r="61789" spans="20:24">
      <c r="T61789" s="288"/>
      <c r="U61789" s="287"/>
      <c r="X61789" s="289"/>
    </row>
    <row r="61790" spans="20:24">
      <c r="T61790" s="288"/>
      <c r="U61790" s="287"/>
      <c r="X61790" s="289"/>
    </row>
    <row r="61791" spans="20:24">
      <c r="T61791" s="288"/>
      <c r="U61791" s="287"/>
      <c r="X61791" s="289"/>
    </row>
    <row r="61792" spans="20:24">
      <c r="T61792" s="288"/>
      <c r="U61792" s="287"/>
      <c r="X61792" s="289"/>
    </row>
    <row r="61793" spans="20:24">
      <c r="T61793" s="288"/>
      <c r="U61793" s="287"/>
      <c r="X61793" s="289"/>
    </row>
    <row r="61794" spans="20:24">
      <c r="T61794" s="288"/>
      <c r="U61794" s="287"/>
      <c r="X61794" s="289"/>
    </row>
    <row r="61795" spans="20:24">
      <c r="T61795" s="288"/>
      <c r="U61795" s="287"/>
      <c r="X61795" s="289"/>
    </row>
    <row r="61796" spans="20:24">
      <c r="T61796" s="288"/>
      <c r="U61796" s="287"/>
      <c r="X61796" s="289"/>
    </row>
    <row r="61797" spans="20:24">
      <c r="T61797" s="288"/>
      <c r="U61797" s="287"/>
      <c r="X61797" s="289"/>
    </row>
    <row r="61798" spans="20:24">
      <c r="T61798" s="288"/>
      <c r="U61798" s="287"/>
      <c r="X61798" s="289"/>
    </row>
    <row r="61799" spans="20:24">
      <c r="T61799" s="288"/>
      <c r="U61799" s="287"/>
      <c r="X61799" s="289"/>
    </row>
    <row r="61800" spans="20:24">
      <c r="T61800" s="288"/>
      <c r="U61800" s="287"/>
      <c r="X61800" s="289"/>
    </row>
    <row r="61801" spans="20:24">
      <c r="T61801" s="288"/>
      <c r="U61801" s="287"/>
      <c r="X61801" s="289"/>
    </row>
    <row r="61802" spans="20:24">
      <c r="T61802" s="288"/>
      <c r="U61802" s="287"/>
      <c r="X61802" s="289"/>
    </row>
    <row r="61803" spans="20:24">
      <c r="T61803" s="288"/>
      <c r="U61803" s="287"/>
      <c r="X61803" s="289"/>
    </row>
    <row r="61804" spans="20:24">
      <c r="T61804" s="288"/>
      <c r="U61804" s="287"/>
      <c r="X61804" s="289"/>
    </row>
    <row r="61805" spans="20:24">
      <c r="T61805" s="288"/>
      <c r="U61805" s="287"/>
      <c r="X61805" s="289"/>
    </row>
    <row r="61806" spans="20:24">
      <c r="T61806" s="288"/>
      <c r="U61806" s="287"/>
      <c r="X61806" s="289"/>
    </row>
    <row r="61807" spans="20:24">
      <c r="T61807" s="288"/>
      <c r="U61807" s="287"/>
      <c r="X61807" s="289"/>
    </row>
    <row r="61808" spans="20:24">
      <c r="T61808" s="288"/>
      <c r="U61808" s="287"/>
      <c r="X61808" s="289"/>
    </row>
    <row r="61809" spans="20:24">
      <c r="T61809" s="288"/>
      <c r="U61809" s="287"/>
      <c r="X61809" s="289"/>
    </row>
    <row r="61810" spans="20:24">
      <c r="T61810" s="288"/>
      <c r="U61810" s="287"/>
      <c r="X61810" s="289"/>
    </row>
    <row r="61811" spans="20:24">
      <c r="T61811" s="288"/>
      <c r="U61811" s="287"/>
      <c r="X61811" s="289"/>
    </row>
    <row r="61812" spans="20:24">
      <c r="T61812" s="288"/>
      <c r="U61812" s="287"/>
      <c r="X61812" s="289"/>
    </row>
    <row r="61813" spans="20:24">
      <c r="T61813" s="288"/>
      <c r="U61813" s="287"/>
      <c r="X61813" s="289"/>
    </row>
    <row r="61814" spans="20:24">
      <c r="T61814" s="288"/>
      <c r="U61814" s="287"/>
      <c r="X61814" s="289"/>
    </row>
    <row r="61815" spans="20:24">
      <c r="T61815" s="288"/>
      <c r="U61815" s="287"/>
      <c r="X61815" s="289"/>
    </row>
    <row r="61816" spans="20:24">
      <c r="T61816" s="288"/>
      <c r="U61816" s="287"/>
      <c r="X61816" s="289"/>
    </row>
    <row r="61817" spans="20:24">
      <c r="T61817" s="288"/>
      <c r="U61817" s="287"/>
      <c r="X61817" s="289"/>
    </row>
    <row r="61818" spans="20:24">
      <c r="T61818" s="288"/>
      <c r="U61818" s="287"/>
      <c r="X61818" s="289"/>
    </row>
    <row r="61819" spans="20:24">
      <c r="T61819" s="288"/>
      <c r="U61819" s="287"/>
      <c r="X61819" s="289"/>
    </row>
    <row r="61820" spans="20:24">
      <c r="T61820" s="288"/>
      <c r="U61820" s="287"/>
      <c r="X61820" s="289"/>
    </row>
    <row r="61821" spans="20:24">
      <c r="T61821" s="288"/>
      <c r="U61821" s="287"/>
      <c r="X61821" s="289"/>
    </row>
    <row r="61822" spans="20:24">
      <c r="T61822" s="288"/>
      <c r="U61822" s="287"/>
      <c r="X61822" s="289"/>
    </row>
    <row r="61823" spans="20:24">
      <c r="T61823" s="288"/>
      <c r="U61823" s="287"/>
      <c r="X61823" s="289"/>
    </row>
    <row r="61824" spans="20:24">
      <c r="T61824" s="288"/>
      <c r="U61824" s="287"/>
      <c r="X61824" s="289"/>
    </row>
    <row r="61825" spans="20:24">
      <c r="T61825" s="288"/>
      <c r="U61825" s="287"/>
      <c r="X61825" s="289"/>
    </row>
    <row r="61826" spans="20:24">
      <c r="T61826" s="288"/>
      <c r="U61826" s="287"/>
      <c r="X61826" s="289"/>
    </row>
    <row r="61827" spans="20:24">
      <c r="T61827" s="288"/>
      <c r="U61827" s="287"/>
      <c r="X61827" s="289"/>
    </row>
    <row r="61828" spans="20:24">
      <c r="T61828" s="288"/>
      <c r="U61828" s="287"/>
      <c r="X61828" s="289"/>
    </row>
    <row r="61829" spans="20:24">
      <c r="T61829" s="288"/>
      <c r="U61829" s="287"/>
      <c r="X61829" s="289"/>
    </row>
    <row r="61830" spans="20:24">
      <c r="T61830" s="288"/>
      <c r="U61830" s="287"/>
      <c r="X61830" s="289"/>
    </row>
    <row r="61831" spans="20:24">
      <c r="T61831" s="288"/>
      <c r="U61831" s="287"/>
      <c r="X61831" s="289"/>
    </row>
    <row r="61832" spans="20:24">
      <c r="T61832" s="288"/>
      <c r="U61832" s="287"/>
      <c r="X61832" s="289"/>
    </row>
    <row r="61833" spans="20:24">
      <c r="T61833" s="288"/>
      <c r="U61833" s="287"/>
      <c r="X61833" s="289"/>
    </row>
    <row r="61834" spans="20:24">
      <c r="T61834" s="288"/>
      <c r="U61834" s="287"/>
      <c r="X61834" s="289"/>
    </row>
    <row r="61835" spans="20:24">
      <c r="T61835" s="288"/>
      <c r="U61835" s="287"/>
      <c r="X61835" s="289"/>
    </row>
    <row r="61836" spans="20:24">
      <c r="T61836" s="288"/>
      <c r="U61836" s="287"/>
      <c r="X61836" s="289"/>
    </row>
    <row r="61837" spans="20:24">
      <c r="T61837" s="288"/>
      <c r="U61837" s="287"/>
      <c r="X61837" s="289"/>
    </row>
    <row r="61838" spans="20:24">
      <c r="T61838" s="288"/>
      <c r="U61838" s="287"/>
      <c r="X61838" s="289"/>
    </row>
    <row r="61839" spans="20:24">
      <c r="T61839" s="288"/>
      <c r="U61839" s="287"/>
      <c r="X61839" s="289"/>
    </row>
    <row r="61840" spans="20:24">
      <c r="T61840" s="288"/>
      <c r="U61840" s="287"/>
      <c r="X61840" s="289"/>
    </row>
    <row r="61841" spans="20:24">
      <c r="T61841" s="288"/>
      <c r="U61841" s="287"/>
      <c r="X61841" s="289"/>
    </row>
    <row r="61842" spans="20:24">
      <c r="T61842" s="288"/>
      <c r="U61842" s="287"/>
      <c r="X61842" s="289"/>
    </row>
    <row r="61843" spans="20:24">
      <c r="T61843" s="288"/>
      <c r="U61843" s="287"/>
      <c r="X61843" s="289"/>
    </row>
    <row r="61844" spans="20:24">
      <c r="T61844" s="288"/>
      <c r="U61844" s="287"/>
      <c r="X61844" s="289"/>
    </row>
    <row r="61845" spans="20:24">
      <c r="T61845" s="288"/>
      <c r="U61845" s="287"/>
      <c r="X61845" s="289"/>
    </row>
    <row r="61846" spans="20:24">
      <c r="T61846" s="288"/>
      <c r="U61846" s="287"/>
      <c r="X61846" s="289"/>
    </row>
    <row r="61847" spans="20:24">
      <c r="T61847" s="288"/>
      <c r="U61847" s="287"/>
      <c r="X61847" s="289"/>
    </row>
    <row r="61848" spans="20:24">
      <c r="T61848" s="288"/>
      <c r="U61848" s="287"/>
      <c r="X61848" s="289"/>
    </row>
    <row r="61849" spans="20:24">
      <c r="T61849" s="288"/>
      <c r="U61849" s="287"/>
      <c r="X61849" s="289"/>
    </row>
    <row r="61850" spans="20:24">
      <c r="T61850" s="288"/>
      <c r="U61850" s="287"/>
      <c r="X61850" s="289"/>
    </row>
    <row r="61851" spans="20:24">
      <c r="T61851" s="288"/>
      <c r="U61851" s="287"/>
      <c r="X61851" s="289"/>
    </row>
    <row r="61852" spans="20:24">
      <c r="T61852" s="288"/>
      <c r="U61852" s="287"/>
      <c r="X61852" s="289"/>
    </row>
    <row r="61853" spans="20:24">
      <c r="T61853" s="288"/>
      <c r="U61853" s="287"/>
      <c r="X61853" s="289"/>
    </row>
    <row r="61854" spans="20:24">
      <c r="T61854" s="288"/>
      <c r="U61854" s="287"/>
      <c r="X61854" s="289"/>
    </row>
    <row r="61855" spans="20:24">
      <c r="T61855" s="288"/>
      <c r="U61855" s="287"/>
      <c r="X61855" s="289"/>
    </row>
    <row r="61856" spans="20:24">
      <c r="T61856" s="288"/>
      <c r="U61856" s="287"/>
      <c r="X61856" s="289"/>
    </row>
    <row r="61857" spans="20:24">
      <c r="T61857" s="288"/>
      <c r="U61857" s="287"/>
      <c r="X61857" s="289"/>
    </row>
    <row r="61858" spans="20:24">
      <c r="T61858" s="288"/>
      <c r="U61858" s="287"/>
      <c r="X61858" s="289"/>
    </row>
    <row r="61859" spans="20:24">
      <c r="T61859" s="288"/>
      <c r="U61859" s="287"/>
      <c r="X61859" s="289"/>
    </row>
    <row r="61860" spans="20:24">
      <c r="T61860" s="288"/>
      <c r="U61860" s="287"/>
      <c r="X61860" s="289"/>
    </row>
    <row r="61861" spans="20:24">
      <c r="T61861" s="288"/>
      <c r="U61861" s="287"/>
      <c r="X61861" s="289"/>
    </row>
    <row r="61862" spans="20:24">
      <c r="T61862" s="288"/>
      <c r="U61862" s="287"/>
      <c r="X61862" s="289"/>
    </row>
    <row r="61863" spans="20:24">
      <c r="T61863" s="288"/>
      <c r="U61863" s="287"/>
      <c r="X61863" s="289"/>
    </row>
    <row r="61864" spans="20:24">
      <c r="T61864" s="288"/>
      <c r="U61864" s="287"/>
      <c r="X61864" s="289"/>
    </row>
    <row r="61865" spans="20:24">
      <c r="T61865" s="288"/>
      <c r="U61865" s="287"/>
      <c r="X61865" s="289"/>
    </row>
    <row r="61866" spans="20:24">
      <c r="T61866" s="288"/>
      <c r="U61866" s="287"/>
      <c r="X61866" s="289"/>
    </row>
    <row r="61867" spans="20:24">
      <c r="T61867" s="288"/>
      <c r="U61867" s="287"/>
      <c r="X61867" s="289"/>
    </row>
    <row r="61868" spans="20:24">
      <c r="T61868" s="288"/>
      <c r="U61868" s="287"/>
      <c r="X61868" s="289"/>
    </row>
    <row r="61869" spans="20:24">
      <c r="T61869" s="288"/>
      <c r="U61869" s="287"/>
      <c r="X61869" s="289"/>
    </row>
    <row r="61870" spans="20:24">
      <c r="T61870" s="288"/>
      <c r="U61870" s="287"/>
      <c r="X61870" s="289"/>
    </row>
    <row r="61871" spans="20:24">
      <c r="T61871" s="288"/>
      <c r="U61871" s="287"/>
      <c r="X61871" s="289"/>
    </row>
    <row r="61872" spans="20:24">
      <c r="T61872" s="288"/>
      <c r="U61872" s="287"/>
      <c r="X61872" s="289"/>
    </row>
    <row r="61873" spans="20:24">
      <c r="T61873" s="288"/>
      <c r="U61873" s="287"/>
      <c r="X61873" s="289"/>
    </row>
    <row r="61874" spans="20:24">
      <c r="T61874" s="288"/>
      <c r="U61874" s="287"/>
      <c r="X61874" s="289"/>
    </row>
    <row r="61875" spans="20:24">
      <c r="T61875" s="288"/>
      <c r="U61875" s="287"/>
      <c r="X61875" s="289"/>
    </row>
    <row r="61876" spans="20:24">
      <c r="T61876" s="288"/>
      <c r="U61876" s="287"/>
      <c r="X61876" s="289"/>
    </row>
    <row r="61877" spans="20:24">
      <c r="T61877" s="288"/>
      <c r="U61877" s="287"/>
      <c r="X61877" s="289"/>
    </row>
    <row r="61878" spans="20:24">
      <c r="T61878" s="288"/>
      <c r="U61878" s="287"/>
      <c r="X61878" s="289"/>
    </row>
    <row r="61879" spans="20:24">
      <c r="T61879" s="288"/>
      <c r="U61879" s="287"/>
      <c r="X61879" s="289"/>
    </row>
    <row r="61880" spans="20:24">
      <c r="T61880" s="288"/>
      <c r="U61880" s="287"/>
      <c r="X61880" s="289"/>
    </row>
    <row r="61881" spans="20:24">
      <c r="T61881" s="288"/>
      <c r="U61881" s="287"/>
      <c r="X61881" s="289"/>
    </row>
    <row r="61882" spans="20:24">
      <c r="T61882" s="288"/>
      <c r="U61882" s="287"/>
      <c r="X61882" s="289"/>
    </row>
    <row r="61883" spans="20:24">
      <c r="T61883" s="288"/>
      <c r="U61883" s="287"/>
      <c r="X61883" s="289"/>
    </row>
    <row r="61884" spans="20:24">
      <c r="T61884" s="288"/>
      <c r="U61884" s="287"/>
      <c r="X61884" s="289"/>
    </row>
    <row r="61885" spans="20:24">
      <c r="T61885" s="288"/>
      <c r="U61885" s="287"/>
      <c r="X61885" s="289"/>
    </row>
    <row r="61886" spans="20:24">
      <c r="T61886" s="288"/>
      <c r="U61886" s="287"/>
      <c r="X61886" s="289"/>
    </row>
    <row r="61887" spans="20:24">
      <c r="T61887" s="288"/>
      <c r="U61887" s="287"/>
      <c r="X61887" s="289"/>
    </row>
    <row r="61888" spans="20:24">
      <c r="T61888" s="288"/>
      <c r="U61888" s="287"/>
      <c r="X61888" s="289"/>
    </row>
    <row r="61889" spans="20:24">
      <c r="T61889" s="288"/>
      <c r="U61889" s="287"/>
      <c r="X61889" s="289"/>
    </row>
    <row r="61890" spans="20:24">
      <c r="T61890" s="288"/>
      <c r="U61890" s="287"/>
      <c r="X61890" s="289"/>
    </row>
    <row r="61891" spans="20:24">
      <c r="T61891" s="288"/>
      <c r="U61891" s="287"/>
      <c r="X61891" s="289"/>
    </row>
    <row r="61892" spans="20:24">
      <c r="T61892" s="288"/>
      <c r="U61892" s="287"/>
      <c r="X61892" s="289"/>
    </row>
    <row r="61893" spans="20:24">
      <c r="T61893" s="288"/>
      <c r="U61893" s="287"/>
      <c r="X61893" s="289"/>
    </row>
    <row r="61894" spans="20:24">
      <c r="T61894" s="288"/>
      <c r="U61894" s="287"/>
      <c r="X61894" s="289"/>
    </row>
    <row r="61895" spans="20:24">
      <c r="T61895" s="288"/>
      <c r="U61895" s="287"/>
      <c r="X61895" s="289"/>
    </row>
    <row r="61896" spans="20:24">
      <c r="T61896" s="288"/>
      <c r="U61896" s="287"/>
      <c r="X61896" s="289"/>
    </row>
    <row r="61897" spans="20:24">
      <c r="T61897" s="288"/>
      <c r="U61897" s="287"/>
      <c r="X61897" s="289"/>
    </row>
    <row r="61898" spans="20:24">
      <c r="T61898" s="288"/>
      <c r="U61898" s="287"/>
      <c r="X61898" s="289"/>
    </row>
    <row r="61899" spans="20:24">
      <c r="T61899" s="288"/>
      <c r="U61899" s="287"/>
      <c r="X61899" s="289"/>
    </row>
    <row r="61900" spans="20:24">
      <c r="T61900" s="288"/>
      <c r="U61900" s="287"/>
      <c r="X61900" s="289"/>
    </row>
    <row r="61901" spans="20:24">
      <c r="T61901" s="288"/>
      <c r="U61901" s="287"/>
      <c r="X61901" s="289"/>
    </row>
    <row r="61902" spans="20:24">
      <c r="T61902" s="288"/>
      <c r="U61902" s="287"/>
      <c r="X61902" s="289"/>
    </row>
    <row r="61903" spans="20:24">
      <c r="T61903" s="288"/>
      <c r="U61903" s="287"/>
      <c r="X61903" s="289"/>
    </row>
    <row r="61904" spans="20:24">
      <c r="T61904" s="288"/>
      <c r="U61904" s="287"/>
      <c r="X61904" s="289"/>
    </row>
    <row r="61905" spans="20:24">
      <c r="T61905" s="288"/>
      <c r="U61905" s="287"/>
      <c r="X61905" s="289"/>
    </row>
    <row r="61906" spans="20:24">
      <c r="T61906" s="288"/>
      <c r="U61906" s="287"/>
      <c r="X61906" s="289"/>
    </row>
    <row r="61907" spans="20:24">
      <c r="T61907" s="288"/>
      <c r="U61907" s="287"/>
      <c r="X61907" s="289"/>
    </row>
    <row r="61908" spans="20:24">
      <c r="T61908" s="288"/>
      <c r="U61908" s="287"/>
      <c r="X61908" s="289"/>
    </row>
    <row r="61909" spans="20:24">
      <c r="T61909" s="288"/>
      <c r="U61909" s="287"/>
      <c r="X61909" s="289"/>
    </row>
    <row r="61910" spans="20:24">
      <c r="T61910" s="288"/>
      <c r="U61910" s="287"/>
      <c r="X61910" s="289"/>
    </row>
    <row r="61911" spans="20:24">
      <c r="T61911" s="288"/>
      <c r="U61911" s="287"/>
      <c r="X61911" s="289"/>
    </row>
    <row r="61912" spans="20:24">
      <c r="T61912" s="288"/>
      <c r="U61912" s="287"/>
      <c r="X61912" s="289"/>
    </row>
    <row r="61913" spans="20:24">
      <c r="T61913" s="288"/>
      <c r="U61913" s="287"/>
      <c r="X61913" s="289"/>
    </row>
    <row r="61914" spans="20:24">
      <c r="T61914" s="288"/>
      <c r="U61914" s="287"/>
      <c r="X61914" s="289"/>
    </row>
    <row r="61915" spans="20:24">
      <c r="T61915" s="288"/>
      <c r="U61915" s="287"/>
      <c r="X61915" s="289"/>
    </row>
    <row r="61916" spans="20:24">
      <c r="T61916" s="288"/>
      <c r="U61916" s="287"/>
      <c r="X61916" s="289"/>
    </row>
    <row r="61917" spans="20:24">
      <c r="T61917" s="288"/>
      <c r="U61917" s="287"/>
      <c r="X61917" s="289"/>
    </row>
    <row r="61918" spans="20:24">
      <c r="T61918" s="288"/>
      <c r="U61918" s="287"/>
      <c r="X61918" s="289"/>
    </row>
    <row r="61919" spans="20:24">
      <c r="T61919" s="288"/>
      <c r="U61919" s="287"/>
      <c r="X61919" s="289"/>
    </row>
    <row r="61920" spans="20:24">
      <c r="T61920" s="288"/>
      <c r="U61920" s="287"/>
      <c r="X61920" s="289"/>
    </row>
    <row r="61921" spans="20:24">
      <c r="T61921" s="288"/>
      <c r="U61921" s="287"/>
      <c r="X61921" s="289"/>
    </row>
    <row r="61922" spans="20:24">
      <c r="T61922" s="288"/>
      <c r="U61922" s="287"/>
      <c r="X61922" s="289"/>
    </row>
    <row r="61923" spans="20:24">
      <c r="T61923" s="288"/>
      <c r="U61923" s="287"/>
      <c r="X61923" s="289"/>
    </row>
    <row r="61924" spans="20:24">
      <c r="T61924" s="288"/>
      <c r="U61924" s="287"/>
      <c r="X61924" s="289"/>
    </row>
    <row r="61925" spans="20:24">
      <c r="T61925" s="288"/>
      <c r="U61925" s="287"/>
      <c r="X61925" s="289"/>
    </row>
    <row r="61926" spans="20:24">
      <c r="T61926" s="288"/>
      <c r="U61926" s="287"/>
      <c r="X61926" s="289"/>
    </row>
    <row r="61927" spans="20:24">
      <c r="T61927" s="288"/>
      <c r="U61927" s="287"/>
      <c r="X61927" s="289"/>
    </row>
    <row r="61928" spans="20:24">
      <c r="T61928" s="288"/>
      <c r="U61928" s="287"/>
      <c r="X61928" s="289"/>
    </row>
    <row r="61929" spans="20:24">
      <c r="T61929" s="288"/>
      <c r="U61929" s="287"/>
      <c r="X61929" s="289"/>
    </row>
    <row r="61930" spans="20:24">
      <c r="T61930" s="288"/>
      <c r="U61930" s="287"/>
      <c r="X61930" s="289"/>
    </row>
    <row r="61931" spans="20:24">
      <c r="T61931" s="288"/>
      <c r="U61931" s="287"/>
      <c r="X61931" s="289"/>
    </row>
    <row r="61932" spans="20:24">
      <c r="T61932" s="288"/>
      <c r="U61932" s="287"/>
      <c r="X61932" s="289"/>
    </row>
    <row r="61933" spans="20:24">
      <c r="T61933" s="288"/>
      <c r="U61933" s="287"/>
      <c r="X61933" s="289"/>
    </row>
    <row r="61934" spans="20:24">
      <c r="T61934" s="288"/>
      <c r="U61934" s="287"/>
      <c r="X61934" s="289"/>
    </row>
    <row r="61935" spans="20:24">
      <c r="T61935" s="288"/>
      <c r="U61935" s="287"/>
      <c r="X61935" s="289"/>
    </row>
    <row r="61936" spans="20:24">
      <c r="T61936" s="288"/>
      <c r="U61936" s="287"/>
      <c r="X61936" s="289"/>
    </row>
    <row r="61937" spans="20:24">
      <c r="T61937" s="288"/>
      <c r="U61937" s="287"/>
      <c r="X61937" s="289"/>
    </row>
    <row r="61938" spans="20:24">
      <c r="T61938" s="288"/>
      <c r="U61938" s="287"/>
      <c r="X61938" s="289"/>
    </row>
    <row r="61939" spans="20:24">
      <c r="T61939" s="288"/>
      <c r="U61939" s="287"/>
      <c r="X61939" s="289"/>
    </row>
    <row r="61940" spans="20:24">
      <c r="T61940" s="288"/>
      <c r="U61940" s="287"/>
      <c r="X61940" s="289"/>
    </row>
    <row r="61941" spans="20:24">
      <c r="T61941" s="288"/>
      <c r="U61941" s="287"/>
      <c r="X61941" s="289"/>
    </row>
    <row r="61942" spans="20:24">
      <c r="T61942" s="288"/>
      <c r="U61942" s="287"/>
      <c r="X61942" s="289"/>
    </row>
    <row r="61943" spans="20:24">
      <c r="T61943" s="288"/>
      <c r="U61943" s="287"/>
      <c r="X61943" s="289"/>
    </row>
    <row r="61944" spans="20:24">
      <c r="T61944" s="288"/>
      <c r="U61944" s="287"/>
      <c r="X61944" s="289"/>
    </row>
    <row r="61945" spans="20:24">
      <c r="T61945" s="288"/>
      <c r="U61945" s="287"/>
      <c r="X61945" s="289"/>
    </row>
    <row r="61946" spans="20:24">
      <c r="T61946" s="288"/>
      <c r="U61946" s="287"/>
      <c r="X61946" s="289"/>
    </row>
    <row r="61947" spans="20:24">
      <c r="T61947" s="288"/>
      <c r="U61947" s="287"/>
      <c r="X61947" s="289"/>
    </row>
    <row r="61948" spans="20:24">
      <c r="T61948" s="288"/>
      <c r="U61948" s="287"/>
      <c r="X61948" s="289"/>
    </row>
    <row r="61949" spans="20:24">
      <c r="T61949" s="288"/>
      <c r="U61949" s="287"/>
      <c r="X61949" s="289"/>
    </row>
    <row r="61950" spans="20:24">
      <c r="T61950" s="288"/>
      <c r="U61950" s="287"/>
      <c r="X61950" s="289"/>
    </row>
    <row r="61951" spans="20:24">
      <c r="T61951" s="288"/>
      <c r="U61951" s="287"/>
      <c r="X61951" s="289"/>
    </row>
    <row r="61952" spans="20:24">
      <c r="T61952" s="288"/>
      <c r="U61952" s="287"/>
      <c r="X61952" s="289"/>
    </row>
    <row r="61953" spans="20:24">
      <c r="T61953" s="288"/>
      <c r="U61953" s="287"/>
      <c r="X61953" s="289"/>
    </row>
    <row r="61954" spans="20:24">
      <c r="T61954" s="288"/>
      <c r="U61954" s="287"/>
      <c r="X61954" s="289"/>
    </row>
    <row r="61955" spans="20:24">
      <c r="T61955" s="288"/>
      <c r="U61955" s="287"/>
      <c r="X61955" s="289"/>
    </row>
    <row r="61956" spans="20:24">
      <c r="T61956" s="288"/>
      <c r="U61956" s="287"/>
      <c r="X61956" s="289"/>
    </row>
    <row r="61957" spans="20:24">
      <c r="T61957" s="288"/>
      <c r="U61957" s="287"/>
      <c r="X61957" s="289"/>
    </row>
    <row r="61958" spans="20:24">
      <c r="T61958" s="288"/>
      <c r="U61958" s="287"/>
      <c r="X61958" s="289"/>
    </row>
    <row r="61959" spans="20:24">
      <c r="T61959" s="288"/>
      <c r="U61959" s="287"/>
      <c r="X61959" s="289"/>
    </row>
    <row r="61960" spans="20:24">
      <c r="T61960" s="288"/>
      <c r="U61960" s="287"/>
      <c r="X61960" s="289"/>
    </row>
    <row r="61961" spans="20:24">
      <c r="T61961" s="288"/>
      <c r="U61961" s="287"/>
      <c r="X61961" s="289"/>
    </row>
    <row r="61962" spans="20:24">
      <c r="T61962" s="288"/>
      <c r="U61962" s="287"/>
      <c r="X61962" s="289"/>
    </row>
    <row r="61963" spans="20:24">
      <c r="T61963" s="288"/>
      <c r="U61963" s="287"/>
      <c r="X61963" s="289"/>
    </row>
    <row r="61964" spans="20:24">
      <c r="T61964" s="288"/>
      <c r="U61964" s="287"/>
      <c r="X61964" s="289"/>
    </row>
    <row r="61965" spans="20:24">
      <c r="T61965" s="288"/>
      <c r="U61965" s="287"/>
      <c r="X61965" s="289"/>
    </row>
    <row r="61966" spans="20:24">
      <c r="T61966" s="288"/>
      <c r="U61966" s="287"/>
      <c r="X61966" s="289"/>
    </row>
    <row r="61967" spans="20:24">
      <c r="T61967" s="288"/>
      <c r="U61967" s="287"/>
      <c r="X61967" s="289"/>
    </row>
    <row r="61968" spans="20:24">
      <c r="T61968" s="288"/>
      <c r="U61968" s="287"/>
      <c r="X61968" s="289"/>
    </row>
    <row r="61969" spans="20:24">
      <c r="T61969" s="288"/>
      <c r="U61969" s="287"/>
      <c r="X61969" s="289"/>
    </row>
    <row r="61970" spans="20:24">
      <c r="T61970" s="288"/>
      <c r="U61970" s="287"/>
      <c r="X61970" s="289"/>
    </row>
    <row r="61971" spans="20:24">
      <c r="T61971" s="288"/>
      <c r="U61971" s="287"/>
      <c r="X61971" s="289"/>
    </row>
    <row r="61972" spans="20:24">
      <c r="T61972" s="288"/>
      <c r="U61972" s="287"/>
      <c r="X61972" s="289"/>
    </row>
    <row r="61973" spans="20:24">
      <c r="T61973" s="288"/>
      <c r="U61973" s="287"/>
      <c r="X61973" s="289"/>
    </row>
    <row r="61974" spans="20:24">
      <c r="T61974" s="288"/>
      <c r="U61974" s="287"/>
      <c r="X61974" s="289"/>
    </row>
    <row r="61975" spans="20:24">
      <c r="T61975" s="288"/>
      <c r="U61975" s="287"/>
      <c r="X61975" s="289"/>
    </row>
    <row r="61976" spans="20:24">
      <c r="T61976" s="288"/>
      <c r="U61976" s="287"/>
      <c r="X61976" s="289"/>
    </row>
    <row r="61977" spans="20:24">
      <c r="T61977" s="288"/>
      <c r="U61977" s="287"/>
      <c r="X61977" s="289"/>
    </row>
    <row r="61978" spans="20:24">
      <c r="T61978" s="288"/>
      <c r="U61978" s="287"/>
      <c r="X61978" s="289"/>
    </row>
    <row r="61979" spans="20:24">
      <c r="T61979" s="288"/>
      <c r="U61979" s="287"/>
      <c r="X61979" s="289"/>
    </row>
    <row r="61980" spans="20:24">
      <c r="T61980" s="288"/>
      <c r="U61980" s="287"/>
      <c r="X61980" s="289"/>
    </row>
    <row r="61981" spans="20:24">
      <c r="T61981" s="288"/>
      <c r="U61981" s="287"/>
      <c r="X61981" s="289"/>
    </row>
    <row r="61982" spans="20:24">
      <c r="T61982" s="288"/>
      <c r="U61982" s="287"/>
      <c r="X61982" s="289"/>
    </row>
    <row r="61983" spans="20:24">
      <c r="T61983" s="288"/>
      <c r="U61983" s="287"/>
      <c r="X61983" s="289"/>
    </row>
    <row r="61984" spans="20:24">
      <c r="T61984" s="288"/>
      <c r="U61984" s="287"/>
      <c r="X61984" s="289"/>
    </row>
    <row r="61985" spans="20:24">
      <c r="T61985" s="288"/>
      <c r="U61985" s="287"/>
      <c r="X61985" s="289"/>
    </row>
    <row r="61986" spans="20:24">
      <c r="T61986" s="288"/>
      <c r="U61986" s="287"/>
      <c r="X61986" s="289"/>
    </row>
    <row r="61987" spans="20:24">
      <c r="T61987" s="288"/>
      <c r="U61987" s="287"/>
      <c r="X61987" s="289"/>
    </row>
    <row r="61988" spans="20:24">
      <c r="T61988" s="288"/>
      <c r="U61988" s="287"/>
      <c r="X61988" s="289"/>
    </row>
    <row r="61989" spans="20:24">
      <c r="T61989" s="288"/>
      <c r="U61989" s="287"/>
      <c r="X61989" s="289"/>
    </row>
    <row r="61990" spans="20:24">
      <c r="T61990" s="288"/>
      <c r="U61990" s="287"/>
      <c r="X61990" s="289"/>
    </row>
    <row r="61991" spans="20:24">
      <c r="T61991" s="288"/>
      <c r="U61991" s="287"/>
      <c r="X61991" s="289"/>
    </row>
    <row r="61992" spans="20:24">
      <c r="T61992" s="288"/>
      <c r="U61992" s="287"/>
      <c r="X61992" s="289"/>
    </row>
    <row r="61993" spans="20:24">
      <c r="T61993" s="288"/>
      <c r="U61993" s="287"/>
      <c r="X61993" s="289"/>
    </row>
    <row r="61994" spans="20:24">
      <c r="T61994" s="288"/>
      <c r="U61994" s="287"/>
      <c r="X61994" s="289"/>
    </row>
    <row r="61995" spans="20:24">
      <c r="T61995" s="288"/>
      <c r="U61995" s="287"/>
      <c r="X61995" s="289"/>
    </row>
    <row r="61996" spans="20:24">
      <c r="T61996" s="288"/>
      <c r="U61996" s="287"/>
      <c r="X61996" s="289"/>
    </row>
    <row r="61997" spans="20:24">
      <c r="T61997" s="288"/>
      <c r="U61997" s="287"/>
      <c r="X61997" s="289"/>
    </row>
    <row r="61998" spans="20:24">
      <c r="T61998" s="288"/>
      <c r="U61998" s="287"/>
      <c r="X61998" s="289"/>
    </row>
    <row r="61999" spans="20:24">
      <c r="T61999" s="288"/>
      <c r="U61999" s="287"/>
      <c r="X61999" s="289"/>
    </row>
    <row r="62000" spans="20:24">
      <c r="T62000" s="288"/>
      <c r="U62000" s="287"/>
      <c r="X62000" s="289"/>
    </row>
    <row r="62001" spans="20:24">
      <c r="T62001" s="288"/>
      <c r="U62001" s="287"/>
      <c r="X62001" s="289"/>
    </row>
    <row r="62002" spans="20:24">
      <c r="T62002" s="288"/>
      <c r="U62002" s="287"/>
      <c r="X62002" s="289"/>
    </row>
    <row r="62003" spans="20:24">
      <c r="T62003" s="288"/>
      <c r="U62003" s="287"/>
      <c r="X62003" s="289"/>
    </row>
    <row r="62004" spans="20:24">
      <c r="T62004" s="288"/>
      <c r="U62004" s="287"/>
      <c r="X62004" s="289"/>
    </row>
    <row r="62005" spans="20:24">
      <c r="T62005" s="288"/>
      <c r="U62005" s="287"/>
      <c r="X62005" s="289"/>
    </row>
    <row r="62006" spans="20:24">
      <c r="T62006" s="288"/>
      <c r="U62006" s="287"/>
      <c r="X62006" s="289"/>
    </row>
    <row r="62007" spans="20:24">
      <c r="T62007" s="288"/>
      <c r="U62007" s="287"/>
      <c r="X62007" s="289"/>
    </row>
    <row r="62008" spans="20:24">
      <c r="T62008" s="288"/>
      <c r="U62008" s="287"/>
      <c r="X62008" s="289"/>
    </row>
    <row r="62009" spans="20:24">
      <c r="T62009" s="288"/>
      <c r="U62009" s="287"/>
      <c r="X62009" s="289"/>
    </row>
    <row r="62010" spans="20:24">
      <c r="T62010" s="288"/>
      <c r="U62010" s="287"/>
      <c r="X62010" s="289"/>
    </row>
    <row r="62011" spans="20:24">
      <c r="T62011" s="288"/>
      <c r="U62011" s="287"/>
      <c r="X62011" s="289"/>
    </row>
    <row r="62012" spans="20:24">
      <c r="T62012" s="288"/>
      <c r="U62012" s="287"/>
      <c r="X62012" s="289"/>
    </row>
    <row r="62013" spans="20:24">
      <c r="T62013" s="288"/>
      <c r="U62013" s="287"/>
      <c r="X62013" s="289"/>
    </row>
    <row r="62014" spans="20:24">
      <c r="T62014" s="288"/>
      <c r="U62014" s="287"/>
      <c r="X62014" s="289"/>
    </row>
    <row r="62015" spans="20:24">
      <c r="T62015" s="288"/>
      <c r="U62015" s="287"/>
      <c r="X62015" s="289"/>
    </row>
    <row r="62016" spans="20:24">
      <c r="T62016" s="288"/>
      <c r="U62016" s="287"/>
      <c r="X62016" s="289"/>
    </row>
    <row r="62017" spans="20:24">
      <c r="T62017" s="288"/>
      <c r="U62017" s="287"/>
      <c r="X62017" s="289"/>
    </row>
    <row r="62018" spans="20:24">
      <c r="T62018" s="288"/>
      <c r="U62018" s="287"/>
      <c r="X62018" s="289"/>
    </row>
    <row r="62019" spans="20:24">
      <c r="T62019" s="288"/>
      <c r="U62019" s="287"/>
      <c r="X62019" s="289"/>
    </row>
    <row r="62020" spans="20:24">
      <c r="T62020" s="288"/>
      <c r="U62020" s="287"/>
      <c r="X62020" s="289"/>
    </row>
    <row r="62021" spans="20:24">
      <c r="T62021" s="288"/>
      <c r="U62021" s="287"/>
      <c r="X62021" s="289"/>
    </row>
    <row r="62022" spans="20:24">
      <c r="T62022" s="288"/>
      <c r="U62022" s="287"/>
      <c r="X62022" s="289"/>
    </row>
    <row r="62023" spans="20:24">
      <c r="T62023" s="288"/>
      <c r="U62023" s="287"/>
      <c r="X62023" s="289"/>
    </row>
    <row r="62024" spans="20:24">
      <c r="T62024" s="288"/>
      <c r="U62024" s="287"/>
      <c r="X62024" s="289"/>
    </row>
    <row r="62025" spans="20:24">
      <c r="T62025" s="288"/>
      <c r="U62025" s="287"/>
      <c r="X62025" s="289"/>
    </row>
    <row r="62026" spans="20:24">
      <c r="T62026" s="288"/>
      <c r="U62026" s="287"/>
      <c r="X62026" s="289"/>
    </row>
    <row r="62027" spans="20:24">
      <c r="T62027" s="288"/>
      <c r="U62027" s="287"/>
      <c r="X62027" s="289"/>
    </row>
    <row r="62028" spans="20:24">
      <c r="T62028" s="288"/>
      <c r="U62028" s="287"/>
      <c r="X62028" s="289"/>
    </row>
    <row r="62029" spans="20:24">
      <c r="T62029" s="288"/>
      <c r="U62029" s="287"/>
      <c r="X62029" s="289"/>
    </row>
    <row r="62030" spans="20:24">
      <c r="T62030" s="288"/>
      <c r="U62030" s="287"/>
      <c r="X62030" s="289"/>
    </row>
    <row r="62031" spans="20:24">
      <c r="T62031" s="288"/>
      <c r="U62031" s="287"/>
      <c r="X62031" s="289"/>
    </row>
    <row r="62032" spans="20:24">
      <c r="T62032" s="288"/>
      <c r="U62032" s="287"/>
      <c r="X62032" s="289"/>
    </row>
    <row r="62033" spans="20:24">
      <c r="T62033" s="288"/>
      <c r="U62033" s="287"/>
      <c r="X62033" s="289"/>
    </row>
    <row r="62034" spans="20:24">
      <c r="T62034" s="288"/>
      <c r="U62034" s="287"/>
      <c r="X62034" s="289"/>
    </row>
    <row r="62035" spans="20:24">
      <c r="T62035" s="288"/>
      <c r="U62035" s="287"/>
      <c r="X62035" s="289"/>
    </row>
    <row r="62036" spans="20:24">
      <c r="T62036" s="288"/>
      <c r="U62036" s="287"/>
      <c r="X62036" s="289"/>
    </row>
    <row r="62037" spans="20:24">
      <c r="T62037" s="288"/>
      <c r="U62037" s="287"/>
      <c r="X62037" s="289"/>
    </row>
    <row r="62038" spans="20:24">
      <c r="T62038" s="288"/>
      <c r="U62038" s="287"/>
      <c r="X62038" s="289"/>
    </row>
    <row r="62039" spans="20:24">
      <c r="T62039" s="288"/>
      <c r="U62039" s="287"/>
      <c r="X62039" s="289"/>
    </row>
    <row r="62040" spans="20:24">
      <c r="T62040" s="288"/>
      <c r="U62040" s="287"/>
      <c r="X62040" s="289"/>
    </row>
    <row r="62041" spans="20:24">
      <c r="T62041" s="288"/>
      <c r="U62041" s="287"/>
      <c r="X62041" s="289"/>
    </row>
    <row r="62042" spans="20:24">
      <c r="T62042" s="288"/>
      <c r="U62042" s="287"/>
      <c r="X62042" s="289"/>
    </row>
    <row r="62043" spans="20:24">
      <c r="T62043" s="288"/>
      <c r="U62043" s="287"/>
      <c r="X62043" s="289"/>
    </row>
    <row r="62044" spans="20:24">
      <c r="T62044" s="288"/>
      <c r="U62044" s="287"/>
      <c r="X62044" s="289"/>
    </row>
    <row r="62045" spans="20:24">
      <c r="T62045" s="288"/>
      <c r="U62045" s="287"/>
      <c r="X62045" s="289"/>
    </row>
    <row r="62046" spans="20:24">
      <c r="T62046" s="288"/>
      <c r="U62046" s="287"/>
      <c r="X62046" s="289"/>
    </row>
    <row r="62047" spans="20:24">
      <c r="T62047" s="288"/>
      <c r="U62047" s="287"/>
      <c r="X62047" s="289"/>
    </row>
    <row r="62048" spans="20:24">
      <c r="T62048" s="288"/>
      <c r="U62048" s="287"/>
      <c r="X62048" s="289"/>
    </row>
    <row r="62049" spans="20:24">
      <c r="T62049" s="288"/>
      <c r="U62049" s="287"/>
      <c r="X62049" s="289"/>
    </row>
    <row r="62050" spans="20:24">
      <c r="T62050" s="288"/>
      <c r="U62050" s="287"/>
      <c r="X62050" s="289"/>
    </row>
    <row r="62051" spans="20:24">
      <c r="T62051" s="288"/>
      <c r="U62051" s="287"/>
      <c r="X62051" s="289"/>
    </row>
    <row r="62052" spans="20:24">
      <c r="T62052" s="288"/>
      <c r="U62052" s="287"/>
      <c r="X62052" s="289"/>
    </row>
    <row r="62053" spans="20:24">
      <c r="T62053" s="288"/>
      <c r="U62053" s="287"/>
      <c r="X62053" s="289"/>
    </row>
    <row r="62054" spans="20:24">
      <c r="T62054" s="288"/>
      <c r="U62054" s="287"/>
      <c r="X62054" s="289"/>
    </row>
    <row r="62055" spans="20:24">
      <c r="T62055" s="288"/>
      <c r="U62055" s="287"/>
      <c r="X62055" s="289"/>
    </row>
    <row r="62056" spans="20:24">
      <c r="T62056" s="288"/>
      <c r="U62056" s="287"/>
      <c r="X62056" s="289"/>
    </row>
    <row r="62057" spans="20:24">
      <c r="T62057" s="288"/>
      <c r="U62057" s="287"/>
      <c r="X62057" s="289"/>
    </row>
    <row r="62058" spans="20:24">
      <c r="T62058" s="288"/>
      <c r="U62058" s="287"/>
      <c r="X62058" s="289"/>
    </row>
    <row r="62059" spans="20:24">
      <c r="T62059" s="288"/>
      <c r="U62059" s="287"/>
      <c r="X62059" s="289"/>
    </row>
    <row r="62060" spans="20:24">
      <c r="T62060" s="288"/>
      <c r="U62060" s="287"/>
      <c r="X62060" s="289"/>
    </row>
    <row r="62061" spans="20:24">
      <c r="T62061" s="288"/>
      <c r="U62061" s="287"/>
      <c r="X62061" s="289"/>
    </row>
    <row r="62062" spans="20:24">
      <c r="T62062" s="288"/>
      <c r="U62062" s="287"/>
      <c r="X62062" s="289"/>
    </row>
    <row r="62063" spans="20:24">
      <c r="T62063" s="288"/>
      <c r="U62063" s="287"/>
      <c r="X62063" s="289"/>
    </row>
    <row r="62064" spans="20:24">
      <c r="T62064" s="288"/>
      <c r="U62064" s="287"/>
      <c r="X62064" s="289"/>
    </row>
    <row r="62065" spans="20:24">
      <c r="T62065" s="288"/>
      <c r="U62065" s="287"/>
      <c r="X62065" s="289"/>
    </row>
    <row r="62066" spans="20:24">
      <c r="T62066" s="288"/>
      <c r="U62066" s="287"/>
      <c r="X62066" s="289"/>
    </row>
    <row r="62067" spans="20:24">
      <c r="T62067" s="288"/>
      <c r="U62067" s="287"/>
      <c r="X62067" s="289"/>
    </row>
    <row r="62068" spans="20:24">
      <c r="T62068" s="288"/>
      <c r="U62068" s="287"/>
      <c r="X62068" s="289"/>
    </row>
    <row r="62069" spans="20:24">
      <c r="T62069" s="288"/>
      <c r="U62069" s="287"/>
      <c r="X62069" s="289"/>
    </row>
    <row r="62070" spans="20:24">
      <c r="T62070" s="288"/>
      <c r="U62070" s="287"/>
      <c r="X62070" s="289"/>
    </row>
    <row r="62071" spans="20:24">
      <c r="T62071" s="288"/>
      <c r="U62071" s="287"/>
      <c r="X62071" s="289"/>
    </row>
    <row r="62072" spans="20:24">
      <c r="T62072" s="288"/>
      <c r="U62072" s="287"/>
      <c r="X62072" s="289"/>
    </row>
    <row r="62073" spans="20:24">
      <c r="T62073" s="288"/>
      <c r="U62073" s="287"/>
      <c r="X62073" s="289"/>
    </row>
    <row r="62074" spans="20:24">
      <c r="T62074" s="288"/>
      <c r="U62074" s="287"/>
      <c r="X62074" s="289"/>
    </row>
    <row r="62075" spans="20:24">
      <c r="T62075" s="288"/>
      <c r="U62075" s="287"/>
      <c r="X62075" s="289"/>
    </row>
    <row r="62076" spans="20:24">
      <c r="T62076" s="288"/>
      <c r="U62076" s="287"/>
      <c r="X62076" s="289"/>
    </row>
    <row r="62077" spans="20:24">
      <c r="T62077" s="288"/>
      <c r="U62077" s="287"/>
      <c r="X62077" s="289"/>
    </row>
    <row r="62078" spans="20:24">
      <c r="T62078" s="288"/>
      <c r="U62078" s="287"/>
      <c r="X62078" s="289"/>
    </row>
    <row r="62079" spans="20:24">
      <c r="T62079" s="288"/>
      <c r="U62079" s="287"/>
      <c r="X62079" s="289"/>
    </row>
    <row r="62080" spans="20:24">
      <c r="T62080" s="288"/>
      <c r="U62080" s="287"/>
      <c r="X62080" s="289"/>
    </row>
    <row r="62081" spans="20:24">
      <c r="T62081" s="288"/>
      <c r="U62081" s="287"/>
      <c r="X62081" s="289"/>
    </row>
    <row r="62082" spans="20:24">
      <c r="T62082" s="288"/>
      <c r="U62082" s="287"/>
      <c r="X62082" s="289"/>
    </row>
    <row r="62083" spans="20:24">
      <c r="T62083" s="288"/>
      <c r="U62083" s="287"/>
      <c r="X62083" s="289"/>
    </row>
    <row r="62084" spans="20:24">
      <c r="T62084" s="288"/>
      <c r="U62084" s="287"/>
      <c r="X62084" s="289"/>
    </row>
    <row r="62085" spans="20:24">
      <c r="T62085" s="288"/>
      <c r="U62085" s="287"/>
      <c r="X62085" s="289"/>
    </row>
    <row r="62086" spans="20:24">
      <c r="T62086" s="288"/>
      <c r="U62086" s="287"/>
      <c r="X62086" s="289"/>
    </row>
    <row r="62087" spans="20:24">
      <c r="T62087" s="288"/>
      <c r="U62087" s="287"/>
      <c r="X62087" s="289"/>
    </row>
    <row r="62088" spans="20:24">
      <c r="T62088" s="288"/>
      <c r="U62088" s="287"/>
      <c r="X62088" s="289"/>
    </row>
    <row r="62089" spans="20:24">
      <c r="T62089" s="288"/>
      <c r="U62089" s="287"/>
      <c r="X62089" s="289"/>
    </row>
    <row r="62090" spans="20:24">
      <c r="T62090" s="288"/>
      <c r="U62090" s="287"/>
      <c r="X62090" s="289"/>
    </row>
    <row r="62091" spans="20:24">
      <c r="T62091" s="288"/>
      <c r="U62091" s="287"/>
      <c r="X62091" s="289"/>
    </row>
    <row r="62092" spans="20:24">
      <c r="T62092" s="288"/>
      <c r="U62092" s="287"/>
      <c r="X62092" s="289"/>
    </row>
    <row r="62093" spans="20:24">
      <c r="T62093" s="288"/>
      <c r="U62093" s="287"/>
      <c r="X62093" s="289"/>
    </row>
    <row r="62094" spans="20:24">
      <c r="T62094" s="288"/>
      <c r="U62094" s="287"/>
      <c r="X62094" s="289"/>
    </row>
    <row r="62095" spans="20:24">
      <c r="T62095" s="288"/>
      <c r="U62095" s="287"/>
      <c r="X62095" s="289"/>
    </row>
    <row r="62096" spans="20:24">
      <c r="T62096" s="288"/>
      <c r="U62096" s="287"/>
      <c r="X62096" s="289"/>
    </row>
    <row r="62097" spans="20:24">
      <c r="T62097" s="288"/>
      <c r="U62097" s="287"/>
      <c r="X62097" s="289"/>
    </row>
    <row r="62098" spans="20:24">
      <c r="T62098" s="288"/>
      <c r="U62098" s="287"/>
      <c r="X62098" s="289"/>
    </row>
    <row r="62099" spans="20:24">
      <c r="T62099" s="288"/>
      <c r="U62099" s="287"/>
      <c r="X62099" s="289"/>
    </row>
    <row r="62100" spans="20:24">
      <c r="T62100" s="288"/>
      <c r="U62100" s="287"/>
      <c r="X62100" s="289"/>
    </row>
    <row r="62101" spans="20:24">
      <c r="T62101" s="288"/>
      <c r="U62101" s="287"/>
      <c r="X62101" s="289"/>
    </row>
    <row r="62102" spans="20:24">
      <c r="T62102" s="288"/>
      <c r="U62102" s="287"/>
      <c r="X62102" s="289"/>
    </row>
    <row r="62103" spans="20:24">
      <c r="T62103" s="288"/>
      <c r="U62103" s="287"/>
      <c r="X62103" s="289"/>
    </row>
    <row r="62104" spans="20:24">
      <c r="T62104" s="288"/>
      <c r="U62104" s="287"/>
      <c r="X62104" s="289"/>
    </row>
    <row r="62105" spans="20:24">
      <c r="T62105" s="288"/>
      <c r="U62105" s="287"/>
      <c r="X62105" s="289"/>
    </row>
    <row r="62106" spans="20:24">
      <c r="T62106" s="288"/>
      <c r="U62106" s="287"/>
      <c r="X62106" s="289"/>
    </row>
    <row r="62107" spans="20:24">
      <c r="T62107" s="288"/>
      <c r="U62107" s="287"/>
      <c r="X62107" s="289"/>
    </row>
    <row r="62108" spans="20:24">
      <c r="T62108" s="288"/>
      <c r="U62108" s="287"/>
      <c r="X62108" s="289"/>
    </row>
    <row r="62109" spans="20:24">
      <c r="T62109" s="288"/>
      <c r="U62109" s="287"/>
      <c r="X62109" s="289"/>
    </row>
    <row r="62110" spans="20:24">
      <c r="T62110" s="288"/>
      <c r="U62110" s="287"/>
      <c r="X62110" s="289"/>
    </row>
    <row r="62111" spans="20:24">
      <c r="T62111" s="288"/>
      <c r="U62111" s="287"/>
      <c r="X62111" s="289"/>
    </row>
    <row r="62112" spans="20:24">
      <c r="T62112" s="288"/>
      <c r="U62112" s="287"/>
      <c r="X62112" s="289"/>
    </row>
    <row r="62113" spans="20:24">
      <c r="T62113" s="288"/>
      <c r="U62113" s="287"/>
      <c r="X62113" s="289"/>
    </row>
    <row r="62114" spans="20:24">
      <c r="T62114" s="288"/>
      <c r="U62114" s="287"/>
      <c r="X62114" s="289"/>
    </row>
    <row r="62115" spans="20:24">
      <c r="T62115" s="288"/>
      <c r="U62115" s="287"/>
      <c r="X62115" s="289"/>
    </row>
    <row r="62116" spans="20:24">
      <c r="T62116" s="288"/>
      <c r="U62116" s="287"/>
      <c r="X62116" s="289"/>
    </row>
    <row r="62117" spans="20:24">
      <c r="T62117" s="288"/>
      <c r="U62117" s="287"/>
      <c r="X62117" s="289"/>
    </row>
    <row r="62118" spans="20:24">
      <c r="T62118" s="288"/>
      <c r="U62118" s="287"/>
      <c r="X62118" s="289"/>
    </row>
    <row r="62119" spans="20:24">
      <c r="T62119" s="288"/>
      <c r="U62119" s="287"/>
      <c r="X62119" s="289"/>
    </row>
    <row r="62120" spans="20:24">
      <c r="T62120" s="288"/>
      <c r="U62120" s="287"/>
      <c r="X62120" s="289"/>
    </row>
    <row r="62121" spans="20:24">
      <c r="T62121" s="288"/>
      <c r="U62121" s="287"/>
      <c r="X62121" s="289"/>
    </row>
    <row r="62122" spans="20:24">
      <c r="T62122" s="288"/>
      <c r="U62122" s="287"/>
      <c r="X62122" s="289"/>
    </row>
    <row r="62123" spans="20:24">
      <c r="T62123" s="288"/>
      <c r="U62123" s="287"/>
      <c r="X62123" s="289"/>
    </row>
    <row r="62124" spans="20:24">
      <c r="T62124" s="288"/>
      <c r="U62124" s="287"/>
      <c r="X62124" s="289"/>
    </row>
    <row r="62125" spans="20:24">
      <c r="T62125" s="288"/>
      <c r="U62125" s="287"/>
      <c r="X62125" s="289"/>
    </row>
    <row r="62126" spans="20:24">
      <c r="T62126" s="288"/>
      <c r="U62126" s="287"/>
      <c r="X62126" s="289"/>
    </row>
    <row r="62127" spans="20:24">
      <c r="T62127" s="288"/>
      <c r="U62127" s="287"/>
      <c r="X62127" s="289"/>
    </row>
    <row r="62128" spans="20:24">
      <c r="T62128" s="288"/>
      <c r="U62128" s="287"/>
      <c r="X62128" s="289"/>
    </row>
    <row r="62129" spans="20:24">
      <c r="T62129" s="288"/>
      <c r="U62129" s="287"/>
      <c r="X62129" s="289"/>
    </row>
    <row r="62130" spans="20:24">
      <c r="T62130" s="288"/>
      <c r="U62130" s="287"/>
      <c r="X62130" s="289"/>
    </row>
    <row r="62131" spans="20:24">
      <c r="T62131" s="288"/>
      <c r="U62131" s="287"/>
      <c r="X62131" s="289"/>
    </row>
    <row r="62132" spans="20:24">
      <c r="T62132" s="288"/>
      <c r="U62132" s="287"/>
      <c r="X62132" s="289"/>
    </row>
    <row r="62133" spans="20:24">
      <c r="T62133" s="288"/>
      <c r="U62133" s="287"/>
      <c r="X62133" s="289"/>
    </row>
    <row r="62134" spans="20:24">
      <c r="T62134" s="288"/>
      <c r="U62134" s="287"/>
      <c r="X62134" s="289"/>
    </row>
    <row r="62135" spans="20:24">
      <c r="T62135" s="288"/>
      <c r="U62135" s="287"/>
      <c r="X62135" s="289"/>
    </row>
    <row r="62136" spans="20:24">
      <c r="T62136" s="288"/>
      <c r="U62136" s="287"/>
      <c r="X62136" s="289"/>
    </row>
    <row r="62137" spans="20:24">
      <c r="T62137" s="288"/>
      <c r="U62137" s="287"/>
      <c r="X62137" s="289"/>
    </row>
    <row r="62138" spans="20:24">
      <c r="T62138" s="288"/>
      <c r="U62138" s="287"/>
      <c r="X62138" s="289"/>
    </row>
    <row r="62139" spans="20:24">
      <c r="T62139" s="288"/>
      <c r="U62139" s="287"/>
      <c r="X62139" s="289"/>
    </row>
    <row r="62140" spans="20:24">
      <c r="T62140" s="288"/>
      <c r="U62140" s="287"/>
      <c r="X62140" s="289"/>
    </row>
    <row r="62141" spans="20:24">
      <c r="T62141" s="288"/>
      <c r="U62141" s="287"/>
      <c r="X62141" s="289"/>
    </row>
    <row r="62142" spans="20:24">
      <c r="T62142" s="288"/>
      <c r="U62142" s="287"/>
      <c r="X62142" s="289"/>
    </row>
    <row r="62143" spans="20:24">
      <c r="T62143" s="288"/>
      <c r="U62143" s="287"/>
      <c r="X62143" s="289"/>
    </row>
    <row r="62144" spans="20:24">
      <c r="T62144" s="288"/>
      <c r="U62144" s="287"/>
      <c r="X62144" s="289"/>
    </row>
    <row r="62145" spans="20:24">
      <c r="T62145" s="288"/>
      <c r="U62145" s="287"/>
      <c r="X62145" s="289"/>
    </row>
    <row r="62146" spans="20:24">
      <c r="T62146" s="288"/>
      <c r="U62146" s="287"/>
      <c r="X62146" s="289"/>
    </row>
    <row r="62147" spans="20:24">
      <c r="T62147" s="288"/>
      <c r="U62147" s="287"/>
      <c r="X62147" s="289"/>
    </row>
    <row r="62148" spans="20:24">
      <c r="T62148" s="288"/>
      <c r="U62148" s="287"/>
      <c r="X62148" s="289"/>
    </row>
    <row r="62149" spans="20:24">
      <c r="T62149" s="288"/>
      <c r="U62149" s="287"/>
      <c r="X62149" s="289"/>
    </row>
    <row r="62150" spans="20:24">
      <c r="T62150" s="288"/>
      <c r="U62150" s="287"/>
      <c r="X62150" s="289"/>
    </row>
    <row r="62151" spans="20:24">
      <c r="T62151" s="288"/>
      <c r="U62151" s="287"/>
      <c r="X62151" s="289"/>
    </row>
    <row r="62152" spans="20:24">
      <c r="T62152" s="288"/>
      <c r="U62152" s="287"/>
      <c r="X62152" s="289"/>
    </row>
    <row r="62153" spans="20:24">
      <c r="T62153" s="288"/>
      <c r="U62153" s="287"/>
      <c r="X62153" s="289"/>
    </row>
    <row r="62154" spans="20:24">
      <c r="T62154" s="288"/>
      <c r="U62154" s="287"/>
      <c r="X62154" s="289"/>
    </row>
    <row r="62155" spans="20:24">
      <c r="T62155" s="288"/>
      <c r="U62155" s="287"/>
      <c r="X62155" s="289"/>
    </row>
    <row r="62156" spans="20:24">
      <c r="T62156" s="288"/>
      <c r="U62156" s="287"/>
      <c r="X62156" s="289"/>
    </row>
    <row r="62157" spans="20:24">
      <c r="T62157" s="288"/>
      <c r="U62157" s="287"/>
      <c r="X62157" s="289"/>
    </row>
    <row r="62158" spans="20:24">
      <c r="T62158" s="288"/>
      <c r="U62158" s="287"/>
      <c r="X62158" s="289"/>
    </row>
    <row r="62159" spans="20:24">
      <c r="T62159" s="288"/>
      <c r="U62159" s="287"/>
      <c r="X62159" s="289"/>
    </row>
    <row r="62160" spans="20:24">
      <c r="T62160" s="288"/>
      <c r="U62160" s="287"/>
      <c r="X62160" s="289"/>
    </row>
    <row r="62161" spans="20:24">
      <c r="T62161" s="288"/>
      <c r="U62161" s="287"/>
      <c r="X62161" s="289"/>
    </row>
    <row r="62162" spans="20:24">
      <c r="T62162" s="288"/>
      <c r="U62162" s="287"/>
      <c r="X62162" s="289"/>
    </row>
    <row r="62163" spans="20:24">
      <c r="T62163" s="288"/>
      <c r="U62163" s="287"/>
      <c r="X62163" s="289"/>
    </row>
    <row r="62164" spans="20:24">
      <c r="T62164" s="288"/>
      <c r="U62164" s="287"/>
      <c r="X62164" s="289"/>
    </row>
    <row r="62165" spans="20:24">
      <c r="T62165" s="288"/>
      <c r="U62165" s="287"/>
      <c r="X62165" s="289"/>
    </row>
    <row r="62166" spans="20:24">
      <c r="T62166" s="288"/>
      <c r="U62166" s="287"/>
      <c r="X62166" s="289"/>
    </row>
    <row r="62167" spans="20:24">
      <c r="T62167" s="288"/>
      <c r="U62167" s="287"/>
      <c r="X62167" s="289"/>
    </row>
    <row r="62168" spans="20:24">
      <c r="T62168" s="288"/>
      <c r="U62168" s="287"/>
      <c r="X62168" s="289"/>
    </row>
    <row r="62169" spans="20:24">
      <c r="T62169" s="288"/>
      <c r="U62169" s="287"/>
      <c r="X62169" s="289"/>
    </row>
    <row r="62170" spans="20:24">
      <c r="T62170" s="288"/>
      <c r="U62170" s="287"/>
      <c r="X62170" s="289"/>
    </row>
    <row r="62171" spans="20:24">
      <c r="T62171" s="288"/>
      <c r="U62171" s="287"/>
      <c r="X62171" s="289"/>
    </row>
    <row r="62172" spans="20:24">
      <c r="T62172" s="288"/>
      <c r="U62172" s="287"/>
      <c r="X62172" s="289"/>
    </row>
    <row r="62173" spans="20:24">
      <c r="T62173" s="288"/>
      <c r="U62173" s="287"/>
      <c r="X62173" s="289"/>
    </row>
    <row r="62174" spans="20:24">
      <c r="T62174" s="288"/>
      <c r="U62174" s="287"/>
      <c r="X62174" s="289"/>
    </row>
    <row r="62175" spans="20:24">
      <c r="T62175" s="288"/>
      <c r="U62175" s="287"/>
      <c r="X62175" s="289"/>
    </row>
    <row r="62176" spans="20:24">
      <c r="T62176" s="288"/>
      <c r="U62176" s="287"/>
      <c r="X62176" s="289"/>
    </row>
    <row r="62177" spans="20:24">
      <c r="T62177" s="288"/>
      <c r="U62177" s="287"/>
      <c r="X62177" s="289"/>
    </row>
    <row r="62178" spans="20:24">
      <c r="T62178" s="288"/>
      <c r="U62178" s="287"/>
      <c r="X62178" s="289"/>
    </row>
    <row r="62179" spans="20:24">
      <c r="T62179" s="288"/>
      <c r="U62179" s="287"/>
      <c r="X62179" s="289"/>
    </row>
    <row r="62180" spans="20:24">
      <c r="T62180" s="288"/>
      <c r="U62180" s="287"/>
      <c r="X62180" s="289"/>
    </row>
    <row r="62181" spans="20:24">
      <c r="T62181" s="288"/>
      <c r="U62181" s="287"/>
      <c r="X62181" s="289"/>
    </row>
    <row r="62182" spans="20:24">
      <c r="T62182" s="288"/>
      <c r="U62182" s="287"/>
      <c r="X62182" s="289"/>
    </row>
    <row r="62183" spans="20:24">
      <c r="T62183" s="288"/>
      <c r="U62183" s="287"/>
      <c r="X62183" s="289"/>
    </row>
    <row r="62184" spans="20:24">
      <c r="T62184" s="288"/>
      <c r="U62184" s="287"/>
      <c r="X62184" s="289"/>
    </row>
    <row r="62185" spans="20:24">
      <c r="T62185" s="288"/>
      <c r="U62185" s="287"/>
      <c r="X62185" s="289"/>
    </row>
    <row r="62186" spans="20:24">
      <c r="T62186" s="288"/>
      <c r="U62186" s="287"/>
      <c r="X62186" s="289"/>
    </row>
    <row r="62187" spans="20:24">
      <c r="T62187" s="288"/>
      <c r="U62187" s="287"/>
      <c r="X62187" s="289"/>
    </row>
    <row r="62188" spans="20:24">
      <c r="T62188" s="288"/>
      <c r="U62188" s="287"/>
      <c r="X62188" s="289"/>
    </row>
    <row r="62189" spans="20:24">
      <c r="T62189" s="288"/>
      <c r="U62189" s="287"/>
      <c r="X62189" s="289"/>
    </row>
    <row r="62190" spans="20:24">
      <c r="T62190" s="288"/>
      <c r="U62190" s="287"/>
      <c r="X62190" s="289"/>
    </row>
    <row r="62191" spans="20:24">
      <c r="T62191" s="288"/>
      <c r="U62191" s="287"/>
      <c r="X62191" s="289"/>
    </row>
    <row r="62192" spans="20:24">
      <c r="T62192" s="288"/>
      <c r="U62192" s="287"/>
      <c r="X62192" s="289"/>
    </row>
    <row r="62193" spans="20:24">
      <c r="T62193" s="288"/>
      <c r="U62193" s="287"/>
      <c r="X62193" s="289"/>
    </row>
    <row r="62194" spans="20:24">
      <c r="T62194" s="288"/>
      <c r="U62194" s="287"/>
      <c r="X62194" s="289"/>
    </row>
    <row r="62195" spans="20:24">
      <c r="T62195" s="288"/>
      <c r="U62195" s="287"/>
      <c r="X62195" s="289"/>
    </row>
    <row r="62196" spans="20:24">
      <c r="T62196" s="288"/>
      <c r="U62196" s="287"/>
      <c r="X62196" s="289"/>
    </row>
    <row r="62197" spans="20:24">
      <c r="T62197" s="288"/>
      <c r="U62197" s="287"/>
      <c r="X62197" s="289"/>
    </row>
    <row r="62198" spans="20:24">
      <c r="T62198" s="288"/>
      <c r="U62198" s="287"/>
      <c r="X62198" s="289"/>
    </row>
    <row r="62199" spans="20:24">
      <c r="T62199" s="288"/>
      <c r="U62199" s="287"/>
      <c r="X62199" s="289"/>
    </row>
    <row r="62200" spans="20:24">
      <c r="T62200" s="288"/>
      <c r="U62200" s="287"/>
      <c r="X62200" s="289"/>
    </row>
    <row r="62201" spans="20:24">
      <c r="T62201" s="288"/>
      <c r="U62201" s="287"/>
      <c r="X62201" s="289"/>
    </row>
    <row r="62202" spans="20:24">
      <c r="T62202" s="288"/>
      <c r="U62202" s="287"/>
      <c r="X62202" s="289"/>
    </row>
    <row r="62203" spans="20:24">
      <c r="T62203" s="288"/>
      <c r="U62203" s="287"/>
      <c r="X62203" s="289"/>
    </row>
    <row r="62204" spans="20:24">
      <c r="T62204" s="288"/>
      <c r="U62204" s="287"/>
      <c r="X62204" s="289"/>
    </row>
    <row r="62205" spans="20:24">
      <c r="T62205" s="288"/>
      <c r="U62205" s="287"/>
      <c r="X62205" s="289"/>
    </row>
    <row r="62206" spans="20:24">
      <c r="T62206" s="288"/>
      <c r="U62206" s="287"/>
      <c r="X62206" s="289"/>
    </row>
    <row r="62207" spans="20:24">
      <c r="T62207" s="288"/>
      <c r="U62207" s="287"/>
      <c r="X62207" s="289"/>
    </row>
    <row r="62208" spans="20:24">
      <c r="T62208" s="288"/>
      <c r="U62208" s="287"/>
      <c r="X62208" s="289"/>
    </row>
    <row r="62209" spans="20:24">
      <c r="T62209" s="288"/>
      <c r="U62209" s="287"/>
      <c r="X62209" s="289"/>
    </row>
    <row r="62210" spans="20:24">
      <c r="T62210" s="288"/>
      <c r="U62210" s="287"/>
      <c r="X62210" s="289"/>
    </row>
    <row r="62211" spans="20:24">
      <c r="T62211" s="288"/>
      <c r="U62211" s="287"/>
      <c r="X62211" s="289"/>
    </row>
    <row r="62212" spans="20:24">
      <c r="T62212" s="288"/>
      <c r="U62212" s="287"/>
      <c r="X62212" s="289"/>
    </row>
    <row r="62213" spans="20:24">
      <c r="T62213" s="288"/>
      <c r="U62213" s="287"/>
      <c r="X62213" s="289"/>
    </row>
    <row r="62214" spans="20:24">
      <c r="T62214" s="288"/>
      <c r="U62214" s="287"/>
      <c r="X62214" s="289"/>
    </row>
    <row r="62215" spans="20:24">
      <c r="T62215" s="288"/>
      <c r="U62215" s="287"/>
      <c r="X62215" s="289"/>
    </row>
    <row r="62216" spans="20:24">
      <c r="T62216" s="288"/>
      <c r="U62216" s="287"/>
      <c r="X62216" s="289"/>
    </row>
    <row r="62217" spans="20:24">
      <c r="T62217" s="288"/>
      <c r="U62217" s="287"/>
      <c r="X62217" s="289"/>
    </row>
    <row r="62218" spans="20:24">
      <c r="T62218" s="288"/>
      <c r="U62218" s="287"/>
      <c r="X62218" s="289"/>
    </row>
    <row r="62219" spans="20:24">
      <c r="T62219" s="288"/>
      <c r="U62219" s="287"/>
      <c r="X62219" s="289"/>
    </row>
    <row r="62220" spans="20:24">
      <c r="T62220" s="288"/>
      <c r="U62220" s="287"/>
      <c r="X62220" s="289"/>
    </row>
    <row r="62221" spans="20:24">
      <c r="T62221" s="288"/>
      <c r="U62221" s="287"/>
      <c r="X62221" s="289"/>
    </row>
    <row r="62222" spans="20:24">
      <c r="T62222" s="288"/>
      <c r="U62222" s="287"/>
      <c r="X62222" s="289"/>
    </row>
    <row r="62223" spans="20:24">
      <c r="T62223" s="288"/>
      <c r="U62223" s="287"/>
      <c r="X62223" s="289"/>
    </row>
    <row r="62224" spans="20:24">
      <c r="T62224" s="288"/>
      <c r="U62224" s="287"/>
      <c r="X62224" s="289"/>
    </row>
    <row r="62225" spans="20:24">
      <c r="T62225" s="288"/>
      <c r="U62225" s="287"/>
      <c r="X62225" s="289"/>
    </row>
    <row r="62226" spans="20:24">
      <c r="T62226" s="288"/>
      <c r="U62226" s="287"/>
      <c r="X62226" s="289"/>
    </row>
    <row r="62227" spans="20:24">
      <c r="T62227" s="288"/>
      <c r="U62227" s="287"/>
      <c r="X62227" s="289"/>
    </row>
    <row r="62228" spans="20:24">
      <c r="T62228" s="288"/>
      <c r="U62228" s="287"/>
      <c r="X62228" s="289"/>
    </row>
    <row r="62229" spans="20:24">
      <c r="T62229" s="288"/>
      <c r="U62229" s="287"/>
      <c r="X62229" s="289"/>
    </row>
    <row r="62230" spans="20:24">
      <c r="T62230" s="288"/>
      <c r="U62230" s="287"/>
      <c r="X62230" s="289"/>
    </row>
    <row r="62231" spans="20:24">
      <c r="T62231" s="288"/>
      <c r="U62231" s="287"/>
      <c r="X62231" s="289"/>
    </row>
    <row r="62232" spans="20:24">
      <c r="T62232" s="288"/>
      <c r="U62232" s="287"/>
      <c r="X62232" s="289"/>
    </row>
    <row r="62233" spans="20:24">
      <c r="T62233" s="288"/>
      <c r="U62233" s="287"/>
      <c r="X62233" s="289"/>
    </row>
    <row r="62234" spans="20:24">
      <c r="T62234" s="288"/>
      <c r="U62234" s="287"/>
      <c r="X62234" s="289"/>
    </row>
    <row r="62235" spans="20:24">
      <c r="T62235" s="288"/>
      <c r="U62235" s="287"/>
      <c r="X62235" s="289"/>
    </row>
    <row r="62236" spans="20:24">
      <c r="T62236" s="288"/>
      <c r="U62236" s="287"/>
      <c r="X62236" s="289"/>
    </row>
    <row r="62237" spans="20:24">
      <c r="T62237" s="288"/>
      <c r="U62237" s="287"/>
      <c r="X62237" s="289"/>
    </row>
    <row r="62238" spans="20:24">
      <c r="T62238" s="288"/>
      <c r="U62238" s="287"/>
      <c r="X62238" s="289"/>
    </row>
    <row r="62239" spans="20:24">
      <c r="T62239" s="288"/>
      <c r="U62239" s="287"/>
      <c r="X62239" s="289"/>
    </row>
    <row r="62240" spans="20:24">
      <c r="T62240" s="288"/>
      <c r="U62240" s="287"/>
      <c r="X62240" s="289"/>
    </row>
    <row r="62241" spans="20:24">
      <c r="T62241" s="288"/>
      <c r="U62241" s="287"/>
      <c r="X62241" s="289"/>
    </row>
    <row r="62242" spans="20:24">
      <c r="T62242" s="288"/>
      <c r="U62242" s="287"/>
      <c r="X62242" s="289"/>
    </row>
    <row r="62243" spans="20:24">
      <c r="T62243" s="288"/>
      <c r="U62243" s="287"/>
      <c r="X62243" s="289"/>
    </row>
    <row r="62244" spans="20:24">
      <c r="T62244" s="288"/>
      <c r="U62244" s="287"/>
      <c r="X62244" s="289"/>
    </row>
    <row r="62245" spans="20:24">
      <c r="T62245" s="288"/>
      <c r="U62245" s="287"/>
      <c r="X62245" s="289"/>
    </row>
    <row r="62246" spans="20:24">
      <c r="T62246" s="288"/>
      <c r="U62246" s="287"/>
      <c r="X62246" s="289"/>
    </row>
    <row r="62247" spans="20:24">
      <c r="T62247" s="288"/>
      <c r="U62247" s="287"/>
      <c r="X62247" s="289"/>
    </row>
    <row r="62248" spans="20:24">
      <c r="T62248" s="288"/>
      <c r="U62248" s="287"/>
      <c r="X62248" s="289"/>
    </row>
    <row r="62249" spans="20:24">
      <c r="T62249" s="288"/>
      <c r="U62249" s="287"/>
      <c r="X62249" s="289"/>
    </row>
    <row r="62250" spans="20:24">
      <c r="T62250" s="288"/>
      <c r="U62250" s="287"/>
      <c r="X62250" s="289"/>
    </row>
    <row r="62251" spans="20:24">
      <c r="T62251" s="288"/>
      <c r="U62251" s="287"/>
      <c r="X62251" s="289"/>
    </row>
    <row r="62252" spans="20:24">
      <c r="T62252" s="288"/>
      <c r="U62252" s="287"/>
      <c r="X62252" s="289"/>
    </row>
    <row r="62253" spans="20:24">
      <c r="T62253" s="288"/>
      <c r="U62253" s="287"/>
      <c r="X62253" s="289"/>
    </row>
    <row r="62254" spans="20:24">
      <c r="T62254" s="288"/>
      <c r="U62254" s="287"/>
      <c r="X62254" s="289"/>
    </row>
    <row r="62255" spans="20:24">
      <c r="T62255" s="288"/>
      <c r="U62255" s="287"/>
      <c r="X62255" s="289"/>
    </row>
    <row r="62256" spans="20:24">
      <c r="T62256" s="288"/>
      <c r="U62256" s="287"/>
      <c r="X62256" s="289"/>
    </row>
    <row r="62257" spans="20:24">
      <c r="T62257" s="288"/>
      <c r="U62257" s="287"/>
      <c r="X62257" s="289"/>
    </row>
    <row r="62258" spans="20:24">
      <c r="T62258" s="288"/>
      <c r="U62258" s="287"/>
      <c r="X62258" s="289"/>
    </row>
    <row r="62259" spans="20:24">
      <c r="T62259" s="288"/>
      <c r="U62259" s="287"/>
      <c r="X62259" s="289"/>
    </row>
    <row r="62260" spans="20:24">
      <c r="T62260" s="288"/>
      <c r="U62260" s="287"/>
      <c r="X62260" s="289"/>
    </row>
    <row r="62261" spans="20:24">
      <c r="T62261" s="288"/>
      <c r="U62261" s="287"/>
      <c r="X62261" s="289"/>
    </row>
    <row r="62262" spans="20:24">
      <c r="T62262" s="288"/>
      <c r="U62262" s="287"/>
      <c r="X62262" s="289"/>
    </row>
    <row r="62263" spans="20:24">
      <c r="T62263" s="288"/>
      <c r="U62263" s="287"/>
      <c r="X62263" s="289"/>
    </row>
    <row r="62264" spans="20:24">
      <c r="T62264" s="288"/>
      <c r="U62264" s="287"/>
      <c r="X62264" s="289"/>
    </row>
    <row r="62265" spans="20:24">
      <c r="T62265" s="288"/>
      <c r="U62265" s="287"/>
      <c r="X62265" s="289"/>
    </row>
    <row r="62266" spans="20:24">
      <c r="T62266" s="288"/>
      <c r="U62266" s="287"/>
      <c r="X62266" s="289"/>
    </row>
    <row r="62267" spans="20:24">
      <c r="T62267" s="288"/>
      <c r="U62267" s="287"/>
      <c r="X62267" s="289"/>
    </row>
    <row r="62268" spans="20:24">
      <c r="T62268" s="288"/>
      <c r="U62268" s="287"/>
      <c r="X62268" s="289"/>
    </row>
    <row r="62269" spans="20:24">
      <c r="T62269" s="288"/>
      <c r="U62269" s="287"/>
      <c r="X62269" s="289"/>
    </row>
    <row r="62270" spans="20:24">
      <c r="T62270" s="288"/>
      <c r="U62270" s="287"/>
      <c r="X62270" s="289"/>
    </row>
    <row r="62271" spans="20:24">
      <c r="T62271" s="288"/>
      <c r="U62271" s="287"/>
      <c r="X62271" s="289"/>
    </row>
    <row r="62272" spans="20:24">
      <c r="T62272" s="288"/>
      <c r="U62272" s="287"/>
      <c r="X62272" s="289"/>
    </row>
    <row r="62273" spans="20:24">
      <c r="T62273" s="288"/>
      <c r="U62273" s="287"/>
      <c r="X62273" s="289"/>
    </row>
    <row r="62274" spans="20:24">
      <c r="T62274" s="288"/>
      <c r="U62274" s="287"/>
      <c r="X62274" s="289"/>
    </row>
    <row r="62275" spans="20:24">
      <c r="T62275" s="288"/>
      <c r="U62275" s="287"/>
      <c r="X62275" s="289"/>
    </row>
    <row r="62276" spans="20:24">
      <c r="T62276" s="288"/>
      <c r="U62276" s="287"/>
      <c r="X62276" s="289"/>
    </row>
    <row r="62277" spans="20:24">
      <c r="T62277" s="288"/>
      <c r="U62277" s="287"/>
      <c r="X62277" s="289"/>
    </row>
    <row r="62278" spans="20:24">
      <c r="T62278" s="288"/>
      <c r="U62278" s="287"/>
      <c r="X62278" s="289"/>
    </row>
    <row r="62279" spans="20:24">
      <c r="T62279" s="288"/>
      <c r="U62279" s="287"/>
      <c r="X62279" s="289"/>
    </row>
    <row r="62280" spans="20:24">
      <c r="T62280" s="288"/>
      <c r="U62280" s="287"/>
      <c r="X62280" s="289"/>
    </row>
    <row r="62281" spans="20:24">
      <c r="T62281" s="288"/>
      <c r="U62281" s="287"/>
      <c r="X62281" s="289"/>
    </row>
    <row r="62282" spans="20:24">
      <c r="T62282" s="288"/>
      <c r="U62282" s="287"/>
      <c r="X62282" s="289"/>
    </row>
    <row r="62283" spans="20:24">
      <c r="T62283" s="288"/>
      <c r="U62283" s="287"/>
      <c r="X62283" s="289"/>
    </row>
    <row r="62284" spans="20:24">
      <c r="T62284" s="288"/>
      <c r="U62284" s="287"/>
      <c r="X62284" s="289"/>
    </row>
    <row r="62285" spans="20:24">
      <c r="T62285" s="288"/>
      <c r="U62285" s="287"/>
      <c r="X62285" s="289"/>
    </row>
    <row r="62286" spans="20:24">
      <c r="T62286" s="288"/>
      <c r="U62286" s="287"/>
      <c r="X62286" s="289"/>
    </row>
    <row r="62287" spans="20:24">
      <c r="T62287" s="288"/>
      <c r="U62287" s="287"/>
      <c r="X62287" s="289"/>
    </row>
    <row r="62288" spans="20:24">
      <c r="T62288" s="288"/>
      <c r="U62288" s="287"/>
      <c r="X62288" s="289"/>
    </row>
    <row r="62289" spans="20:24">
      <c r="T62289" s="288"/>
      <c r="U62289" s="287"/>
      <c r="X62289" s="289"/>
    </row>
    <row r="62290" spans="20:24">
      <c r="T62290" s="288"/>
      <c r="U62290" s="287"/>
      <c r="X62290" s="289"/>
    </row>
    <row r="62291" spans="20:24">
      <c r="T62291" s="288"/>
      <c r="U62291" s="287"/>
      <c r="X62291" s="289"/>
    </row>
    <row r="62292" spans="20:24">
      <c r="T62292" s="288"/>
      <c r="U62292" s="287"/>
      <c r="X62292" s="289"/>
    </row>
    <row r="62293" spans="20:24">
      <c r="T62293" s="288"/>
      <c r="U62293" s="287"/>
      <c r="X62293" s="289"/>
    </row>
    <row r="62294" spans="20:24">
      <c r="T62294" s="288"/>
      <c r="U62294" s="287"/>
      <c r="X62294" s="289"/>
    </row>
    <row r="62295" spans="20:24">
      <c r="T62295" s="288"/>
      <c r="U62295" s="287"/>
      <c r="X62295" s="289"/>
    </row>
    <row r="62296" spans="20:24">
      <c r="T62296" s="288"/>
      <c r="U62296" s="287"/>
      <c r="X62296" s="289"/>
    </row>
    <row r="62297" spans="20:24">
      <c r="T62297" s="288"/>
      <c r="U62297" s="287"/>
      <c r="X62297" s="289"/>
    </row>
    <row r="62298" spans="20:24">
      <c r="T62298" s="288"/>
      <c r="U62298" s="287"/>
      <c r="X62298" s="289"/>
    </row>
    <row r="62299" spans="20:24">
      <c r="T62299" s="288"/>
      <c r="U62299" s="287"/>
      <c r="X62299" s="289"/>
    </row>
    <row r="62300" spans="20:24">
      <c r="T62300" s="288"/>
      <c r="U62300" s="287"/>
      <c r="X62300" s="289"/>
    </row>
    <row r="62301" spans="20:24">
      <c r="T62301" s="288"/>
      <c r="U62301" s="287"/>
      <c r="X62301" s="289"/>
    </row>
    <row r="62302" spans="20:24">
      <c r="T62302" s="288"/>
      <c r="U62302" s="287"/>
      <c r="X62302" s="289"/>
    </row>
    <row r="62303" spans="20:24">
      <c r="T62303" s="288"/>
      <c r="U62303" s="287"/>
      <c r="X62303" s="289"/>
    </row>
    <row r="62304" spans="20:24">
      <c r="T62304" s="288"/>
      <c r="U62304" s="287"/>
      <c r="X62304" s="289"/>
    </row>
    <row r="62305" spans="20:24">
      <c r="T62305" s="288"/>
      <c r="U62305" s="287"/>
      <c r="X62305" s="289"/>
    </row>
    <row r="62306" spans="20:24">
      <c r="T62306" s="288"/>
      <c r="U62306" s="287"/>
      <c r="X62306" s="289"/>
    </row>
    <row r="62307" spans="20:24">
      <c r="T62307" s="288"/>
      <c r="U62307" s="287"/>
      <c r="X62307" s="289"/>
    </row>
    <row r="62308" spans="20:24">
      <c r="T62308" s="288"/>
      <c r="U62308" s="287"/>
      <c r="X62308" s="289"/>
    </row>
    <row r="62309" spans="20:24">
      <c r="T62309" s="288"/>
      <c r="U62309" s="287"/>
      <c r="X62309" s="289"/>
    </row>
    <row r="62310" spans="20:24">
      <c r="T62310" s="288"/>
      <c r="U62310" s="287"/>
      <c r="X62310" s="289"/>
    </row>
    <row r="62311" spans="20:24">
      <c r="T62311" s="288"/>
      <c r="U62311" s="287"/>
      <c r="X62311" s="289"/>
    </row>
    <row r="62312" spans="20:24">
      <c r="T62312" s="288"/>
      <c r="U62312" s="287"/>
      <c r="X62312" s="289"/>
    </row>
    <row r="62313" spans="20:24">
      <c r="T62313" s="288"/>
      <c r="U62313" s="287"/>
      <c r="X62313" s="289"/>
    </row>
    <row r="62314" spans="20:24">
      <c r="T62314" s="288"/>
      <c r="U62314" s="287"/>
      <c r="X62314" s="289"/>
    </row>
    <row r="62315" spans="20:24">
      <c r="T62315" s="288"/>
      <c r="U62315" s="287"/>
      <c r="X62315" s="289"/>
    </row>
    <row r="62316" spans="20:24">
      <c r="T62316" s="288"/>
      <c r="U62316" s="287"/>
      <c r="X62316" s="289"/>
    </row>
    <row r="62317" spans="20:24">
      <c r="T62317" s="288"/>
      <c r="U62317" s="287"/>
      <c r="X62317" s="289"/>
    </row>
    <row r="62318" spans="20:24">
      <c r="T62318" s="288"/>
      <c r="U62318" s="287"/>
      <c r="X62318" s="289"/>
    </row>
    <row r="62319" spans="20:24">
      <c r="T62319" s="288"/>
      <c r="U62319" s="287"/>
      <c r="X62319" s="289"/>
    </row>
    <row r="62320" spans="20:24">
      <c r="T62320" s="288"/>
      <c r="U62320" s="287"/>
      <c r="X62320" s="289"/>
    </row>
    <row r="62321" spans="20:24">
      <c r="T62321" s="288"/>
      <c r="U62321" s="287"/>
      <c r="X62321" s="289"/>
    </row>
    <row r="62322" spans="20:24">
      <c r="T62322" s="288"/>
      <c r="U62322" s="287"/>
      <c r="X62322" s="289"/>
    </row>
    <row r="62323" spans="20:24">
      <c r="T62323" s="288"/>
      <c r="U62323" s="287"/>
      <c r="X62323" s="289"/>
    </row>
    <row r="62324" spans="20:24">
      <c r="T62324" s="288"/>
      <c r="U62324" s="287"/>
      <c r="X62324" s="289"/>
    </row>
    <row r="62325" spans="20:24">
      <c r="T62325" s="288"/>
      <c r="U62325" s="287"/>
      <c r="X62325" s="289"/>
    </row>
    <row r="62326" spans="20:24">
      <c r="T62326" s="288"/>
      <c r="U62326" s="287"/>
      <c r="X62326" s="289"/>
    </row>
    <row r="62327" spans="20:24">
      <c r="T62327" s="288"/>
      <c r="U62327" s="287"/>
      <c r="X62327" s="289"/>
    </row>
    <row r="62328" spans="20:24">
      <c r="T62328" s="288"/>
      <c r="U62328" s="287"/>
      <c r="X62328" s="289"/>
    </row>
    <row r="62329" spans="20:24">
      <c r="T62329" s="288"/>
      <c r="U62329" s="287"/>
      <c r="X62329" s="289"/>
    </row>
    <row r="62330" spans="20:24">
      <c r="T62330" s="288"/>
      <c r="U62330" s="287"/>
      <c r="X62330" s="289"/>
    </row>
    <row r="62331" spans="20:24">
      <c r="T62331" s="288"/>
      <c r="U62331" s="287"/>
      <c r="X62331" s="289"/>
    </row>
    <row r="62332" spans="20:24">
      <c r="T62332" s="288"/>
      <c r="U62332" s="287"/>
      <c r="X62332" s="289"/>
    </row>
    <row r="62333" spans="20:24">
      <c r="T62333" s="288"/>
      <c r="U62333" s="287"/>
      <c r="X62333" s="289"/>
    </row>
    <row r="62334" spans="20:24">
      <c r="T62334" s="288"/>
      <c r="U62334" s="287"/>
      <c r="X62334" s="289"/>
    </row>
    <row r="62335" spans="20:24">
      <c r="T62335" s="288"/>
      <c r="U62335" s="287"/>
      <c r="X62335" s="289"/>
    </row>
    <row r="62336" spans="20:24">
      <c r="T62336" s="288"/>
      <c r="U62336" s="287"/>
      <c r="X62336" s="289"/>
    </row>
    <row r="62337" spans="20:24">
      <c r="T62337" s="288"/>
      <c r="U62337" s="287"/>
      <c r="X62337" s="289"/>
    </row>
    <row r="62338" spans="20:24">
      <c r="T62338" s="288"/>
      <c r="U62338" s="287"/>
      <c r="X62338" s="289"/>
    </row>
    <row r="62339" spans="20:24">
      <c r="T62339" s="288"/>
      <c r="U62339" s="287"/>
      <c r="X62339" s="289"/>
    </row>
    <row r="62340" spans="20:24">
      <c r="T62340" s="288"/>
      <c r="U62340" s="287"/>
      <c r="X62340" s="289"/>
    </row>
    <row r="62341" spans="20:24">
      <c r="T62341" s="288"/>
      <c r="U62341" s="287"/>
      <c r="X62341" s="289"/>
    </row>
    <row r="62342" spans="20:24">
      <c r="T62342" s="288"/>
      <c r="U62342" s="287"/>
      <c r="X62342" s="289"/>
    </row>
    <row r="62343" spans="20:24">
      <c r="T62343" s="288"/>
      <c r="U62343" s="287"/>
      <c r="X62343" s="289"/>
    </row>
    <row r="62344" spans="20:24">
      <c r="T62344" s="288"/>
      <c r="U62344" s="287"/>
      <c r="X62344" s="289"/>
    </row>
    <row r="62345" spans="20:24">
      <c r="T62345" s="288"/>
      <c r="U62345" s="287"/>
      <c r="X62345" s="289"/>
    </row>
    <row r="62346" spans="20:24">
      <c r="T62346" s="288"/>
      <c r="U62346" s="287"/>
      <c r="X62346" s="289"/>
    </row>
    <row r="62347" spans="20:24">
      <c r="T62347" s="288"/>
      <c r="U62347" s="287"/>
      <c r="X62347" s="289"/>
    </row>
    <row r="62348" spans="20:24">
      <c r="T62348" s="288"/>
      <c r="U62348" s="287"/>
      <c r="X62348" s="289"/>
    </row>
    <row r="62349" spans="20:24">
      <c r="T62349" s="288"/>
      <c r="U62349" s="287"/>
      <c r="X62349" s="289"/>
    </row>
    <row r="62350" spans="20:24">
      <c r="T62350" s="288"/>
      <c r="U62350" s="287"/>
      <c r="X62350" s="289"/>
    </row>
    <row r="62351" spans="20:24">
      <c r="T62351" s="288"/>
      <c r="U62351" s="287"/>
      <c r="X62351" s="289"/>
    </row>
    <row r="62352" spans="20:24">
      <c r="T62352" s="288"/>
      <c r="U62352" s="287"/>
      <c r="X62352" s="289"/>
    </row>
    <row r="62353" spans="20:24">
      <c r="T62353" s="288"/>
      <c r="U62353" s="287"/>
      <c r="X62353" s="289"/>
    </row>
    <row r="62354" spans="20:24">
      <c r="T62354" s="288"/>
      <c r="U62354" s="287"/>
      <c r="X62354" s="289"/>
    </row>
    <row r="62355" spans="20:24">
      <c r="T62355" s="288"/>
      <c r="U62355" s="287"/>
      <c r="X62355" s="289"/>
    </row>
    <row r="62356" spans="20:24">
      <c r="T62356" s="288"/>
      <c r="U62356" s="287"/>
      <c r="X62356" s="289"/>
    </row>
    <row r="62357" spans="20:24">
      <c r="T62357" s="288"/>
      <c r="U62357" s="287"/>
      <c r="X62357" s="289"/>
    </row>
    <row r="62358" spans="20:24">
      <c r="T62358" s="288"/>
      <c r="U62358" s="287"/>
      <c r="X62358" s="289"/>
    </row>
    <row r="62359" spans="20:24">
      <c r="T62359" s="288"/>
      <c r="U62359" s="287"/>
      <c r="X62359" s="289"/>
    </row>
    <row r="62360" spans="20:24">
      <c r="T62360" s="288"/>
      <c r="U62360" s="287"/>
      <c r="X62360" s="289"/>
    </row>
    <row r="62361" spans="20:24">
      <c r="T62361" s="288"/>
      <c r="U62361" s="287"/>
      <c r="X62361" s="289"/>
    </row>
    <row r="62362" spans="20:24">
      <c r="T62362" s="288"/>
      <c r="U62362" s="287"/>
      <c r="X62362" s="289"/>
    </row>
    <row r="62363" spans="20:24">
      <c r="T62363" s="288"/>
      <c r="U62363" s="287"/>
      <c r="X62363" s="289"/>
    </row>
    <row r="62364" spans="20:24">
      <c r="T62364" s="288"/>
      <c r="U62364" s="287"/>
      <c r="X62364" s="289"/>
    </row>
    <row r="62365" spans="20:24">
      <c r="T62365" s="288"/>
      <c r="U62365" s="287"/>
      <c r="X62365" s="289"/>
    </row>
    <row r="62366" spans="20:24">
      <c r="T62366" s="288"/>
      <c r="U62366" s="287"/>
      <c r="X62366" s="289"/>
    </row>
    <row r="62367" spans="20:24">
      <c r="T62367" s="288"/>
      <c r="U62367" s="287"/>
      <c r="X62367" s="289"/>
    </row>
    <row r="62368" spans="20:24">
      <c r="T62368" s="288"/>
      <c r="U62368" s="287"/>
      <c r="X62368" s="289"/>
    </row>
    <row r="62369" spans="20:24">
      <c r="T62369" s="288"/>
      <c r="U62369" s="287"/>
      <c r="X62369" s="289"/>
    </row>
    <row r="62370" spans="20:24">
      <c r="T62370" s="288"/>
      <c r="U62370" s="287"/>
      <c r="X62370" s="289"/>
    </row>
    <row r="62371" spans="20:24">
      <c r="T62371" s="288"/>
      <c r="U62371" s="287"/>
      <c r="X62371" s="289"/>
    </row>
    <row r="62372" spans="20:24">
      <c r="T62372" s="288"/>
      <c r="U62372" s="287"/>
      <c r="X62372" s="289"/>
    </row>
    <row r="62373" spans="20:24">
      <c r="T62373" s="288"/>
      <c r="U62373" s="287"/>
      <c r="X62373" s="289"/>
    </row>
    <row r="62374" spans="20:24">
      <c r="T62374" s="288"/>
      <c r="U62374" s="287"/>
      <c r="X62374" s="289"/>
    </row>
    <row r="62375" spans="20:24">
      <c r="T62375" s="288"/>
      <c r="U62375" s="287"/>
      <c r="X62375" s="289"/>
    </row>
    <row r="62376" spans="20:24">
      <c r="T62376" s="288"/>
      <c r="U62376" s="287"/>
      <c r="X62376" s="289"/>
    </row>
    <row r="62377" spans="20:24">
      <c r="T62377" s="288"/>
      <c r="U62377" s="287"/>
      <c r="X62377" s="289"/>
    </row>
    <row r="62378" spans="20:24">
      <c r="T62378" s="288"/>
      <c r="U62378" s="287"/>
      <c r="X62378" s="289"/>
    </row>
    <row r="62379" spans="20:24">
      <c r="T62379" s="288"/>
      <c r="U62379" s="287"/>
      <c r="X62379" s="289"/>
    </row>
    <row r="62380" spans="20:24">
      <c r="T62380" s="288"/>
      <c r="U62380" s="287"/>
      <c r="X62380" s="289"/>
    </row>
    <row r="62381" spans="20:24">
      <c r="T62381" s="288"/>
      <c r="U62381" s="287"/>
      <c r="X62381" s="289"/>
    </row>
    <row r="62382" spans="20:24">
      <c r="T62382" s="288"/>
      <c r="U62382" s="287"/>
      <c r="X62382" s="289"/>
    </row>
    <row r="62383" spans="20:24">
      <c r="T62383" s="288"/>
      <c r="U62383" s="287"/>
      <c r="X62383" s="289"/>
    </row>
    <row r="62384" spans="20:24">
      <c r="T62384" s="288"/>
      <c r="U62384" s="287"/>
      <c r="X62384" s="289"/>
    </row>
    <row r="62385" spans="20:24">
      <c r="T62385" s="288"/>
      <c r="U62385" s="287"/>
      <c r="X62385" s="289"/>
    </row>
    <row r="62386" spans="20:24">
      <c r="T62386" s="288"/>
      <c r="U62386" s="287"/>
      <c r="X62386" s="289"/>
    </row>
    <row r="62387" spans="20:24">
      <c r="T62387" s="288"/>
      <c r="U62387" s="287"/>
      <c r="X62387" s="289"/>
    </row>
    <row r="62388" spans="20:24">
      <c r="T62388" s="288"/>
      <c r="U62388" s="287"/>
      <c r="X62388" s="289"/>
    </row>
    <row r="62389" spans="20:24">
      <c r="T62389" s="288"/>
      <c r="U62389" s="287"/>
      <c r="X62389" s="289"/>
    </row>
    <row r="62390" spans="20:24">
      <c r="T62390" s="288"/>
      <c r="U62390" s="287"/>
      <c r="X62390" s="289"/>
    </row>
    <row r="62391" spans="20:24">
      <c r="T62391" s="288"/>
      <c r="U62391" s="287"/>
      <c r="X62391" s="289"/>
    </row>
    <row r="62392" spans="20:24">
      <c r="T62392" s="288"/>
      <c r="U62392" s="287"/>
      <c r="X62392" s="289"/>
    </row>
    <row r="62393" spans="20:24">
      <c r="T62393" s="288"/>
      <c r="U62393" s="287"/>
      <c r="X62393" s="289"/>
    </row>
    <row r="62394" spans="20:24">
      <c r="T62394" s="288"/>
      <c r="U62394" s="287"/>
      <c r="X62394" s="289"/>
    </row>
    <row r="62395" spans="20:24">
      <c r="T62395" s="288"/>
      <c r="U62395" s="287"/>
      <c r="X62395" s="289"/>
    </row>
    <row r="62396" spans="20:24">
      <c r="T62396" s="288"/>
      <c r="U62396" s="287"/>
      <c r="X62396" s="289"/>
    </row>
    <row r="62397" spans="20:24">
      <c r="T62397" s="288"/>
      <c r="U62397" s="287"/>
      <c r="X62397" s="289"/>
    </row>
    <row r="62398" spans="20:24">
      <c r="T62398" s="288"/>
      <c r="U62398" s="287"/>
      <c r="X62398" s="289"/>
    </row>
    <row r="62399" spans="20:24">
      <c r="T62399" s="288"/>
      <c r="U62399" s="287"/>
      <c r="X62399" s="289"/>
    </row>
    <row r="62400" spans="20:24">
      <c r="T62400" s="288"/>
      <c r="U62400" s="287"/>
      <c r="X62400" s="289"/>
    </row>
    <row r="62401" spans="20:24">
      <c r="T62401" s="288"/>
      <c r="U62401" s="287"/>
      <c r="X62401" s="289"/>
    </row>
    <row r="62402" spans="20:24">
      <c r="T62402" s="288"/>
      <c r="U62402" s="287"/>
      <c r="X62402" s="289"/>
    </row>
    <row r="62403" spans="20:24">
      <c r="T62403" s="288"/>
      <c r="U62403" s="287"/>
      <c r="X62403" s="289"/>
    </row>
    <row r="62404" spans="20:24">
      <c r="T62404" s="288"/>
      <c r="U62404" s="287"/>
      <c r="X62404" s="289"/>
    </row>
    <row r="62405" spans="20:24">
      <c r="T62405" s="288"/>
      <c r="U62405" s="287"/>
      <c r="X62405" s="289"/>
    </row>
    <row r="62406" spans="20:24">
      <c r="T62406" s="288"/>
      <c r="U62406" s="287"/>
      <c r="X62406" s="289"/>
    </row>
    <row r="62407" spans="20:24">
      <c r="T62407" s="288"/>
      <c r="U62407" s="287"/>
      <c r="X62407" s="289"/>
    </row>
    <row r="62408" spans="20:24">
      <c r="T62408" s="288"/>
      <c r="U62408" s="287"/>
      <c r="X62408" s="289"/>
    </row>
    <row r="62409" spans="20:24">
      <c r="T62409" s="288"/>
      <c r="U62409" s="287"/>
      <c r="X62409" s="289"/>
    </row>
    <row r="62410" spans="20:24">
      <c r="T62410" s="288"/>
      <c r="U62410" s="287"/>
      <c r="X62410" s="289"/>
    </row>
    <row r="62411" spans="20:24">
      <c r="T62411" s="288"/>
      <c r="U62411" s="287"/>
      <c r="X62411" s="289"/>
    </row>
    <row r="62412" spans="20:24">
      <c r="T62412" s="288"/>
      <c r="U62412" s="287"/>
      <c r="X62412" s="289"/>
    </row>
    <row r="62413" spans="20:24">
      <c r="T62413" s="288"/>
      <c r="U62413" s="287"/>
      <c r="X62413" s="289"/>
    </row>
    <row r="62414" spans="20:24">
      <c r="T62414" s="288"/>
      <c r="U62414" s="287"/>
      <c r="X62414" s="289"/>
    </row>
    <row r="62415" spans="20:24">
      <c r="T62415" s="288"/>
      <c r="U62415" s="287"/>
      <c r="X62415" s="289"/>
    </row>
    <row r="62416" spans="20:24">
      <c r="T62416" s="288"/>
      <c r="U62416" s="287"/>
      <c r="X62416" s="289"/>
    </row>
    <row r="62417" spans="20:24">
      <c r="T62417" s="288"/>
      <c r="U62417" s="287"/>
      <c r="X62417" s="289"/>
    </row>
    <row r="62418" spans="20:24">
      <c r="T62418" s="288"/>
      <c r="U62418" s="287"/>
      <c r="X62418" s="289"/>
    </row>
    <row r="62419" spans="20:24">
      <c r="T62419" s="288"/>
      <c r="U62419" s="287"/>
      <c r="X62419" s="289"/>
    </row>
    <row r="62420" spans="20:24">
      <c r="T62420" s="288"/>
      <c r="U62420" s="287"/>
      <c r="X62420" s="289"/>
    </row>
    <row r="62421" spans="20:24">
      <c r="T62421" s="288"/>
      <c r="U62421" s="287"/>
      <c r="X62421" s="289"/>
    </row>
    <row r="62422" spans="20:24">
      <c r="T62422" s="288"/>
      <c r="U62422" s="287"/>
      <c r="X62422" s="289"/>
    </row>
    <row r="62423" spans="20:24">
      <c r="T62423" s="288"/>
      <c r="U62423" s="287"/>
      <c r="X62423" s="289"/>
    </row>
    <row r="62424" spans="20:24">
      <c r="T62424" s="288"/>
      <c r="U62424" s="287"/>
      <c r="X62424" s="289"/>
    </row>
    <row r="62425" spans="20:24">
      <c r="T62425" s="288"/>
      <c r="U62425" s="287"/>
      <c r="X62425" s="289"/>
    </row>
    <row r="62426" spans="20:24">
      <c r="T62426" s="288"/>
      <c r="U62426" s="287"/>
      <c r="X62426" s="289"/>
    </row>
    <row r="62427" spans="20:24">
      <c r="T62427" s="288"/>
      <c r="U62427" s="287"/>
      <c r="X62427" s="289"/>
    </row>
    <row r="62428" spans="20:24">
      <c r="T62428" s="288"/>
      <c r="U62428" s="287"/>
      <c r="X62428" s="289"/>
    </row>
    <row r="62429" spans="20:24">
      <c r="T62429" s="288"/>
      <c r="U62429" s="287"/>
      <c r="X62429" s="289"/>
    </row>
    <row r="62430" spans="20:24">
      <c r="T62430" s="288"/>
      <c r="U62430" s="287"/>
      <c r="X62430" s="289"/>
    </row>
    <row r="62431" spans="20:24">
      <c r="T62431" s="288"/>
      <c r="U62431" s="287"/>
      <c r="X62431" s="289"/>
    </row>
    <row r="62432" spans="20:24">
      <c r="T62432" s="288"/>
      <c r="U62432" s="287"/>
      <c r="X62432" s="289"/>
    </row>
    <row r="62433" spans="20:24">
      <c r="T62433" s="288"/>
      <c r="U62433" s="287"/>
      <c r="X62433" s="289"/>
    </row>
    <row r="62434" spans="20:24">
      <c r="T62434" s="288"/>
      <c r="U62434" s="287"/>
      <c r="X62434" s="289"/>
    </row>
    <row r="62435" spans="20:24">
      <c r="T62435" s="288"/>
      <c r="U62435" s="287"/>
      <c r="X62435" s="289"/>
    </row>
    <row r="62436" spans="20:24">
      <c r="T62436" s="288"/>
      <c r="U62436" s="287"/>
      <c r="X62436" s="289"/>
    </row>
    <row r="62437" spans="20:24">
      <c r="T62437" s="288"/>
      <c r="U62437" s="287"/>
      <c r="X62437" s="289"/>
    </row>
    <row r="62438" spans="20:24">
      <c r="T62438" s="288"/>
      <c r="U62438" s="287"/>
      <c r="X62438" s="289"/>
    </row>
    <row r="62439" spans="20:24">
      <c r="T62439" s="288"/>
      <c r="U62439" s="287"/>
      <c r="X62439" s="289"/>
    </row>
    <row r="62440" spans="20:24">
      <c r="T62440" s="288"/>
      <c r="U62440" s="287"/>
      <c r="X62440" s="289"/>
    </row>
    <row r="62441" spans="20:24">
      <c r="T62441" s="288"/>
      <c r="U62441" s="287"/>
      <c r="X62441" s="289"/>
    </row>
    <row r="62442" spans="20:24">
      <c r="T62442" s="288"/>
      <c r="U62442" s="287"/>
      <c r="X62442" s="289"/>
    </row>
    <row r="62443" spans="20:24">
      <c r="T62443" s="288"/>
      <c r="U62443" s="287"/>
      <c r="X62443" s="289"/>
    </row>
    <row r="62444" spans="20:24">
      <c r="T62444" s="288"/>
      <c r="U62444" s="287"/>
      <c r="X62444" s="289"/>
    </row>
    <row r="62445" spans="20:24">
      <c r="T62445" s="288"/>
      <c r="U62445" s="287"/>
      <c r="X62445" s="289"/>
    </row>
    <row r="62446" spans="20:24">
      <c r="T62446" s="288"/>
      <c r="U62446" s="287"/>
      <c r="X62446" s="289"/>
    </row>
    <row r="62447" spans="20:24">
      <c r="T62447" s="288"/>
      <c r="U62447" s="287"/>
      <c r="X62447" s="289"/>
    </row>
    <row r="62448" spans="20:24">
      <c r="T62448" s="288"/>
      <c r="U62448" s="287"/>
      <c r="X62448" s="289"/>
    </row>
    <row r="62449" spans="20:24">
      <c r="T62449" s="288"/>
      <c r="U62449" s="287"/>
      <c r="X62449" s="289"/>
    </row>
    <row r="62450" spans="20:24">
      <c r="T62450" s="288"/>
      <c r="U62450" s="287"/>
      <c r="X62450" s="289"/>
    </row>
    <row r="62451" spans="20:24">
      <c r="T62451" s="288"/>
      <c r="U62451" s="287"/>
      <c r="X62451" s="289"/>
    </row>
    <row r="62452" spans="20:24">
      <c r="T62452" s="288"/>
      <c r="U62452" s="287"/>
      <c r="X62452" s="289"/>
    </row>
    <row r="62453" spans="20:24">
      <c r="T62453" s="288"/>
      <c r="U62453" s="287"/>
      <c r="X62453" s="289"/>
    </row>
    <row r="62454" spans="20:24">
      <c r="T62454" s="288"/>
      <c r="U62454" s="287"/>
      <c r="X62454" s="289"/>
    </row>
    <row r="62455" spans="20:24">
      <c r="T62455" s="288"/>
      <c r="U62455" s="287"/>
      <c r="X62455" s="289"/>
    </row>
    <row r="62456" spans="20:24">
      <c r="T62456" s="288"/>
      <c r="U62456" s="287"/>
      <c r="X62456" s="289"/>
    </row>
    <row r="62457" spans="20:24">
      <c r="T62457" s="288"/>
      <c r="U62457" s="287"/>
      <c r="X62457" s="289"/>
    </row>
    <row r="62458" spans="20:24">
      <c r="T62458" s="288"/>
      <c r="U62458" s="287"/>
      <c r="X62458" s="289"/>
    </row>
    <row r="62459" spans="20:24">
      <c r="T62459" s="288"/>
      <c r="U62459" s="287"/>
      <c r="X62459" s="289"/>
    </row>
    <row r="62460" spans="20:24">
      <c r="T62460" s="288"/>
      <c r="U62460" s="287"/>
      <c r="X62460" s="289"/>
    </row>
    <row r="62461" spans="20:24">
      <c r="T62461" s="288"/>
      <c r="U62461" s="287"/>
      <c r="X62461" s="289"/>
    </row>
    <row r="62462" spans="20:24">
      <c r="T62462" s="288"/>
      <c r="U62462" s="287"/>
      <c r="X62462" s="289"/>
    </row>
    <row r="62463" spans="20:24">
      <c r="T62463" s="288"/>
      <c r="U62463" s="287"/>
      <c r="X62463" s="289"/>
    </row>
    <row r="62464" spans="20:24">
      <c r="T62464" s="288"/>
      <c r="U62464" s="287"/>
      <c r="X62464" s="289"/>
    </row>
    <row r="62465" spans="20:24">
      <c r="T62465" s="288"/>
      <c r="U62465" s="287"/>
      <c r="X62465" s="289"/>
    </row>
    <row r="62466" spans="20:24">
      <c r="T62466" s="288"/>
      <c r="U62466" s="287"/>
      <c r="X62466" s="289"/>
    </row>
    <row r="62467" spans="20:24">
      <c r="T62467" s="288"/>
      <c r="U62467" s="287"/>
      <c r="X62467" s="289"/>
    </row>
    <row r="62468" spans="20:24">
      <c r="T62468" s="288"/>
      <c r="U62468" s="287"/>
      <c r="X62468" s="289"/>
    </row>
    <row r="62469" spans="20:24">
      <c r="T62469" s="288"/>
      <c r="U62469" s="287"/>
      <c r="X62469" s="289"/>
    </row>
    <row r="62470" spans="20:24">
      <c r="T62470" s="288"/>
      <c r="U62470" s="287"/>
      <c r="X62470" s="289"/>
    </row>
    <row r="62471" spans="20:24">
      <c r="T62471" s="288"/>
      <c r="U62471" s="287"/>
      <c r="X62471" s="289"/>
    </row>
    <row r="62472" spans="20:24">
      <c r="T62472" s="288"/>
      <c r="U62472" s="287"/>
      <c r="X62472" s="289"/>
    </row>
    <row r="62473" spans="20:24">
      <c r="T62473" s="288"/>
      <c r="U62473" s="287"/>
      <c r="X62473" s="289"/>
    </row>
    <row r="62474" spans="20:24">
      <c r="T62474" s="288"/>
      <c r="U62474" s="287"/>
      <c r="X62474" s="289"/>
    </row>
    <row r="62475" spans="20:24">
      <c r="T62475" s="288"/>
      <c r="U62475" s="287"/>
      <c r="X62475" s="289"/>
    </row>
    <row r="62476" spans="20:24">
      <c r="T62476" s="288"/>
      <c r="U62476" s="287"/>
      <c r="X62476" s="289"/>
    </row>
    <row r="62477" spans="20:24">
      <c r="T62477" s="288"/>
      <c r="U62477" s="287"/>
      <c r="X62477" s="289"/>
    </row>
    <row r="62478" spans="20:24">
      <c r="T62478" s="288"/>
      <c r="U62478" s="287"/>
      <c r="X62478" s="289"/>
    </row>
    <row r="62479" spans="20:24">
      <c r="T62479" s="288"/>
      <c r="U62479" s="287"/>
      <c r="X62479" s="289"/>
    </row>
    <row r="62480" spans="20:24">
      <c r="T62480" s="288"/>
      <c r="U62480" s="287"/>
      <c r="X62480" s="289"/>
    </row>
    <row r="62481" spans="20:24">
      <c r="T62481" s="288"/>
      <c r="U62481" s="287"/>
      <c r="X62481" s="289"/>
    </row>
    <row r="62482" spans="20:24">
      <c r="T62482" s="288"/>
      <c r="U62482" s="287"/>
      <c r="X62482" s="289"/>
    </row>
    <row r="62483" spans="20:24">
      <c r="T62483" s="288"/>
      <c r="U62483" s="287"/>
      <c r="X62483" s="289"/>
    </row>
    <row r="62484" spans="20:24">
      <c r="T62484" s="288"/>
      <c r="U62484" s="287"/>
      <c r="X62484" s="289"/>
    </row>
    <row r="62485" spans="20:24">
      <c r="T62485" s="288"/>
      <c r="U62485" s="287"/>
      <c r="X62485" s="289"/>
    </row>
    <row r="62486" spans="20:24">
      <c r="T62486" s="288"/>
      <c r="U62486" s="287"/>
      <c r="X62486" s="289"/>
    </row>
    <row r="62487" spans="20:24">
      <c r="T62487" s="288"/>
      <c r="U62487" s="287"/>
      <c r="X62487" s="289"/>
    </row>
    <row r="62488" spans="20:24">
      <c r="T62488" s="288"/>
      <c r="U62488" s="287"/>
      <c r="X62488" s="289"/>
    </row>
    <row r="62489" spans="20:24">
      <c r="T62489" s="288"/>
      <c r="U62489" s="287"/>
      <c r="X62489" s="289"/>
    </row>
    <row r="62490" spans="20:24">
      <c r="T62490" s="288"/>
      <c r="U62490" s="287"/>
      <c r="X62490" s="289"/>
    </row>
    <row r="62491" spans="20:24">
      <c r="T62491" s="288"/>
      <c r="U62491" s="287"/>
      <c r="X62491" s="289"/>
    </row>
    <row r="62492" spans="20:24">
      <c r="T62492" s="288"/>
      <c r="U62492" s="287"/>
      <c r="X62492" s="289"/>
    </row>
    <row r="62493" spans="20:24">
      <c r="T62493" s="288"/>
      <c r="U62493" s="287"/>
      <c r="X62493" s="289"/>
    </row>
    <row r="62494" spans="20:24">
      <c r="T62494" s="288"/>
      <c r="U62494" s="287"/>
      <c r="X62494" s="289"/>
    </row>
    <row r="62495" spans="20:24">
      <c r="T62495" s="288"/>
      <c r="U62495" s="287"/>
      <c r="X62495" s="289"/>
    </row>
    <row r="62496" spans="20:24">
      <c r="T62496" s="288"/>
      <c r="U62496" s="287"/>
      <c r="X62496" s="289"/>
    </row>
    <row r="62497" spans="20:24">
      <c r="T62497" s="288"/>
      <c r="U62497" s="287"/>
      <c r="X62497" s="289"/>
    </row>
    <row r="62498" spans="20:24">
      <c r="T62498" s="288"/>
      <c r="U62498" s="287"/>
      <c r="X62498" s="289"/>
    </row>
    <row r="62499" spans="20:24">
      <c r="T62499" s="288"/>
      <c r="U62499" s="287"/>
      <c r="X62499" s="289"/>
    </row>
    <row r="62500" spans="20:24">
      <c r="T62500" s="288"/>
      <c r="U62500" s="287"/>
      <c r="X62500" s="289"/>
    </row>
    <row r="62501" spans="20:24">
      <c r="T62501" s="288"/>
      <c r="U62501" s="287"/>
      <c r="X62501" s="289"/>
    </row>
    <row r="62502" spans="20:24">
      <c r="T62502" s="288"/>
      <c r="U62502" s="287"/>
      <c r="X62502" s="289"/>
    </row>
    <row r="62503" spans="20:24">
      <c r="T62503" s="288"/>
      <c r="U62503" s="287"/>
      <c r="X62503" s="289"/>
    </row>
    <row r="62504" spans="20:24">
      <c r="T62504" s="288"/>
      <c r="U62504" s="287"/>
      <c r="X62504" s="289"/>
    </row>
    <row r="62505" spans="20:24">
      <c r="T62505" s="288"/>
      <c r="U62505" s="287"/>
      <c r="X62505" s="289"/>
    </row>
    <row r="62506" spans="20:24">
      <c r="T62506" s="288"/>
      <c r="U62506" s="287"/>
      <c r="X62506" s="289"/>
    </row>
    <row r="62507" spans="20:24">
      <c r="T62507" s="288"/>
      <c r="U62507" s="287"/>
      <c r="X62507" s="289"/>
    </row>
    <row r="62508" spans="20:24">
      <c r="T62508" s="288"/>
      <c r="U62508" s="287"/>
      <c r="X62508" s="289"/>
    </row>
    <row r="62509" spans="20:24">
      <c r="T62509" s="288"/>
      <c r="U62509" s="287"/>
      <c r="X62509" s="289"/>
    </row>
    <row r="62510" spans="20:24">
      <c r="T62510" s="288"/>
      <c r="U62510" s="287"/>
      <c r="X62510" s="289"/>
    </row>
    <row r="62511" spans="20:24">
      <c r="T62511" s="288"/>
      <c r="U62511" s="287"/>
      <c r="X62511" s="289"/>
    </row>
    <row r="62512" spans="20:24">
      <c r="T62512" s="288"/>
      <c r="U62512" s="287"/>
      <c r="X62512" s="289"/>
    </row>
    <row r="62513" spans="20:24">
      <c r="T62513" s="288"/>
      <c r="U62513" s="287"/>
      <c r="X62513" s="289"/>
    </row>
    <row r="62514" spans="20:24">
      <c r="T62514" s="288"/>
      <c r="U62514" s="287"/>
      <c r="X62514" s="289"/>
    </row>
    <row r="62515" spans="20:24">
      <c r="T62515" s="288"/>
      <c r="U62515" s="287"/>
      <c r="X62515" s="289"/>
    </row>
    <row r="62516" spans="20:24">
      <c r="T62516" s="288"/>
      <c r="U62516" s="287"/>
      <c r="X62516" s="289"/>
    </row>
    <row r="62517" spans="20:24">
      <c r="T62517" s="288"/>
      <c r="U62517" s="287"/>
      <c r="X62517" s="289"/>
    </row>
    <row r="62518" spans="20:24">
      <c r="T62518" s="288"/>
      <c r="U62518" s="287"/>
      <c r="X62518" s="289"/>
    </row>
    <row r="62519" spans="20:24">
      <c r="T62519" s="288"/>
      <c r="U62519" s="287"/>
      <c r="X62519" s="289"/>
    </row>
    <row r="62520" spans="20:24">
      <c r="T62520" s="288"/>
      <c r="U62520" s="287"/>
      <c r="X62520" s="289"/>
    </row>
    <row r="62521" spans="20:24">
      <c r="T62521" s="288"/>
      <c r="U62521" s="287"/>
      <c r="X62521" s="289"/>
    </row>
    <row r="62522" spans="20:24">
      <c r="T62522" s="288"/>
      <c r="U62522" s="287"/>
      <c r="X62522" s="289"/>
    </row>
    <row r="62523" spans="20:24">
      <c r="T62523" s="288"/>
      <c r="U62523" s="287"/>
      <c r="X62523" s="289"/>
    </row>
    <row r="62524" spans="20:24">
      <c r="T62524" s="288"/>
      <c r="U62524" s="287"/>
      <c r="X62524" s="289"/>
    </row>
    <row r="62525" spans="20:24">
      <c r="T62525" s="288"/>
      <c r="U62525" s="287"/>
      <c r="X62525" s="289"/>
    </row>
    <row r="62526" spans="20:24">
      <c r="T62526" s="288"/>
      <c r="U62526" s="287"/>
      <c r="X62526" s="289"/>
    </row>
    <row r="62527" spans="20:24">
      <c r="T62527" s="288"/>
      <c r="U62527" s="287"/>
      <c r="X62527" s="289"/>
    </row>
    <row r="62528" spans="20:24">
      <c r="T62528" s="288"/>
      <c r="U62528" s="287"/>
      <c r="X62528" s="289"/>
    </row>
    <row r="62529" spans="20:24">
      <c r="T62529" s="288"/>
      <c r="U62529" s="287"/>
      <c r="X62529" s="289"/>
    </row>
    <row r="62530" spans="20:24">
      <c r="T62530" s="288"/>
      <c r="U62530" s="287"/>
      <c r="X62530" s="289"/>
    </row>
    <row r="62531" spans="20:24">
      <c r="T62531" s="288"/>
      <c r="U62531" s="287"/>
      <c r="X62531" s="289"/>
    </row>
    <row r="62532" spans="20:24">
      <c r="T62532" s="288"/>
      <c r="U62532" s="287"/>
      <c r="X62532" s="289"/>
    </row>
    <row r="62533" spans="20:24">
      <c r="T62533" s="288"/>
      <c r="U62533" s="287"/>
      <c r="X62533" s="289"/>
    </row>
    <row r="62534" spans="20:24">
      <c r="T62534" s="288"/>
      <c r="U62534" s="287"/>
      <c r="X62534" s="289"/>
    </row>
    <row r="62535" spans="20:24">
      <c r="T62535" s="288"/>
      <c r="U62535" s="287"/>
      <c r="X62535" s="289"/>
    </row>
    <row r="62536" spans="20:24">
      <c r="T62536" s="288"/>
      <c r="U62536" s="287"/>
      <c r="X62536" s="289"/>
    </row>
    <row r="62537" spans="20:24">
      <c r="T62537" s="288"/>
      <c r="U62537" s="287"/>
      <c r="X62537" s="289"/>
    </row>
    <row r="62538" spans="20:24">
      <c r="T62538" s="288"/>
      <c r="U62538" s="287"/>
      <c r="X62538" s="289"/>
    </row>
    <row r="62539" spans="20:24">
      <c r="T62539" s="288"/>
      <c r="U62539" s="287"/>
      <c r="X62539" s="289"/>
    </row>
    <row r="62540" spans="20:24">
      <c r="T62540" s="288"/>
      <c r="U62540" s="287"/>
      <c r="X62540" s="289"/>
    </row>
    <row r="62541" spans="20:24">
      <c r="T62541" s="288"/>
      <c r="U62541" s="287"/>
      <c r="X62541" s="289"/>
    </row>
    <row r="62542" spans="20:24">
      <c r="T62542" s="288"/>
      <c r="U62542" s="287"/>
      <c r="X62542" s="289"/>
    </row>
    <row r="62543" spans="20:24">
      <c r="T62543" s="288"/>
      <c r="U62543" s="287"/>
      <c r="X62543" s="289"/>
    </row>
    <row r="62544" spans="20:24">
      <c r="T62544" s="288"/>
      <c r="U62544" s="287"/>
      <c r="X62544" s="289"/>
    </row>
    <row r="62545" spans="20:24">
      <c r="T62545" s="288"/>
      <c r="U62545" s="287"/>
      <c r="X62545" s="289"/>
    </row>
    <row r="62546" spans="20:24">
      <c r="T62546" s="288"/>
      <c r="U62546" s="287"/>
      <c r="X62546" s="289"/>
    </row>
    <row r="62547" spans="20:24">
      <c r="T62547" s="288"/>
      <c r="U62547" s="287"/>
      <c r="X62547" s="289"/>
    </row>
    <row r="62548" spans="20:24">
      <c r="T62548" s="288"/>
      <c r="U62548" s="287"/>
      <c r="X62548" s="289"/>
    </row>
    <row r="62549" spans="20:24">
      <c r="T62549" s="288"/>
      <c r="U62549" s="287"/>
      <c r="X62549" s="289"/>
    </row>
    <row r="62550" spans="20:24">
      <c r="T62550" s="288"/>
      <c r="U62550" s="287"/>
      <c r="X62550" s="289"/>
    </row>
    <row r="62551" spans="20:24">
      <c r="T62551" s="288"/>
      <c r="U62551" s="287"/>
      <c r="X62551" s="289"/>
    </row>
    <row r="62552" spans="20:24">
      <c r="T62552" s="288"/>
      <c r="U62552" s="287"/>
      <c r="X62552" s="289"/>
    </row>
    <row r="62553" spans="20:24">
      <c r="T62553" s="288"/>
      <c r="U62553" s="287"/>
      <c r="X62553" s="289"/>
    </row>
    <row r="62554" spans="20:24">
      <c r="T62554" s="288"/>
      <c r="U62554" s="287"/>
      <c r="X62554" s="289"/>
    </row>
    <row r="62555" spans="20:24">
      <c r="T62555" s="288"/>
      <c r="U62555" s="287"/>
      <c r="X62555" s="289"/>
    </row>
    <row r="62556" spans="20:24">
      <c r="T62556" s="288"/>
      <c r="U62556" s="287"/>
      <c r="X62556" s="289"/>
    </row>
    <row r="62557" spans="20:24">
      <c r="T62557" s="288"/>
      <c r="U62557" s="287"/>
      <c r="X62557" s="289"/>
    </row>
    <row r="62558" spans="20:24">
      <c r="T62558" s="288"/>
      <c r="U62558" s="287"/>
      <c r="X62558" s="289"/>
    </row>
    <row r="62559" spans="20:24">
      <c r="T62559" s="288"/>
      <c r="U62559" s="287"/>
      <c r="X62559" s="289"/>
    </row>
    <row r="62560" spans="20:24">
      <c r="T62560" s="288"/>
      <c r="U62560" s="287"/>
      <c r="X62560" s="289"/>
    </row>
    <row r="62561" spans="20:24">
      <c r="T62561" s="288"/>
      <c r="U62561" s="287"/>
      <c r="X62561" s="289"/>
    </row>
    <row r="62562" spans="20:24">
      <c r="T62562" s="288"/>
      <c r="U62562" s="287"/>
      <c r="X62562" s="289"/>
    </row>
    <row r="62563" spans="20:24">
      <c r="T62563" s="288"/>
      <c r="U62563" s="287"/>
      <c r="X62563" s="289"/>
    </row>
    <row r="62564" spans="20:24">
      <c r="T62564" s="288"/>
      <c r="U62564" s="287"/>
      <c r="X62564" s="289"/>
    </row>
    <row r="62565" spans="20:24">
      <c r="T62565" s="288"/>
      <c r="U62565" s="287"/>
      <c r="X62565" s="289"/>
    </row>
    <row r="62566" spans="20:24">
      <c r="T62566" s="288"/>
      <c r="U62566" s="287"/>
      <c r="X62566" s="289"/>
    </row>
    <row r="62567" spans="20:24">
      <c r="T62567" s="288"/>
      <c r="U62567" s="287"/>
      <c r="X62567" s="289"/>
    </row>
    <row r="62568" spans="20:24">
      <c r="T62568" s="288"/>
      <c r="U62568" s="287"/>
      <c r="X62568" s="289"/>
    </row>
    <row r="62569" spans="20:24">
      <c r="T62569" s="288"/>
      <c r="U62569" s="287"/>
      <c r="X62569" s="289"/>
    </row>
    <row r="62570" spans="20:24">
      <c r="T62570" s="288"/>
      <c r="U62570" s="287"/>
      <c r="X62570" s="289"/>
    </row>
    <row r="62571" spans="20:24">
      <c r="T62571" s="288"/>
      <c r="U62571" s="287"/>
      <c r="X62571" s="289"/>
    </row>
    <row r="62572" spans="20:24">
      <c r="T62572" s="288"/>
      <c r="U62572" s="287"/>
      <c r="X62572" s="289"/>
    </row>
    <row r="62573" spans="20:24">
      <c r="T62573" s="288"/>
      <c r="U62573" s="287"/>
      <c r="X62573" s="289"/>
    </row>
    <row r="62574" spans="20:24">
      <c r="T62574" s="288"/>
      <c r="U62574" s="287"/>
      <c r="X62574" s="289"/>
    </row>
    <row r="62575" spans="20:24">
      <c r="T62575" s="288"/>
      <c r="U62575" s="287"/>
      <c r="X62575" s="289"/>
    </row>
    <row r="62576" spans="20:24">
      <c r="T62576" s="288"/>
      <c r="U62576" s="287"/>
      <c r="X62576" s="289"/>
    </row>
    <row r="62577" spans="20:24">
      <c r="T62577" s="288"/>
      <c r="U62577" s="287"/>
      <c r="X62577" s="289"/>
    </row>
    <row r="62578" spans="20:24">
      <c r="T62578" s="288"/>
      <c r="U62578" s="287"/>
      <c r="X62578" s="289"/>
    </row>
    <row r="62579" spans="20:24">
      <c r="T62579" s="288"/>
      <c r="U62579" s="287"/>
      <c r="X62579" s="289"/>
    </row>
    <row r="62580" spans="20:24">
      <c r="T62580" s="288"/>
      <c r="U62580" s="287"/>
      <c r="X62580" s="289"/>
    </row>
    <row r="62581" spans="20:24">
      <c r="T62581" s="288"/>
      <c r="U62581" s="287"/>
      <c r="X62581" s="289"/>
    </row>
    <row r="62582" spans="20:24">
      <c r="T62582" s="288"/>
      <c r="U62582" s="287"/>
      <c r="X62582" s="289"/>
    </row>
    <row r="62583" spans="20:24">
      <c r="T62583" s="288"/>
      <c r="U62583" s="287"/>
      <c r="X62583" s="289"/>
    </row>
    <row r="62584" spans="20:24">
      <c r="T62584" s="288"/>
      <c r="U62584" s="287"/>
      <c r="X62584" s="289"/>
    </row>
    <row r="62585" spans="20:24">
      <c r="T62585" s="288"/>
      <c r="U62585" s="287"/>
      <c r="X62585" s="289"/>
    </row>
    <row r="62586" spans="20:24">
      <c r="T62586" s="288"/>
      <c r="U62586" s="287"/>
      <c r="X62586" s="289"/>
    </row>
    <row r="62587" spans="20:24">
      <c r="T62587" s="288"/>
      <c r="U62587" s="287"/>
      <c r="X62587" s="289"/>
    </row>
    <row r="62588" spans="20:24">
      <c r="T62588" s="288"/>
      <c r="U62588" s="287"/>
      <c r="X62588" s="289"/>
    </row>
    <row r="62589" spans="20:24">
      <c r="T62589" s="288"/>
      <c r="U62589" s="287"/>
      <c r="X62589" s="289"/>
    </row>
    <row r="62590" spans="20:24">
      <c r="T62590" s="288"/>
      <c r="U62590" s="287"/>
      <c r="X62590" s="289"/>
    </row>
    <row r="62591" spans="20:24">
      <c r="T62591" s="288"/>
      <c r="U62591" s="287"/>
      <c r="X62591" s="289"/>
    </row>
    <row r="62592" spans="20:24">
      <c r="T62592" s="288"/>
      <c r="U62592" s="287"/>
      <c r="X62592" s="289"/>
    </row>
    <row r="62593" spans="20:24">
      <c r="T62593" s="288"/>
      <c r="U62593" s="287"/>
      <c r="X62593" s="289"/>
    </row>
    <row r="62594" spans="20:24">
      <c r="T62594" s="288"/>
      <c r="U62594" s="287"/>
      <c r="X62594" s="289"/>
    </row>
    <row r="62595" spans="20:24">
      <c r="T62595" s="288"/>
      <c r="U62595" s="287"/>
      <c r="X62595" s="289"/>
    </row>
    <row r="62596" spans="20:24">
      <c r="T62596" s="288"/>
      <c r="U62596" s="287"/>
      <c r="X62596" s="289"/>
    </row>
    <row r="62597" spans="20:24">
      <c r="T62597" s="288"/>
      <c r="U62597" s="287"/>
      <c r="X62597" s="289"/>
    </row>
    <row r="62598" spans="20:24">
      <c r="T62598" s="288"/>
      <c r="U62598" s="287"/>
      <c r="X62598" s="289"/>
    </row>
    <row r="62599" spans="20:24">
      <c r="T62599" s="288"/>
      <c r="U62599" s="287"/>
      <c r="X62599" s="289"/>
    </row>
    <row r="62600" spans="20:24">
      <c r="T62600" s="288"/>
      <c r="U62600" s="287"/>
      <c r="X62600" s="289"/>
    </row>
    <row r="62601" spans="20:24">
      <c r="T62601" s="288"/>
      <c r="U62601" s="287"/>
      <c r="X62601" s="289"/>
    </row>
    <row r="62602" spans="20:24">
      <c r="T62602" s="288"/>
      <c r="U62602" s="287"/>
      <c r="X62602" s="289"/>
    </row>
    <row r="62603" spans="20:24">
      <c r="T62603" s="288"/>
      <c r="U62603" s="287"/>
      <c r="X62603" s="289"/>
    </row>
    <row r="62604" spans="20:24">
      <c r="T62604" s="288"/>
      <c r="U62604" s="287"/>
      <c r="X62604" s="289"/>
    </row>
    <row r="62605" spans="20:24">
      <c r="T62605" s="288"/>
      <c r="U62605" s="287"/>
      <c r="X62605" s="289"/>
    </row>
    <row r="62606" spans="20:24">
      <c r="T62606" s="288"/>
      <c r="U62606" s="287"/>
      <c r="X62606" s="289"/>
    </row>
    <row r="62607" spans="20:24">
      <c r="T62607" s="288"/>
      <c r="U62607" s="287"/>
      <c r="X62607" s="289"/>
    </row>
    <row r="62608" spans="20:24">
      <c r="T62608" s="288"/>
      <c r="U62608" s="287"/>
      <c r="X62608" s="289"/>
    </row>
    <row r="62609" spans="20:24">
      <c r="T62609" s="288"/>
      <c r="U62609" s="287"/>
      <c r="X62609" s="289"/>
    </row>
    <row r="62610" spans="20:24">
      <c r="T62610" s="288"/>
      <c r="U62610" s="287"/>
      <c r="X62610" s="289"/>
    </row>
    <row r="62611" spans="20:24">
      <c r="T62611" s="288"/>
      <c r="U62611" s="287"/>
      <c r="X62611" s="289"/>
    </row>
    <row r="62612" spans="20:24">
      <c r="T62612" s="288"/>
      <c r="U62612" s="287"/>
      <c r="X62612" s="289"/>
    </row>
    <row r="62613" spans="20:24">
      <c r="T62613" s="288"/>
      <c r="U62613" s="287"/>
      <c r="X62613" s="289"/>
    </row>
    <row r="62614" spans="20:24">
      <c r="T62614" s="288"/>
      <c r="U62614" s="287"/>
      <c r="X62614" s="289"/>
    </row>
    <row r="62615" spans="20:24">
      <c r="T62615" s="288"/>
      <c r="U62615" s="287"/>
      <c r="X62615" s="289"/>
    </row>
    <row r="62616" spans="20:24">
      <c r="T62616" s="288"/>
      <c r="U62616" s="287"/>
      <c r="X62616" s="289"/>
    </row>
    <row r="62617" spans="20:24">
      <c r="T62617" s="288"/>
      <c r="U62617" s="287"/>
      <c r="X62617" s="289"/>
    </row>
    <row r="62618" spans="20:24">
      <c r="T62618" s="288"/>
      <c r="U62618" s="287"/>
      <c r="X62618" s="289"/>
    </row>
    <row r="62619" spans="20:24">
      <c r="T62619" s="288"/>
      <c r="U62619" s="287"/>
      <c r="X62619" s="289"/>
    </row>
    <row r="62620" spans="20:24">
      <c r="T62620" s="288"/>
      <c r="U62620" s="287"/>
      <c r="X62620" s="289"/>
    </row>
    <row r="62621" spans="20:24">
      <c r="T62621" s="288"/>
      <c r="U62621" s="287"/>
      <c r="X62621" s="289"/>
    </row>
    <row r="62622" spans="20:24">
      <c r="T62622" s="288"/>
      <c r="U62622" s="287"/>
      <c r="X62622" s="289"/>
    </row>
    <row r="62623" spans="20:24">
      <c r="T62623" s="288"/>
      <c r="U62623" s="287"/>
      <c r="X62623" s="289"/>
    </row>
    <row r="62624" spans="20:24">
      <c r="T62624" s="288"/>
      <c r="U62624" s="287"/>
      <c r="X62624" s="289"/>
    </row>
    <row r="62625" spans="20:24">
      <c r="T62625" s="288"/>
      <c r="U62625" s="287"/>
      <c r="X62625" s="289"/>
    </row>
    <row r="62626" spans="20:24">
      <c r="T62626" s="288"/>
      <c r="U62626" s="287"/>
      <c r="X62626" s="289"/>
    </row>
    <row r="62627" spans="20:24">
      <c r="T62627" s="288"/>
      <c r="U62627" s="287"/>
      <c r="X62627" s="289"/>
    </row>
    <row r="62628" spans="20:24">
      <c r="T62628" s="288"/>
      <c r="U62628" s="287"/>
      <c r="X62628" s="289"/>
    </row>
    <row r="62629" spans="20:24">
      <c r="T62629" s="288"/>
      <c r="U62629" s="287"/>
      <c r="X62629" s="289"/>
    </row>
    <row r="62630" spans="20:24">
      <c r="T62630" s="288"/>
      <c r="U62630" s="287"/>
      <c r="X62630" s="289"/>
    </row>
    <row r="62631" spans="20:24">
      <c r="T62631" s="288"/>
      <c r="U62631" s="287"/>
      <c r="X62631" s="289"/>
    </row>
    <row r="62632" spans="20:24">
      <c r="T62632" s="288"/>
      <c r="U62632" s="287"/>
      <c r="X62632" s="289"/>
    </row>
    <row r="62633" spans="20:24">
      <c r="T62633" s="288"/>
      <c r="U62633" s="287"/>
      <c r="X62633" s="289"/>
    </row>
    <row r="62634" spans="20:24">
      <c r="T62634" s="288"/>
      <c r="U62634" s="287"/>
      <c r="X62634" s="289"/>
    </row>
    <row r="62635" spans="20:24">
      <c r="T62635" s="288"/>
      <c r="U62635" s="287"/>
      <c r="X62635" s="289"/>
    </row>
    <row r="62636" spans="20:24">
      <c r="T62636" s="288"/>
      <c r="U62636" s="287"/>
      <c r="X62636" s="289"/>
    </row>
    <row r="62637" spans="20:24">
      <c r="T62637" s="288"/>
      <c r="U62637" s="287"/>
      <c r="X62637" s="289"/>
    </row>
    <row r="62638" spans="20:24">
      <c r="T62638" s="288"/>
      <c r="U62638" s="287"/>
      <c r="X62638" s="289"/>
    </row>
    <row r="62639" spans="20:24">
      <c r="T62639" s="288"/>
      <c r="U62639" s="287"/>
      <c r="X62639" s="289"/>
    </row>
    <row r="62640" spans="20:24">
      <c r="T62640" s="288"/>
      <c r="U62640" s="287"/>
      <c r="X62640" s="289"/>
    </row>
    <row r="62641" spans="20:24">
      <c r="T62641" s="288"/>
      <c r="U62641" s="287"/>
      <c r="X62641" s="289"/>
    </row>
    <row r="62642" spans="20:24">
      <c r="T62642" s="288"/>
      <c r="U62642" s="287"/>
      <c r="X62642" s="289"/>
    </row>
    <row r="62643" spans="20:24">
      <c r="T62643" s="288"/>
      <c r="U62643" s="287"/>
      <c r="X62643" s="289"/>
    </row>
    <row r="62644" spans="20:24">
      <c r="T62644" s="288"/>
      <c r="U62644" s="287"/>
      <c r="X62644" s="289"/>
    </row>
    <row r="62645" spans="20:24">
      <c r="T62645" s="288"/>
      <c r="U62645" s="287"/>
      <c r="X62645" s="289"/>
    </row>
    <row r="62646" spans="20:24">
      <c r="T62646" s="288"/>
      <c r="U62646" s="287"/>
      <c r="X62646" s="289"/>
    </row>
    <row r="62647" spans="20:24">
      <c r="T62647" s="288"/>
      <c r="U62647" s="287"/>
      <c r="X62647" s="289"/>
    </row>
    <row r="62648" spans="20:24">
      <c r="T62648" s="288"/>
      <c r="U62648" s="287"/>
      <c r="X62648" s="289"/>
    </row>
    <row r="62649" spans="20:24">
      <c r="T62649" s="288"/>
      <c r="U62649" s="287"/>
      <c r="X62649" s="289"/>
    </row>
    <row r="62650" spans="20:24">
      <c r="T62650" s="288"/>
      <c r="U62650" s="287"/>
      <c r="X62650" s="289"/>
    </row>
    <row r="62651" spans="20:24">
      <c r="T62651" s="288"/>
      <c r="U62651" s="287"/>
      <c r="X62651" s="289"/>
    </row>
    <row r="62652" spans="20:24">
      <c r="T62652" s="288"/>
      <c r="U62652" s="287"/>
      <c r="X62652" s="289"/>
    </row>
    <row r="62653" spans="20:24">
      <c r="T62653" s="288"/>
      <c r="U62653" s="287"/>
      <c r="X62653" s="289"/>
    </row>
    <row r="62654" spans="20:24">
      <c r="T62654" s="288"/>
      <c r="U62654" s="287"/>
      <c r="X62654" s="289"/>
    </row>
    <row r="62655" spans="20:24">
      <c r="T62655" s="288"/>
      <c r="U62655" s="287"/>
      <c r="X62655" s="289"/>
    </row>
    <row r="62656" spans="20:24">
      <c r="T62656" s="288"/>
      <c r="U62656" s="287"/>
      <c r="X62656" s="289"/>
    </row>
    <row r="62657" spans="20:24">
      <c r="T62657" s="288"/>
      <c r="U62657" s="287"/>
      <c r="X62657" s="289"/>
    </row>
    <row r="62658" spans="20:24">
      <c r="T62658" s="288"/>
      <c r="U62658" s="287"/>
      <c r="X62658" s="289"/>
    </row>
    <row r="62659" spans="20:24">
      <c r="T62659" s="288"/>
      <c r="U62659" s="287"/>
      <c r="X62659" s="289"/>
    </row>
    <row r="62660" spans="20:24">
      <c r="T62660" s="288"/>
      <c r="U62660" s="287"/>
      <c r="X62660" s="289"/>
    </row>
    <row r="62661" spans="20:24">
      <c r="T62661" s="288"/>
      <c r="U62661" s="287"/>
      <c r="X62661" s="289"/>
    </row>
    <row r="62662" spans="20:24">
      <c r="T62662" s="288"/>
      <c r="U62662" s="287"/>
      <c r="X62662" s="289"/>
    </row>
    <row r="62663" spans="20:24">
      <c r="T62663" s="288"/>
      <c r="U62663" s="287"/>
      <c r="X62663" s="289"/>
    </row>
    <row r="62664" spans="20:24">
      <c r="T62664" s="288"/>
      <c r="U62664" s="287"/>
      <c r="X62664" s="289"/>
    </row>
    <row r="62665" spans="20:24">
      <c r="T62665" s="288"/>
      <c r="U62665" s="287"/>
      <c r="X62665" s="289"/>
    </row>
    <row r="62666" spans="20:24">
      <c r="T62666" s="288"/>
      <c r="U62666" s="287"/>
      <c r="X62666" s="289"/>
    </row>
    <row r="62667" spans="20:24">
      <c r="T62667" s="288"/>
      <c r="U62667" s="287"/>
      <c r="X62667" s="289"/>
    </row>
    <row r="62668" spans="20:24">
      <c r="T62668" s="288"/>
      <c r="U62668" s="287"/>
      <c r="X62668" s="289"/>
    </row>
    <row r="62669" spans="20:24">
      <c r="T62669" s="288"/>
      <c r="U62669" s="287"/>
      <c r="X62669" s="289"/>
    </row>
    <row r="62670" spans="20:24">
      <c r="T62670" s="288"/>
      <c r="U62670" s="287"/>
      <c r="X62670" s="289"/>
    </row>
    <row r="62671" spans="20:24">
      <c r="T62671" s="288"/>
      <c r="U62671" s="287"/>
      <c r="X62671" s="289"/>
    </row>
    <row r="62672" spans="20:24">
      <c r="T62672" s="288"/>
      <c r="U62672" s="287"/>
      <c r="X62672" s="289"/>
    </row>
    <row r="62673" spans="20:24">
      <c r="T62673" s="288"/>
      <c r="U62673" s="287"/>
      <c r="X62673" s="289"/>
    </row>
    <row r="62674" spans="20:24">
      <c r="T62674" s="288"/>
      <c r="U62674" s="287"/>
      <c r="X62674" s="289"/>
    </row>
    <row r="62675" spans="20:24">
      <c r="T62675" s="288"/>
      <c r="U62675" s="287"/>
      <c r="X62675" s="289"/>
    </row>
    <row r="62676" spans="20:24">
      <c r="T62676" s="288"/>
      <c r="U62676" s="287"/>
      <c r="X62676" s="289"/>
    </row>
    <row r="62677" spans="20:24">
      <c r="T62677" s="288"/>
      <c r="U62677" s="287"/>
      <c r="X62677" s="289"/>
    </row>
    <row r="62678" spans="20:24">
      <c r="T62678" s="288"/>
      <c r="U62678" s="287"/>
      <c r="X62678" s="289"/>
    </row>
    <row r="62679" spans="20:24">
      <c r="T62679" s="288"/>
      <c r="U62679" s="287"/>
      <c r="X62679" s="289"/>
    </row>
    <row r="62680" spans="20:24">
      <c r="T62680" s="288"/>
      <c r="U62680" s="287"/>
      <c r="X62680" s="289"/>
    </row>
    <row r="62681" spans="20:24">
      <c r="T62681" s="288"/>
      <c r="U62681" s="287"/>
      <c r="X62681" s="289"/>
    </row>
    <row r="62682" spans="20:24">
      <c r="T62682" s="288"/>
      <c r="U62682" s="287"/>
      <c r="X62682" s="289"/>
    </row>
    <row r="62683" spans="20:24">
      <c r="T62683" s="288"/>
      <c r="U62683" s="287"/>
      <c r="X62683" s="289"/>
    </row>
    <row r="62684" spans="20:24">
      <c r="T62684" s="288"/>
      <c r="U62684" s="287"/>
      <c r="X62684" s="289"/>
    </row>
    <row r="62685" spans="20:24">
      <c r="T62685" s="288"/>
      <c r="U62685" s="287"/>
      <c r="X62685" s="289"/>
    </row>
    <row r="62686" spans="20:24">
      <c r="T62686" s="288"/>
      <c r="U62686" s="287"/>
      <c r="X62686" s="289"/>
    </row>
    <row r="62687" spans="20:24">
      <c r="T62687" s="288"/>
      <c r="U62687" s="287"/>
      <c r="X62687" s="289"/>
    </row>
    <row r="62688" spans="20:24">
      <c r="T62688" s="288"/>
      <c r="U62688" s="287"/>
      <c r="X62688" s="289"/>
    </row>
    <row r="62689" spans="20:24">
      <c r="T62689" s="288"/>
      <c r="U62689" s="287"/>
      <c r="X62689" s="289"/>
    </row>
    <row r="62690" spans="20:24">
      <c r="T62690" s="288"/>
      <c r="U62690" s="287"/>
      <c r="X62690" s="289"/>
    </row>
    <row r="62691" spans="20:24">
      <c r="T62691" s="288"/>
      <c r="U62691" s="287"/>
      <c r="X62691" s="289"/>
    </row>
    <row r="62692" spans="20:24">
      <c r="T62692" s="288"/>
      <c r="U62692" s="287"/>
      <c r="X62692" s="289"/>
    </row>
    <row r="62693" spans="20:24">
      <c r="T62693" s="288"/>
      <c r="U62693" s="287"/>
      <c r="X62693" s="289"/>
    </row>
    <row r="62694" spans="20:24">
      <c r="T62694" s="288"/>
      <c r="U62694" s="287"/>
      <c r="X62694" s="289"/>
    </row>
    <row r="62695" spans="20:24">
      <c r="T62695" s="288"/>
      <c r="U62695" s="287"/>
      <c r="X62695" s="289"/>
    </row>
    <row r="62696" spans="20:24">
      <c r="T62696" s="288"/>
      <c r="U62696" s="287"/>
      <c r="X62696" s="289"/>
    </row>
    <row r="62697" spans="20:24">
      <c r="T62697" s="288"/>
      <c r="U62697" s="287"/>
      <c r="X62697" s="289"/>
    </row>
    <row r="62698" spans="20:24">
      <c r="T62698" s="288"/>
      <c r="U62698" s="287"/>
      <c r="X62698" s="289"/>
    </row>
    <row r="62699" spans="20:24">
      <c r="T62699" s="288"/>
      <c r="U62699" s="287"/>
      <c r="X62699" s="289"/>
    </row>
    <row r="62700" spans="20:24">
      <c r="T62700" s="288"/>
      <c r="U62700" s="287"/>
      <c r="X62700" s="289"/>
    </row>
    <row r="62701" spans="20:24">
      <c r="T62701" s="288"/>
      <c r="U62701" s="287"/>
      <c r="X62701" s="289"/>
    </row>
    <row r="62702" spans="20:24">
      <c r="T62702" s="288"/>
      <c r="U62702" s="287"/>
      <c r="X62702" s="289"/>
    </row>
    <row r="62703" spans="20:24">
      <c r="T62703" s="288"/>
      <c r="U62703" s="287"/>
      <c r="X62703" s="289"/>
    </row>
    <row r="62704" spans="20:24">
      <c r="T62704" s="288"/>
      <c r="U62704" s="287"/>
      <c r="X62704" s="289"/>
    </row>
    <row r="62705" spans="20:24">
      <c r="T62705" s="288"/>
      <c r="U62705" s="287"/>
      <c r="X62705" s="289"/>
    </row>
    <row r="62706" spans="20:24">
      <c r="T62706" s="288"/>
      <c r="U62706" s="287"/>
      <c r="X62706" s="289"/>
    </row>
    <row r="62707" spans="20:24">
      <c r="T62707" s="288"/>
      <c r="U62707" s="287"/>
      <c r="X62707" s="289"/>
    </row>
    <row r="62708" spans="20:24">
      <c r="T62708" s="288"/>
      <c r="U62708" s="287"/>
      <c r="X62708" s="289"/>
    </row>
    <row r="62709" spans="20:24">
      <c r="T62709" s="288"/>
      <c r="U62709" s="287"/>
      <c r="X62709" s="289"/>
    </row>
    <row r="62710" spans="20:24">
      <c r="T62710" s="288"/>
      <c r="U62710" s="287"/>
      <c r="X62710" s="289"/>
    </row>
    <row r="62711" spans="20:24">
      <c r="T62711" s="288"/>
      <c r="U62711" s="287"/>
      <c r="X62711" s="289"/>
    </row>
    <row r="62712" spans="20:24">
      <c r="T62712" s="288"/>
      <c r="U62712" s="287"/>
      <c r="X62712" s="289"/>
    </row>
    <row r="62713" spans="20:24">
      <c r="T62713" s="288"/>
      <c r="U62713" s="287"/>
      <c r="X62713" s="289"/>
    </row>
    <row r="62714" spans="20:24">
      <c r="T62714" s="288"/>
      <c r="U62714" s="287"/>
      <c r="X62714" s="289"/>
    </row>
    <row r="62715" spans="20:24">
      <c r="T62715" s="288"/>
      <c r="U62715" s="287"/>
      <c r="X62715" s="289"/>
    </row>
    <row r="62716" spans="20:24">
      <c r="T62716" s="288"/>
      <c r="U62716" s="287"/>
      <c r="X62716" s="289"/>
    </row>
    <row r="62717" spans="20:24">
      <c r="T62717" s="288"/>
      <c r="U62717" s="287"/>
      <c r="X62717" s="289"/>
    </row>
    <row r="62718" spans="20:24">
      <c r="T62718" s="288"/>
      <c r="U62718" s="287"/>
      <c r="X62718" s="289"/>
    </row>
    <row r="62719" spans="20:24">
      <c r="T62719" s="288"/>
      <c r="U62719" s="287"/>
      <c r="X62719" s="289"/>
    </row>
    <row r="62720" spans="20:24">
      <c r="T62720" s="288"/>
      <c r="U62720" s="287"/>
      <c r="X62720" s="289"/>
    </row>
    <row r="62721" spans="20:24">
      <c r="T62721" s="288"/>
      <c r="U62721" s="287"/>
      <c r="X62721" s="289"/>
    </row>
    <row r="62722" spans="20:24">
      <c r="T62722" s="288"/>
      <c r="U62722" s="287"/>
      <c r="X62722" s="289"/>
    </row>
    <row r="62723" spans="20:24">
      <c r="T62723" s="288"/>
      <c r="U62723" s="287"/>
      <c r="X62723" s="289"/>
    </row>
    <row r="62724" spans="20:24">
      <c r="T62724" s="288"/>
      <c r="U62724" s="287"/>
      <c r="X62724" s="289"/>
    </row>
    <row r="62725" spans="20:24">
      <c r="T62725" s="288"/>
      <c r="U62725" s="287"/>
      <c r="X62725" s="289"/>
    </row>
    <row r="62726" spans="20:24">
      <c r="T62726" s="288"/>
      <c r="U62726" s="287"/>
      <c r="X62726" s="289"/>
    </row>
    <row r="62727" spans="20:24">
      <c r="T62727" s="288"/>
      <c r="U62727" s="287"/>
      <c r="X62727" s="289"/>
    </row>
    <row r="62728" spans="20:24">
      <c r="T62728" s="288"/>
      <c r="U62728" s="287"/>
      <c r="X62728" s="289"/>
    </row>
    <row r="62729" spans="20:24">
      <c r="T62729" s="288"/>
      <c r="U62729" s="287"/>
      <c r="X62729" s="289"/>
    </row>
    <row r="62730" spans="20:24">
      <c r="T62730" s="288"/>
      <c r="U62730" s="287"/>
      <c r="X62730" s="289"/>
    </row>
    <row r="62731" spans="20:24">
      <c r="T62731" s="288"/>
      <c r="U62731" s="287"/>
      <c r="X62731" s="289"/>
    </row>
    <row r="62732" spans="20:24">
      <c r="T62732" s="288"/>
      <c r="U62732" s="287"/>
      <c r="X62732" s="289"/>
    </row>
    <row r="62733" spans="20:24">
      <c r="T62733" s="288"/>
      <c r="U62733" s="287"/>
      <c r="X62733" s="289"/>
    </row>
    <row r="62734" spans="20:24">
      <c r="T62734" s="288"/>
      <c r="U62734" s="287"/>
      <c r="X62734" s="289"/>
    </row>
    <row r="62735" spans="20:24">
      <c r="T62735" s="288"/>
      <c r="U62735" s="287"/>
      <c r="X62735" s="289"/>
    </row>
    <row r="62736" spans="20:24">
      <c r="T62736" s="288"/>
      <c r="U62736" s="287"/>
      <c r="X62736" s="289"/>
    </row>
    <row r="62737" spans="20:24">
      <c r="T62737" s="288"/>
      <c r="U62737" s="287"/>
      <c r="X62737" s="289"/>
    </row>
    <row r="62738" spans="20:24">
      <c r="T62738" s="288"/>
      <c r="U62738" s="287"/>
      <c r="X62738" s="289"/>
    </row>
    <row r="62739" spans="20:24">
      <c r="T62739" s="288"/>
      <c r="U62739" s="287"/>
      <c r="X62739" s="289"/>
    </row>
    <row r="62740" spans="20:24">
      <c r="T62740" s="288"/>
      <c r="U62740" s="287"/>
      <c r="X62740" s="289"/>
    </row>
    <row r="62741" spans="20:24">
      <c r="T62741" s="288"/>
      <c r="U62741" s="287"/>
      <c r="X62741" s="289"/>
    </row>
    <row r="62742" spans="20:24">
      <c r="T62742" s="288"/>
      <c r="U62742" s="287"/>
      <c r="X62742" s="289"/>
    </row>
    <row r="62743" spans="20:24">
      <c r="T62743" s="288"/>
      <c r="U62743" s="287"/>
      <c r="X62743" s="289"/>
    </row>
    <row r="62744" spans="20:24">
      <c r="T62744" s="288"/>
      <c r="U62744" s="287"/>
      <c r="X62744" s="289"/>
    </row>
    <row r="62745" spans="20:24">
      <c r="T62745" s="288"/>
      <c r="U62745" s="287"/>
      <c r="X62745" s="289"/>
    </row>
    <row r="62746" spans="20:24">
      <c r="T62746" s="288"/>
      <c r="U62746" s="287"/>
      <c r="X62746" s="289"/>
    </row>
    <row r="62747" spans="20:24">
      <c r="T62747" s="288"/>
      <c r="U62747" s="287"/>
      <c r="X62747" s="289"/>
    </row>
    <row r="62748" spans="20:24">
      <c r="T62748" s="288"/>
      <c r="U62748" s="287"/>
      <c r="X62748" s="289"/>
    </row>
    <row r="62749" spans="20:24">
      <c r="T62749" s="288"/>
      <c r="U62749" s="287"/>
      <c r="X62749" s="289"/>
    </row>
    <row r="62750" spans="20:24">
      <c r="T62750" s="288"/>
      <c r="U62750" s="287"/>
      <c r="X62750" s="289"/>
    </row>
    <row r="62751" spans="20:24">
      <c r="T62751" s="288"/>
      <c r="U62751" s="287"/>
      <c r="X62751" s="289"/>
    </row>
    <row r="62752" spans="20:24">
      <c r="T62752" s="288"/>
      <c r="U62752" s="287"/>
      <c r="X62752" s="289"/>
    </row>
    <row r="62753" spans="20:24">
      <c r="T62753" s="288"/>
      <c r="U62753" s="287"/>
      <c r="X62753" s="289"/>
    </row>
    <row r="62754" spans="20:24">
      <c r="T62754" s="288"/>
      <c r="U62754" s="287"/>
      <c r="X62754" s="289"/>
    </row>
    <row r="62755" spans="20:24">
      <c r="T62755" s="288"/>
      <c r="U62755" s="287"/>
      <c r="X62755" s="289"/>
    </row>
    <row r="62756" spans="20:24">
      <c r="T62756" s="288"/>
      <c r="U62756" s="287"/>
      <c r="X62756" s="289"/>
    </row>
    <row r="62757" spans="20:24">
      <c r="T62757" s="288"/>
      <c r="U62757" s="287"/>
      <c r="X62757" s="289"/>
    </row>
    <row r="62758" spans="20:24">
      <c r="T62758" s="288"/>
      <c r="U62758" s="287"/>
      <c r="X62758" s="289"/>
    </row>
    <row r="62759" spans="20:24">
      <c r="T62759" s="288"/>
      <c r="U62759" s="287"/>
      <c r="X62759" s="289"/>
    </row>
    <row r="62760" spans="20:24">
      <c r="T62760" s="288"/>
      <c r="U62760" s="287"/>
      <c r="X62760" s="289"/>
    </row>
    <row r="62761" spans="20:24">
      <c r="T62761" s="288"/>
      <c r="U62761" s="287"/>
      <c r="X62761" s="289"/>
    </row>
    <row r="62762" spans="20:24">
      <c r="T62762" s="288"/>
      <c r="U62762" s="287"/>
      <c r="X62762" s="289"/>
    </row>
    <row r="62763" spans="20:24">
      <c r="T62763" s="288"/>
      <c r="U62763" s="287"/>
      <c r="X62763" s="289"/>
    </row>
    <row r="62764" spans="20:24">
      <c r="T62764" s="288"/>
      <c r="U62764" s="287"/>
      <c r="X62764" s="289"/>
    </row>
    <row r="62765" spans="20:24">
      <c r="T62765" s="288"/>
      <c r="U62765" s="287"/>
      <c r="X62765" s="289"/>
    </row>
    <row r="62766" spans="20:24">
      <c r="T62766" s="288"/>
      <c r="U62766" s="287"/>
      <c r="X62766" s="289"/>
    </row>
    <row r="62767" spans="20:24">
      <c r="T62767" s="288"/>
      <c r="U62767" s="287"/>
      <c r="X62767" s="289"/>
    </row>
    <row r="62768" spans="20:24">
      <c r="T62768" s="288"/>
      <c r="U62768" s="287"/>
      <c r="X62768" s="289"/>
    </row>
    <row r="62769" spans="20:24">
      <c r="T62769" s="288"/>
      <c r="U62769" s="287"/>
      <c r="X62769" s="289"/>
    </row>
    <row r="62770" spans="20:24">
      <c r="T62770" s="288"/>
      <c r="U62770" s="287"/>
      <c r="X62770" s="289"/>
    </row>
    <row r="62771" spans="20:24">
      <c r="T62771" s="288"/>
      <c r="U62771" s="287"/>
      <c r="X62771" s="289"/>
    </row>
    <row r="62772" spans="20:24">
      <c r="T62772" s="288"/>
      <c r="U62772" s="287"/>
      <c r="X62772" s="289"/>
    </row>
    <row r="62773" spans="20:24">
      <c r="T62773" s="288"/>
      <c r="U62773" s="287"/>
      <c r="X62773" s="289"/>
    </row>
    <row r="62774" spans="20:24">
      <c r="T62774" s="288"/>
      <c r="U62774" s="287"/>
      <c r="X62774" s="289"/>
    </row>
    <row r="62775" spans="20:24">
      <c r="T62775" s="288"/>
      <c r="U62775" s="287"/>
      <c r="X62775" s="289"/>
    </row>
    <row r="62776" spans="20:24">
      <c r="T62776" s="288"/>
      <c r="U62776" s="287"/>
      <c r="X62776" s="289"/>
    </row>
    <row r="62777" spans="20:24">
      <c r="T62777" s="288"/>
      <c r="U62777" s="287"/>
      <c r="X62777" s="289"/>
    </row>
    <row r="62778" spans="20:24">
      <c r="T62778" s="288"/>
      <c r="U62778" s="287"/>
      <c r="X62778" s="289"/>
    </row>
    <row r="62779" spans="20:24">
      <c r="T62779" s="288"/>
      <c r="U62779" s="287"/>
      <c r="X62779" s="289"/>
    </row>
    <row r="62780" spans="20:24">
      <c r="T62780" s="288"/>
      <c r="U62780" s="287"/>
      <c r="X62780" s="289"/>
    </row>
    <row r="62781" spans="20:24">
      <c r="T62781" s="288"/>
      <c r="U62781" s="287"/>
      <c r="X62781" s="289"/>
    </row>
    <row r="62782" spans="20:24">
      <c r="T62782" s="288"/>
      <c r="U62782" s="287"/>
      <c r="X62782" s="289"/>
    </row>
    <row r="62783" spans="20:24">
      <c r="T62783" s="288"/>
      <c r="U62783" s="287"/>
      <c r="X62783" s="289"/>
    </row>
    <row r="62784" spans="20:24">
      <c r="T62784" s="288"/>
      <c r="U62784" s="287"/>
      <c r="X62784" s="289"/>
    </row>
    <row r="62785" spans="20:24">
      <c r="T62785" s="288"/>
      <c r="U62785" s="287"/>
      <c r="X62785" s="289"/>
    </row>
    <row r="62786" spans="20:24">
      <c r="T62786" s="288"/>
      <c r="U62786" s="287"/>
      <c r="X62786" s="289"/>
    </row>
    <row r="62787" spans="20:24">
      <c r="T62787" s="288"/>
      <c r="U62787" s="287"/>
      <c r="X62787" s="289"/>
    </row>
    <row r="62788" spans="20:24">
      <c r="T62788" s="288"/>
      <c r="U62788" s="287"/>
      <c r="X62788" s="289"/>
    </row>
    <row r="62789" spans="20:24">
      <c r="T62789" s="288"/>
      <c r="U62789" s="287"/>
      <c r="X62789" s="289"/>
    </row>
    <row r="62790" spans="20:24">
      <c r="T62790" s="288"/>
      <c r="U62790" s="287"/>
      <c r="X62790" s="289"/>
    </row>
    <row r="62791" spans="20:24">
      <c r="T62791" s="288"/>
      <c r="U62791" s="287"/>
      <c r="X62791" s="289"/>
    </row>
    <row r="62792" spans="20:24">
      <c r="T62792" s="288"/>
      <c r="U62792" s="287"/>
      <c r="X62792" s="289"/>
    </row>
    <row r="62793" spans="20:24">
      <c r="T62793" s="288"/>
      <c r="U62793" s="287"/>
      <c r="X62793" s="289"/>
    </row>
    <row r="62794" spans="20:24">
      <c r="T62794" s="288"/>
      <c r="U62794" s="287"/>
      <c r="X62794" s="289"/>
    </row>
    <row r="62795" spans="20:24">
      <c r="T62795" s="288"/>
      <c r="U62795" s="287"/>
      <c r="X62795" s="289"/>
    </row>
    <row r="62796" spans="20:24">
      <c r="T62796" s="288"/>
      <c r="U62796" s="287"/>
      <c r="X62796" s="289"/>
    </row>
    <row r="62797" spans="20:24">
      <c r="T62797" s="288"/>
      <c r="U62797" s="287"/>
      <c r="X62797" s="289"/>
    </row>
    <row r="62798" spans="20:24">
      <c r="T62798" s="288"/>
      <c r="U62798" s="287"/>
      <c r="X62798" s="289"/>
    </row>
    <row r="62799" spans="20:24">
      <c r="T62799" s="288"/>
      <c r="U62799" s="287"/>
      <c r="X62799" s="289"/>
    </row>
    <row r="62800" spans="20:24">
      <c r="T62800" s="288"/>
      <c r="U62800" s="287"/>
      <c r="X62800" s="289"/>
    </row>
    <row r="62801" spans="20:24">
      <c r="T62801" s="288"/>
      <c r="U62801" s="287"/>
      <c r="X62801" s="289"/>
    </row>
    <row r="62802" spans="20:24">
      <c r="T62802" s="288"/>
      <c r="U62802" s="287"/>
      <c r="X62802" s="289"/>
    </row>
    <row r="62803" spans="20:24">
      <c r="T62803" s="288"/>
      <c r="U62803" s="287"/>
      <c r="X62803" s="289"/>
    </row>
    <row r="62804" spans="20:24">
      <c r="T62804" s="288"/>
      <c r="U62804" s="287"/>
      <c r="X62804" s="289"/>
    </row>
    <row r="62805" spans="20:24">
      <c r="T62805" s="288"/>
      <c r="U62805" s="287"/>
      <c r="X62805" s="289"/>
    </row>
    <row r="62806" spans="20:24">
      <c r="T62806" s="288"/>
      <c r="U62806" s="287"/>
      <c r="X62806" s="289"/>
    </row>
    <row r="62807" spans="20:24">
      <c r="T62807" s="288"/>
      <c r="U62807" s="287"/>
      <c r="X62807" s="289"/>
    </row>
    <row r="62808" spans="20:24">
      <c r="T62808" s="288"/>
      <c r="U62808" s="287"/>
      <c r="X62808" s="289"/>
    </row>
    <row r="62809" spans="20:24">
      <c r="T62809" s="288"/>
      <c r="U62809" s="287"/>
      <c r="X62809" s="289"/>
    </row>
    <row r="62810" spans="20:24">
      <c r="T62810" s="288"/>
      <c r="U62810" s="287"/>
      <c r="X62810" s="289"/>
    </row>
    <row r="62811" spans="20:24">
      <c r="T62811" s="288"/>
      <c r="U62811" s="287"/>
      <c r="X62811" s="289"/>
    </row>
    <row r="62812" spans="20:24">
      <c r="T62812" s="288"/>
      <c r="U62812" s="287"/>
      <c r="X62812" s="289"/>
    </row>
    <row r="62813" spans="20:24">
      <c r="T62813" s="288"/>
      <c r="U62813" s="287"/>
      <c r="X62813" s="289"/>
    </row>
    <row r="62814" spans="20:24">
      <c r="T62814" s="288"/>
      <c r="U62814" s="287"/>
      <c r="X62814" s="289"/>
    </row>
    <row r="62815" spans="20:24">
      <c r="T62815" s="288"/>
      <c r="U62815" s="287"/>
      <c r="X62815" s="289"/>
    </row>
    <row r="62816" spans="20:24">
      <c r="T62816" s="288"/>
      <c r="U62816" s="287"/>
      <c r="X62816" s="289"/>
    </row>
    <row r="62817" spans="20:24">
      <c r="T62817" s="288"/>
      <c r="U62817" s="287"/>
      <c r="X62817" s="289"/>
    </row>
    <row r="62818" spans="20:24">
      <c r="T62818" s="288"/>
      <c r="U62818" s="287"/>
      <c r="X62818" s="289"/>
    </row>
    <row r="62819" spans="20:24">
      <c r="T62819" s="288"/>
      <c r="U62819" s="287"/>
      <c r="X62819" s="289"/>
    </row>
    <row r="62820" spans="20:24">
      <c r="T62820" s="288"/>
      <c r="U62820" s="287"/>
      <c r="X62820" s="289"/>
    </row>
    <row r="62821" spans="20:24">
      <c r="T62821" s="288"/>
      <c r="U62821" s="287"/>
      <c r="X62821" s="289"/>
    </row>
    <row r="62822" spans="20:24">
      <c r="T62822" s="288"/>
      <c r="U62822" s="287"/>
      <c r="X62822" s="289"/>
    </row>
    <row r="62823" spans="20:24">
      <c r="T62823" s="288"/>
      <c r="U62823" s="287"/>
      <c r="X62823" s="289"/>
    </row>
    <row r="62824" spans="20:24">
      <c r="T62824" s="288"/>
      <c r="U62824" s="287"/>
      <c r="X62824" s="289"/>
    </row>
    <row r="62825" spans="20:24">
      <c r="T62825" s="288"/>
      <c r="U62825" s="287"/>
      <c r="X62825" s="289"/>
    </row>
    <row r="62826" spans="20:24">
      <c r="T62826" s="288"/>
      <c r="U62826" s="287"/>
      <c r="X62826" s="289"/>
    </row>
    <row r="62827" spans="20:24">
      <c r="T62827" s="288"/>
      <c r="U62827" s="287"/>
      <c r="X62827" s="289"/>
    </row>
    <row r="62828" spans="20:24">
      <c r="T62828" s="288"/>
      <c r="U62828" s="287"/>
      <c r="X62828" s="289"/>
    </row>
    <row r="62829" spans="20:24">
      <c r="T62829" s="288"/>
      <c r="U62829" s="287"/>
      <c r="X62829" s="289"/>
    </row>
    <row r="62830" spans="20:24">
      <c r="T62830" s="288"/>
      <c r="U62830" s="287"/>
      <c r="X62830" s="289"/>
    </row>
    <row r="62831" spans="20:24">
      <c r="T62831" s="288"/>
      <c r="U62831" s="287"/>
      <c r="X62831" s="289"/>
    </row>
    <row r="62832" spans="20:24">
      <c r="T62832" s="288"/>
      <c r="U62832" s="287"/>
      <c r="X62832" s="289"/>
    </row>
    <row r="62833" spans="20:24">
      <c r="T62833" s="288"/>
      <c r="U62833" s="287"/>
      <c r="X62833" s="289"/>
    </row>
    <row r="62834" spans="20:24">
      <c r="T62834" s="288"/>
      <c r="U62834" s="287"/>
      <c r="X62834" s="289"/>
    </row>
    <row r="62835" spans="20:24">
      <c r="T62835" s="288"/>
      <c r="U62835" s="287"/>
      <c r="X62835" s="289"/>
    </row>
    <row r="62836" spans="20:24">
      <c r="T62836" s="288"/>
      <c r="U62836" s="287"/>
      <c r="X62836" s="289"/>
    </row>
    <row r="62837" spans="20:24">
      <c r="T62837" s="288"/>
      <c r="U62837" s="287"/>
      <c r="X62837" s="289"/>
    </row>
    <row r="62838" spans="20:24">
      <c r="T62838" s="288"/>
      <c r="U62838" s="287"/>
      <c r="X62838" s="289"/>
    </row>
    <row r="62839" spans="20:24">
      <c r="T62839" s="288"/>
      <c r="U62839" s="287"/>
      <c r="X62839" s="289"/>
    </row>
    <row r="62840" spans="20:24">
      <c r="T62840" s="288"/>
      <c r="U62840" s="287"/>
      <c r="X62840" s="289"/>
    </row>
    <row r="62841" spans="20:24">
      <c r="T62841" s="288"/>
      <c r="U62841" s="287"/>
      <c r="X62841" s="289"/>
    </row>
    <row r="62842" spans="20:24">
      <c r="T62842" s="288"/>
      <c r="U62842" s="287"/>
      <c r="X62842" s="289"/>
    </row>
    <row r="62843" spans="20:24">
      <c r="T62843" s="288"/>
      <c r="U62843" s="287"/>
      <c r="X62843" s="289"/>
    </row>
    <row r="62844" spans="20:24">
      <c r="T62844" s="288"/>
      <c r="U62844" s="287"/>
      <c r="X62844" s="289"/>
    </row>
    <row r="62845" spans="20:24">
      <c r="T62845" s="288"/>
      <c r="U62845" s="287"/>
      <c r="X62845" s="289"/>
    </row>
    <row r="62846" spans="20:24">
      <c r="T62846" s="288"/>
      <c r="U62846" s="287"/>
      <c r="X62846" s="289"/>
    </row>
    <row r="62847" spans="20:24">
      <c r="T62847" s="288"/>
      <c r="U62847" s="287"/>
      <c r="X62847" s="289"/>
    </row>
    <row r="62848" spans="20:24">
      <c r="T62848" s="288"/>
      <c r="U62848" s="287"/>
      <c r="X62848" s="289"/>
    </row>
    <row r="62849" spans="20:24">
      <c r="T62849" s="288"/>
      <c r="U62849" s="287"/>
      <c r="X62849" s="289"/>
    </row>
    <row r="62850" spans="20:24">
      <c r="T62850" s="288"/>
      <c r="U62850" s="287"/>
      <c r="X62850" s="289"/>
    </row>
    <row r="62851" spans="20:24">
      <c r="T62851" s="288"/>
      <c r="U62851" s="287"/>
      <c r="X62851" s="289"/>
    </row>
    <row r="62852" spans="20:24">
      <c r="T62852" s="288"/>
      <c r="U62852" s="287"/>
      <c r="X62852" s="289"/>
    </row>
    <row r="62853" spans="20:24">
      <c r="T62853" s="288"/>
      <c r="U62853" s="287"/>
      <c r="X62853" s="289"/>
    </row>
    <row r="62854" spans="20:24">
      <c r="T62854" s="288"/>
      <c r="U62854" s="287"/>
      <c r="X62854" s="289"/>
    </row>
    <row r="62855" spans="20:24">
      <c r="T62855" s="288"/>
      <c r="U62855" s="287"/>
      <c r="X62855" s="289"/>
    </row>
    <row r="62856" spans="20:24">
      <c r="T62856" s="288"/>
      <c r="U62856" s="287"/>
      <c r="X62856" s="289"/>
    </row>
    <row r="62857" spans="20:24">
      <c r="T62857" s="288"/>
      <c r="U62857" s="287"/>
      <c r="X62857" s="289"/>
    </row>
    <row r="62858" spans="20:24">
      <c r="T62858" s="288"/>
      <c r="U62858" s="287"/>
      <c r="X62858" s="289"/>
    </row>
    <row r="62859" spans="20:24">
      <c r="T62859" s="288"/>
      <c r="U62859" s="287"/>
      <c r="X62859" s="289"/>
    </row>
    <row r="62860" spans="20:24">
      <c r="T62860" s="288"/>
      <c r="U62860" s="287"/>
      <c r="X62860" s="289"/>
    </row>
    <row r="62861" spans="20:24">
      <c r="T62861" s="288"/>
      <c r="U62861" s="287"/>
      <c r="X62861" s="289"/>
    </row>
    <row r="62862" spans="20:24">
      <c r="T62862" s="288"/>
      <c r="U62862" s="287"/>
      <c r="X62862" s="289"/>
    </row>
    <row r="62863" spans="20:24">
      <c r="T62863" s="288"/>
      <c r="U62863" s="287"/>
      <c r="X62863" s="289"/>
    </row>
    <row r="62864" spans="20:24">
      <c r="T62864" s="288"/>
      <c r="U62864" s="287"/>
      <c r="X62864" s="289"/>
    </row>
    <row r="62865" spans="20:24">
      <c r="T62865" s="288"/>
      <c r="U62865" s="287"/>
      <c r="X62865" s="289"/>
    </row>
    <row r="62866" spans="20:24">
      <c r="T62866" s="288"/>
      <c r="U62866" s="287"/>
      <c r="X62866" s="289"/>
    </row>
    <row r="62867" spans="20:24">
      <c r="T62867" s="288"/>
      <c r="U62867" s="287"/>
      <c r="X62867" s="289"/>
    </row>
    <row r="62868" spans="20:24">
      <c r="T62868" s="288"/>
      <c r="U62868" s="287"/>
      <c r="X62868" s="289"/>
    </row>
    <row r="62869" spans="20:24">
      <c r="T62869" s="288"/>
      <c r="U62869" s="287"/>
      <c r="X62869" s="289"/>
    </row>
    <row r="62870" spans="20:24">
      <c r="T62870" s="288"/>
      <c r="U62870" s="287"/>
      <c r="X62870" s="289"/>
    </row>
    <row r="62871" spans="20:24">
      <c r="T62871" s="288"/>
      <c r="U62871" s="287"/>
      <c r="X62871" s="289"/>
    </row>
    <row r="62872" spans="20:24">
      <c r="T62872" s="288"/>
      <c r="U62872" s="287"/>
      <c r="X62872" s="289"/>
    </row>
    <row r="62873" spans="20:24">
      <c r="T62873" s="288"/>
      <c r="U62873" s="287"/>
      <c r="X62873" s="289"/>
    </row>
    <row r="62874" spans="20:24">
      <c r="T62874" s="288"/>
      <c r="U62874" s="287"/>
      <c r="X62874" s="289"/>
    </row>
    <row r="62875" spans="20:24">
      <c r="T62875" s="288"/>
      <c r="U62875" s="287"/>
      <c r="X62875" s="289"/>
    </row>
    <row r="62876" spans="20:24">
      <c r="T62876" s="288"/>
      <c r="U62876" s="287"/>
      <c r="X62876" s="289"/>
    </row>
    <row r="62877" spans="20:24">
      <c r="T62877" s="288"/>
      <c r="U62877" s="287"/>
      <c r="X62877" s="289"/>
    </row>
    <row r="62878" spans="20:24">
      <c r="T62878" s="288"/>
      <c r="U62878" s="287"/>
      <c r="X62878" s="289"/>
    </row>
    <row r="62879" spans="20:24">
      <c r="T62879" s="288"/>
      <c r="U62879" s="287"/>
      <c r="X62879" s="289"/>
    </row>
    <row r="62880" spans="20:24">
      <c r="T62880" s="288"/>
      <c r="U62880" s="287"/>
      <c r="X62880" s="289"/>
    </row>
    <row r="62881" spans="20:24">
      <c r="T62881" s="288"/>
      <c r="U62881" s="287"/>
      <c r="X62881" s="289"/>
    </row>
    <row r="62882" spans="20:24">
      <c r="T62882" s="288"/>
      <c r="U62882" s="287"/>
      <c r="X62882" s="289"/>
    </row>
    <row r="62883" spans="20:24">
      <c r="T62883" s="288"/>
      <c r="U62883" s="287"/>
      <c r="X62883" s="289"/>
    </row>
    <row r="62884" spans="20:24">
      <c r="T62884" s="288"/>
      <c r="U62884" s="287"/>
      <c r="X62884" s="289"/>
    </row>
    <row r="62885" spans="20:24">
      <c r="T62885" s="288"/>
      <c r="U62885" s="287"/>
      <c r="X62885" s="289"/>
    </row>
    <row r="62886" spans="20:24">
      <c r="T62886" s="288"/>
      <c r="U62886" s="287"/>
      <c r="X62886" s="289"/>
    </row>
    <row r="62887" spans="20:24">
      <c r="T62887" s="288"/>
      <c r="U62887" s="287"/>
      <c r="X62887" s="289"/>
    </row>
    <row r="62888" spans="20:24">
      <c r="T62888" s="288"/>
      <c r="U62888" s="287"/>
      <c r="X62888" s="289"/>
    </row>
    <row r="62889" spans="20:24">
      <c r="T62889" s="288"/>
      <c r="U62889" s="287"/>
      <c r="X62889" s="289"/>
    </row>
    <row r="62890" spans="20:24">
      <c r="T62890" s="288"/>
      <c r="U62890" s="287"/>
      <c r="X62890" s="289"/>
    </row>
    <row r="62891" spans="20:24">
      <c r="T62891" s="288"/>
      <c r="U62891" s="287"/>
      <c r="X62891" s="289"/>
    </row>
    <row r="62892" spans="20:24">
      <c r="T62892" s="288"/>
      <c r="U62892" s="287"/>
      <c r="X62892" s="289"/>
    </row>
    <row r="62893" spans="20:24">
      <c r="T62893" s="288"/>
      <c r="U62893" s="287"/>
      <c r="X62893" s="289"/>
    </row>
    <row r="62894" spans="20:24">
      <c r="T62894" s="288"/>
      <c r="U62894" s="287"/>
      <c r="X62894" s="289"/>
    </row>
    <row r="62895" spans="20:24">
      <c r="T62895" s="288"/>
      <c r="U62895" s="287"/>
      <c r="X62895" s="289"/>
    </row>
    <row r="62896" spans="20:24">
      <c r="T62896" s="288"/>
      <c r="U62896" s="287"/>
      <c r="X62896" s="289"/>
    </row>
    <row r="62897" spans="20:24">
      <c r="T62897" s="288"/>
      <c r="U62897" s="287"/>
      <c r="X62897" s="289"/>
    </row>
    <row r="62898" spans="20:24">
      <c r="T62898" s="288"/>
      <c r="U62898" s="287"/>
      <c r="X62898" s="289"/>
    </row>
    <row r="62899" spans="20:24">
      <c r="T62899" s="288"/>
      <c r="U62899" s="287"/>
      <c r="X62899" s="289"/>
    </row>
    <row r="62900" spans="20:24">
      <c r="T62900" s="288"/>
      <c r="U62900" s="287"/>
      <c r="X62900" s="289"/>
    </row>
    <row r="62901" spans="20:24">
      <c r="T62901" s="288"/>
      <c r="U62901" s="287"/>
      <c r="X62901" s="289"/>
    </row>
    <row r="62902" spans="20:24">
      <c r="T62902" s="288"/>
      <c r="U62902" s="287"/>
      <c r="X62902" s="289"/>
    </row>
    <row r="62903" spans="20:24">
      <c r="T62903" s="288"/>
      <c r="U62903" s="287"/>
      <c r="X62903" s="289"/>
    </row>
    <row r="62904" spans="20:24">
      <c r="T62904" s="288"/>
      <c r="U62904" s="287"/>
      <c r="X62904" s="289"/>
    </row>
    <row r="62905" spans="20:24">
      <c r="T62905" s="288"/>
      <c r="U62905" s="287"/>
      <c r="X62905" s="289"/>
    </row>
    <row r="62906" spans="20:24">
      <c r="T62906" s="288"/>
      <c r="U62906" s="287"/>
      <c r="X62906" s="289"/>
    </row>
    <row r="62907" spans="20:24">
      <c r="T62907" s="288"/>
      <c r="U62907" s="287"/>
      <c r="X62907" s="289"/>
    </row>
    <row r="62908" spans="20:24">
      <c r="T62908" s="288"/>
      <c r="U62908" s="287"/>
      <c r="X62908" s="289"/>
    </row>
    <row r="62909" spans="20:24">
      <c r="T62909" s="288"/>
      <c r="U62909" s="287"/>
      <c r="X62909" s="289"/>
    </row>
    <row r="62910" spans="20:24">
      <c r="T62910" s="288"/>
      <c r="U62910" s="287"/>
      <c r="X62910" s="289"/>
    </row>
    <row r="62911" spans="20:24">
      <c r="T62911" s="288"/>
      <c r="U62911" s="287"/>
      <c r="X62911" s="289"/>
    </row>
    <row r="62912" spans="20:24">
      <c r="T62912" s="288"/>
      <c r="U62912" s="287"/>
      <c r="X62912" s="289"/>
    </row>
    <row r="62913" spans="20:24">
      <c r="T62913" s="288"/>
      <c r="U62913" s="287"/>
      <c r="X62913" s="289"/>
    </row>
    <row r="62914" spans="20:24">
      <c r="T62914" s="288"/>
      <c r="U62914" s="287"/>
      <c r="X62914" s="289"/>
    </row>
    <row r="62915" spans="20:24">
      <c r="T62915" s="288"/>
      <c r="U62915" s="287"/>
      <c r="X62915" s="289"/>
    </row>
    <row r="62916" spans="20:24">
      <c r="T62916" s="288"/>
      <c r="U62916" s="287"/>
      <c r="X62916" s="289"/>
    </row>
    <row r="62917" spans="20:24">
      <c r="T62917" s="288"/>
      <c r="U62917" s="287"/>
      <c r="X62917" s="289"/>
    </row>
    <row r="62918" spans="20:24">
      <c r="T62918" s="288"/>
      <c r="U62918" s="287"/>
      <c r="X62918" s="289"/>
    </row>
    <row r="62919" spans="20:24">
      <c r="T62919" s="288"/>
      <c r="U62919" s="287"/>
      <c r="X62919" s="289"/>
    </row>
    <row r="62920" spans="20:24">
      <c r="T62920" s="288"/>
      <c r="U62920" s="287"/>
      <c r="X62920" s="289"/>
    </row>
    <row r="62921" spans="20:24">
      <c r="T62921" s="288"/>
      <c r="U62921" s="287"/>
      <c r="X62921" s="289"/>
    </row>
    <row r="62922" spans="20:24">
      <c r="T62922" s="288"/>
      <c r="U62922" s="287"/>
      <c r="X62922" s="289"/>
    </row>
    <row r="62923" spans="20:24">
      <c r="T62923" s="288"/>
      <c r="U62923" s="287"/>
      <c r="X62923" s="289"/>
    </row>
    <row r="62924" spans="20:24">
      <c r="T62924" s="288"/>
      <c r="U62924" s="287"/>
      <c r="X62924" s="289"/>
    </row>
    <row r="62925" spans="20:24">
      <c r="T62925" s="288"/>
      <c r="U62925" s="287"/>
      <c r="X62925" s="289"/>
    </row>
    <row r="62926" spans="20:24">
      <c r="T62926" s="288"/>
      <c r="U62926" s="287"/>
      <c r="X62926" s="289"/>
    </row>
    <row r="62927" spans="20:24">
      <c r="T62927" s="288"/>
      <c r="U62927" s="287"/>
      <c r="X62927" s="289"/>
    </row>
    <row r="62928" spans="20:24">
      <c r="T62928" s="288"/>
      <c r="U62928" s="287"/>
      <c r="X62928" s="289"/>
    </row>
    <row r="62929" spans="20:24">
      <c r="T62929" s="288"/>
      <c r="U62929" s="287"/>
      <c r="X62929" s="289"/>
    </row>
    <row r="62930" spans="20:24">
      <c r="T62930" s="288"/>
      <c r="U62930" s="287"/>
      <c r="X62930" s="289"/>
    </row>
    <row r="62931" spans="20:24">
      <c r="T62931" s="288"/>
      <c r="U62931" s="287"/>
      <c r="X62931" s="289"/>
    </row>
    <row r="62932" spans="20:24">
      <c r="T62932" s="288"/>
      <c r="U62932" s="287"/>
      <c r="X62932" s="289"/>
    </row>
    <row r="62933" spans="20:24">
      <c r="T62933" s="288"/>
      <c r="U62933" s="287"/>
      <c r="X62933" s="289"/>
    </row>
    <row r="62934" spans="20:24">
      <c r="T62934" s="288"/>
      <c r="U62934" s="287"/>
      <c r="X62934" s="289"/>
    </row>
    <row r="62935" spans="20:24">
      <c r="T62935" s="288"/>
      <c r="U62935" s="287"/>
      <c r="X62935" s="289"/>
    </row>
    <row r="62936" spans="20:24">
      <c r="T62936" s="288"/>
      <c r="U62936" s="287"/>
      <c r="X62936" s="289"/>
    </row>
    <row r="62937" spans="20:24">
      <c r="T62937" s="288"/>
      <c r="U62937" s="287"/>
      <c r="X62937" s="289"/>
    </row>
    <row r="62938" spans="20:24">
      <c r="T62938" s="288"/>
      <c r="U62938" s="287"/>
      <c r="X62938" s="289"/>
    </row>
    <row r="62939" spans="20:24">
      <c r="T62939" s="288"/>
      <c r="U62939" s="287"/>
      <c r="X62939" s="289"/>
    </row>
    <row r="62940" spans="20:24">
      <c r="T62940" s="288"/>
      <c r="U62940" s="287"/>
      <c r="X62940" s="289"/>
    </row>
    <row r="62941" spans="20:24">
      <c r="T62941" s="288"/>
      <c r="U62941" s="287"/>
      <c r="X62941" s="289"/>
    </row>
    <row r="62942" spans="20:24">
      <c r="T62942" s="288"/>
      <c r="U62942" s="287"/>
      <c r="X62942" s="289"/>
    </row>
    <row r="62943" spans="20:24">
      <c r="T62943" s="288"/>
      <c r="U62943" s="287"/>
      <c r="X62943" s="289"/>
    </row>
    <row r="62944" spans="20:24">
      <c r="T62944" s="288"/>
      <c r="U62944" s="287"/>
      <c r="X62944" s="289"/>
    </row>
    <row r="62945" spans="20:24">
      <c r="T62945" s="288"/>
      <c r="U62945" s="287"/>
      <c r="X62945" s="289"/>
    </row>
    <row r="62946" spans="20:24">
      <c r="T62946" s="288"/>
      <c r="U62946" s="287"/>
      <c r="X62946" s="289"/>
    </row>
    <row r="62947" spans="20:24">
      <c r="T62947" s="288"/>
      <c r="U62947" s="287"/>
      <c r="X62947" s="289"/>
    </row>
    <row r="62948" spans="20:24">
      <c r="T62948" s="288"/>
      <c r="U62948" s="287"/>
      <c r="X62948" s="289"/>
    </row>
    <row r="62949" spans="20:24">
      <c r="T62949" s="288"/>
      <c r="U62949" s="287"/>
      <c r="X62949" s="289"/>
    </row>
    <row r="62950" spans="20:24">
      <c r="T62950" s="288"/>
      <c r="U62950" s="287"/>
      <c r="X62950" s="289"/>
    </row>
    <row r="62951" spans="20:24">
      <c r="T62951" s="288"/>
      <c r="U62951" s="287"/>
      <c r="X62951" s="289"/>
    </row>
    <row r="62952" spans="20:24">
      <c r="T62952" s="288"/>
      <c r="U62952" s="287"/>
      <c r="X62952" s="289"/>
    </row>
    <row r="62953" spans="20:24">
      <c r="T62953" s="288"/>
      <c r="U62953" s="287"/>
      <c r="X62953" s="289"/>
    </row>
    <row r="62954" spans="20:24">
      <c r="T62954" s="288"/>
      <c r="U62954" s="287"/>
      <c r="X62954" s="289"/>
    </row>
    <row r="62955" spans="20:24">
      <c r="T62955" s="288"/>
      <c r="U62955" s="287"/>
      <c r="X62955" s="289"/>
    </row>
    <row r="62956" spans="20:24">
      <c r="T62956" s="288"/>
      <c r="U62956" s="287"/>
      <c r="X62956" s="289"/>
    </row>
    <row r="62957" spans="20:24">
      <c r="T62957" s="288"/>
      <c r="U62957" s="287"/>
      <c r="X62957" s="289"/>
    </row>
    <row r="62958" spans="20:24">
      <c r="T62958" s="288"/>
      <c r="U62958" s="287"/>
      <c r="X62958" s="289"/>
    </row>
    <row r="62959" spans="20:24">
      <c r="T62959" s="288"/>
      <c r="U62959" s="287"/>
      <c r="X62959" s="289"/>
    </row>
    <row r="62960" spans="20:24">
      <c r="T62960" s="288"/>
      <c r="U62960" s="287"/>
      <c r="X62960" s="289"/>
    </row>
    <row r="62961" spans="20:24">
      <c r="T62961" s="288"/>
      <c r="U62961" s="287"/>
      <c r="X62961" s="289"/>
    </row>
    <row r="62962" spans="20:24">
      <c r="T62962" s="288"/>
      <c r="U62962" s="287"/>
      <c r="X62962" s="289"/>
    </row>
    <row r="62963" spans="20:24">
      <c r="T62963" s="288"/>
      <c r="U62963" s="287"/>
      <c r="X62963" s="289"/>
    </row>
    <row r="62964" spans="20:24">
      <c r="T62964" s="288"/>
      <c r="U62964" s="287"/>
      <c r="X62964" s="289"/>
    </row>
    <row r="62965" spans="20:24">
      <c r="T62965" s="288"/>
      <c r="U62965" s="287"/>
      <c r="X62965" s="289"/>
    </row>
    <row r="62966" spans="20:24">
      <c r="T62966" s="288"/>
      <c r="U62966" s="287"/>
      <c r="X62966" s="289"/>
    </row>
    <row r="62967" spans="20:24">
      <c r="T62967" s="288"/>
      <c r="U62967" s="287"/>
      <c r="X62967" s="289"/>
    </row>
    <row r="62968" spans="20:24">
      <c r="T62968" s="288"/>
      <c r="U62968" s="287"/>
      <c r="X62968" s="289"/>
    </row>
    <row r="62969" spans="20:24">
      <c r="T62969" s="288"/>
      <c r="U62969" s="287"/>
      <c r="X62969" s="289"/>
    </row>
    <row r="62970" spans="20:24">
      <c r="T62970" s="288"/>
      <c r="U62970" s="287"/>
      <c r="X62970" s="289"/>
    </row>
    <row r="62971" spans="20:24">
      <c r="T62971" s="288"/>
      <c r="U62971" s="287"/>
      <c r="X62971" s="289"/>
    </row>
    <row r="62972" spans="20:24">
      <c r="T62972" s="288"/>
      <c r="U62972" s="287"/>
      <c r="X62972" s="289"/>
    </row>
    <row r="62973" spans="20:24">
      <c r="T62973" s="288"/>
      <c r="U62973" s="287"/>
      <c r="X62973" s="289"/>
    </row>
    <row r="62974" spans="20:24">
      <c r="T62974" s="288"/>
      <c r="U62974" s="287"/>
      <c r="X62974" s="289"/>
    </row>
    <row r="62975" spans="20:24">
      <c r="T62975" s="288"/>
      <c r="U62975" s="287"/>
      <c r="X62975" s="289"/>
    </row>
    <row r="62976" spans="20:24">
      <c r="T62976" s="288"/>
      <c r="U62976" s="287"/>
      <c r="X62976" s="289"/>
    </row>
    <row r="62977" spans="20:24">
      <c r="T62977" s="288"/>
      <c r="U62977" s="287"/>
      <c r="X62977" s="289"/>
    </row>
    <row r="62978" spans="20:24">
      <c r="T62978" s="288"/>
      <c r="U62978" s="287"/>
      <c r="X62978" s="289"/>
    </row>
    <row r="62979" spans="20:24">
      <c r="T62979" s="288"/>
      <c r="U62979" s="287"/>
      <c r="X62979" s="289"/>
    </row>
    <row r="62980" spans="20:24">
      <c r="T62980" s="288"/>
      <c r="U62980" s="287"/>
      <c r="X62980" s="289"/>
    </row>
    <row r="62981" spans="20:24">
      <c r="T62981" s="288"/>
      <c r="U62981" s="287"/>
      <c r="X62981" s="289"/>
    </row>
    <row r="62982" spans="20:24">
      <c r="T62982" s="288"/>
      <c r="U62982" s="287"/>
      <c r="X62982" s="289"/>
    </row>
    <row r="62983" spans="20:24">
      <c r="T62983" s="288"/>
      <c r="U62983" s="287"/>
      <c r="X62983" s="289"/>
    </row>
    <row r="62984" spans="20:24">
      <c r="T62984" s="288"/>
      <c r="U62984" s="287"/>
      <c r="X62984" s="289"/>
    </row>
    <row r="62985" spans="20:24">
      <c r="T62985" s="288"/>
      <c r="U62985" s="287"/>
      <c r="X62985" s="289"/>
    </row>
    <row r="62986" spans="20:24">
      <c r="T62986" s="288"/>
      <c r="U62986" s="287"/>
      <c r="X62986" s="289"/>
    </row>
    <row r="62987" spans="20:24">
      <c r="T62987" s="288"/>
      <c r="U62987" s="287"/>
      <c r="X62987" s="289"/>
    </row>
    <row r="62988" spans="20:24">
      <c r="T62988" s="288"/>
      <c r="U62988" s="287"/>
      <c r="X62988" s="289"/>
    </row>
    <row r="62989" spans="20:24">
      <c r="T62989" s="288"/>
      <c r="U62989" s="287"/>
      <c r="X62989" s="289"/>
    </row>
    <row r="62990" spans="20:24">
      <c r="T62990" s="288"/>
      <c r="U62990" s="287"/>
      <c r="X62990" s="289"/>
    </row>
    <row r="62991" spans="20:24">
      <c r="T62991" s="288"/>
      <c r="U62991" s="287"/>
      <c r="X62991" s="289"/>
    </row>
    <row r="62992" spans="20:24">
      <c r="T62992" s="288"/>
      <c r="U62992" s="287"/>
      <c r="X62992" s="289"/>
    </row>
    <row r="62993" spans="20:24">
      <c r="T62993" s="288"/>
      <c r="U62993" s="287"/>
      <c r="X62993" s="289"/>
    </row>
    <row r="62994" spans="20:24">
      <c r="T62994" s="288"/>
      <c r="U62994" s="287"/>
      <c r="X62994" s="289"/>
    </row>
    <row r="62995" spans="20:24">
      <c r="T62995" s="288"/>
      <c r="U62995" s="287"/>
      <c r="X62995" s="289"/>
    </row>
    <row r="62996" spans="20:24">
      <c r="T62996" s="288"/>
      <c r="U62996" s="287"/>
      <c r="X62996" s="289"/>
    </row>
    <row r="62997" spans="20:24">
      <c r="T62997" s="288"/>
      <c r="U62997" s="287"/>
      <c r="X62997" s="289"/>
    </row>
    <row r="62998" spans="20:24">
      <c r="T62998" s="288"/>
      <c r="U62998" s="287"/>
      <c r="X62998" s="289"/>
    </row>
    <row r="62999" spans="20:24">
      <c r="T62999" s="288"/>
      <c r="U62999" s="287"/>
      <c r="X62999" s="289"/>
    </row>
    <row r="63000" spans="20:24">
      <c r="T63000" s="288"/>
      <c r="U63000" s="287"/>
      <c r="X63000" s="289"/>
    </row>
    <row r="63001" spans="20:24">
      <c r="T63001" s="288"/>
      <c r="U63001" s="287"/>
      <c r="X63001" s="289"/>
    </row>
    <row r="63002" spans="20:24">
      <c r="T63002" s="288"/>
      <c r="U63002" s="287"/>
      <c r="X63002" s="289"/>
    </row>
    <row r="63003" spans="20:24">
      <c r="T63003" s="288"/>
      <c r="U63003" s="287"/>
      <c r="X63003" s="289"/>
    </row>
    <row r="63004" spans="20:24">
      <c r="T63004" s="288"/>
      <c r="U63004" s="287"/>
      <c r="X63004" s="289"/>
    </row>
    <row r="63005" spans="20:24">
      <c r="T63005" s="288"/>
      <c r="U63005" s="287"/>
      <c r="X63005" s="289"/>
    </row>
    <row r="63006" spans="20:24">
      <c r="T63006" s="288"/>
      <c r="U63006" s="287"/>
      <c r="X63006" s="289"/>
    </row>
    <row r="63007" spans="20:24">
      <c r="T63007" s="288"/>
      <c r="U63007" s="287"/>
      <c r="X63007" s="289"/>
    </row>
    <row r="63008" spans="20:24">
      <c r="T63008" s="288"/>
      <c r="U63008" s="287"/>
      <c r="X63008" s="289"/>
    </row>
    <row r="63009" spans="20:24">
      <c r="T63009" s="288"/>
      <c r="U63009" s="287"/>
      <c r="X63009" s="289"/>
    </row>
    <row r="63010" spans="20:24">
      <c r="T63010" s="288"/>
      <c r="U63010" s="287"/>
      <c r="X63010" s="289"/>
    </row>
    <row r="63011" spans="20:24">
      <c r="T63011" s="288"/>
      <c r="U63011" s="287"/>
      <c r="X63011" s="289"/>
    </row>
    <row r="63012" spans="20:24">
      <c r="T63012" s="288"/>
      <c r="U63012" s="287"/>
      <c r="X63012" s="289"/>
    </row>
    <row r="63013" spans="20:24">
      <c r="T63013" s="288"/>
      <c r="U63013" s="287"/>
      <c r="X63013" s="289"/>
    </row>
    <row r="63014" spans="20:24">
      <c r="T63014" s="288"/>
      <c r="U63014" s="287"/>
      <c r="X63014" s="289"/>
    </row>
    <row r="63015" spans="20:24">
      <c r="T63015" s="288"/>
      <c r="U63015" s="287"/>
      <c r="X63015" s="289"/>
    </row>
    <row r="63016" spans="20:24">
      <c r="T63016" s="288"/>
      <c r="U63016" s="287"/>
      <c r="X63016" s="289"/>
    </row>
    <row r="63017" spans="20:24">
      <c r="T63017" s="288"/>
      <c r="U63017" s="287"/>
      <c r="X63017" s="289"/>
    </row>
    <row r="63018" spans="20:24">
      <c r="T63018" s="288"/>
      <c r="U63018" s="287"/>
      <c r="X63018" s="289"/>
    </row>
    <row r="63019" spans="20:24">
      <c r="T63019" s="288"/>
      <c r="U63019" s="287"/>
      <c r="X63019" s="289"/>
    </row>
    <row r="63020" spans="20:24">
      <c r="T63020" s="288"/>
      <c r="U63020" s="287"/>
      <c r="X63020" s="289"/>
    </row>
    <row r="63021" spans="20:24">
      <c r="T63021" s="288"/>
      <c r="U63021" s="287"/>
      <c r="X63021" s="289"/>
    </row>
    <row r="63022" spans="20:24">
      <c r="T63022" s="288"/>
      <c r="U63022" s="287"/>
      <c r="X63022" s="289"/>
    </row>
    <row r="63023" spans="20:24">
      <c r="T63023" s="288"/>
      <c r="U63023" s="287"/>
      <c r="X63023" s="289"/>
    </row>
    <row r="63024" spans="20:24">
      <c r="T63024" s="288"/>
      <c r="U63024" s="287"/>
      <c r="X63024" s="289"/>
    </row>
    <row r="63025" spans="20:24">
      <c r="T63025" s="288"/>
      <c r="U63025" s="287"/>
      <c r="X63025" s="289"/>
    </row>
    <row r="63026" spans="20:24">
      <c r="T63026" s="288"/>
      <c r="U63026" s="287"/>
      <c r="X63026" s="289"/>
    </row>
    <row r="63027" spans="20:24">
      <c r="T63027" s="288"/>
      <c r="U63027" s="287"/>
      <c r="X63027" s="289"/>
    </row>
    <row r="63028" spans="20:24">
      <c r="T63028" s="288"/>
      <c r="U63028" s="287"/>
      <c r="X63028" s="289"/>
    </row>
    <row r="63029" spans="20:24">
      <c r="T63029" s="288"/>
      <c r="U63029" s="287"/>
      <c r="X63029" s="289"/>
    </row>
    <row r="63030" spans="20:24">
      <c r="T63030" s="288"/>
      <c r="U63030" s="287"/>
      <c r="X63030" s="289"/>
    </row>
    <row r="63031" spans="20:24">
      <c r="T63031" s="288"/>
      <c r="U63031" s="287"/>
      <c r="X63031" s="289"/>
    </row>
    <row r="63032" spans="20:24">
      <c r="T63032" s="288"/>
      <c r="U63032" s="287"/>
      <c r="X63032" s="289"/>
    </row>
    <row r="63033" spans="20:24">
      <c r="T63033" s="288"/>
      <c r="U63033" s="287"/>
      <c r="X63033" s="289"/>
    </row>
    <row r="63034" spans="20:24">
      <c r="T63034" s="288"/>
      <c r="U63034" s="287"/>
      <c r="X63034" s="289"/>
    </row>
    <row r="63035" spans="20:24">
      <c r="T63035" s="288"/>
      <c r="U63035" s="287"/>
      <c r="X63035" s="289"/>
    </row>
    <row r="63036" spans="20:24">
      <c r="T63036" s="288"/>
      <c r="U63036" s="287"/>
      <c r="X63036" s="289"/>
    </row>
    <row r="63037" spans="20:24">
      <c r="T63037" s="288"/>
      <c r="U63037" s="287"/>
      <c r="X63037" s="289"/>
    </row>
    <row r="63038" spans="20:24">
      <c r="T63038" s="288"/>
      <c r="U63038" s="287"/>
      <c r="X63038" s="289"/>
    </row>
    <row r="63039" spans="20:24">
      <c r="T63039" s="288"/>
      <c r="U63039" s="287"/>
      <c r="X63039" s="289"/>
    </row>
    <row r="63040" spans="20:24">
      <c r="T63040" s="288"/>
      <c r="U63040" s="287"/>
      <c r="X63040" s="289"/>
    </row>
    <row r="63041" spans="20:24">
      <c r="T63041" s="288"/>
      <c r="U63041" s="287"/>
      <c r="X63041" s="289"/>
    </row>
    <row r="63042" spans="20:24">
      <c r="T63042" s="288"/>
      <c r="U63042" s="287"/>
      <c r="X63042" s="289"/>
    </row>
    <row r="63043" spans="20:24">
      <c r="T63043" s="288"/>
      <c r="U63043" s="287"/>
      <c r="X63043" s="289"/>
    </row>
    <row r="63044" spans="20:24">
      <c r="T63044" s="288"/>
      <c r="U63044" s="287"/>
      <c r="X63044" s="289"/>
    </row>
    <row r="63045" spans="20:24">
      <c r="T63045" s="288"/>
      <c r="U63045" s="287"/>
      <c r="X63045" s="289"/>
    </row>
    <row r="63046" spans="20:24">
      <c r="T63046" s="288"/>
      <c r="U63046" s="287"/>
      <c r="X63046" s="289"/>
    </row>
    <row r="63047" spans="20:24">
      <c r="T63047" s="288"/>
      <c r="U63047" s="287"/>
      <c r="X63047" s="289"/>
    </row>
    <row r="63048" spans="20:24">
      <c r="T63048" s="288"/>
      <c r="U63048" s="287"/>
      <c r="X63048" s="289"/>
    </row>
    <row r="63049" spans="20:24">
      <c r="T63049" s="288"/>
      <c r="U63049" s="287"/>
      <c r="X63049" s="289"/>
    </row>
    <row r="63050" spans="20:24">
      <c r="T63050" s="288"/>
      <c r="U63050" s="287"/>
      <c r="X63050" s="289"/>
    </row>
    <row r="63051" spans="20:24">
      <c r="T63051" s="288"/>
      <c r="U63051" s="287"/>
      <c r="X63051" s="289"/>
    </row>
    <row r="63052" spans="20:24">
      <c r="T63052" s="288"/>
      <c r="U63052" s="287"/>
      <c r="X63052" s="289"/>
    </row>
    <row r="63053" spans="20:24">
      <c r="T63053" s="288"/>
      <c r="U63053" s="287"/>
      <c r="X63053" s="289"/>
    </row>
    <row r="63054" spans="20:24">
      <c r="T63054" s="288"/>
      <c r="U63054" s="287"/>
      <c r="X63054" s="289"/>
    </row>
    <row r="63055" spans="20:24">
      <c r="T63055" s="288"/>
      <c r="U63055" s="287"/>
      <c r="X63055" s="289"/>
    </row>
    <row r="63056" spans="20:24">
      <c r="T63056" s="288"/>
      <c r="U63056" s="287"/>
      <c r="X63056" s="289"/>
    </row>
    <row r="63057" spans="20:24">
      <c r="T63057" s="288"/>
      <c r="U63057" s="287"/>
      <c r="X63057" s="289"/>
    </row>
    <row r="63058" spans="20:24">
      <c r="T63058" s="288"/>
      <c r="U63058" s="287"/>
      <c r="X63058" s="289"/>
    </row>
    <row r="63059" spans="20:24">
      <c r="T63059" s="288"/>
      <c r="U63059" s="287"/>
      <c r="X63059" s="289"/>
    </row>
    <row r="63060" spans="20:24">
      <c r="T63060" s="288"/>
      <c r="U63060" s="287"/>
      <c r="X63060" s="289"/>
    </row>
    <row r="63061" spans="20:24">
      <c r="T63061" s="288"/>
      <c r="U63061" s="287"/>
      <c r="X63061" s="289"/>
    </row>
    <row r="63062" spans="20:24">
      <c r="T63062" s="288"/>
      <c r="U63062" s="287"/>
      <c r="X63062" s="289"/>
    </row>
    <row r="63063" spans="20:24">
      <c r="T63063" s="288"/>
      <c r="U63063" s="287"/>
      <c r="X63063" s="289"/>
    </row>
    <row r="63064" spans="20:24">
      <c r="T63064" s="288"/>
      <c r="U63064" s="287"/>
      <c r="X63064" s="289"/>
    </row>
    <row r="63065" spans="20:24">
      <c r="T63065" s="288"/>
      <c r="U63065" s="287"/>
      <c r="X63065" s="289"/>
    </row>
    <row r="63066" spans="20:24">
      <c r="T63066" s="288"/>
      <c r="U63066" s="287"/>
      <c r="X63066" s="289"/>
    </row>
    <row r="63067" spans="20:24">
      <c r="T63067" s="288"/>
      <c r="U63067" s="287"/>
      <c r="X63067" s="289"/>
    </row>
    <row r="63068" spans="20:24">
      <c r="T63068" s="288"/>
      <c r="U63068" s="287"/>
      <c r="X63068" s="289"/>
    </row>
    <row r="63069" spans="20:24">
      <c r="T63069" s="288"/>
      <c r="U63069" s="287"/>
      <c r="X63069" s="289"/>
    </row>
    <row r="63070" spans="20:24">
      <c r="T63070" s="288"/>
      <c r="U63070" s="287"/>
      <c r="X63070" s="289"/>
    </row>
    <row r="63071" spans="20:24">
      <c r="T63071" s="288"/>
      <c r="U63071" s="287"/>
      <c r="X63071" s="289"/>
    </row>
    <row r="63072" spans="20:24">
      <c r="T63072" s="288"/>
      <c r="U63072" s="287"/>
      <c r="X63072" s="289"/>
    </row>
    <row r="63073" spans="20:24">
      <c r="T63073" s="288"/>
      <c r="U63073" s="287"/>
      <c r="X63073" s="289"/>
    </row>
    <row r="63074" spans="20:24">
      <c r="T63074" s="288"/>
      <c r="U63074" s="287"/>
      <c r="X63074" s="289"/>
    </row>
    <row r="63075" spans="20:24">
      <c r="T63075" s="288"/>
      <c r="U63075" s="287"/>
      <c r="X63075" s="289"/>
    </row>
    <row r="63076" spans="20:24">
      <c r="T63076" s="288"/>
      <c r="U63076" s="287"/>
      <c r="X63076" s="289"/>
    </row>
    <row r="63077" spans="20:24">
      <c r="T63077" s="288"/>
      <c r="U63077" s="287"/>
      <c r="X63077" s="289"/>
    </row>
    <row r="63078" spans="20:24">
      <c r="T63078" s="288"/>
      <c r="U63078" s="287"/>
      <c r="X63078" s="289"/>
    </row>
    <row r="63079" spans="20:24">
      <c r="T63079" s="288"/>
      <c r="U63079" s="287"/>
      <c r="X63079" s="289"/>
    </row>
    <row r="63080" spans="20:24">
      <c r="T63080" s="288"/>
      <c r="U63080" s="287"/>
      <c r="X63080" s="289"/>
    </row>
    <row r="63081" spans="20:24">
      <c r="T63081" s="288"/>
      <c r="U63081" s="287"/>
      <c r="X63081" s="289"/>
    </row>
    <row r="63082" spans="20:24">
      <c r="T63082" s="288"/>
      <c r="U63082" s="287"/>
      <c r="X63082" s="289"/>
    </row>
    <row r="63083" spans="20:24">
      <c r="T63083" s="288"/>
      <c r="U63083" s="287"/>
      <c r="X63083" s="289"/>
    </row>
    <row r="63084" spans="20:24">
      <c r="T63084" s="288"/>
      <c r="U63084" s="287"/>
      <c r="X63084" s="289"/>
    </row>
    <row r="63085" spans="20:24">
      <c r="T63085" s="288"/>
      <c r="U63085" s="287"/>
      <c r="X63085" s="289"/>
    </row>
    <row r="63086" spans="20:24">
      <c r="T63086" s="288"/>
      <c r="U63086" s="287"/>
      <c r="X63086" s="289"/>
    </row>
    <row r="63087" spans="20:24">
      <c r="T63087" s="288"/>
      <c r="U63087" s="287"/>
      <c r="X63087" s="289"/>
    </row>
    <row r="63088" spans="20:24">
      <c r="T63088" s="288"/>
      <c r="U63088" s="287"/>
      <c r="X63088" s="289"/>
    </row>
    <row r="63089" spans="20:24">
      <c r="T63089" s="288"/>
      <c r="U63089" s="287"/>
      <c r="X63089" s="289"/>
    </row>
    <row r="63090" spans="20:24">
      <c r="T63090" s="288"/>
      <c r="U63090" s="287"/>
      <c r="X63090" s="289"/>
    </row>
    <row r="63091" spans="20:24">
      <c r="T63091" s="288"/>
      <c r="U63091" s="287"/>
      <c r="X63091" s="289"/>
    </row>
    <row r="63092" spans="20:24">
      <c r="T63092" s="288"/>
      <c r="U63092" s="287"/>
      <c r="X63092" s="289"/>
    </row>
    <row r="63093" spans="20:24">
      <c r="T63093" s="288"/>
      <c r="U63093" s="287"/>
      <c r="X63093" s="289"/>
    </row>
    <row r="63094" spans="20:24">
      <c r="T63094" s="288"/>
      <c r="U63094" s="287"/>
      <c r="X63094" s="289"/>
    </row>
    <row r="63095" spans="20:24">
      <c r="T63095" s="288"/>
      <c r="U63095" s="287"/>
      <c r="X63095" s="289"/>
    </row>
    <row r="63096" spans="20:24">
      <c r="T63096" s="288"/>
      <c r="U63096" s="287"/>
      <c r="X63096" s="289"/>
    </row>
    <row r="63097" spans="20:24">
      <c r="T63097" s="288"/>
      <c r="U63097" s="287"/>
      <c r="X63097" s="289"/>
    </row>
    <row r="63098" spans="20:24">
      <c r="T63098" s="288"/>
      <c r="U63098" s="287"/>
      <c r="X63098" s="289"/>
    </row>
    <row r="63099" spans="20:24">
      <c r="T63099" s="288"/>
      <c r="U63099" s="287"/>
      <c r="X63099" s="289"/>
    </row>
    <row r="63100" spans="20:24">
      <c r="T63100" s="288"/>
      <c r="U63100" s="287"/>
      <c r="X63100" s="289"/>
    </row>
    <row r="63101" spans="20:24">
      <c r="T63101" s="288"/>
      <c r="U63101" s="287"/>
      <c r="X63101" s="289"/>
    </row>
    <row r="63102" spans="20:24">
      <c r="T63102" s="288"/>
      <c r="U63102" s="287"/>
      <c r="X63102" s="289"/>
    </row>
    <row r="63103" spans="20:24">
      <c r="T63103" s="288"/>
      <c r="U63103" s="287"/>
      <c r="X63103" s="289"/>
    </row>
    <row r="63104" spans="20:24">
      <c r="T63104" s="288"/>
      <c r="U63104" s="287"/>
      <c r="X63104" s="289"/>
    </row>
    <row r="63105" spans="20:24">
      <c r="T63105" s="288"/>
      <c r="U63105" s="287"/>
      <c r="X63105" s="289"/>
    </row>
    <row r="63106" spans="20:24">
      <c r="T63106" s="288"/>
      <c r="U63106" s="287"/>
      <c r="X63106" s="289"/>
    </row>
    <row r="63107" spans="20:24">
      <c r="T63107" s="288"/>
      <c r="U63107" s="287"/>
      <c r="X63107" s="289"/>
    </row>
    <row r="63108" spans="20:24">
      <c r="T63108" s="288"/>
      <c r="U63108" s="287"/>
      <c r="X63108" s="289"/>
    </row>
    <row r="63109" spans="20:24">
      <c r="T63109" s="288"/>
      <c r="U63109" s="287"/>
      <c r="X63109" s="289"/>
    </row>
    <row r="63110" spans="20:24">
      <c r="T63110" s="288"/>
      <c r="U63110" s="287"/>
      <c r="X63110" s="289"/>
    </row>
    <row r="63111" spans="20:24">
      <c r="T63111" s="288"/>
      <c r="U63111" s="287"/>
      <c r="X63111" s="289"/>
    </row>
    <row r="63112" spans="20:24">
      <c r="T63112" s="288"/>
      <c r="U63112" s="287"/>
      <c r="X63112" s="289"/>
    </row>
    <row r="63113" spans="20:24">
      <c r="T63113" s="288"/>
      <c r="U63113" s="287"/>
      <c r="X63113" s="289"/>
    </row>
    <row r="63114" spans="20:24">
      <c r="T63114" s="288"/>
      <c r="U63114" s="287"/>
      <c r="X63114" s="289"/>
    </row>
    <row r="63115" spans="20:24">
      <c r="T63115" s="288"/>
      <c r="U63115" s="287"/>
      <c r="X63115" s="289"/>
    </row>
    <row r="63116" spans="20:24">
      <c r="T63116" s="288"/>
      <c r="U63116" s="287"/>
      <c r="X63116" s="289"/>
    </row>
    <row r="63117" spans="20:24">
      <c r="T63117" s="288"/>
      <c r="U63117" s="287"/>
      <c r="X63117" s="289"/>
    </row>
    <row r="63118" spans="20:24">
      <c r="T63118" s="288"/>
      <c r="U63118" s="287"/>
      <c r="X63118" s="289"/>
    </row>
    <row r="63119" spans="20:24">
      <c r="T63119" s="288"/>
      <c r="U63119" s="287"/>
      <c r="X63119" s="289"/>
    </row>
    <row r="63120" spans="20:24">
      <c r="T63120" s="288"/>
      <c r="U63120" s="287"/>
      <c r="X63120" s="289"/>
    </row>
    <row r="63121" spans="20:24">
      <c r="T63121" s="288"/>
      <c r="U63121" s="287"/>
      <c r="X63121" s="289"/>
    </row>
    <row r="63122" spans="20:24">
      <c r="T63122" s="288"/>
      <c r="U63122" s="287"/>
      <c r="X63122" s="289"/>
    </row>
    <row r="63123" spans="20:24">
      <c r="T63123" s="288"/>
      <c r="U63123" s="287"/>
      <c r="X63123" s="289"/>
    </row>
    <row r="63124" spans="20:24">
      <c r="T63124" s="288"/>
      <c r="U63124" s="287"/>
      <c r="X63124" s="289"/>
    </row>
    <row r="63125" spans="20:24">
      <c r="T63125" s="288"/>
      <c r="U63125" s="287"/>
      <c r="X63125" s="289"/>
    </row>
    <row r="63126" spans="20:24">
      <c r="T63126" s="288"/>
      <c r="U63126" s="287"/>
      <c r="X63126" s="289"/>
    </row>
    <row r="63127" spans="20:24">
      <c r="T63127" s="288"/>
      <c r="U63127" s="287"/>
      <c r="X63127" s="289"/>
    </row>
    <row r="63128" spans="20:24">
      <c r="T63128" s="288"/>
      <c r="U63128" s="287"/>
      <c r="X63128" s="289"/>
    </row>
    <row r="63129" spans="20:24">
      <c r="T63129" s="288"/>
      <c r="U63129" s="287"/>
      <c r="X63129" s="289"/>
    </row>
    <row r="63130" spans="20:24">
      <c r="T63130" s="288"/>
      <c r="U63130" s="287"/>
      <c r="X63130" s="289"/>
    </row>
    <row r="63131" spans="20:24">
      <c r="T63131" s="288"/>
      <c r="U63131" s="287"/>
      <c r="X63131" s="289"/>
    </row>
    <row r="63132" spans="20:24">
      <c r="T63132" s="288"/>
      <c r="U63132" s="287"/>
      <c r="X63132" s="289"/>
    </row>
    <row r="63133" spans="20:24">
      <c r="T63133" s="288"/>
      <c r="U63133" s="287"/>
      <c r="X63133" s="289"/>
    </row>
    <row r="63134" spans="20:24">
      <c r="T63134" s="288"/>
      <c r="U63134" s="287"/>
      <c r="X63134" s="289"/>
    </row>
    <row r="63135" spans="20:24">
      <c r="T63135" s="288"/>
      <c r="U63135" s="287"/>
      <c r="X63135" s="289"/>
    </row>
    <row r="63136" spans="20:24">
      <c r="T63136" s="288"/>
      <c r="U63136" s="287"/>
      <c r="X63136" s="289"/>
    </row>
    <row r="63137" spans="20:24">
      <c r="T63137" s="288"/>
      <c r="U63137" s="287"/>
      <c r="X63137" s="289"/>
    </row>
    <row r="63138" spans="20:24">
      <c r="T63138" s="288"/>
      <c r="U63138" s="287"/>
      <c r="X63138" s="289"/>
    </row>
    <row r="63139" spans="20:24">
      <c r="T63139" s="288"/>
      <c r="U63139" s="287"/>
      <c r="X63139" s="289"/>
    </row>
    <row r="63140" spans="20:24">
      <c r="T63140" s="288"/>
      <c r="U63140" s="287"/>
      <c r="X63140" s="289"/>
    </row>
    <row r="63141" spans="20:24">
      <c r="T63141" s="288"/>
      <c r="U63141" s="287"/>
      <c r="X63141" s="289"/>
    </row>
    <row r="63142" spans="20:24">
      <c r="T63142" s="288"/>
      <c r="U63142" s="287"/>
      <c r="X63142" s="289"/>
    </row>
    <row r="63143" spans="20:24">
      <c r="T63143" s="288"/>
      <c r="U63143" s="287"/>
      <c r="X63143" s="289"/>
    </row>
    <row r="63144" spans="20:24">
      <c r="T63144" s="288"/>
      <c r="U63144" s="287"/>
      <c r="X63144" s="289"/>
    </row>
    <row r="63145" spans="20:24">
      <c r="T63145" s="288"/>
      <c r="U63145" s="287"/>
      <c r="X63145" s="289"/>
    </row>
    <row r="63146" spans="20:24">
      <c r="T63146" s="288"/>
      <c r="U63146" s="287"/>
      <c r="X63146" s="289"/>
    </row>
    <row r="63147" spans="20:24">
      <c r="T63147" s="288"/>
      <c r="U63147" s="287"/>
      <c r="X63147" s="289"/>
    </row>
    <row r="63148" spans="20:24">
      <c r="T63148" s="288"/>
      <c r="U63148" s="287"/>
      <c r="X63148" s="289"/>
    </row>
    <row r="63149" spans="20:24">
      <c r="T63149" s="288"/>
      <c r="U63149" s="287"/>
      <c r="X63149" s="289"/>
    </row>
    <row r="63150" spans="20:24">
      <c r="T63150" s="288"/>
      <c r="U63150" s="287"/>
      <c r="X63150" s="289"/>
    </row>
    <row r="63151" spans="20:24">
      <c r="T63151" s="288"/>
      <c r="U63151" s="287"/>
      <c r="X63151" s="289"/>
    </row>
    <row r="63152" spans="20:24">
      <c r="T63152" s="288"/>
      <c r="U63152" s="287"/>
      <c r="X63152" s="289"/>
    </row>
    <row r="63153" spans="20:24">
      <c r="T63153" s="288"/>
      <c r="U63153" s="287"/>
      <c r="X63153" s="289"/>
    </row>
    <row r="63154" spans="20:24">
      <c r="T63154" s="288"/>
      <c r="U63154" s="287"/>
      <c r="X63154" s="289"/>
    </row>
    <row r="63155" spans="20:24">
      <c r="T63155" s="288"/>
      <c r="U63155" s="287"/>
      <c r="X63155" s="289"/>
    </row>
    <row r="63156" spans="20:24">
      <c r="T63156" s="288"/>
      <c r="U63156" s="287"/>
      <c r="X63156" s="289"/>
    </row>
    <row r="63157" spans="20:24">
      <c r="T63157" s="288"/>
      <c r="U63157" s="287"/>
      <c r="X63157" s="289"/>
    </row>
    <row r="63158" spans="20:24">
      <c r="T63158" s="288"/>
      <c r="U63158" s="287"/>
      <c r="X63158" s="289"/>
    </row>
    <row r="63159" spans="20:24">
      <c r="T63159" s="288"/>
      <c r="U63159" s="287"/>
      <c r="X63159" s="289"/>
    </row>
    <row r="63160" spans="20:24">
      <c r="T63160" s="288"/>
      <c r="U63160" s="287"/>
      <c r="X63160" s="289"/>
    </row>
    <row r="63161" spans="20:24">
      <c r="T63161" s="288"/>
      <c r="U63161" s="287"/>
      <c r="X63161" s="289"/>
    </row>
    <row r="63162" spans="20:24">
      <c r="T63162" s="288"/>
      <c r="U63162" s="287"/>
      <c r="X63162" s="289"/>
    </row>
    <row r="63163" spans="20:24">
      <c r="T63163" s="288"/>
      <c r="U63163" s="287"/>
      <c r="X63163" s="289"/>
    </row>
    <row r="63164" spans="20:24">
      <c r="T63164" s="288"/>
      <c r="U63164" s="287"/>
      <c r="X63164" s="289"/>
    </row>
    <row r="63165" spans="20:24">
      <c r="T63165" s="288"/>
      <c r="U63165" s="287"/>
      <c r="X63165" s="289"/>
    </row>
    <row r="63166" spans="20:24">
      <c r="T63166" s="288"/>
      <c r="U63166" s="287"/>
      <c r="X63166" s="289"/>
    </row>
    <row r="63167" spans="20:24">
      <c r="T63167" s="288"/>
      <c r="U63167" s="287"/>
      <c r="X63167" s="289"/>
    </row>
    <row r="63168" spans="20:24">
      <c r="T63168" s="288"/>
      <c r="U63168" s="287"/>
      <c r="X63168" s="289"/>
    </row>
    <row r="63169" spans="20:24">
      <c r="T63169" s="288"/>
      <c r="U63169" s="287"/>
      <c r="X63169" s="289"/>
    </row>
    <row r="63170" spans="20:24">
      <c r="T63170" s="288"/>
      <c r="U63170" s="287"/>
      <c r="X63170" s="289"/>
    </row>
    <row r="63171" spans="20:24">
      <c r="T63171" s="288"/>
      <c r="U63171" s="287"/>
      <c r="X63171" s="289"/>
    </row>
    <row r="63172" spans="20:24">
      <c r="T63172" s="288"/>
      <c r="U63172" s="287"/>
      <c r="X63172" s="289"/>
    </row>
    <row r="63173" spans="20:24">
      <c r="T63173" s="288"/>
      <c r="U63173" s="287"/>
      <c r="X63173" s="289"/>
    </row>
    <row r="63174" spans="20:24">
      <c r="T63174" s="288"/>
      <c r="U63174" s="287"/>
      <c r="X63174" s="289"/>
    </row>
    <row r="63175" spans="20:24">
      <c r="T63175" s="288"/>
      <c r="U63175" s="287"/>
      <c r="X63175" s="289"/>
    </row>
    <row r="63176" spans="20:24">
      <c r="T63176" s="288"/>
      <c r="U63176" s="287"/>
      <c r="X63176" s="289"/>
    </row>
    <row r="63177" spans="20:24">
      <c r="T63177" s="288"/>
      <c r="U63177" s="287"/>
      <c r="X63177" s="289"/>
    </row>
    <row r="63178" spans="20:24">
      <c r="T63178" s="288"/>
      <c r="U63178" s="287"/>
      <c r="X63178" s="289"/>
    </row>
    <row r="63179" spans="20:24">
      <c r="T63179" s="288"/>
      <c r="U63179" s="287"/>
      <c r="X63179" s="289"/>
    </row>
    <row r="63180" spans="20:24">
      <c r="T63180" s="288"/>
      <c r="U63180" s="287"/>
      <c r="X63180" s="289"/>
    </row>
    <row r="63181" spans="20:24">
      <c r="T63181" s="288"/>
      <c r="U63181" s="287"/>
      <c r="X63181" s="289"/>
    </row>
    <row r="63182" spans="20:24">
      <c r="T63182" s="288"/>
      <c r="U63182" s="287"/>
      <c r="X63182" s="289"/>
    </row>
    <row r="63183" spans="20:24">
      <c r="T63183" s="288"/>
      <c r="U63183" s="287"/>
      <c r="X63183" s="289"/>
    </row>
    <row r="63184" spans="20:24">
      <c r="T63184" s="288"/>
      <c r="U63184" s="287"/>
      <c r="X63184" s="289"/>
    </row>
    <row r="63185" spans="20:24">
      <c r="T63185" s="288"/>
      <c r="U63185" s="287"/>
      <c r="X63185" s="289"/>
    </row>
    <row r="63186" spans="20:24">
      <c r="T63186" s="288"/>
      <c r="U63186" s="287"/>
      <c r="X63186" s="289"/>
    </row>
    <row r="63187" spans="20:24">
      <c r="T63187" s="288"/>
      <c r="U63187" s="287"/>
      <c r="X63187" s="289"/>
    </row>
    <row r="63188" spans="20:24">
      <c r="T63188" s="288"/>
      <c r="U63188" s="287"/>
      <c r="X63188" s="289"/>
    </row>
    <row r="63189" spans="20:24">
      <c r="T63189" s="288"/>
      <c r="U63189" s="287"/>
      <c r="X63189" s="289"/>
    </row>
    <row r="63190" spans="20:24">
      <c r="T63190" s="288"/>
      <c r="U63190" s="287"/>
      <c r="X63190" s="289"/>
    </row>
    <row r="63191" spans="20:24">
      <c r="T63191" s="288"/>
      <c r="U63191" s="287"/>
      <c r="X63191" s="289"/>
    </row>
    <row r="63192" spans="20:24">
      <c r="T63192" s="288"/>
      <c r="U63192" s="287"/>
      <c r="X63192" s="289"/>
    </row>
    <row r="63193" spans="20:24">
      <c r="T63193" s="288"/>
      <c r="U63193" s="287"/>
      <c r="X63193" s="289"/>
    </row>
    <row r="63194" spans="20:24">
      <c r="T63194" s="288"/>
      <c r="U63194" s="287"/>
      <c r="X63194" s="289"/>
    </row>
    <row r="63195" spans="20:24">
      <c r="T63195" s="288"/>
      <c r="U63195" s="287"/>
      <c r="X63195" s="289"/>
    </row>
    <row r="63196" spans="20:24">
      <c r="T63196" s="288"/>
      <c r="U63196" s="287"/>
      <c r="X63196" s="289"/>
    </row>
    <row r="63197" spans="20:24">
      <c r="T63197" s="288"/>
      <c r="U63197" s="287"/>
      <c r="X63197" s="289"/>
    </row>
    <row r="63198" spans="20:24">
      <c r="T63198" s="288"/>
      <c r="U63198" s="287"/>
      <c r="X63198" s="289"/>
    </row>
    <row r="63199" spans="20:24">
      <c r="T63199" s="288"/>
      <c r="U63199" s="287"/>
      <c r="X63199" s="289"/>
    </row>
    <row r="63200" spans="20:24">
      <c r="T63200" s="288"/>
      <c r="U63200" s="287"/>
      <c r="X63200" s="289"/>
    </row>
    <row r="63201" spans="20:24">
      <c r="T63201" s="288"/>
      <c r="U63201" s="287"/>
      <c r="X63201" s="289"/>
    </row>
    <row r="63202" spans="20:24">
      <c r="T63202" s="288"/>
      <c r="U63202" s="287"/>
      <c r="X63202" s="289"/>
    </row>
    <row r="63203" spans="20:24">
      <c r="T63203" s="288"/>
      <c r="U63203" s="287"/>
      <c r="X63203" s="289"/>
    </row>
    <row r="63204" spans="20:24">
      <c r="T63204" s="288"/>
      <c r="U63204" s="287"/>
      <c r="X63204" s="289"/>
    </row>
    <row r="63205" spans="20:24">
      <c r="T63205" s="288"/>
      <c r="U63205" s="287"/>
      <c r="X63205" s="289"/>
    </row>
    <row r="63206" spans="20:24">
      <c r="T63206" s="288"/>
      <c r="U63206" s="287"/>
      <c r="X63206" s="289"/>
    </row>
    <row r="63207" spans="20:24">
      <c r="T63207" s="288"/>
      <c r="U63207" s="287"/>
      <c r="X63207" s="289"/>
    </row>
    <row r="63208" spans="20:24">
      <c r="T63208" s="288"/>
      <c r="U63208" s="287"/>
      <c r="X63208" s="289"/>
    </row>
    <row r="63209" spans="20:24">
      <c r="T63209" s="288"/>
      <c r="U63209" s="287"/>
      <c r="X63209" s="289"/>
    </row>
    <row r="63210" spans="20:24">
      <c r="T63210" s="288"/>
      <c r="U63210" s="287"/>
      <c r="X63210" s="289"/>
    </row>
    <row r="63211" spans="20:24">
      <c r="T63211" s="288"/>
      <c r="U63211" s="287"/>
      <c r="X63211" s="289"/>
    </row>
    <row r="63212" spans="20:24">
      <c r="T63212" s="288"/>
      <c r="U63212" s="287"/>
      <c r="X63212" s="289"/>
    </row>
    <row r="63213" spans="20:24">
      <c r="T63213" s="288"/>
      <c r="U63213" s="287"/>
      <c r="X63213" s="289"/>
    </row>
    <row r="63214" spans="20:24">
      <c r="T63214" s="288"/>
      <c r="U63214" s="287"/>
      <c r="X63214" s="289"/>
    </row>
    <row r="63215" spans="20:24">
      <c r="T63215" s="288"/>
      <c r="U63215" s="287"/>
      <c r="X63215" s="289"/>
    </row>
    <row r="63216" spans="20:24">
      <c r="T63216" s="288"/>
      <c r="U63216" s="287"/>
      <c r="X63216" s="289"/>
    </row>
    <row r="63217" spans="20:24">
      <c r="T63217" s="288"/>
      <c r="U63217" s="287"/>
      <c r="X63217" s="289"/>
    </row>
    <row r="63218" spans="20:24">
      <c r="T63218" s="288"/>
      <c r="U63218" s="287"/>
      <c r="X63218" s="289"/>
    </row>
    <row r="63219" spans="20:24">
      <c r="T63219" s="288"/>
      <c r="U63219" s="287"/>
      <c r="X63219" s="289"/>
    </row>
    <row r="63220" spans="20:24">
      <c r="T63220" s="288"/>
      <c r="U63220" s="287"/>
      <c r="X63220" s="289"/>
    </row>
    <row r="63221" spans="20:24">
      <c r="T63221" s="288"/>
      <c r="U63221" s="287"/>
      <c r="X63221" s="289"/>
    </row>
    <row r="63222" spans="20:24">
      <c r="T63222" s="288"/>
      <c r="U63222" s="287"/>
      <c r="X63222" s="289"/>
    </row>
    <row r="63223" spans="20:24">
      <c r="T63223" s="288"/>
      <c r="U63223" s="287"/>
      <c r="X63223" s="289"/>
    </row>
    <row r="63224" spans="20:24">
      <c r="T63224" s="288"/>
      <c r="U63224" s="287"/>
      <c r="X63224" s="289"/>
    </row>
    <row r="63225" spans="20:24">
      <c r="T63225" s="288"/>
      <c r="U63225" s="287"/>
      <c r="X63225" s="289"/>
    </row>
    <row r="63226" spans="20:24">
      <c r="T63226" s="288"/>
      <c r="U63226" s="287"/>
      <c r="X63226" s="289"/>
    </row>
    <row r="63227" spans="20:24">
      <c r="T63227" s="288"/>
      <c r="U63227" s="287"/>
      <c r="X63227" s="289"/>
    </row>
    <row r="63228" spans="20:24">
      <c r="T63228" s="288"/>
      <c r="U63228" s="287"/>
      <c r="X63228" s="289"/>
    </row>
    <row r="63229" spans="20:24">
      <c r="T63229" s="288"/>
      <c r="U63229" s="287"/>
      <c r="X63229" s="289"/>
    </row>
    <row r="63230" spans="20:24">
      <c r="T63230" s="288"/>
      <c r="U63230" s="287"/>
      <c r="X63230" s="289"/>
    </row>
    <row r="63231" spans="20:24">
      <c r="T63231" s="288"/>
      <c r="U63231" s="287"/>
      <c r="X63231" s="289"/>
    </row>
    <row r="63232" spans="20:24">
      <c r="T63232" s="288"/>
      <c r="U63232" s="287"/>
      <c r="X63232" s="289"/>
    </row>
    <row r="63233" spans="20:24">
      <c r="T63233" s="288"/>
      <c r="U63233" s="287"/>
      <c r="X63233" s="289"/>
    </row>
    <row r="63234" spans="20:24">
      <c r="T63234" s="288"/>
      <c r="U63234" s="287"/>
      <c r="X63234" s="289"/>
    </row>
    <row r="63235" spans="20:24">
      <c r="T63235" s="288"/>
      <c r="U63235" s="287"/>
      <c r="X63235" s="289"/>
    </row>
    <row r="63236" spans="20:24">
      <c r="T63236" s="288"/>
      <c r="U63236" s="287"/>
      <c r="X63236" s="289"/>
    </row>
    <row r="63237" spans="20:24">
      <c r="T63237" s="288"/>
      <c r="U63237" s="287"/>
      <c r="X63237" s="289"/>
    </row>
    <row r="63238" spans="20:24">
      <c r="T63238" s="288"/>
      <c r="U63238" s="287"/>
      <c r="X63238" s="289"/>
    </row>
    <row r="63239" spans="20:24">
      <c r="T63239" s="288"/>
      <c r="U63239" s="287"/>
      <c r="X63239" s="289"/>
    </row>
    <row r="63240" spans="20:24">
      <c r="T63240" s="288"/>
      <c r="U63240" s="287"/>
      <c r="X63240" s="289"/>
    </row>
    <row r="63241" spans="20:24">
      <c r="T63241" s="288"/>
      <c r="U63241" s="287"/>
      <c r="X63241" s="289"/>
    </row>
    <row r="63242" spans="20:24">
      <c r="T63242" s="288"/>
      <c r="U63242" s="287"/>
      <c r="X63242" s="289"/>
    </row>
    <row r="63243" spans="20:24">
      <c r="T63243" s="288"/>
      <c r="U63243" s="287"/>
      <c r="X63243" s="289"/>
    </row>
    <row r="63244" spans="20:24">
      <c r="T63244" s="288"/>
      <c r="U63244" s="287"/>
      <c r="X63244" s="289"/>
    </row>
    <row r="63245" spans="20:24">
      <c r="T63245" s="288"/>
      <c r="U63245" s="287"/>
      <c r="X63245" s="289"/>
    </row>
    <row r="63246" spans="20:24">
      <c r="T63246" s="288"/>
      <c r="U63246" s="287"/>
      <c r="X63246" s="289"/>
    </row>
    <row r="63247" spans="20:24">
      <c r="T63247" s="288"/>
      <c r="U63247" s="287"/>
      <c r="X63247" s="289"/>
    </row>
    <row r="63248" spans="20:24">
      <c r="T63248" s="288"/>
      <c r="U63248" s="287"/>
      <c r="X63248" s="289"/>
    </row>
    <row r="63249" spans="20:24">
      <c r="T63249" s="288"/>
      <c r="U63249" s="287"/>
      <c r="X63249" s="289"/>
    </row>
    <row r="63250" spans="20:24">
      <c r="T63250" s="288"/>
      <c r="U63250" s="287"/>
      <c r="X63250" s="289"/>
    </row>
    <row r="63251" spans="20:24">
      <c r="T63251" s="288"/>
      <c r="U63251" s="287"/>
      <c r="X63251" s="289"/>
    </row>
    <row r="63252" spans="20:24">
      <c r="T63252" s="288"/>
      <c r="U63252" s="287"/>
      <c r="X63252" s="289"/>
    </row>
    <row r="63253" spans="20:24">
      <c r="T63253" s="288"/>
      <c r="U63253" s="287"/>
      <c r="X63253" s="289"/>
    </row>
    <row r="63254" spans="20:24">
      <c r="T63254" s="288"/>
      <c r="U63254" s="287"/>
      <c r="X63254" s="289"/>
    </row>
    <row r="63255" spans="20:24">
      <c r="T63255" s="288"/>
      <c r="U63255" s="287"/>
      <c r="X63255" s="289"/>
    </row>
    <row r="63256" spans="20:24">
      <c r="T63256" s="288"/>
      <c r="U63256" s="287"/>
      <c r="X63256" s="289"/>
    </row>
    <row r="63257" spans="20:24">
      <c r="T63257" s="288"/>
      <c r="U63257" s="287"/>
      <c r="X63257" s="289"/>
    </row>
    <row r="63258" spans="20:24">
      <c r="T63258" s="288"/>
      <c r="U63258" s="287"/>
      <c r="X63258" s="289"/>
    </row>
    <row r="63259" spans="20:24">
      <c r="T63259" s="288"/>
      <c r="U63259" s="287"/>
      <c r="X63259" s="289"/>
    </row>
    <row r="63260" spans="20:24">
      <c r="T63260" s="288"/>
      <c r="U63260" s="287"/>
      <c r="X63260" s="289"/>
    </row>
    <row r="63261" spans="20:24">
      <c r="T63261" s="288"/>
      <c r="U63261" s="287"/>
      <c r="X63261" s="289"/>
    </row>
    <row r="63262" spans="20:24">
      <c r="T63262" s="288"/>
      <c r="U63262" s="287"/>
      <c r="X63262" s="289"/>
    </row>
    <row r="63263" spans="20:24">
      <c r="T63263" s="288"/>
      <c r="U63263" s="287"/>
      <c r="X63263" s="289"/>
    </row>
    <row r="63264" spans="20:24">
      <c r="T63264" s="288"/>
      <c r="U63264" s="287"/>
      <c r="X63264" s="289"/>
    </row>
    <row r="63265" spans="20:24">
      <c r="T63265" s="288"/>
      <c r="U63265" s="287"/>
      <c r="X63265" s="289"/>
    </row>
    <row r="63266" spans="20:24">
      <c r="T63266" s="288"/>
      <c r="U63266" s="287"/>
      <c r="X63266" s="289"/>
    </row>
    <row r="63267" spans="20:24">
      <c r="T63267" s="288"/>
      <c r="U63267" s="287"/>
      <c r="X63267" s="289"/>
    </row>
    <row r="63268" spans="20:24">
      <c r="T63268" s="288"/>
      <c r="U63268" s="287"/>
      <c r="X63268" s="289"/>
    </row>
    <row r="63269" spans="20:24">
      <c r="T63269" s="288"/>
      <c r="U63269" s="287"/>
      <c r="X63269" s="289"/>
    </row>
    <row r="63270" spans="20:24">
      <c r="T63270" s="288"/>
      <c r="U63270" s="287"/>
      <c r="X63270" s="289"/>
    </row>
    <row r="63271" spans="20:24">
      <c r="T63271" s="288"/>
      <c r="U63271" s="287"/>
      <c r="X63271" s="289"/>
    </row>
    <row r="63272" spans="20:24">
      <c r="T63272" s="288"/>
      <c r="U63272" s="287"/>
      <c r="X63272" s="289"/>
    </row>
    <row r="63273" spans="20:24">
      <c r="T63273" s="288"/>
      <c r="U63273" s="287"/>
      <c r="X63273" s="289"/>
    </row>
    <row r="63274" spans="20:24">
      <c r="T63274" s="288"/>
      <c r="U63274" s="287"/>
      <c r="X63274" s="289"/>
    </row>
    <row r="63275" spans="20:24">
      <c r="T63275" s="288"/>
      <c r="U63275" s="287"/>
      <c r="X63275" s="289"/>
    </row>
    <row r="63276" spans="20:24">
      <c r="T63276" s="288"/>
      <c r="U63276" s="287"/>
      <c r="X63276" s="289"/>
    </row>
    <row r="63277" spans="20:24">
      <c r="T63277" s="288"/>
      <c r="U63277" s="287"/>
      <c r="X63277" s="289"/>
    </row>
    <row r="63278" spans="20:24">
      <c r="T63278" s="288"/>
      <c r="U63278" s="287"/>
      <c r="X63278" s="289"/>
    </row>
    <row r="63279" spans="20:24">
      <c r="T63279" s="288"/>
      <c r="U63279" s="287"/>
      <c r="X63279" s="289"/>
    </row>
    <row r="63280" spans="20:24">
      <c r="T63280" s="288"/>
      <c r="U63280" s="287"/>
      <c r="X63280" s="289"/>
    </row>
    <row r="63281" spans="20:24">
      <c r="T63281" s="288"/>
      <c r="U63281" s="287"/>
      <c r="X63281" s="289"/>
    </row>
    <row r="63282" spans="20:24">
      <c r="T63282" s="288"/>
      <c r="U63282" s="287"/>
      <c r="X63282" s="289"/>
    </row>
    <row r="63283" spans="20:24">
      <c r="T63283" s="288"/>
      <c r="U63283" s="287"/>
      <c r="X63283" s="289"/>
    </row>
    <row r="63284" spans="20:24">
      <c r="T63284" s="288"/>
      <c r="U63284" s="287"/>
      <c r="X63284" s="289"/>
    </row>
    <row r="63285" spans="20:24">
      <c r="T63285" s="288"/>
      <c r="U63285" s="287"/>
      <c r="X63285" s="289"/>
    </row>
    <row r="63286" spans="20:24">
      <c r="T63286" s="288"/>
      <c r="U63286" s="287"/>
      <c r="X63286" s="289"/>
    </row>
    <row r="63287" spans="20:24">
      <c r="T63287" s="288"/>
      <c r="U63287" s="287"/>
      <c r="X63287" s="289"/>
    </row>
    <row r="63288" spans="20:24">
      <c r="T63288" s="288"/>
      <c r="U63288" s="287"/>
      <c r="X63288" s="289"/>
    </row>
    <row r="63289" spans="20:24">
      <c r="T63289" s="288"/>
      <c r="U63289" s="287"/>
      <c r="X63289" s="289"/>
    </row>
    <row r="63290" spans="20:24">
      <c r="T63290" s="288"/>
      <c r="U63290" s="287"/>
      <c r="X63290" s="289"/>
    </row>
    <row r="63291" spans="20:24">
      <c r="T63291" s="288"/>
      <c r="U63291" s="287"/>
      <c r="X63291" s="289"/>
    </row>
    <row r="63292" spans="20:24">
      <c r="T63292" s="288"/>
      <c r="U63292" s="287"/>
      <c r="X63292" s="289"/>
    </row>
    <row r="63293" spans="20:24">
      <c r="T63293" s="288"/>
      <c r="U63293" s="287"/>
      <c r="X63293" s="289"/>
    </row>
    <row r="63294" spans="20:24">
      <c r="T63294" s="288"/>
      <c r="U63294" s="287"/>
      <c r="X63294" s="289"/>
    </row>
    <row r="63295" spans="20:24">
      <c r="T63295" s="288"/>
      <c r="U63295" s="287"/>
      <c r="X63295" s="289"/>
    </row>
    <row r="63296" spans="20:24">
      <c r="T63296" s="288"/>
      <c r="U63296" s="287"/>
      <c r="X63296" s="289"/>
    </row>
    <row r="63297" spans="20:24">
      <c r="T63297" s="288"/>
      <c r="U63297" s="287"/>
      <c r="X63297" s="289"/>
    </row>
    <row r="63298" spans="20:24">
      <c r="T63298" s="288"/>
      <c r="U63298" s="287"/>
      <c r="X63298" s="289"/>
    </row>
    <row r="63299" spans="20:24">
      <c r="T63299" s="288"/>
      <c r="U63299" s="287"/>
      <c r="X63299" s="289"/>
    </row>
    <row r="63300" spans="20:24">
      <c r="T63300" s="288"/>
      <c r="U63300" s="287"/>
      <c r="X63300" s="289"/>
    </row>
    <row r="63301" spans="20:24">
      <c r="T63301" s="288"/>
      <c r="U63301" s="287"/>
      <c r="X63301" s="289"/>
    </row>
    <row r="63302" spans="20:24">
      <c r="T63302" s="288"/>
      <c r="U63302" s="287"/>
      <c r="X63302" s="289"/>
    </row>
    <row r="63303" spans="20:24">
      <c r="T63303" s="288"/>
      <c r="U63303" s="287"/>
      <c r="X63303" s="289"/>
    </row>
    <row r="63304" spans="20:24">
      <c r="T63304" s="288"/>
      <c r="U63304" s="287"/>
      <c r="X63304" s="289"/>
    </row>
    <row r="63305" spans="20:24">
      <c r="T63305" s="288"/>
      <c r="U63305" s="287"/>
      <c r="X63305" s="289"/>
    </row>
    <row r="63306" spans="20:24">
      <c r="T63306" s="288"/>
      <c r="U63306" s="287"/>
      <c r="X63306" s="289"/>
    </row>
    <row r="63307" spans="20:24">
      <c r="T63307" s="288"/>
      <c r="U63307" s="287"/>
      <c r="X63307" s="289"/>
    </row>
    <row r="63308" spans="20:24">
      <c r="T63308" s="288"/>
      <c r="U63308" s="287"/>
      <c r="X63308" s="289"/>
    </row>
    <row r="63309" spans="20:24">
      <c r="T63309" s="288"/>
      <c r="U63309" s="287"/>
      <c r="X63309" s="289"/>
    </row>
    <row r="63310" spans="20:24">
      <c r="T63310" s="288"/>
      <c r="U63310" s="287"/>
      <c r="X63310" s="289"/>
    </row>
    <row r="63311" spans="20:24">
      <c r="T63311" s="288"/>
      <c r="U63311" s="287"/>
      <c r="X63311" s="289"/>
    </row>
    <row r="63312" spans="20:24">
      <c r="T63312" s="288"/>
      <c r="U63312" s="287"/>
      <c r="X63312" s="289"/>
    </row>
    <row r="63313" spans="20:24">
      <c r="T63313" s="288"/>
      <c r="U63313" s="287"/>
      <c r="X63313" s="289"/>
    </row>
    <row r="63314" spans="20:24">
      <c r="T63314" s="288"/>
      <c r="U63314" s="287"/>
      <c r="X63314" s="289"/>
    </row>
    <row r="63315" spans="20:24">
      <c r="T63315" s="288"/>
      <c r="U63315" s="287"/>
      <c r="X63315" s="289"/>
    </row>
    <row r="63316" spans="20:24">
      <c r="T63316" s="288"/>
      <c r="U63316" s="287"/>
      <c r="X63316" s="289"/>
    </row>
    <row r="63317" spans="20:24">
      <c r="T63317" s="288"/>
      <c r="U63317" s="287"/>
      <c r="X63317" s="289"/>
    </row>
    <row r="63318" spans="20:24">
      <c r="T63318" s="288"/>
      <c r="U63318" s="287"/>
      <c r="X63318" s="289"/>
    </row>
    <row r="63319" spans="20:24">
      <c r="T63319" s="288"/>
      <c r="U63319" s="287"/>
      <c r="X63319" s="289"/>
    </row>
    <row r="63320" spans="20:24">
      <c r="T63320" s="288"/>
      <c r="U63320" s="287"/>
      <c r="X63320" s="289"/>
    </row>
    <row r="63321" spans="20:24">
      <c r="T63321" s="288"/>
      <c r="U63321" s="287"/>
      <c r="X63321" s="289"/>
    </row>
    <row r="63322" spans="20:24">
      <c r="T63322" s="288"/>
      <c r="U63322" s="287"/>
      <c r="X63322" s="289"/>
    </row>
    <row r="63323" spans="20:24">
      <c r="T63323" s="288"/>
      <c r="U63323" s="287"/>
      <c r="X63323" s="289"/>
    </row>
    <row r="63324" spans="20:24">
      <c r="T63324" s="288"/>
      <c r="U63324" s="287"/>
      <c r="X63324" s="289"/>
    </row>
    <row r="63325" spans="20:24">
      <c r="T63325" s="288"/>
      <c r="U63325" s="287"/>
      <c r="X63325" s="289"/>
    </row>
    <row r="63326" spans="20:24">
      <c r="T63326" s="288"/>
      <c r="U63326" s="287"/>
      <c r="X63326" s="289"/>
    </row>
    <row r="63327" spans="20:24">
      <c r="T63327" s="288"/>
      <c r="U63327" s="287"/>
      <c r="X63327" s="289"/>
    </row>
    <row r="63328" spans="20:24">
      <c r="T63328" s="288"/>
      <c r="U63328" s="287"/>
      <c r="X63328" s="289"/>
    </row>
    <row r="63329" spans="20:24">
      <c r="T63329" s="288"/>
      <c r="U63329" s="287"/>
      <c r="X63329" s="289"/>
    </row>
    <row r="63330" spans="20:24">
      <c r="T63330" s="288"/>
      <c r="U63330" s="287"/>
      <c r="X63330" s="289"/>
    </row>
    <row r="63331" spans="20:24">
      <c r="T63331" s="288"/>
      <c r="U63331" s="287"/>
      <c r="X63331" s="289"/>
    </row>
    <row r="63332" spans="20:24">
      <c r="T63332" s="288"/>
      <c r="U63332" s="287"/>
      <c r="X63332" s="289"/>
    </row>
    <row r="63333" spans="20:24">
      <c r="T63333" s="288"/>
      <c r="U63333" s="287"/>
      <c r="X63333" s="289"/>
    </row>
    <row r="63334" spans="20:24">
      <c r="T63334" s="288"/>
      <c r="U63334" s="287"/>
      <c r="X63334" s="289"/>
    </row>
    <row r="63335" spans="20:24">
      <c r="T63335" s="288"/>
      <c r="U63335" s="287"/>
      <c r="X63335" s="289"/>
    </row>
    <row r="63336" spans="20:24">
      <c r="T63336" s="288"/>
      <c r="U63336" s="287"/>
      <c r="X63336" s="289"/>
    </row>
    <row r="63337" spans="20:24">
      <c r="T63337" s="288"/>
      <c r="U63337" s="287"/>
      <c r="X63337" s="289"/>
    </row>
    <row r="63338" spans="20:24">
      <c r="T63338" s="288"/>
      <c r="U63338" s="287"/>
      <c r="X63338" s="289"/>
    </row>
    <row r="63339" spans="20:24">
      <c r="T63339" s="288"/>
      <c r="U63339" s="287"/>
      <c r="X63339" s="289"/>
    </row>
    <row r="63340" spans="20:24">
      <c r="T63340" s="288"/>
      <c r="U63340" s="287"/>
      <c r="X63340" s="289"/>
    </row>
    <row r="63341" spans="20:24">
      <c r="T63341" s="288"/>
      <c r="U63341" s="287"/>
      <c r="X63341" s="289"/>
    </row>
    <row r="63342" spans="20:24">
      <c r="T63342" s="288"/>
      <c r="U63342" s="287"/>
      <c r="X63342" s="289"/>
    </row>
    <row r="63343" spans="20:24">
      <c r="T63343" s="288"/>
      <c r="U63343" s="287"/>
      <c r="X63343" s="289"/>
    </row>
    <row r="63344" spans="20:24">
      <c r="T63344" s="288"/>
      <c r="U63344" s="287"/>
      <c r="X63344" s="289"/>
    </row>
    <row r="63345" spans="20:24">
      <c r="T63345" s="288"/>
      <c r="U63345" s="287"/>
      <c r="X63345" s="289"/>
    </row>
    <row r="63346" spans="20:24">
      <c r="T63346" s="288"/>
      <c r="U63346" s="287"/>
      <c r="X63346" s="289"/>
    </row>
    <row r="63347" spans="20:24">
      <c r="T63347" s="288"/>
      <c r="U63347" s="287"/>
      <c r="X63347" s="289"/>
    </row>
    <row r="63348" spans="20:24">
      <c r="T63348" s="288"/>
      <c r="U63348" s="287"/>
      <c r="X63348" s="289"/>
    </row>
    <row r="63349" spans="20:24">
      <c r="T63349" s="288"/>
      <c r="U63349" s="287"/>
      <c r="X63349" s="289"/>
    </row>
    <row r="63350" spans="20:24">
      <c r="T63350" s="288"/>
      <c r="U63350" s="287"/>
      <c r="X63350" s="289"/>
    </row>
    <row r="63351" spans="20:24">
      <c r="T63351" s="288"/>
      <c r="U63351" s="287"/>
      <c r="X63351" s="289"/>
    </row>
    <row r="63352" spans="20:24">
      <c r="T63352" s="288"/>
      <c r="U63352" s="287"/>
      <c r="X63352" s="289"/>
    </row>
    <row r="63353" spans="20:24">
      <c r="T63353" s="288"/>
      <c r="U63353" s="287"/>
      <c r="X63353" s="289"/>
    </row>
    <row r="63354" spans="20:24">
      <c r="T63354" s="288"/>
      <c r="U63354" s="287"/>
      <c r="X63354" s="289"/>
    </row>
    <row r="63355" spans="20:24">
      <c r="T63355" s="288"/>
      <c r="U63355" s="287"/>
      <c r="X63355" s="289"/>
    </row>
    <row r="63356" spans="20:24">
      <c r="T63356" s="288"/>
      <c r="U63356" s="287"/>
      <c r="X63356" s="289"/>
    </row>
    <row r="63357" spans="20:24">
      <c r="T63357" s="288"/>
      <c r="U63357" s="287"/>
      <c r="X63357" s="289"/>
    </row>
    <row r="63358" spans="20:24">
      <c r="T63358" s="288"/>
      <c r="U63358" s="287"/>
      <c r="X63358" s="289"/>
    </row>
    <row r="63359" spans="20:24">
      <c r="T63359" s="288"/>
      <c r="U63359" s="287"/>
      <c r="X63359" s="289"/>
    </row>
    <row r="63360" spans="20:24">
      <c r="T63360" s="288"/>
      <c r="U63360" s="287"/>
      <c r="X63360" s="289"/>
    </row>
    <row r="63361" spans="20:24">
      <c r="T63361" s="288"/>
      <c r="U63361" s="287"/>
      <c r="X63361" s="289"/>
    </row>
    <row r="63362" spans="20:24">
      <c r="T63362" s="288"/>
      <c r="U63362" s="287"/>
      <c r="X63362" s="289"/>
    </row>
    <row r="63363" spans="20:24">
      <c r="T63363" s="288"/>
      <c r="U63363" s="287"/>
      <c r="X63363" s="289"/>
    </row>
    <row r="63364" spans="20:24">
      <c r="T63364" s="288"/>
      <c r="U63364" s="287"/>
      <c r="X63364" s="289"/>
    </row>
    <row r="63365" spans="20:24">
      <c r="T63365" s="288"/>
      <c r="U63365" s="287"/>
      <c r="X63365" s="289"/>
    </row>
    <row r="63366" spans="20:24">
      <c r="T63366" s="288"/>
      <c r="U63366" s="287"/>
      <c r="X63366" s="289"/>
    </row>
    <row r="63367" spans="20:24">
      <c r="T63367" s="288"/>
      <c r="U63367" s="287"/>
      <c r="X63367" s="289"/>
    </row>
    <row r="63368" spans="20:24">
      <c r="T63368" s="288"/>
      <c r="U63368" s="287"/>
      <c r="X63368" s="289"/>
    </row>
    <row r="63369" spans="20:24">
      <c r="T63369" s="288"/>
      <c r="U63369" s="287"/>
      <c r="X63369" s="289"/>
    </row>
    <row r="63370" spans="20:24">
      <c r="T63370" s="288"/>
      <c r="U63370" s="287"/>
      <c r="X63370" s="289"/>
    </row>
    <row r="63371" spans="20:24">
      <c r="T63371" s="288"/>
      <c r="U63371" s="287"/>
      <c r="X63371" s="289"/>
    </row>
    <row r="63372" spans="20:24">
      <c r="T63372" s="288"/>
      <c r="U63372" s="287"/>
      <c r="X63372" s="289"/>
    </row>
    <row r="63373" spans="20:24">
      <c r="T63373" s="288"/>
      <c r="U63373" s="287"/>
      <c r="X63373" s="289"/>
    </row>
    <row r="63374" spans="20:24">
      <c r="T63374" s="288"/>
      <c r="U63374" s="287"/>
      <c r="X63374" s="289"/>
    </row>
    <row r="63375" spans="20:24">
      <c r="T63375" s="288"/>
      <c r="U63375" s="287"/>
      <c r="X63375" s="289"/>
    </row>
    <row r="63376" spans="20:24">
      <c r="T63376" s="288"/>
      <c r="U63376" s="287"/>
      <c r="X63376" s="289"/>
    </row>
    <row r="63377" spans="20:24">
      <c r="T63377" s="288"/>
      <c r="U63377" s="287"/>
      <c r="X63377" s="289"/>
    </row>
    <row r="63378" spans="20:24">
      <c r="T63378" s="288"/>
      <c r="U63378" s="287"/>
      <c r="X63378" s="289"/>
    </row>
    <row r="63379" spans="20:24">
      <c r="T63379" s="288"/>
      <c r="U63379" s="287"/>
      <c r="X63379" s="289"/>
    </row>
    <row r="63380" spans="20:24">
      <c r="T63380" s="288"/>
      <c r="U63380" s="287"/>
      <c r="X63380" s="289"/>
    </row>
    <row r="63381" spans="20:24">
      <c r="T63381" s="288"/>
      <c r="U63381" s="287"/>
      <c r="X63381" s="289"/>
    </row>
    <row r="63382" spans="20:24">
      <c r="T63382" s="288"/>
      <c r="U63382" s="287"/>
      <c r="X63382" s="289"/>
    </row>
    <row r="63383" spans="20:24">
      <c r="T63383" s="288"/>
      <c r="U63383" s="287"/>
      <c r="X63383" s="289"/>
    </row>
    <row r="63384" spans="20:24">
      <c r="T63384" s="288"/>
      <c r="U63384" s="287"/>
      <c r="X63384" s="289"/>
    </row>
    <row r="63385" spans="20:24">
      <c r="T63385" s="288"/>
      <c r="U63385" s="287"/>
      <c r="X63385" s="289"/>
    </row>
    <row r="63386" spans="20:24">
      <c r="T63386" s="288"/>
      <c r="U63386" s="287"/>
      <c r="X63386" s="289"/>
    </row>
    <row r="63387" spans="20:24">
      <c r="T63387" s="288"/>
      <c r="U63387" s="287"/>
      <c r="X63387" s="289"/>
    </row>
    <row r="63388" spans="20:24">
      <c r="T63388" s="288"/>
      <c r="U63388" s="287"/>
      <c r="X63388" s="289"/>
    </row>
    <row r="63389" spans="20:24">
      <c r="T63389" s="288"/>
      <c r="U63389" s="287"/>
      <c r="X63389" s="289"/>
    </row>
    <row r="63390" spans="20:24">
      <c r="T63390" s="288"/>
      <c r="U63390" s="287"/>
      <c r="X63390" s="289"/>
    </row>
    <row r="63391" spans="20:24">
      <c r="T63391" s="288"/>
      <c r="U63391" s="287"/>
      <c r="X63391" s="289"/>
    </row>
    <row r="63392" spans="20:24">
      <c r="T63392" s="288"/>
      <c r="U63392" s="287"/>
      <c r="X63392" s="289"/>
    </row>
    <row r="63393" spans="20:24">
      <c r="T63393" s="288"/>
      <c r="U63393" s="287"/>
      <c r="X63393" s="289"/>
    </row>
    <row r="63394" spans="20:24">
      <c r="T63394" s="288"/>
      <c r="U63394" s="287"/>
      <c r="X63394" s="289"/>
    </row>
    <row r="63395" spans="20:24">
      <c r="T63395" s="288"/>
      <c r="U63395" s="287"/>
      <c r="X63395" s="289"/>
    </row>
    <row r="63396" spans="20:24">
      <c r="T63396" s="288"/>
      <c r="U63396" s="287"/>
      <c r="X63396" s="289"/>
    </row>
    <row r="63397" spans="20:24">
      <c r="T63397" s="288"/>
      <c r="U63397" s="287"/>
      <c r="X63397" s="289"/>
    </row>
    <row r="63398" spans="20:24">
      <c r="T63398" s="288"/>
      <c r="U63398" s="287"/>
      <c r="X63398" s="289"/>
    </row>
    <row r="63399" spans="20:24">
      <c r="T63399" s="288"/>
      <c r="U63399" s="287"/>
      <c r="X63399" s="289"/>
    </row>
    <row r="63400" spans="20:24">
      <c r="T63400" s="288"/>
      <c r="U63400" s="287"/>
      <c r="X63400" s="289"/>
    </row>
    <row r="63401" spans="20:24">
      <c r="T63401" s="288"/>
      <c r="U63401" s="287"/>
      <c r="X63401" s="289"/>
    </row>
    <row r="63402" spans="20:24">
      <c r="T63402" s="288"/>
      <c r="U63402" s="287"/>
      <c r="X63402" s="289"/>
    </row>
    <row r="63403" spans="20:24">
      <c r="T63403" s="288"/>
      <c r="U63403" s="287"/>
      <c r="X63403" s="289"/>
    </row>
    <row r="63404" spans="20:24">
      <c r="T63404" s="288"/>
      <c r="U63404" s="287"/>
      <c r="X63404" s="289"/>
    </row>
    <row r="63405" spans="20:24">
      <c r="T63405" s="288"/>
      <c r="U63405" s="287"/>
      <c r="X63405" s="289"/>
    </row>
    <row r="63406" spans="20:24">
      <c r="T63406" s="288"/>
      <c r="U63406" s="287"/>
      <c r="X63406" s="289"/>
    </row>
    <row r="63407" spans="20:24">
      <c r="T63407" s="288"/>
      <c r="U63407" s="287"/>
      <c r="X63407" s="289"/>
    </row>
    <row r="63408" spans="20:24">
      <c r="T63408" s="288"/>
      <c r="U63408" s="287"/>
      <c r="X63408" s="289"/>
    </row>
    <row r="63409" spans="20:24">
      <c r="T63409" s="288"/>
      <c r="U63409" s="287"/>
      <c r="X63409" s="289"/>
    </row>
    <row r="63410" spans="20:24">
      <c r="T63410" s="288"/>
      <c r="U63410" s="287"/>
      <c r="X63410" s="289"/>
    </row>
    <row r="63411" spans="20:24">
      <c r="T63411" s="288"/>
      <c r="U63411" s="287"/>
      <c r="X63411" s="289"/>
    </row>
    <row r="63412" spans="20:24">
      <c r="T63412" s="288"/>
      <c r="U63412" s="287"/>
      <c r="X63412" s="289"/>
    </row>
    <row r="63413" spans="20:24">
      <c r="T63413" s="288"/>
      <c r="U63413" s="287"/>
      <c r="X63413" s="289"/>
    </row>
    <row r="63414" spans="20:24">
      <c r="T63414" s="288"/>
      <c r="U63414" s="287"/>
      <c r="X63414" s="289"/>
    </row>
    <row r="63415" spans="20:24">
      <c r="T63415" s="288"/>
      <c r="U63415" s="287"/>
      <c r="X63415" s="289"/>
    </row>
    <row r="63416" spans="20:24">
      <c r="T63416" s="288"/>
      <c r="U63416" s="287"/>
      <c r="X63416" s="289"/>
    </row>
    <row r="63417" spans="20:24">
      <c r="T63417" s="288"/>
      <c r="U63417" s="287"/>
      <c r="X63417" s="289"/>
    </row>
    <row r="63418" spans="20:24">
      <c r="T63418" s="288"/>
      <c r="U63418" s="287"/>
      <c r="X63418" s="289"/>
    </row>
    <row r="63419" spans="20:24">
      <c r="T63419" s="288"/>
      <c r="U63419" s="287"/>
      <c r="X63419" s="289"/>
    </row>
    <row r="63420" spans="20:24">
      <c r="T63420" s="288"/>
      <c r="U63420" s="287"/>
      <c r="X63420" s="289"/>
    </row>
    <row r="63421" spans="20:24">
      <c r="T63421" s="288"/>
      <c r="U63421" s="287"/>
      <c r="X63421" s="289"/>
    </row>
    <row r="63422" spans="20:24">
      <c r="T63422" s="288"/>
      <c r="U63422" s="287"/>
      <c r="X63422" s="289"/>
    </row>
    <row r="63423" spans="20:24">
      <c r="T63423" s="288"/>
      <c r="U63423" s="287"/>
      <c r="X63423" s="289"/>
    </row>
    <row r="63424" spans="20:24">
      <c r="T63424" s="288"/>
      <c r="U63424" s="287"/>
      <c r="X63424" s="289"/>
    </row>
    <row r="63425" spans="20:24">
      <c r="T63425" s="288"/>
      <c r="U63425" s="287"/>
      <c r="X63425" s="289"/>
    </row>
    <row r="63426" spans="20:24">
      <c r="T63426" s="288"/>
      <c r="U63426" s="287"/>
      <c r="X63426" s="289"/>
    </row>
    <row r="63427" spans="20:24">
      <c r="T63427" s="288"/>
      <c r="U63427" s="287"/>
      <c r="X63427" s="289"/>
    </row>
    <row r="63428" spans="20:24">
      <c r="T63428" s="288"/>
      <c r="U63428" s="287"/>
      <c r="X63428" s="289"/>
    </row>
    <row r="63429" spans="20:24">
      <c r="T63429" s="288"/>
      <c r="U63429" s="287"/>
      <c r="X63429" s="289"/>
    </row>
    <row r="63430" spans="20:24">
      <c r="T63430" s="288"/>
      <c r="U63430" s="287"/>
      <c r="X63430" s="289"/>
    </row>
    <row r="63431" spans="20:24">
      <c r="T63431" s="288"/>
      <c r="U63431" s="287"/>
      <c r="X63431" s="289"/>
    </row>
    <row r="63432" spans="20:24">
      <c r="T63432" s="288"/>
      <c r="U63432" s="287"/>
      <c r="X63432" s="289"/>
    </row>
    <row r="63433" spans="20:24">
      <c r="T63433" s="288"/>
      <c r="U63433" s="287"/>
      <c r="X63433" s="289"/>
    </row>
    <row r="63434" spans="20:24">
      <c r="T63434" s="288"/>
      <c r="U63434" s="287"/>
      <c r="X63434" s="289"/>
    </row>
    <row r="63435" spans="20:24">
      <c r="T63435" s="288"/>
      <c r="U63435" s="287"/>
      <c r="X63435" s="289"/>
    </row>
    <row r="63436" spans="20:24">
      <c r="T63436" s="288"/>
      <c r="U63436" s="287"/>
      <c r="X63436" s="289"/>
    </row>
    <row r="63437" spans="20:24">
      <c r="T63437" s="288"/>
      <c r="U63437" s="287"/>
      <c r="X63437" s="289"/>
    </row>
    <row r="63438" spans="20:24">
      <c r="T63438" s="288"/>
      <c r="U63438" s="287"/>
      <c r="X63438" s="289"/>
    </row>
    <row r="63439" spans="20:24">
      <c r="T63439" s="288"/>
      <c r="U63439" s="287"/>
      <c r="X63439" s="289"/>
    </row>
    <row r="63440" spans="20:24">
      <c r="T63440" s="288"/>
      <c r="U63440" s="287"/>
      <c r="X63440" s="289"/>
    </row>
    <row r="63441" spans="20:24">
      <c r="T63441" s="288"/>
      <c r="U63441" s="287"/>
      <c r="X63441" s="289"/>
    </row>
    <row r="63442" spans="20:24">
      <c r="T63442" s="288"/>
      <c r="U63442" s="287"/>
      <c r="X63442" s="289"/>
    </row>
    <row r="63443" spans="20:24">
      <c r="T63443" s="288"/>
      <c r="U63443" s="287"/>
      <c r="X63443" s="289"/>
    </row>
    <row r="63444" spans="20:24">
      <c r="T63444" s="288"/>
      <c r="U63444" s="287"/>
      <c r="X63444" s="289"/>
    </row>
    <row r="63445" spans="20:24">
      <c r="T63445" s="288"/>
      <c r="U63445" s="287"/>
      <c r="X63445" s="289"/>
    </row>
    <row r="63446" spans="20:24">
      <c r="T63446" s="288"/>
      <c r="U63446" s="287"/>
      <c r="X63446" s="289"/>
    </row>
    <row r="63447" spans="20:24">
      <c r="T63447" s="288"/>
      <c r="U63447" s="287"/>
      <c r="X63447" s="289"/>
    </row>
    <row r="63448" spans="20:24">
      <c r="T63448" s="288"/>
      <c r="U63448" s="287"/>
      <c r="X63448" s="289"/>
    </row>
    <row r="63449" spans="20:24">
      <c r="T63449" s="288"/>
      <c r="U63449" s="287"/>
      <c r="X63449" s="289"/>
    </row>
    <row r="63450" spans="20:24">
      <c r="T63450" s="288"/>
      <c r="U63450" s="287"/>
      <c r="X63450" s="289"/>
    </row>
    <row r="63451" spans="20:24">
      <c r="T63451" s="288"/>
      <c r="U63451" s="287"/>
      <c r="X63451" s="289"/>
    </row>
    <row r="63452" spans="20:24">
      <c r="T63452" s="288"/>
      <c r="U63452" s="287"/>
      <c r="X63452" s="289"/>
    </row>
    <row r="63453" spans="20:24">
      <c r="T63453" s="288"/>
      <c r="U63453" s="287"/>
      <c r="X63453" s="289"/>
    </row>
    <row r="63454" spans="20:24">
      <c r="T63454" s="288"/>
      <c r="U63454" s="287"/>
      <c r="X63454" s="289"/>
    </row>
    <row r="63455" spans="20:24">
      <c r="T63455" s="288"/>
      <c r="U63455" s="287"/>
      <c r="X63455" s="289"/>
    </row>
    <row r="63456" spans="20:24">
      <c r="T63456" s="288"/>
      <c r="U63456" s="287"/>
      <c r="X63456" s="289"/>
    </row>
    <row r="63457" spans="20:24">
      <c r="T63457" s="288"/>
      <c r="U63457" s="287"/>
      <c r="X63457" s="289"/>
    </row>
    <row r="63458" spans="20:24">
      <c r="T63458" s="288"/>
      <c r="U63458" s="287"/>
      <c r="X63458" s="289"/>
    </row>
    <row r="63459" spans="20:24">
      <c r="T63459" s="288"/>
      <c r="U63459" s="287"/>
      <c r="X63459" s="289"/>
    </row>
    <row r="63460" spans="20:24">
      <c r="T63460" s="288"/>
      <c r="U63460" s="287"/>
      <c r="X63460" s="289"/>
    </row>
    <row r="63461" spans="20:24">
      <c r="T63461" s="288"/>
      <c r="U63461" s="287"/>
      <c r="X63461" s="289"/>
    </row>
    <row r="63462" spans="20:24">
      <c r="T63462" s="288"/>
      <c r="U63462" s="287"/>
      <c r="X63462" s="289"/>
    </row>
    <row r="63463" spans="20:24">
      <c r="T63463" s="288"/>
      <c r="U63463" s="287"/>
      <c r="X63463" s="289"/>
    </row>
    <row r="63464" spans="20:24">
      <c r="T63464" s="288"/>
      <c r="U63464" s="287"/>
      <c r="X63464" s="289"/>
    </row>
    <row r="63465" spans="20:24">
      <c r="T63465" s="288"/>
      <c r="U63465" s="287"/>
      <c r="X63465" s="289"/>
    </row>
    <row r="63466" spans="20:24">
      <c r="T63466" s="288"/>
      <c r="U63466" s="287"/>
      <c r="X63466" s="289"/>
    </row>
    <row r="63467" spans="20:24">
      <c r="T63467" s="288"/>
      <c r="U63467" s="287"/>
      <c r="X63467" s="289"/>
    </row>
    <row r="63468" spans="20:24">
      <c r="T63468" s="288"/>
      <c r="U63468" s="287"/>
      <c r="X63468" s="289"/>
    </row>
    <row r="63469" spans="20:24">
      <c r="T63469" s="288"/>
      <c r="U63469" s="287"/>
      <c r="X63469" s="289"/>
    </row>
    <row r="63470" spans="20:24">
      <c r="T63470" s="288"/>
      <c r="U63470" s="287"/>
      <c r="X63470" s="289"/>
    </row>
    <row r="63471" spans="20:24">
      <c r="T63471" s="288"/>
      <c r="U63471" s="287"/>
      <c r="X63471" s="289"/>
    </row>
    <row r="63472" spans="20:24">
      <c r="T63472" s="288"/>
      <c r="U63472" s="287"/>
      <c r="X63472" s="289"/>
    </row>
    <row r="63473" spans="20:24">
      <c r="T63473" s="288"/>
      <c r="U63473" s="287"/>
      <c r="X63473" s="289"/>
    </row>
    <row r="63474" spans="20:24">
      <c r="T63474" s="288"/>
      <c r="U63474" s="287"/>
      <c r="X63474" s="289"/>
    </row>
    <row r="63475" spans="20:24">
      <c r="T63475" s="288"/>
      <c r="U63475" s="287"/>
      <c r="X63475" s="289"/>
    </row>
    <row r="63476" spans="20:24">
      <c r="T63476" s="288"/>
      <c r="U63476" s="287"/>
      <c r="X63476" s="289"/>
    </row>
    <row r="63477" spans="20:24">
      <c r="T63477" s="288"/>
      <c r="U63477" s="287"/>
      <c r="X63477" s="289"/>
    </row>
    <row r="63478" spans="20:24">
      <c r="T63478" s="288"/>
      <c r="U63478" s="287"/>
      <c r="X63478" s="289"/>
    </row>
    <row r="63479" spans="20:24">
      <c r="T63479" s="288"/>
      <c r="U63479" s="287"/>
      <c r="X63479" s="289"/>
    </row>
    <row r="63480" spans="20:24">
      <c r="T63480" s="288"/>
      <c r="U63480" s="287"/>
      <c r="X63480" s="289"/>
    </row>
    <row r="63481" spans="20:24">
      <c r="T63481" s="288"/>
      <c r="U63481" s="287"/>
      <c r="X63481" s="289"/>
    </row>
    <row r="63482" spans="20:24">
      <c r="T63482" s="288"/>
      <c r="U63482" s="287"/>
      <c r="X63482" s="289"/>
    </row>
    <row r="63483" spans="20:24">
      <c r="T63483" s="288"/>
      <c r="U63483" s="287"/>
      <c r="X63483" s="289"/>
    </row>
    <row r="63484" spans="20:24">
      <c r="T63484" s="288"/>
      <c r="U63484" s="287"/>
      <c r="X63484" s="289"/>
    </row>
    <row r="63485" spans="20:24">
      <c r="T63485" s="288"/>
      <c r="U63485" s="287"/>
      <c r="X63485" s="289"/>
    </row>
    <row r="63486" spans="20:24">
      <c r="T63486" s="288"/>
      <c r="U63486" s="287"/>
      <c r="X63486" s="289"/>
    </row>
    <row r="63487" spans="20:24">
      <c r="T63487" s="288"/>
      <c r="U63487" s="287"/>
      <c r="X63487" s="289"/>
    </row>
    <row r="63488" spans="20:24">
      <c r="T63488" s="288"/>
      <c r="U63488" s="287"/>
      <c r="X63488" s="289"/>
    </row>
    <row r="63489" spans="20:24">
      <c r="T63489" s="288"/>
      <c r="U63489" s="287"/>
      <c r="X63489" s="289"/>
    </row>
    <row r="63490" spans="20:24">
      <c r="T63490" s="288"/>
      <c r="U63490" s="287"/>
      <c r="X63490" s="289"/>
    </row>
    <row r="63491" spans="20:24">
      <c r="T63491" s="288"/>
      <c r="U63491" s="287"/>
      <c r="X63491" s="289"/>
    </row>
    <row r="63492" spans="20:24">
      <c r="T63492" s="288"/>
      <c r="U63492" s="287"/>
      <c r="X63492" s="289"/>
    </row>
    <row r="63493" spans="20:24">
      <c r="T63493" s="288"/>
      <c r="U63493" s="287"/>
      <c r="X63493" s="289"/>
    </row>
    <row r="63494" spans="20:24">
      <c r="T63494" s="288"/>
      <c r="U63494" s="287"/>
      <c r="X63494" s="289"/>
    </row>
    <row r="63495" spans="20:24">
      <c r="T63495" s="288"/>
      <c r="U63495" s="287"/>
      <c r="X63495" s="289"/>
    </row>
    <row r="63496" spans="20:24">
      <c r="T63496" s="288"/>
      <c r="U63496" s="287"/>
      <c r="X63496" s="289"/>
    </row>
    <row r="63497" spans="20:24">
      <c r="T63497" s="288"/>
      <c r="U63497" s="287"/>
      <c r="X63497" s="289"/>
    </row>
    <row r="63498" spans="20:24">
      <c r="T63498" s="288"/>
      <c r="U63498" s="287"/>
      <c r="X63498" s="289"/>
    </row>
    <row r="63499" spans="20:24">
      <c r="T63499" s="288"/>
      <c r="U63499" s="287"/>
      <c r="X63499" s="289"/>
    </row>
    <row r="63500" spans="20:24">
      <c r="T63500" s="288"/>
      <c r="U63500" s="287"/>
      <c r="X63500" s="289"/>
    </row>
    <row r="63501" spans="20:24">
      <c r="T63501" s="288"/>
      <c r="U63501" s="287"/>
      <c r="X63501" s="289"/>
    </row>
    <row r="63502" spans="20:24">
      <c r="T63502" s="288"/>
      <c r="U63502" s="287"/>
      <c r="X63502" s="289"/>
    </row>
    <row r="63503" spans="20:24">
      <c r="T63503" s="288"/>
      <c r="U63503" s="287"/>
      <c r="X63503" s="289"/>
    </row>
    <row r="63504" spans="20:24">
      <c r="T63504" s="288"/>
      <c r="U63504" s="287"/>
      <c r="X63504" s="289"/>
    </row>
    <row r="63505" spans="20:24">
      <c r="T63505" s="288"/>
      <c r="U63505" s="287"/>
      <c r="X63505" s="289"/>
    </row>
    <row r="63506" spans="20:24">
      <c r="T63506" s="288"/>
      <c r="U63506" s="287"/>
      <c r="X63506" s="289"/>
    </row>
    <row r="63507" spans="20:24">
      <c r="T63507" s="288"/>
      <c r="U63507" s="287"/>
      <c r="X63507" s="289"/>
    </row>
    <row r="63508" spans="20:24">
      <c r="T63508" s="288"/>
      <c r="U63508" s="287"/>
      <c r="X63508" s="289"/>
    </row>
    <row r="63509" spans="20:24">
      <c r="T63509" s="288"/>
      <c r="U63509" s="287"/>
      <c r="X63509" s="289"/>
    </row>
    <row r="63510" spans="20:24">
      <c r="T63510" s="288"/>
      <c r="U63510" s="287"/>
      <c r="X63510" s="289"/>
    </row>
    <row r="63511" spans="20:24">
      <c r="T63511" s="288"/>
      <c r="U63511" s="287"/>
      <c r="X63511" s="289"/>
    </row>
    <row r="63512" spans="20:24">
      <c r="T63512" s="288"/>
      <c r="U63512" s="287"/>
      <c r="X63512" s="289"/>
    </row>
    <row r="63513" spans="20:24">
      <c r="T63513" s="288"/>
      <c r="U63513" s="287"/>
      <c r="X63513" s="289"/>
    </row>
    <row r="63514" spans="20:24">
      <c r="T63514" s="288"/>
      <c r="U63514" s="287"/>
      <c r="X63514" s="289"/>
    </row>
    <row r="63515" spans="20:24">
      <c r="T63515" s="288"/>
      <c r="U63515" s="287"/>
      <c r="X63515" s="289"/>
    </row>
    <row r="63516" spans="20:24">
      <c r="T63516" s="288"/>
      <c r="U63516" s="287"/>
      <c r="X63516" s="289"/>
    </row>
    <row r="63517" spans="20:24">
      <c r="T63517" s="288"/>
      <c r="U63517" s="287"/>
      <c r="X63517" s="289"/>
    </row>
    <row r="63518" spans="20:24">
      <c r="T63518" s="288"/>
      <c r="U63518" s="287"/>
      <c r="X63518" s="289"/>
    </row>
    <row r="63519" spans="20:24">
      <c r="T63519" s="288"/>
      <c r="U63519" s="287"/>
      <c r="X63519" s="289"/>
    </row>
    <row r="63520" spans="20:24">
      <c r="T63520" s="288"/>
      <c r="U63520" s="287"/>
      <c r="X63520" s="289"/>
    </row>
    <row r="63521" spans="20:24">
      <c r="T63521" s="288"/>
      <c r="U63521" s="287"/>
      <c r="X63521" s="289"/>
    </row>
    <row r="63522" spans="20:24">
      <c r="T63522" s="288"/>
      <c r="U63522" s="287"/>
      <c r="X63522" s="289"/>
    </row>
    <row r="63523" spans="20:24">
      <c r="T63523" s="288"/>
      <c r="U63523" s="287"/>
      <c r="X63523" s="289"/>
    </row>
    <row r="63524" spans="20:24">
      <c r="T63524" s="288"/>
      <c r="U63524" s="287"/>
      <c r="X63524" s="289"/>
    </row>
    <row r="63525" spans="20:24">
      <c r="T63525" s="288"/>
      <c r="U63525" s="287"/>
      <c r="X63525" s="289"/>
    </row>
    <row r="63526" spans="20:24">
      <c r="T63526" s="288"/>
      <c r="U63526" s="287"/>
      <c r="X63526" s="289"/>
    </row>
    <row r="63527" spans="20:24">
      <c r="T63527" s="288"/>
      <c r="U63527" s="287"/>
      <c r="X63527" s="289"/>
    </row>
    <row r="63528" spans="20:24">
      <c r="T63528" s="288"/>
      <c r="U63528" s="287"/>
      <c r="X63528" s="289"/>
    </row>
    <row r="63529" spans="20:24">
      <c r="T63529" s="288"/>
      <c r="U63529" s="287"/>
      <c r="X63529" s="289"/>
    </row>
    <row r="63530" spans="20:24">
      <c r="T63530" s="288"/>
      <c r="U63530" s="287"/>
      <c r="X63530" s="289"/>
    </row>
    <row r="63531" spans="20:24">
      <c r="T63531" s="288"/>
      <c r="U63531" s="287"/>
      <c r="X63531" s="289"/>
    </row>
    <row r="63532" spans="20:24">
      <c r="T63532" s="288"/>
      <c r="U63532" s="287"/>
      <c r="X63532" s="289"/>
    </row>
    <row r="63533" spans="20:24">
      <c r="T63533" s="288"/>
      <c r="U63533" s="287"/>
      <c r="X63533" s="289"/>
    </row>
    <row r="63534" spans="20:24">
      <c r="T63534" s="288"/>
      <c r="U63534" s="287"/>
      <c r="X63534" s="289"/>
    </row>
    <row r="63535" spans="20:24">
      <c r="T63535" s="288"/>
      <c r="U63535" s="287"/>
      <c r="X63535" s="289"/>
    </row>
    <row r="63536" spans="20:24">
      <c r="T63536" s="288"/>
      <c r="U63536" s="287"/>
      <c r="X63536" s="289"/>
    </row>
    <row r="63537" spans="20:24">
      <c r="T63537" s="288"/>
      <c r="U63537" s="287"/>
      <c r="X63537" s="289"/>
    </row>
    <row r="63538" spans="20:24">
      <c r="T63538" s="288"/>
      <c r="U63538" s="287"/>
      <c r="X63538" s="289"/>
    </row>
    <row r="63539" spans="20:24">
      <c r="T63539" s="288"/>
      <c r="U63539" s="287"/>
      <c r="X63539" s="289"/>
    </row>
    <row r="63540" spans="20:24">
      <c r="T63540" s="288"/>
      <c r="U63540" s="287"/>
      <c r="X63540" s="289"/>
    </row>
    <row r="63541" spans="20:24">
      <c r="T63541" s="288"/>
      <c r="U63541" s="287"/>
      <c r="X63541" s="289"/>
    </row>
    <row r="63542" spans="20:24">
      <c r="T63542" s="288"/>
      <c r="U63542" s="287"/>
      <c r="X63542" s="289"/>
    </row>
    <row r="63543" spans="20:24">
      <c r="T63543" s="288"/>
      <c r="U63543" s="287"/>
      <c r="X63543" s="289"/>
    </row>
    <row r="63544" spans="20:24">
      <c r="T63544" s="288"/>
      <c r="U63544" s="287"/>
      <c r="X63544" s="289"/>
    </row>
    <row r="63545" spans="20:24">
      <c r="T63545" s="288"/>
      <c r="U63545" s="287"/>
      <c r="X63545" s="289"/>
    </row>
    <row r="63546" spans="20:24">
      <c r="T63546" s="288"/>
      <c r="U63546" s="287"/>
      <c r="X63546" s="289"/>
    </row>
    <row r="63547" spans="20:24">
      <c r="T63547" s="288"/>
      <c r="U63547" s="287"/>
      <c r="X63547" s="289"/>
    </row>
    <row r="63548" spans="20:24">
      <c r="T63548" s="288"/>
      <c r="U63548" s="287"/>
      <c r="X63548" s="289"/>
    </row>
    <row r="63549" spans="20:24">
      <c r="T63549" s="288"/>
      <c r="U63549" s="287"/>
      <c r="X63549" s="289"/>
    </row>
    <row r="63550" spans="20:24">
      <c r="T63550" s="288"/>
      <c r="U63550" s="287"/>
      <c r="X63550" s="289"/>
    </row>
    <row r="63551" spans="20:24">
      <c r="T63551" s="288"/>
      <c r="U63551" s="287"/>
      <c r="X63551" s="289"/>
    </row>
    <row r="63552" spans="20:24">
      <c r="T63552" s="288"/>
      <c r="U63552" s="287"/>
      <c r="X63552" s="289"/>
    </row>
    <row r="63553" spans="20:24">
      <c r="T63553" s="288"/>
      <c r="U63553" s="287"/>
      <c r="X63553" s="289"/>
    </row>
    <row r="63554" spans="20:24">
      <c r="T63554" s="288"/>
      <c r="U63554" s="287"/>
      <c r="X63554" s="289"/>
    </row>
    <row r="63555" spans="20:24">
      <c r="T63555" s="288"/>
      <c r="U63555" s="287"/>
      <c r="X63555" s="289"/>
    </row>
    <row r="63556" spans="20:24">
      <c r="T63556" s="288"/>
      <c r="U63556" s="287"/>
      <c r="X63556" s="289"/>
    </row>
    <row r="63557" spans="20:24">
      <c r="T63557" s="288"/>
      <c r="U63557" s="287"/>
      <c r="X63557" s="289"/>
    </row>
    <row r="63558" spans="20:24">
      <c r="T63558" s="288"/>
      <c r="U63558" s="287"/>
      <c r="X63558" s="289"/>
    </row>
    <row r="63559" spans="20:24">
      <c r="T63559" s="288"/>
      <c r="U63559" s="287"/>
      <c r="X63559" s="289"/>
    </row>
    <row r="63560" spans="20:24">
      <c r="T63560" s="288"/>
      <c r="U63560" s="287"/>
      <c r="X63560" s="289"/>
    </row>
    <row r="63561" spans="20:24">
      <c r="T63561" s="288"/>
      <c r="U63561" s="287"/>
      <c r="X63561" s="289"/>
    </row>
    <row r="63562" spans="20:24">
      <c r="T63562" s="288"/>
      <c r="U63562" s="287"/>
      <c r="X63562" s="289"/>
    </row>
    <row r="63563" spans="20:24">
      <c r="T63563" s="288"/>
      <c r="U63563" s="287"/>
      <c r="X63563" s="289"/>
    </row>
    <row r="63564" spans="20:24">
      <c r="T63564" s="288"/>
      <c r="U63564" s="287"/>
      <c r="X63564" s="289"/>
    </row>
    <row r="63565" spans="20:24">
      <c r="T63565" s="288"/>
      <c r="U63565" s="287"/>
      <c r="X63565" s="289"/>
    </row>
    <row r="63566" spans="20:24">
      <c r="T63566" s="288"/>
      <c r="U63566" s="287"/>
      <c r="X63566" s="289"/>
    </row>
    <row r="63567" spans="20:24">
      <c r="T63567" s="288"/>
      <c r="U63567" s="287"/>
      <c r="X63567" s="289"/>
    </row>
    <row r="63568" spans="20:24">
      <c r="T63568" s="288"/>
      <c r="U63568" s="287"/>
      <c r="X63568" s="289"/>
    </row>
    <row r="63569" spans="20:24">
      <c r="T63569" s="288"/>
      <c r="U63569" s="287"/>
      <c r="X63569" s="289"/>
    </row>
    <row r="63570" spans="20:24">
      <c r="T63570" s="288"/>
      <c r="U63570" s="287"/>
      <c r="X63570" s="289"/>
    </row>
    <row r="63571" spans="20:24">
      <c r="T63571" s="288"/>
      <c r="U63571" s="287"/>
      <c r="X63571" s="289"/>
    </row>
    <row r="63572" spans="20:24">
      <c r="T63572" s="288"/>
      <c r="U63572" s="287"/>
      <c r="X63572" s="289"/>
    </row>
    <row r="63573" spans="20:24">
      <c r="T63573" s="288"/>
      <c r="U63573" s="287"/>
      <c r="X63573" s="289"/>
    </row>
    <row r="63574" spans="20:24">
      <c r="T63574" s="288"/>
      <c r="U63574" s="287"/>
      <c r="X63574" s="289"/>
    </row>
    <row r="63575" spans="20:24">
      <c r="T63575" s="288"/>
      <c r="U63575" s="287"/>
      <c r="X63575" s="289"/>
    </row>
    <row r="63576" spans="20:24">
      <c r="T63576" s="288"/>
      <c r="U63576" s="287"/>
      <c r="X63576" s="289"/>
    </row>
    <row r="63577" spans="20:24">
      <c r="T63577" s="288"/>
      <c r="U63577" s="287"/>
      <c r="X63577" s="289"/>
    </row>
    <row r="63578" spans="20:24">
      <c r="T63578" s="288"/>
      <c r="U63578" s="287"/>
      <c r="X63578" s="289"/>
    </row>
    <row r="63579" spans="20:24">
      <c r="T63579" s="288"/>
      <c r="U63579" s="287"/>
      <c r="X63579" s="289"/>
    </row>
    <row r="63580" spans="20:24">
      <c r="T63580" s="288"/>
      <c r="U63580" s="287"/>
      <c r="X63580" s="289"/>
    </row>
    <row r="63581" spans="20:24">
      <c r="T63581" s="288"/>
      <c r="U63581" s="287"/>
      <c r="X63581" s="289"/>
    </row>
    <row r="63582" spans="20:24">
      <c r="T63582" s="288"/>
      <c r="U63582" s="287"/>
      <c r="X63582" s="289"/>
    </row>
    <row r="63583" spans="20:24">
      <c r="T63583" s="288"/>
      <c r="U63583" s="287"/>
      <c r="X63583" s="289"/>
    </row>
    <row r="63584" spans="20:24">
      <c r="T63584" s="288"/>
      <c r="U63584" s="287"/>
      <c r="X63584" s="289"/>
    </row>
    <row r="63585" spans="20:24">
      <c r="T63585" s="288"/>
      <c r="U63585" s="287"/>
      <c r="X63585" s="289"/>
    </row>
    <row r="63586" spans="20:24">
      <c r="T63586" s="288"/>
      <c r="U63586" s="287"/>
      <c r="X63586" s="289"/>
    </row>
    <row r="63587" spans="20:24">
      <c r="T63587" s="288"/>
      <c r="U63587" s="287"/>
      <c r="X63587" s="289"/>
    </row>
    <row r="63588" spans="20:24">
      <c r="T63588" s="288"/>
      <c r="U63588" s="287"/>
      <c r="X63588" s="289"/>
    </row>
    <row r="63589" spans="20:24">
      <c r="T63589" s="288"/>
      <c r="U63589" s="287"/>
      <c r="X63589" s="289"/>
    </row>
    <row r="63590" spans="20:24">
      <c r="T63590" s="288"/>
      <c r="U63590" s="287"/>
      <c r="X63590" s="289"/>
    </row>
    <row r="63591" spans="20:24">
      <c r="T63591" s="288"/>
      <c r="U63591" s="287"/>
      <c r="X63591" s="289"/>
    </row>
    <row r="63592" spans="20:24">
      <c r="T63592" s="288"/>
      <c r="U63592" s="287"/>
      <c r="X63592" s="289"/>
    </row>
    <row r="63593" spans="20:24">
      <c r="T63593" s="288"/>
      <c r="U63593" s="287"/>
      <c r="X63593" s="289"/>
    </row>
    <row r="63594" spans="20:24">
      <c r="T63594" s="288"/>
      <c r="U63594" s="287"/>
      <c r="X63594" s="289"/>
    </row>
    <row r="63595" spans="20:24">
      <c r="T63595" s="288"/>
      <c r="U63595" s="287"/>
      <c r="X63595" s="289"/>
    </row>
    <row r="63596" spans="20:24">
      <c r="T63596" s="288"/>
      <c r="U63596" s="287"/>
      <c r="X63596" s="289"/>
    </row>
    <row r="63597" spans="20:24">
      <c r="T63597" s="288"/>
      <c r="U63597" s="287"/>
      <c r="X63597" s="289"/>
    </row>
    <row r="63598" spans="20:24">
      <c r="T63598" s="288"/>
      <c r="U63598" s="287"/>
      <c r="X63598" s="289"/>
    </row>
    <row r="63599" spans="20:24">
      <c r="T63599" s="288"/>
      <c r="U63599" s="287"/>
      <c r="X63599" s="289"/>
    </row>
    <row r="63600" spans="20:24">
      <c r="T63600" s="288"/>
      <c r="U63600" s="287"/>
      <c r="X63600" s="289"/>
    </row>
    <row r="63601" spans="20:24">
      <c r="T63601" s="288"/>
      <c r="U63601" s="287"/>
      <c r="X63601" s="289"/>
    </row>
    <row r="63602" spans="20:24">
      <c r="T63602" s="288"/>
      <c r="U63602" s="287"/>
      <c r="X63602" s="289"/>
    </row>
    <row r="63603" spans="20:24">
      <c r="T63603" s="288"/>
      <c r="U63603" s="287"/>
      <c r="X63603" s="289"/>
    </row>
    <row r="63604" spans="20:24">
      <c r="T63604" s="288"/>
      <c r="U63604" s="287"/>
      <c r="X63604" s="289"/>
    </row>
    <row r="63605" spans="20:24">
      <c r="T63605" s="288"/>
      <c r="U63605" s="287"/>
      <c r="X63605" s="289"/>
    </row>
    <row r="63606" spans="20:24">
      <c r="T63606" s="288"/>
      <c r="U63606" s="287"/>
      <c r="X63606" s="289"/>
    </row>
    <row r="63607" spans="20:24">
      <c r="T63607" s="288"/>
      <c r="U63607" s="287"/>
      <c r="X63607" s="289"/>
    </row>
    <row r="63608" spans="20:24">
      <c r="T63608" s="288"/>
      <c r="U63608" s="287"/>
      <c r="X63608" s="289"/>
    </row>
    <row r="63609" spans="20:24">
      <c r="T63609" s="288"/>
      <c r="U63609" s="287"/>
      <c r="X63609" s="289"/>
    </row>
    <row r="63610" spans="20:24">
      <c r="T63610" s="288"/>
      <c r="U63610" s="287"/>
      <c r="X63610" s="289"/>
    </row>
    <row r="63611" spans="20:24">
      <c r="T63611" s="288"/>
      <c r="U63611" s="287"/>
      <c r="X63611" s="289"/>
    </row>
    <row r="63612" spans="20:24">
      <c r="T63612" s="288"/>
      <c r="U63612" s="287"/>
      <c r="X63612" s="289"/>
    </row>
    <row r="63613" spans="20:24">
      <c r="T63613" s="288"/>
      <c r="U63613" s="287"/>
      <c r="X63613" s="289"/>
    </row>
    <row r="63614" spans="20:24">
      <c r="T63614" s="288"/>
      <c r="U63614" s="287"/>
      <c r="X63614" s="289"/>
    </row>
    <row r="63615" spans="20:24">
      <c r="T63615" s="288"/>
      <c r="U63615" s="287"/>
      <c r="X63615" s="289"/>
    </row>
    <row r="63616" spans="20:24">
      <c r="T63616" s="288"/>
      <c r="U63616" s="287"/>
      <c r="X63616" s="289"/>
    </row>
    <row r="63617" spans="20:24">
      <c r="T63617" s="288"/>
      <c r="U63617" s="287"/>
      <c r="X63617" s="289"/>
    </row>
    <row r="63618" spans="20:24">
      <c r="T63618" s="288"/>
      <c r="U63618" s="287"/>
      <c r="X63618" s="289"/>
    </row>
    <row r="63619" spans="20:24">
      <c r="T63619" s="288"/>
      <c r="U63619" s="287"/>
      <c r="X63619" s="289"/>
    </row>
    <row r="63620" spans="20:24">
      <c r="T63620" s="288"/>
      <c r="U63620" s="287"/>
      <c r="X63620" s="289"/>
    </row>
    <row r="63621" spans="20:24">
      <c r="T63621" s="288"/>
      <c r="U63621" s="287"/>
      <c r="X63621" s="289"/>
    </row>
    <row r="63622" spans="20:24">
      <c r="T63622" s="288"/>
      <c r="U63622" s="287"/>
      <c r="X63622" s="289"/>
    </row>
    <row r="63623" spans="20:24">
      <c r="T63623" s="288"/>
      <c r="U63623" s="287"/>
      <c r="X63623" s="289"/>
    </row>
    <row r="63624" spans="20:24">
      <c r="T63624" s="288"/>
      <c r="U63624" s="287"/>
      <c r="X63624" s="289"/>
    </row>
    <row r="63625" spans="20:24">
      <c r="T63625" s="288"/>
      <c r="U63625" s="287"/>
      <c r="X63625" s="289"/>
    </row>
    <row r="63626" spans="20:24">
      <c r="T63626" s="288"/>
      <c r="U63626" s="287"/>
      <c r="X63626" s="289"/>
    </row>
    <row r="63627" spans="20:24">
      <c r="T63627" s="288"/>
      <c r="U63627" s="287"/>
      <c r="X63627" s="289"/>
    </row>
    <row r="63628" spans="20:24">
      <c r="T63628" s="288"/>
      <c r="U63628" s="287"/>
      <c r="X63628" s="289"/>
    </row>
    <row r="63629" spans="20:24">
      <c r="T63629" s="288"/>
      <c r="U63629" s="287"/>
      <c r="X63629" s="289"/>
    </row>
    <row r="63630" spans="20:24">
      <c r="T63630" s="288"/>
      <c r="U63630" s="287"/>
      <c r="X63630" s="289"/>
    </row>
    <row r="63631" spans="20:24">
      <c r="T63631" s="288"/>
      <c r="U63631" s="287"/>
      <c r="X63631" s="289"/>
    </row>
    <row r="63632" spans="20:24">
      <c r="T63632" s="288"/>
      <c r="U63632" s="287"/>
      <c r="X63632" s="289"/>
    </row>
    <row r="63633" spans="20:24">
      <c r="T63633" s="288"/>
      <c r="U63633" s="287"/>
      <c r="X63633" s="289"/>
    </row>
    <row r="63634" spans="20:24">
      <c r="T63634" s="288"/>
      <c r="U63634" s="287"/>
      <c r="X63634" s="289"/>
    </row>
    <row r="63635" spans="20:24">
      <c r="T63635" s="288"/>
      <c r="U63635" s="287"/>
      <c r="X63635" s="289"/>
    </row>
    <row r="63636" spans="20:24">
      <c r="T63636" s="288"/>
      <c r="U63636" s="287"/>
      <c r="X63636" s="289"/>
    </row>
    <row r="63637" spans="20:24">
      <c r="T63637" s="288"/>
      <c r="U63637" s="287"/>
      <c r="X63637" s="289"/>
    </row>
    <row r="63638" spans="20:24">
      <c r="T63638" s="288"/>
      <c r="U63638" s="287"/>
      <c r="X63638" s="289"/>
    </row>
    <row r="63639" spans="20:24">
      <c r="T63639" s="288"/>
      <c r="U63639" s="287"/>
      <c r="X63639" s="289"/>
    </row>
    <row r="63640" spans="20:24">
      <c r="T63640" s="288"/>
      <c r="U63640" s="287"/>
      <c r="X63640" s="289"/>
    </row>
    <row r="63641" spans="20:24">
      <c r="T63641" s="288"/>
      <c r="U63641" s="287"/>
      <c r="X63641" s="289"/>
    </row>
    <row r="63642" spans="20:24">
      <c r="T63642" s="288"/>
      <c r="U63642" s="287"/>
      <c r="X63642" s="289"/>
    </row>
    <row r="63643" spans="20:24">
      <c r="T63643" s="288"/>
      <c r="U63643" s="287"/>
      <c r="X63643" s="289"/>
    </row>
    <row r="63644" spans="20:24">
      <c r="T63644" s="288"/>
      <c r="U63644" s="287"/>
      <c r="X63644" s="289"/>
    </row>
    <row r="63645" spans="20:24">
      <c r="T63645" s="288"/>
      <c r="U63645" s="287"/>
      <c r="X63645" s="289"/>
    </row>
    <row r="63646" spans="20:24">
      <c r="T63646" s="288"/>
      <c r="U63646" s="287"/>
      <c r="X63646" s="289"/>
    </row>
    <row r="63647" spans="20:24">
      <c r="T63647" s="288"/>
      <c r="U63647" s="287"/>
      <c r="X63647" s="289"/>
    </row>
    <row r="63648" spans="20:24">
      <c r="T63648" s="288"/>
      <c r="U63648" s="287"/>
      <c r="X63648" s="289"/>
    </row>
    <row r="63649" spans="20:24">
      <c r="T63649" s="288"/>
      <c r="U63649" s="287"/>
      <c r="X63649" s="289"/>
    </row>
    <row r="63650" spans="20:24">
      <c r="T63650" s="288"/>
      <c r="U63650" s="287"/>
      <c r="X63650" s="289"/>
    </row>
    <row r="63651" spans="20:24">
      <c r="T63651" s="288"/>
      <c r="U63651" s="287"/>
      <c r="X63651" s="289"/>
    </row>
    <row r="63652" spans="20:24">
      <c r="T63652" s="288"/>
      <c r="U63652" s="287"/>
      <c r="X63652" s="289"/>
    </row>
    <row r="63653" spans="20:24">
      <c r="T63653" s="288"/>
      <c r="U63653" s="287"/>
      <c r="X63653" s="289"/>
    </row>
    <row r="63654" spans="20:24">
      <c r="T63654" s="288"/>
      <c r="U63654" s="287"/>
      <c r="X63654" s="289"/>
    </row>
    <row r="63655" spans="20:24">
      <c r="T63655" s="288"/>
      <c r="U63655" s="287"/>
      <c r="X63655" s="289"/>
    </row>
    <row r="63656" spans="20:24">
      <c r="T63656" s="288"/>
      <c r="U63656" s="287"/>
      <c r="X63656" s="289"/>
    </row>
    <row r="63657" spans="20:24">
      <c r="T63657" s="288"/>
      <c r="U63657" s="287"/>
      <c r="X63657" s="289"/>
    </row>
    <row r="63658" spans="20:24">
      <c r="T63658" s="288"/>
      <c r="U63658" s="287"/>
      <c r="X63658" s="289"/>
    </row>
    <row r="63659" spans="20:24">
      <c r="T63659" s="288"/>
      <c r="U63659" s="287"/>
      <c r="X63659" s="289"/>
    </row>
    <row r="63660" spans="20:24">
      <c r="T63660" s="288"/>
      <c r="U63660" s="287"/>
      <c r="X63660" s="289"/>
    </row>
    <row r="63661" spans="20:24">
      <c r="T63661" s="288"/>
      <c r="U63661" s="287"/>
      <c r="X63661" s="289"/>
    </row>
    <row r="63662" spans="20:24">
      <c r="T63662" s="288"/>
      <c r="U63662" s="287"/>
      <c r="X63662" s="289"/>
    </row>
    <row r="63663" spans="20:24">
      <c r="T63663" s="288"/>
      <c r="U63663" s="287"/>
      <c r="X63663" s="289"/>
    </row>
    <row r="63664" spans="20:24">
      <c r="T63664" s="288"/>
      <c r="U63664" s="287"/>
      <c r="X63664" s="289"/>
    </row>
    <row r="63665" spans="20:24">
      <c r="T63665" s="288"/>
      <c r="U63665" s="287"/>
      <c r="X63665" s="289"/>
    </row>
    <row r="63666" spans="20:24">
      <c r="T63666" s="288"/>
      <c r="U63666" s="287"/>
      <c r="X63666" s="289"/>
    </row>
    <row r="63667" spans="20:24">
      <c r="T63667" s="288"/>
      <c r="U63667" s="287"/>
      <c r="X63667" s="289"/>
    </row>
    <row r="63668" spans="20:24">
      <c r="T63668" s="288"/>
      <c r="U63668" s="287"/>
      <c r="X63668" s="289"/>
    </row>
    <row r="63669" spans="20:24">
      <c r="T63669" s="288"/>
      <c r="U63669" s="287"/>
      <c r="X63669" s="289"/>
    </row>
    <row r="63670" spans="20:24">
      <c r="T63670" s="288"/>
      <c r="U63670" s="287"/>
      <c r="X63670" s="289"/>
    </row>
    <row r="63671" spans="20:24">
      <c r="T63671" s="288"/>
      <c r="U63671" s="287"/>
      <c r="X63671" s="289"/>
    </row>
    <row r="63672" spans="20:24">
      <c r="T63672" s="288"/>
      <c r="U63672" s="287"/>
      <c r="X63672" s="289"/>
    </row>
    <row r="63673" spans="20:24">
      <c r="T63673" s="288"/>
      <c r="U63673" s="287"/>
      <c r="X63673" s="289"/>
    </row>
    <row r="63674" spans="20:24">
      <c r="T63674" s="288"/>
      <c r="U63674" s="287"/>
      <c r="X63674" s="289"/>
    </row>
    <row r="63675" spans="20:24">
      <c r="T63675" s="288"/>
      <c r="U63675" s="287"/>
      <c r="X63675" s="289"/>
    </row>
    <row r="63676" spans="20:24">
      <c r="T63676" s="288"/>
      <c r="U63676" s="287"/>
      <c r="X63676" s="289"/>
    </row>
    <row r="63677" spans="20:24">
      <c r="T63677" s="288"/>
      <c r="U63677" s="287"/>
      <c r="X63677" s="289"/>
    </row>
    <row r="63678" spans="20:24">
      <c r="T63678" s="288"/>
      <c r="U63678" s="287"/>
      <c r="X63678" s="289"/>
    </row>
    <row r="63679" spans="20:24">
      <c r="T63679" s="288"/>
      <c r="U63679" s="287"/>
      <c r="X63679" s="289"/>
    </row>
    <row r="63680" spans="20:24">
      <c r="T63680" s="288"/>
      <c r="U63680" s="287"/>
      <c r="X63680" s="289"/>
    </row>
    <row r="63681" spans="20:24">
      <c r="T63681" s="288"/>
      <c r="U63681" s="287"/>
      <c r="X63681" s="289"/>
    </row>
    <row r="63682" spans="20:24">
      <c r="T63682" s="288"/>
      <c r="U63682" s="287"/>
      <c r="X63682" s="289"/>
    </row>
    <row r="63683" spans="20:24">
      <c r="T63683" s="288"/>
      <c r="U63683" s="287"/>
      <c r="X63683" s="289"/>
    </row>
    <row r="63684" spans="20:24">
      <c r="T63684" s="288"/>
      <c r="U63684" s="287"/>
      <c r="X63684" s="289"/>
    </row>
    <row r="63685" spans="20:24">
      <c r="T63685" s="288"/>
      <c r="U63685" s="287"/>
      <c r="X63685" s="289"/>
    </row>
    <row r="63686" spans="20:24">
      <c r="T63686" s="288"/>
      <c r="U63686" s="287"/>
      <c r="X63686" s="289"/>
    </row>
    <row r="63687" spans="20:24">
      <c r="T63687" s="288"/>
      <c r="U63687" s="287"/>
      <c r="X63687" s="289"/>
    </row>
    <row r="63688" spans="20:24">
      <c r="T63688" s="288"/>
      <c r="U63688" s="287"/>
      <c r="X63688" s="289"/>
    </row>
    <row r="63689" spans="20:24">
      <c r="T63689" s="288"/>
      <c r="U63689" s="287"/>
      <c r="X63689" s="289"/>
    </row>
    <row r="63690" spans="20:24">
      <c r="T63690" s="288"/>
      <c r="U63690" s="287"/>
      <c r="X63690" s="289"/>
    </row>
    <row r="63691" spans="20:24">
      <c r="T63691" s="288"/>
      <c r="U63691" s="287"/>
      <c r="X63691" s="289"/>
    </row>
    <row r="63692" spans="20:24">
      <c r="T63692" s="288"/>
      <c r="U63692" s="287"/>
      <c r="X63692" s="289"/>
    </row>
    <row r="63693" spans="20:24">
      <c r="T63693" s="288"/>
      <c r="U63693" s="287"/>
      <c r="X63693" s="289"/>
    </row>
    <row r="63694" spans="20:24">
      <c r="T63694" s="288"/>
      <c r="U63694" s="287"/>
      <c r="X63694" s="289"/>
    </row>
    <row r="63695" spans="20:24">
      <c r="T63695" s="288"/>
      <c r="U63695" s="287"/>
      <c r="X63695" s="289"/>
    </row>
    <row r="63696" spans="20:24">
      <c r="T63696" s="288"/>
      <c r="U63696" s="287"/>
      <c r="X63696" s="289"/>
    </row>
    <row r="63697" spans="20:24">
      <c r="T63697" s="288"/>
      <c r="U63697" s="287"/>
      <c r="X63697" s="289"/>
    </row>
    <row r="63698" spans="20:24">
      <c r="T63698" s="288"/>
      <c r="U63698" s="287"/>
      <c r="X63698" s="289"/>
    </row>
    <row r="63699" spans="20:24">
      <c r="T63699" s="288"/>
      <c r="U63699" s="287"/>
      <c r="X63699" s="289"/>
    </row>
    <row r="63700" spans="20:24">
      <c r="T63700" s="288"/>
      <c r="U63700" s="287"/>
      <c r="X63700" s="289"/>
    </row>
    <row r="63701" spans="20:24">
      <c r="T63701" s="288"/>
      <c r="U63701" s="287"/>
      <c r="X63701" s="289"/>
    </row>
    <row r="63702" spans="20:24">
      <c r="T63702" s="288"/>
      <c r="U63702" s="287"/>
      <c r="X63702" s="289"/>
    </row>
    <row r="63703" spans="20:24">
      <c r="T63703" s="288"/>
      <c r="U63703" s="287"/>
      <c r="X63703" s="289"/>
    </row>
    <row r="63704" spans="20:24">
      <c r="T63704" s="288"/>
      <c r="U63704" s="287"/>
      <c r="X63704" s="289"/>
    </row>
    <row r="63705" spans="20:24">
      <c r="T63705" s="288"/>
      <c r="U63705" s="287"/>
      <c r="X63705" s="289"/>
    </row>
    <row r="63706" spans="20:24">
      <c r="T63706" s="288"/>
      <c r="U63706" s="287"/>
      <c r="X63706" s="289"/>
    </row>
    <row r="63707" spans="20:24">
      <c r="T63707" s="288"/>
      <c r="U63707" s="287"/>
      <c r="X63707" s="289"/>
    </row>
    <row r="63708" spans="20:24">
      <c r="T63708" s="288"/>
      <c r="U63708" s="287"/>
      <c r="X63708" s="289"/>
    </row>
    <row r="63709" spans="20:24">
      <c r="T63709" s="288"/>
      <c r="U63709" s="287"/>
      <c r="X63709" s="289"/>
    </row>
    <row r="63710" spans="20:24">
      <c r="T63710" s="288"/>
      <c r="U63710" s="287"/>
      <c r="X63710" s="289"/>
    </row>
    <row r="63711" spans="20:24">
      <c r="T63711" s="288"/>
      <c r="U63711" s="287"/>
      <c r="X63711" s="289"/>
    </row>
    <row r="63712" spans="20:24">
      <c r="T63712" s="288"/>
      <c r="U63712" s="287"/>
      <c r="X63712" s="289"/>
    </row>
    <row r="63713" spans="20:24">
      <c r="T63713" s="288"/>
      <c r="U63713" s="287"/>
      <c r="X63713" s="289"/>
    </row>
    <row r="63714" spans="20:24">
      <c r="T63714" s="288"/>
      <c r="U63714" s="287"/>
      <c r="X63714" s="289"/>
    </row>
    <row r="63715" spans="20:24">
      <c r="T63715" s="288"/>
      <c r="U63715" s="287"/>
      <c r="X63715" s="289"/>
    </row>
    <row r="63716" spans="20:24">
      <c r="T63716" s="288"/>
      <c r="U63716" s="287"/>
      <c r="X63716" s="289"/>
    </row>
    <row r="63717" spans="20:24">
      <c r="T63717" s="288"/>
      <c r="U63717" s="287"/>
      <c r="X63717" s="289"/>
    </row>
    <row r="63718" spans="20:24">
      <c r="T63718" s="288"/>
      <c r="U63718" s="287"/>
      <c r="X63718" s="289"/>
    </row>
    <row r="63719" spans="20:24">
      <c r="T63719" s="288"/>
      <c r="U63719" s="287"/>
      <c r="X63719" s="289"/>
    </row>
    <row r="63720" spans="20:24">
      <c r="T63720" s="288"/>
      <c r="U63720" s="287"/>
      <c r="X63720" s="289"/>
    </row>
    <row r="63721" spans="20:24">
      <c r="T63721" s="288"/>
      <c r="U63721" s="287"/>
      <c r="X63721" s="289"/>
    </row>
    <row r="63722" spans="20:24">
      <c r="T63722" s="288"/>
      <c r="U63722" s="287"/>
      <c r="X63722" s="289"/>
    </row>
    <row r="63723" spans="20:24">
      <c r="T63723" s="288"/>
      <c r="U63723" s="287"/>
      <c r="X63723" s="289"/>
    </row>
    <row r="63724" spans="20:24">
      <c r="T63724" s="288"/>
      <c r="U63724" s="287"/>
      <c r="X63724" s="289"/>
    </row>
    <row r="63725" spans="20:24">
      <c r="T63725" s="288"/>
      <c r="U63725" s="287"/>
      <c r="X63725" s="289"/>
    </row>
    <row r="63726" spans="20:24">
      <c r="T63726" s="288"/>
      <c r="U63726" s="287"/>
      <c r="X63726" s="289"/>
    </row>
    <row r="63727" spans="20:24">
      <c r="T63727" s="288"/>
      <c r="U63727" s="287"/>
      <c r="X63727" s="289"/>
    </row>
    <row r="63728" spans="20:24">
      <c r="T63728" s="288"/>
      <c r="U63728" s="287"/>
      <c r="X63728" s="289"/>
    </row>
    <row r="63729" spans="20:24">
      <c r="T63729" s="288"/>
      <c r="U63729" s="287"/>
      <c r="X63729" s="289"/>
    </row>
    <row r="63730" spans="20:24">
      <c r="T63730" s="288"/>
      <c r="U63730" s="287"/>
      <c r="X63730" s="289"/>
    </row>
    <row r="63731" spans="20:24">
      <c r="T63731" s="288"/>
      <c r="U63731" s="287"/>
      <c r="X63731" s="289"/>
    </row>
    <row r="63732" spans="20:24">
      <c r="T63732" s="288"/>
      <c r="U63732" s="287"/>
      <c r="X63732" s="289"/>
    </row>
    <row r="63733" spans="20:24">
      <c r="T63733" s="288"/>
      <c r="U63733" s="287"/>
      <c r="X63733" s="289"/>
    </row>
    <row r="63734" spans="20:24">
      <c r="T63734" s="288"/>
      <c r="U63734" s="287"/>
      <c r="X63734" s="289"/>
    </row>
    <row r="63735" spans="20:24">
      <c r="T63735" s="288"/>
      <c r="U63735" s="287"/>
      <c r="X63735" s="289"/>
    </row>
    <row r="63736" spans="20:24">
      <c r="T63736" s="288"/>
      <c r="U63736" s="287"/>
      <c r="X63736" s="289"/>
    </row>
    <row r="63737" spans="20:24">
      <c r="T63737" s="288"/>
      <c r="U63737" s="287"/>
      <c r="X63737" s="289"/>
    </row>
    <row r="63738" spans="20:24">
      <c r="T63738" s="288"/>
      <c r="U63738" s="287"/>
      <c r="X63738" s="289"/>
    </row>
    <row r="63739" spans="20:24">
      <c r="T63739" s="288"/>
      <c r="U63739" s="287"/>
      <c r="X63739" s="289"/>
    </row>
    <row r="63740" spans="20:24">
      <c r="T63740" s="288"/>
      <c r="U63740" s="287"/>
      <c r="X63740" s="289"/>
    </row>
    <row r="63741" spans="20:24">
      <c r="T63741" s="288"/>
      <c r="U63741" s="287"/>
      <c r="X63741" s="289"/>
    </row>
    <row r="63742" spans="20:24">
      <c r="T63742" s="288"/>
      <c r="U63742" s="287"/>
      <c r="X63742" s="289"/>
    </row>
    <row r="63743" spans="20:24">
      <c r="T63743" s="288"/>
      <c r="U63743" s="287"/>
      <c r="X63743" s="289"/>
    </row>
    <row r="63744" spans="20:24">
      <c r="T63744" s="288"/>
      <c r="U63744" s="287"/>
      <c r="X63744" s="289"/>
    </row>
    <row r="63745" spans="20:24">
      <c r="T63745" s="288"/>
      <c r="U63745" s="287"/>
      <c r="X63745" s="289"/>
    </row>
    <row r="63746" spans="20:24">
      <c r="T63746" s="288"/>
      <c r="U63746" s="287"/>
      <c r="X63746" s="289"/>
    </row>
    <row r="63747" spans="20:24">
      <c r="T63747" s="288"/>
      <c r="U63747" s="287"/>
      <c r="X63747" s="289"/>
    </row>
    <row r="63748" spans="20:24">
      <c r="T63748" s="288"/>
      <c r="U63748" s="287"/>
      <c r="X63748" s="289"/>
    </row>
    <row r="63749" spans="20:24">
      <c r="T63749" s="288"/>
      <c r="U63749" s="287"/>
      <c r="X63749" s="289"/>
    </row>
    <row r="63750" spans="20:24">
      <c r="T63750" s="288"/>
      <c r="U63750" s="287"/>
      <c r="X63750" s="289"/>
    </row>
    <row r="63751" spans="20:24">
      <c r="T63751" s="288"/>
      <c r="U63751" s="287"/>
      <c r="X63751" s="289"/>
    </row>
    <row r="63752" spans="20:24">
      <c r="T63752" s="288"/>
      <c r="U63752" s="287"/>
      <c r="X63752" s="289"/>
    </row>
    <row r="63753" spans="20:24">
      <c r="T63753" s="288"/>
      <c r="U63753" s="287"/>
      <c r="X63753" s="289"/>
    </row>
    <row r="63754" spans="20:24">
      <c r="T63754" s="288"/>
      <c r="U63754" s="287"/>
      <c r="X63754" s="289"/>
    </row>
    <row r="63755" spans="20:24">
      <c r="T63755" s="288"/>
      <c r="U63755" s="287"/>
      <c r="X63755" s="289"/>
    </row>
    <row r="63756" spans="20:24">
      <c r="T63756" s="288"/>
      <c r="U63756" s="287"/>
      <c r="X63756" s="289"/>
    </row>
    <row r="63757" spans="20:24">
      <c r="T63757" s="288"/>
      <c r="U63757" s="287"/>
      <c r="X63757" s="289"/>
    </row>
    <row r="63758" spans="20:24">
      <c r="T63758" s="288"/>
      <c r="U63758" s="287"/>
      <c r="X63758" s="289"/>
    </row>
    <row r="63759" spans="20:24">
      <c r="T63759" s="288"/>
      <c r="U63759" s="287"/>
      <c r="X63759" s="289"/>
    </row>
    <row r="63760" spans="20:24">
      <c r="T63760" s="288"/>
      <c r="U63760" s="287"/>
      <c r="X63760" s="289"/>
    </row>
    <row r="63761" spans="20:24">
      <c r="T63761" s="288"/>
      <c r="U63761" s="287"/>
      <c r="X63761" s="289"/>
    </row>
    <row r="63762" spans="20:24">
      <c r="T63762" s="288"/>
      <c r="U63762" s="287"/>
      <c r="X63762" s="289"/>
    </row>
    <row r="63763" spans="20:24">
      <c r="T63763" s="288"/>
      <c r="U63763" s="287"/>
      <c r="X63763" s="289"/>
    </row>
    <row r="63764" spans="20:24">
      <c r="T63764" s="288"/>
      <c r="U63764" s="287"/>
      <c r="X63764" s="289"/>
    </row>
    <row r="63765" spans="20:24">
      <c r="T63765" s="288"/>
      <c r="U63765" s="287"/>
      <c r="X63765" s="289"/>
    </row>
    <row r="63766" spans="20:24">
      <c r="T63766" s="288"/>
      <c r="U63766" s="287"/>
      <c r="X63766" s="289"/>
    </row>
    <row r="63767" spans="20:24">
      <c r="T63767" s="288"/>
      <c r="U63767" s="287"/>
      <c r="X63767" s="289"/>
    </row>
    <row r="63768" spans="20:24">
      <c r="T63768" s="288"/>
      <c r="U63768" s="287"/>
      <c r="X63768" s="289"/>
    </row>
    <row r="63769" spans="20:24">
      <c r="T63769" s="288"/>
      <c r="U63769" s="287"/>
      <c r="X63769" s="289"/>
    </row>
    <row r="63770" spans="20:24">
      <c r="T63770" s="288"/>
      <c r="U63770" s="287"/>
      <c r="X63770" s="289"/>
    </row>
    <row r="63771" spans="20:24">
      <c r="T63771" s="288"/>
      <c r="U63771" s="287"/>
      <c r="X63771" s="289"/>
    </row>
    <row r="63772" spans="20:24">
      <c r="T63772" s="288"/>
      <c r="U63772" s="287"/>
      <c r="X63772" s="289"/>
    </row>
    <row r="63773" spans="20:24">
      <c r="T63773" s="288"/>
      <c r="U63773" s="287"/>
      <c r="X63773" s="289"/>
    </row>
    <row r="63774" spans="20:24">
      <c r="T63774" s="288"/>
      <c r="U63774" s="287"/>
      <c r="X63774" s="289"/>
    </row>
    <row r="63775" spans="20:24">
      <c r="T63775" s="288"/>
      <c r="U63775" s="287"/>
      <c r="X63775" s="289"/>
    </row>
    <row r="63776" spans="20:24">
      <c r="T63776" s="288"/>
      <c r="U63776" s="287"/>
      <c r="X63776" s="289"/>
    </row>
    <row r="63777" spans="20:24">
      <c r="T63777" s="288"/>
      <c r="U63777" s="287"/>
      <c r="X63777" s="289"/>
    </row>
    <row r="63778" spans="20:24">
      <c r="T63778" s="288"/>
      <c r="U63778" s="287"/>
      <c r="X63778" s="289"/>
    </row>
    <row r="63779" spans="20:24">
      <c r="T63779" s="288"/>
      <c r="U63779" s="287"/>
      <c r="X63779" s="289"/>
    </row>
    <row r="63780" spans="20:24">
      <c r="T63780" s="288"/>
      <c r="U63780" s="287"/>
      <c r="X63780" s="289"/>
    </row>
    <row r="63781" spans="20:24">
      <c r="T63781" s="288"/>
      <c r="U63781" s="287"/>
      <c r="X63781" s="289"/>
    </row>
    <row r="63782" spans="20:24">
      <c r="T63782" s="288"/>
      <c r="U63782" s="287"/>
      <c r="X63782" s="289"/>
    </row>
    <row r="63783" spans="20:24">
      <c r="T63783" s="288"/>
      <c r="U63783" s="287"/>
      <c r="X63783" s="289"/>
    </row>
    <row r="63784" spans="20:24">
      <c r="T63784" s="288"/>
      <c r="U63784" s="287"/>
      <c r="X63784" s="289"/>
    </row>
    <row r="63785" spans="20:24">
      <c r="T63785" s="288"/>
      <c r="U63785" s="287"/>
      <c r="X63785" s="289"/>
    </row>
    <row r="63786" spans="20:24">
      <c r="T63786" s="288"/>
      <c r="U63786" s="287"/>
      <c r="X63786" s="289"/>
    </row>
    <row r="63787" spans="20:24">
      <c r="T63787" s="288"/>
      <c r="U63787" s="287"/>
      <c r="X63787" s="289"/>
    </row>
    <row r="63788" spans="20:24">
      <c r="T63788" s="288"/>
      <c r="U63788" s="287"/>
      <c r="X63788" s="289"/>
    </row>
    <row r="63789" spans="20:24">
      <c r="T63789" s="288"/>
      <c r="U63789" s="287"/>
      <c r="X63789" s="289"/>
    </row>
    <row r="63790" spans="20:24">
      <c r="T63790" s="288"/>
      <c r="U63790" s="287"/>
      <c r="X63790" s="289"/>
    </row>
    <row r="63791" spans="20:24">
      <c r="T63791" s="288"/>
      <c r="U63791" s="287"/>
      <c r="X63791" s="289"/>
    </row>
    <row r="63792" spans="20:24">
      <c r="T63792" s="288"/>
      <c r="U63792" s="287"/>
      <c r="X63792" s="289"/>
    </row>
    <row r="63793" spans="20:24">
      <c r="T63793" s="288"/>
      <c r="U63793" s="287"/>
      <c r="X63793" s="289"/>
    </row>
    <row r="63794" spans="20:24">
      <c r="T63794" s="288"/>
      <c r="U63794" s="287"/>
      <c r="X63794" s="289"/>
    </row>
    <row r="63795" spans="20:24">
      <c r="T63795" s="288"/>
      <c r="U63795" s="287"/>
      <c r="X63795" s="289"/>
    </row>
    <row r="63796" spans="20:24">
      <c r="T63796" s="288"/>
      <c r="U63796" s="287"/>
      <c r="X63796" s="289"/>
    </row>
    <row r="63797" spans="20:24">
      <c r="T63797" s="288"/>
      <c r="U63797" s="287"/>
      <c r="X63797" s="289"/>
    </row>
    <row r="63798" spans="20:24">
      <c r="T63798" s="288"/>
      <c r="U63798" s="287"/>
      <c r="X63798" s="289"/>
    </row>
    <row r="63799" spans="20:24">
      <c r="T63799" s="288"/>
      <c r="U63799" s="287"/>
      <c r="X63799" s="289"/>
    </row>
    <row r="63800" spans="20:24">
      <c r="T63800" s="288"/>
      <c r="U63800" s="287"/>
      <c r="X63800" s="289"/>
    </row>
    <row r="63801" spans="20:24">
      <c r="T63801" s="288"/>
      <c r="U63801" s="287"/>
      <c r="X63801" s="289"/>
    </row>
    <row r="63802" spans="20:24">
      <c r="T63802" s="288"/>
      <c r="U63802" s="287"/>
      <c r="X63802" s="289"/>
    </row>
    <row r="63803" spans="20:24">
      <c r="T63803" s="288"/>
      <c r="U63803" s="287"/>
      <c r="X63803" s="289"/>
    </row>
    <row r="63804" spans="20:24">
      <c r="T63804" s="288"/>
      <c r="U63804" s="287"/>
      <c r="X63804" s="289"/>
    </row>
    <row r="63805" spans="20:24">
      <c r="T63805" s="288"/>
      <c r="U63805" s="287"/>
      <c r="X63805" s="289"/>
    </row>
    <row r="63806" spans="20:24">
      <c r="T63806" s="288"/>
      <c r="U63806" s="287"/>
      <c r="X63806" s="289"/>
    </row>
    <row r="63807" spans="20:24">
      <c r="T63807" s="288"/>
      <c r="U63807" s="287"/>
      <c r="X63807" s="289"/>
    </row>
    <row r="63808" spans="20:24">
      <c r="T63808" s="288"/>
      <c r="U63808" s="287"/>
      <c r="X63808" s="289"/>
    </row>
    <row r="63809" spans="20:24">
      <c r="T63809" s="288"/>
      <c r="U63809" s="287"/>
      <c r="X63809" s="289"/>
    </row>
    <row r="63810" spans="20:24">
      <c r="T63810" s="288"/>
      <c r="U63810" s="287"/>
      <c r="X63810" s="289"/>
    </row>
    <row r="63811" spans="20:24">
      <c r="T63811" s="288"/>
      <c r="U63811" s="287"/>
      <c r="X63811" s="289"/>
    </row>
    <row r="63812" spans="20:24">
      <c r="T63812" s="288"/>
      <c r="U63812" s="287"/>
      <c r="X63812" s="289"/>
    </row>
    <row r="63813" spans="20:24">
      <c r="T63813" s="288"/>
      <c r="U63813" s="287"/>
      <c r="X63813" s="289"/>
    </row>
    <row r="63814" spans="20:24">
      <c r="T63814" s="288"/>
      <c r="U63814" s="287"/>
      <c r="X63814" s="289"/>
    </row>
    <row r="63815" spans="20:24">
      <c r="T63815" s="288"/>
      <c r="U63815" s="287"/>
      <c r="X63815" s="289"/>
    </row>
    <row r="63816" spans="20:24">
      <c r="T63816" s="288"/>
      <c r="U63816" s="287"/>
      <c r="X63816" s="289"/>
    </row>
    <row r="63817" spans="20:24">
      <c r="T63817" s="288"/>
      <c r="U63817" s="287"/>
      <c r="X63817" s="289"/>
    </row>
    <row r="63818" spans="20:24">
      <c r="T63818" s="288"/>
      <c r="U63818" s="287"/>
      <c r="X63818" s="289"/>
    </row>
    <row r="63819" spans="20:24">
      <c r="T63819" s="288"/>
      <c r="U63819" s="287"/>
      <c r="X63819" s="289"/>
    </row>
    <row r="63820" spans="20:24">
      <c r="T63820" s="288"/>
      <c r="U63820" s="287"/>
      <c r="X63820" s="289"/>
    </row>
    <row r="63821" spans="20:24">
      <c r="T63821" s="288"/>
      <c r="U63821" s="287"/>
      <c r="X63821" s="289"/>
    </row>
    <row r="63822" spans="20:24">
      <c r="T63822" s="288"/>
      <c r="U63822" s="287"/>
      <c r="X63822" s="289"/>
    </row>
    <row r="63823" spans="20:24">
      <c r="T63823" s="288"/>
      <c r="U63823" s="287"/>
      <c r="X63823" s="289"/>
    </row>
    <row r="63824" spans="20:24">
      <c r="T63824" s="288"/>
      <c r="U63824" s="287"/>
      <c r="X63824" s="289"/>
    </row>
    <row r="63825" spans="20:24">
      <c r="T63825" s="288"/>
      <c r="U63825" s="287"/>
      <c r="X63825" s="289"/>
    </row>
    <row r="63826" spans="20:24">
      <c r="T63826" s="288"/>
      <c r="U63826" s="287"/>
      <c r="X63826" s="289"/>
    </row>
    <row r="63827" spans="20:24">
      <c r="T63827" s="288"/>
      <c r="U63827" s="287"/>
      <c r="X63827" s="289"/>
    </row>
    <row r="63828" spans="20:24">
      <c r="T63828" s="288"/>
      <c r="U63828" s="287"/>
      <c r="X63828" s="289"/>
    </row>
    <row r="63829" spans="20:24">
      <c r="T63829" s="288"/>
      <c r="U63829" s="287"/>
      <c r="X63829" s="289"/>
    </row>
    <row r="63830" spans="20:24">
      <c r="T63830" s="288"/>
      <c r="U63830" s="287"/>
      <c r="X63830" s="289"/>
    </row>
    <row r="63831" spans="20:24">
      <c r="T63831" s="288"/>
      <c r="U63831" s="287"/>
      <c r="X63831" s="289"/>
    </row>
    <row r="63832" spans="20:24">
      <c r="T63832" s="288"/>
      <c r="U63832" s="287"/>
      <c r="X63832" s="289"/>
    </row>
    <row r="63833" spans="20:24">
      <c r="T63833" s="288"/>
      <c r="U63833" s="287"/>
      <c r="X63833" s="289"/>
    </row>
    <row r="63834" spans="20:24">
      <c r="T63834" s="288"/>
      <c r="U63834" s="287"/>
      <c r="X63834" s="289"/>
    </row>
    <row r="63835" spans="20:24">
      <c r="T63835" s="288"/>
      <c r="U63835" s="287"/>
      <c r="X63835" s="289"/>
    </row>
    <row r="63836" spans="20:24">
      <c r="T63836" s="288"/>
      <c r="U63836" s="287"/>
      <c r="X63836" s="289"/>
    </row>
    <row r="63837" spans="20:24">
      <c r="T63837" s="288"/>
      <c r="U63837" s="287"/>
      <c r="X63837" s="289"/>
    </row>
    <row r="63838" spans="20:24">
      <c r="T63838" s="288"/>
      <c r="U63838" s="287"/>
      <c r="X63838" s="289"/>
    </row>
    <row r="63839" spans="20:24">
      <c r="T63839" s="288"/>
      <c r="U63839" s="287"/>
      <c r="X63839" s="289"/>
    </row>
    <row r="63840" spans="20:24">
      <c r="T63840" s="288"/>
      <c r="U63840" s="287"/>
      <c r="X63840" s="289"/>
    </row>
    <row r="63841" spans="20:24">
      <c r="T63841" s="288"/>
      <c r="U63841" s="287"/>
      <c r="X63841" s="289"/>
    </row>
    <row r="63842" spans="20:24">
      <c r="T63842" s="288"/>
      <c r="U63842" s="287"/>
      <c r="X63842" s="289"/>
    </row>
    <row r="63843" spans="20:24">
      <c r="T63843" s="288"/>
      <c r="U63843" s="287"/>
      <c r="X63843" s="289"/>
    </row>
    <row r="63844" spans="20:24">
      <c r="T63844" s="288"/>
      <c r="U63844" s="287"/>
      <c r="X63844" s="289"/>
    </row>
    <row r="63845" spans="20:24">
      <c r="T63845" s="288"/>
      <c r="U63845" s="287"/>
      <c r="X63845" s="289"/>
    </row>
    <row r="63846" spans="20:24">
      <c r="T63846" s="288"/>
      <c r="U63846" s="287"/>
      <c r="X63846" s="289"/>
    </row>
    <row r="63847" spans="20:24">
      <c r="T63847" s="288"/>
      <c r="U63847" s="287"/>
      <c r="X63847" s="289"/>
    </row>
    <row r="63848" spans="20:24">
      <c r="T63848" s="288"/>
      <c r="U63848" s="287"/>
      <c r="X63848" s="289"/>
    </row>
    <row r="63849" spans="20:24">
      <c r="T63849" s="288"/>
      <c r="U63849" s="287"/>
      <c r="X63849" s="289"/>
    </row>
    <row r="63850" spans="20:24">
      <c r="T63850" s="288"/>
      <c r="U63850" s="287"/>
      <c r="X63850" s="289"/>
    </row>
    <row r="63851" spans="20:24">
      <c r="T63851" s="288"/>
      <c r="U63851" s="287"/>
      <c r="X63851" s="289"/>
    </row>
    <row r="63852" spans="20:24">
      <c r="T63852" s="288"/>
      <c r="U63852" s="287"/>
      <c r="X63852" s="289"/>
    </row>
    <row r="63853" spans="20:24">
      <c r="T63853" s="288"/>
      <c r="U63853" s="287"/>
      <c r="X63853" s="289"/>
    </row>
    <row r="63854" spans="20:24">
      <c r="T63854" s="288"/>
      <c r="U63854" s="287"/>
      <c r="X63854" s="289"/>
    </row>
    <row r="63855" spans="20:24">
      <c r="T63855" s="288"/>
      <c r="U63855" s="287"/>
      <c r="X63855" s="289"/>
    </row>
    <row r="63856" spans="20:24">
      <c r="T63856" s="288"/>
      <c r="U63856" s="287"/>
      <c r="X63856" s="289"/>
    </row>
    <row r="63857" spans="20:24">
      <c r="T63857" s="288"/>
      <c r="U63857" s="287"/>
      <c r="X63857" s="289"/>
    </row>
    <row r="63858" spans="20:24">
      <c r="T63858" s="288"/>
      <c r="U63858" s="287"/>
      <c r="X63858" s="289"/>
    </row>
    <row r="63859" spans="20:24">
      <c r="T63859" s="288"/>
      <c r="U63859" s="287"/>
      <c r="X63859" s="289"/>
    </row>
    <row r="63860" spans="20:24">
      <c r="T63860" s="288"/>
      <c r="U63860" s="287"/>
      <c r="X63860" s="289"/>
    </row>
    <row r="63861" spans="20:24">
      <c r="T63861" s="288"/>
      <c r="U63861" s="287"/>
      <c r="X63861" s="289"/>
    </row>
    <row r="63862" spans="20:24">
      <c r="T63862" s="288"/>
      <c r="U63862" s="287"/>
      <c r="X63862" s="289"/>
    </row>
    <row r="63863" spans="20:24">
      <c r="T63863" s="288"/>
      <c r="U63863" s="287"/>
      <c r="X63863" s="289"/>
    </row>
    <row r="63864" spans="20:24">
      <c r="T63864" s="288"/>
      <c r="U63864" s="287"/>
      <c r="X63864" s="289"/>
    </row>
    <row r="63865" spans="20:24">
      <c r="T63865" s="288"/>
      <c r="U63865" s="287"/>
      <c r="X63865" s="289"/>
    </row>
    <row r="63866" spans="20:24">
      <c r="T63866" s="288"/>
      <c r="U63866" s="287"/>
      <c r="X63866" s="289"/>
    </row>
    <row r="63867" spans="20:24">
      <c r="T63867" s="288"/>
      <c r="U63867" s="287"/>
      <c r="X63867" s="289"/>
    </row>
    <row r="63868" spans="20:24">
      <c r="T63868" s="288"/>
      <c r="U63868" s="287"/>
      <c r="X63868" s="289"/>
    </row>
    <row r="63869" spans="20:24">
      <c r="T63869" s="288"/>
      <c r="U63869" s="287"/>
      <c r="X63869" s="289"/>
    </row>
    <row r="63870" spans="20:24">
      <c r="T63870" s="288"/>
      <c r="U63870" s="287"/>
      <c r="X63870" s="289"/>
    </row>
    <row r="63871" spans="20:24">
      <c r="T63871" s="288"/>
      <c r="U63871" s="287"/>
      <c r="X63871" s="289"/>
    </row>
    <row r="63872" spans="20:24">
      <c r="T63872" s="288"/>
      <c r="U63872" s="287"/>
      <c r="X63872" s="289"/>
    </row>
    <row r="63873" spans="20:24">
      <c r="T63873" s="288"/>
      <c r="U63873" s="287"/>
      <c r="X63873" s="289"/>
    </row>
    <row r="63874" spans="20:24">
      <c r="T63874" s="288"/>
      <c r="U63874" s="287"/>
      <c r="X63874" s="289"/>
    </row>
    <row r="63875" spans="20:24">
      <c r="T63875" s="288"/>
      <c r="U63875" s="287"/>
      <c r="X63875" s="289"/>
    </row>
    <row r="63876" spans="20:24">
      <c r="T63876" s="288"/>
      <c r="U63876" s="287"/>
      <c r="X63876" s="289"/>
    </row>
    <row r="63877" spans="20:24">
      <c r="T63877" s="288"/>
      <c r="U63877" s="287"/>
      <c r="X63877" s="289"/>
    </row>
    <row r="63878" spans="20:24">
      <c r="T63878" s="288"/>
      <c r="U63878" s="287"/>
      <c r="X63878" s="289"/>
    </row>
    <row r="63879" spans="20:24">
      <c r="T63879" s="288"/>
      <c r="U63879" s="287"/>
      <c r="X63879" s="289"/>
    </row>
    <row r="63880" spans="20:24">
      <c r="T63880" s="288"/>
      <c r="U63880" s="287"/>
      <c r="X63880" s="289"/>
    </row>
    <row r="63881" spans="20:24">
      <c r="T63881" s="288"/>
      <c r="U63881" s="287"/>
      <c r="X63881" s="289"/>
    </row>
    <row r="63882" spans="20:24">
      <c r="T63882" s="288"/>
      <c r="U63882" s="287"/>
      <c r="X63882" s="289"/>
    </row>
    <row r="63883" spans="20:24">
      <c r="T63883" s="288"/>
      <c r="U63883" s="287"/>
      <c r="X63883" s="289"/>
    </row>
    <row r="63884" spans="20:24">
      <c r="T63884" s="288"/>
      <c r="U63884" s="287"/>
      <c r="X63884" s="289"/>
    </row>
    <row r="63885" spans="20:24">
      <c r="T63885" s="288"/>
      <c r="U63885" s="287"/>
      <c r="X63885" s="289"/>
    </row>
    <row r="63886" spans="20:24">
      <c r="T63886" s="288"/>
      <c r="U63886" s="287"/>
      <c r="X63886" s="289"/>
    </row>
    <row r="63887" spans="20:24">
      <c r="T63887" s="288"/>
      <c r="U63887" s="287"/>
      <c r="X63887" s="289"/>
    </row>
    <row r="63888" spans="20:24">
      <c r="T63888" s="288"/>
      <c r="U63888" s="287"/>
      <c r="X63888" s="289"/>
    </row>
    <row r="63889" spans="20:24">
      <c r="T63889" s="288"/>
      <c r="U63889" s="287"/>
      <c r="X63889" s="289"/>
    </row>
    <row r="63890" spans="20:24">
      <c r="T63890" s="288"/>
      <c r="U63890" s="287"/>
      <c r="X63890" s="289"/>
    </row>
    <row r="63891" spans="20:24">
      <c r="T63891" s="288"/>
      <c r="U63891" s="287"/>
      <c r="X63891" s="289"/>
    </row>
    <row r="63892" spans="20:24">
      <c r="T63892" s="288"/>
      <c r="U63892" s="287"/>
      <c r="X63892" s="289"/>
    </row>
    <row r="63893" spans="20:24">
      <c r="T63893" s="288"/>
      <c r="U63893" s="287"/>
      <c r="X63893" s="289"/>
    </row>
    <row r="63894" spans="20:24">
      <c r="T63894" s="288"/>
      <c r="U63894" s="287"/>
      <c r="X63894" s="289"/>
    </row>
    <row r="63895" spans="20:24">
      <c r="T63895" s="288"/>
      <c r="U63895" s="287"/>
      <c r="X63895" s="289"/>
    </row>
    <row r="63896" spans="20:24">
      <c r="T63896" s="288"/>
      <c r="U63896" s="287"/>
      <c r="X63896" s="289"/>
    </row>
    <row r="63897" spans="20:24">
      <c r="T63897" s="288"/>
      <c r="U63897" s="287"/>
      <c r="X63897" s="289"/>
    </row>
    <row r="63898" spans="20:24">
      <c r="T63898" s="288"/>
      <c r="U63898" s="287"/>
      <c r="X63898" s="289"/>
    </row>
    <row r="63899" spans="20:24">
      <c r="T63899" s="288"/>
      <c r="U63899" s="287"/>
      <c r="X63899" s="289"/>
    </row>
    <row r="63900" spans="20:24">
      <c r="T63900" s="288"/>
      <c r="U63900" s="287"/>
      <c r="X63900" s="289"/>
    </row>
    <row r="63901" spans="20:24">
      <c r="T63901" s="288"/>
      <c r="U63901" s="287"/>
      <c r="X63901" s="289"/>
    </row>
    <row r="63902" spans="20:24">
      <c r="T63902" s="288"/>
      <c r="U63902" s="287"/>
      <c r="X63902" s="289"/>
    </row>
    <row r="63903" spans="20:24">
      <c r="T63903" s="288"/>
      <c r="U63903" s="287"/>
      <c r="X63903" s="289"/>
    </row>
    <row r="63904" spans="20:24">
      <c r="T63904" s="288"/>
      <c r="U63904" s="287"/>
      <c r="X63904" s="289"/>
    </row>
    <row r="63905" spans="20:24">
      <c r="T63905" s="288"/>
      <c r="U63905" s="287"/>
      <c r="X63905" s="289"/>
    </row>
    <row r="63906" spans="20:24">
      <c r="T63906" s="288"/>
      <c r="U63906" s="287"/>
      <c r="X63906" s="289"/>
    </row>
    <row r="63907" spans="20:24">
      <c r="T63907" s="288"/>
      <c r="U63907" s="287"/>
      <c r="X63907" s="289"/>
    </row>
    <row r="63908" spans="20:24">
      <c r="T63908" s="288"/>
      <c r="U63908" s="287"/>
      <c r="X63908" s="289"/>
    </row>
    <row r="63909" spans="20:24">
      <c r="T63909" s="288"/>
      <c r="U63909" s="287"/>
      <c r="X63909" s="289"/>
    </row>
    <row r="63910" spans="20:24">
      <c r="T63910" s="288"/>
      <c r="U63910" s="287"/>
      <c r="X63910" s="289"/>
    </row>
    <row r="63911" spans="20:24">
      <c r="T63911" s="288"/>
      <c r="U63911" s="287"/>
      <c r="X63911" s="289"/>
    </row>
    <row r="63912" spans="20:24">
      <c r="T63912" s="288"/>
      <c r="U63912" s="287"/>
      <c r="X63912" s="289"/>
    </row>
    <row r="63913" spans="20:24">
      <c r="T63913" s="288"/>
      <c r="U63913" s="287"/>
      <c r="X63913" s="289"/>
    </row>
    <row r="63914" spans="20:24">
      <c r="T63914" s="288"/>
      <c r="U63914" s="287"/>
      <c r="X63914" s="289"/>
    </row>
    <row r="63915" spans="20:24">
      <c r="T63915" s="288"/>
      <c r="U63915" s="287"/>
      <c r="X63915" s="289"/>
    </row>
    <row r="63916" spans="20:24">
      <c r="T63916" s="288"/>
      <c r="U63916" s="287"/>
      <c r="X63916" s="289"/>
    </row>
    <row r="63917" spans="20:24">
      <c r="T63917" s="288"/>
      <c r="U63917" s="287"/>
      <c r="X63917" s="289"/>
    </row>
    <row r="63918" spans="20:24">
      <c r="T63918" s="288"/>
      <c r="U63918" s="287"/>
      <c r="X63918" s="289"/>
    </row>
    <row r="63919" spans="20:24">
      <c r="T63919" s="288"/>
      <c r="U63919" s="287"/>
      <c r="X63919" s="289"/>
    </row>
    <row r="63920" spans="20:24">
      <c r="T63920" s="288"/>
      <c r="U63920" s="287"/>
      <c r="X63920" s="289"/>
    </row>
    <row r="63921" spans="20:24">
      <c r="T63921" s="288"/>
      <c r="U63921" s="287"/>
      <c r="X63921" s="289"/>
    </row>
    <row r="63922" spans="20:24">
      <c r="T63922" s="288"/>
      <c r="U63922" s="287"/>
      <c r="X63922" s="289"/>
    </row>
    <row r="63923" spans="20:24">
      <c r="T63923" s="288"/>
      <c r="U63923" s="287"/>
      <c r="X63923" s="289"/>
    </row>
    <row r="63924" spans="20:24">
      <c r="T63924" s="288"/>
      <c r="U63924" s="287"/>
      <c r="X63924" s="289"/>
    </row>
    <row r="63925" spans="20:24">
      <c r="T63925" s="288"/>
      <c r="U63925" s="287"/>
      <c r="X63925" s="289"/>
    </row>
    <row r="63926" spans="20:24">
      <c r="T63926" s="288"/>
      <c r="U63926" s="287"/>
      <c r="X63926" s="289"/>
    </row>
    <row r="63927" spans="20:24">
      <c r="T63927" s="288"/>
      <c r="U63927" s="287"/>
      <c r="X63927" s="289"/>
    </row>
    <row r="63928" spans="20:24">
      <c r="T63928" s="288"/>
      <c r="U63928" s="287"/>
      <c r="X63928" s="289"/>
    </row>
    <row r="63929" spans="20:24">
      <c r="T63929" s="288"/>
      <c r="U63929" s="287"/>
      <c r="X63929" s="289"/>
    </row>
    <row r="63930" spans="20:24">
      <c r="T63930" s="288"/>
      <c r="U63930" s="287"/>
      <c r="X63930" s="289"/>
    </row>
    <row r="63931" spans="20:24">
      <c r="T63931" s="288"/>
      <c r="U63931" s="287"/>
      <c r="X63931" s="289"/>
    </row>
    <row r="63932" spans="20:24">
      <c r="T63932" s="288"/>
      <c r="U63932" s="287"/>
      <c r="X63932" s="289"/>
    </row>
    <row r="63933" spans="20:24">
      <c r="T63933" s="288"/>
      <c r="U63933" s="287"/>
      <c r="X63933" s="289"/>
    </row>
    <row r="63934" spans="20:24">
      <c r="T63934" s="288"/>
      <c r="U63934" s="287"/>
      <c r="X63934" s="289"/>
    </row>
    <row r="63935" spans="20:24">
      <c r="T63935" s="288"/>
      <c r="U63935" s="287"/>
      <c r="X63935" s="289"/>
    </row>
    <row r="63936" spans="20:24">
      <c r="T63936" s="288"/>
      <c r="U63936" s="287"/>
      <c r="X63936" s="289"/>
    </row>
    <row r="63937" spans="20:24">
      <c r="T63937" s="288"/>
      <c r="U63937" s="287"/>
      <c r="X63937" s="289"/>
    </row>
    <row r="63938" spans="20:24">
      <c r="T63938" s="288"/>
      <c r="U63938" s="287"/>
      <c r="X63938" s="289"/>
    </row>
    <row r="63939" spans="20:24">
      <c r="T63939" s="288"/>
      <c r="U63939" s="287"/>
      <c r="X63939" s="289"/>
    </row>
    <row r="63940" spans="20:24">
      <c r="T63940" s="288"/>
      <c r="U63940" s="287"/>
      <c r="X63940" s="289"/>
    </row>
    <row r="63941" spans="20:24">
      <c r="T63941" s="288"/>
      <c r="U63941" s="287"/>
      <c r="X63941" s="289"/>
    </row>
    <row r="63942" spans="20:24">
      <c r="T63942" s="288"/>
      <c r="U63942" s="287"/>
      <c r="X63942" s="289"/>
    </row>
    <row r="63943" spans="20:24">
      <c r="T63943" s="288"/>
      <c r="U63943" s="287"/>
      <c r="X63943" s="289"/>
    </row>
    <row r="63944" spans="20:24">
      <c r="T63944" s="288"/>
      <c r="U63944" s="287"/>
      <c r="X63944" s="289"/>
    </row>
    <row r="63945" spans="20:24">
      <c r="T63945" s="288"/>
      <c r="U63945" s="287"/>
      <c r="X63945" s="289"/>
    </row>
    <row r="63946" spans="20:24">
      <c r="T63946" s="288"/>
      <c r="U63946" s="287"/>
      <c r="X63946" s="289"/>
    </row>
    <row r="63947" spans="20:24">
      <c r="T63947" s="288"/>
      <c r="U63947" s="287"/>
      <c r="X63947" s="289"/>
    </row>
    <row r="63948" spans="20:24">
      <c r="T63948" s="288"/>
      <c r="U63948" s="287"/>
      <c r="X63948" s="289"/>
    </row>
    <row r="63949" spans="20:24">
      <c r="T63949" s="288"/>
      <c r="U63949" s="287"/>
      <c r="X63949" s="289"/>
    </row>
    <row r="63950" spans="20:24">
      <c r="T63950" s="288"/>
      <c r="U63950" s="287"/>
      <c r="X63950" s="289"/>
    </row>
    <row r="63951" spans="20:24">
      <c r="T63951" s="288"/>
      <c r="U63951" s="287"/>
      <c r="X63951" s="289"/>
    </row>
    <row r="63952" spans="20:24">
      <c r="T63952" s="288"/>
      <c r="U63952" s="287"/>
      <c r="X63952" s="289"/>
    </row>
    <row r="63953" spans="20:24">
      <c r="T63953" s="288"/>
      <c r="U63953" s="287"/>
      <c r="X63953" s="289"/>
    </row>
    <row r="63954" spans="20:24">
      <c r="T63954" s="288"/>
      <c r="U63954" s="287"/>
      <c r="X63954" s="289"/>
    </row>
    <row r="63955" spans="20:24">
      <c r="T63955" s="288"/>
      <c r="U63955" s="287"/>
      <c r="X63955" s="289"/>
    </row>
    <row r="63956" spans="20:24">
      <c r="T63956" s="288"/>
      <c r="U63956" s="287"/>
      <c r="X63956" s="289"/>
    </row>
    <row r="63957" spans="20:24">
      <c r="T63957" s="288"/>
      <c r="U63957" s="287"/>
      <c r="X63957" s="289"/>
    </row>
    <row r="63958" spans="20:24">
      <c r="T63958" s="288"/>
      <c r="U63958" s="287"/>
      <c r="X63958" s="289"/>
    </row>
    <row r="63959" spans="20:24">
      <c r="T63959" s="288"/>
      <c r="U63959" s="287"/>
      <c r="X63959" s="289"/>
    </row>
    <row r="63960" spans="20:24">
      <c r="T63960" s="288"/>
      <c r="U63960" s="287"/>
      <c r="X63960" s="289"/>
    </row>
    <row r="63961" spans="20:24">
      <c r="T63961" s="288"/>
      <c r="U63961" s="287"/>
      <c r="X63961" s="289"/>
    </row>
    <row r="63962" spans="20:24">
      <c r="T63962" s="288"/>
      <c r="U63962" s="287"/>
      <c r="X63962" s="289"/>
    </row>
    <row r="63963" spans="20:24">
      <c r="T63963" s="288"/>
      <c r="U63963" s="287"/>
      <c r="X63963" s="289"/>
    </row>
    <row r="63964" spans="20:24">
      <c r="T63964" s="288"/>
      <c r="U63964" s="287"/>
      <c r="X63964" s="289"/>
    </row>
    <row r="63965" spans="20:24">
      <c r="T63965" s="288"/>
      <c r="U63965" s="287"/>
      <c r="X63965" s="289"/>
    </row>
    <row r="63966" spans="20:24">
      <c r="T63966" s="288"/>
      <c r="U63966" s="287"/>
      <c r="X63966" s="289"/>
    </row>
    <row r="63967" spans="20:24">
      <c r="T63967" s="288"/>
      <c r="U63967" s="287"/>
      <c r="X63967" s="289"/>
    </row>
    <row r="63968" spans="20:24">
      <c r="T63968" s="288"/>
      <c r="U63968" s="287"/>
      <c r="X63968" s="289"/>
    </row>
    <row r="63969" spans="20:24">
      <c r="T63969" s="288"/>
      <c r="U63969" s="287"/>
      <c r="X63969" s="289"/>
    </row>
    <row r="63970" spans="20:24">
      <c r="T63970" s="288"/>
      <c r="U63970" s="287"/>
      <c r="X63970" s="289"/>
    </row>
    <row r="63971" spans="20:24">
      <c r="T63971" s="288"/>
      <c r="U63971" s="287"/>
      <c r="X63971" s="289"/>
    </row>
    <row r="63972" spans="20:24">
      <c r="T63972" s="288"/>
      <c r="U63972" s="287"/>
      <c r="X63972" s="289"/>
    </row>
    <row r="63973" spans="20:24">
      <c r="T63973" s="288"/>
      <c r="U63973" s="287"/>
      <c r="X63973" s="289"/>
    </row>
    <row r="63974" spans="20:24">
      <c r="T63974" s="288"/>
      <c r="U63974" s="287"/>
      <c r="X63974" s="289"/>
    </row>
    <row r="63975" spans="20:24">
      <c r="T63975" s="288"/>
      <c r="U63975" s="287"/>
      <c r="X63975" s="289"/>
    </row>
    <row r="63976" spans="20:24">
      <c r="T63976" s="288"/>
      <c r="U63976" s="287"/>
      <c r="X63976" s="289"/>
    </row>
    <row r="63977" spans="20:24">
      <c r="T63977" s="288"/>
      <c r="U63977" s="287"/>
      <c r="X63977" s="289"/>
    </row>
    <row r="63978" spans="20:24">
      <c r="T63978" s="288"/>
      <c r="U63978" s="287"/>
      <c r="X63978" s="289"/>
    </row>
    <row r="63979" spans="20:24">
      <c r="T63979" s="288"/>
      <c r="U63979" s="287"/>
      <c r="X63979" s="289"/>
    </row>
    <row r="63980" spans="20:24">
      <c r="T63980" s="288"/>
      <c r="U63980" s="287"/>
      <c r="X63980" s="289"/>
    </row>
    <row r="63981" spans="20:24">
      <c r="T63981" s="288"/>
      <c r="U63981" s="287"/>
      <c r="X63981" s="289"/>
    </row>
    <row r="63982" spans="20:24">
      <c r="T63982" s="288"/>
      <c r="U63982" s="287"/>
      <c r="X63982" s="289"/>
    </row>
    <row r="63983" spans="20:24">
      <c r="T63983" s="288"/>
      <c r="U63983" s="287"/>
      <c r="X63983" s="289"/>
    </row>
    <row r="63984" spans="20:24">
      <c r="T63984" s="288"/>
      <c r="U63984" s="287"/>
      <c r="X63984" s="289"/>
    </row>
    <row r="63985" spans="20:24">
      <c r="T63985" s="288"/>
      <c r="U63985" s="287"/>
      <c r="X63985" s="289"/>
    </row>
    <row r="63986" spans="20:24">
      <c r="T63986" s="288"/>
      <c r="U63986" s="287"/>
      <c r="X63986" s="289"/>
    </row>
    <row r="63987" spans="20:24">
      <c r="T63987" s="288"/>
      <c r="U63987" s="287"/>
      <c r="X63987" s="289"/>
    </row>
    <row r="63988" spans="20:24">
      <c r="T63988" s="288"/>
      <c r="U63988" s="287"/>
      <c r="X63988" s="289"/>
    </row>
    <row r="63989" spans="20:24">
      <c r="T63989" s="288"/>
      <c r="U63989" s="287"/>
      <c r="X63989" s="289"/>
    </row>
    <row r="63990" spans="20:24">
      <c r="T63990" s="288"/>
      <c r="U63990" s="287"/>
      <c r="X63990" s="289"/>
    </row>
    <row r="63991" spans="20:24">
      <c r="T63991" s="288"/>
      <c r="U63991" s="287"/>
      <c r="X63991" s="289"/>
    </row>
    <row r="63992" spans="20:24">
      <c r="T63992" s="288"/>
      <c r="U63992" s="287"/>
      <c r="X63992" s="289"/>
    </row>
    <row r="63993" spans="20:24">
      <c r="T63993" s="288"/>
      <c r="U63993" s="287"/>
      <c r="X63993" s="289"/>
    </row>
    <row r="63994" spans="20:24">
      <c r="T63994" s="288"/>
      <c r="U63994" s="287"/>
      <c r="X63994" s="289"/>
    </row>
    <row r="63995" spans="20:24">
      <c r="T63995" s="288"/>
      <c r="U63995" s="287"/>
      <c r="X63995" s="289"/>
    </row>
    <row r="63996" spans="20:24">
      <c r="T63996" s="288"/>
      <c r="U63996" s="287"/>
      <c r="X63996" s="289"/>
    </row>
    <row r="63997" spans="20:24">
      <c r="T63997" s="288"/>
      <c r="U63997" s="287"/>
      <c r="X63997" s="289"/>
    </row>
    <row r="63998" spans="20:24">
      <c r="T63998" s="288"/>
      <c r="U63998" s="287"/>
      <c r="X63998" s="289"/>
    </row>
    <row r="63999" spans="20:24">
      <c r="T63999" s="288"/>
      <c r="U63999" s="287"/>
      <c r="X63999" s="289"/>
    </row>
    <row r="64000" spans="20:24">
      <c r="T64000" s="288"/>
      <c r="U64000" s="287"/>
      <c r="X64000" s="289"/>
    </row>
    <row r="64001" spans="20:24">
      <c r="T64001" s="288"/>
      <c r="U64001" s="287"/>
      <c r="X64001" s="289"/>
    </row>
    <row r="64002" spans="20:24">
      <c r="T64002" s="288"/>
      <c r="U64002" s="287"/>
      <c r="X64002" s="289"/>
    </row>
    <row r="64003" spans="20:24">
      <c r="T64003" s="288"/>
      <c r="U64003" s="287"/>
      <c r="X64003" s="289"/>
    </row>
    <row r="64004" spans="20:24">
      <c r="T64004" s="288"/>
      <c r="U64004" s="287"/>
      <c r="X64004" s="289"/>
    </row>
    <row r="64005" spans="20:24">
      <c r="T64005" s="288"/>
      <c r="U64005" s="287"/>
      <c r="X64005" s="289"/>
    </row>
    <row r="64006" spans="20:24">
      <c r="T64006" s="288"/>
      <c r="U64006" s="287"/>
      <c r="X64006" s="289"/>
    </row>
    <row r="64007" spans="20:24">
      <c r="T64007" s="288"/>
      <c r="U64007" s="287"/>
      <c r="X64007" s="289"/>
    </row>
    <row r="64008" spans="20:24">
      <c r="T64008" s="288"/>
      <c r="U64008" s="287"/>
      <c r="X64008" s="289"/>
    </row>
    <row r="64009" spans="20:24">
      <c r="T64009" s="288"/>
      <c r="U64009" s="287"/>
      <c r="X64009" s="289"/>
    </row>
    <row r="64010" spans="20:24">
      <c r="T64010" s="288"/>
      <c r="U64010" s="287"/>
      <c r="X64010" s="289"/>
    </row>
    <row r="64011" spans="20:24">
      <c r="T64011" s="288"/>
      <c r="U64011" s="287"/>
      <c r="X64011" s="289"/>
    </row>
    <row r="64012" spans="20:24">
      <c r="T64012" s="288"/>
      <c r="U64012" s="287"/>
      <c r="X64012" s="289"/>
    </row>
    <row r="64013" spans="20:24">
      <c r="T64013" s="288"/>
      <c r="U64013" s="287"/>
      <c r="X64013" s="289"/>
    </row>
    <row r="64014" spans="20:24">
      <c r="T64014" s="288"/>
      <c r="U64014" s="287"/>
      <c r="X64014" s="289"/>
    </row>
    <row r="64015" spans="20:24">
      <c r="T64015" s="288"/>
      <c r="U64015" s="287"/>
      <c r="X64015" s="289"/>
    </row>
    <row r="64016" spans="20:24">
      <c r="T64016" s="288"/>
      <c r="U64016" s="287"/>
      <c r="X64016" s="289"/>
    </row>
    <row r="64017" spans="20:24">
      <c r="T64017" s="288"/>
      <c r="U64017" s="287"/>
      <c r="X64017" s="289"/>
    </row>
    <row r="64018" spans="20:24">
      <c r="T64018" s="288"/>
      <c r="U64018" s="287"/>
      <c r="X64018" s="289"/>
    </row>
    <row r="64019" spans="20:24">
      <c r="T64019" s="288"/>
      <c r="U64019" s="287"/>
      <c r="X64019" s="289"/>
    </row>
    <row r="64020" spans="20:24">
      <c r="T64020" s="288"/>
      <c r="U64020" s="287"/>
      <c r="X64020" s="289"/>
    </row>
    <row r="64021" spans="20:24">
      <c r="T64021" s="288"/>
      <c r="U64021" s="287"/>
      <c r="X64021" s="289"/>
    </row>
    <row r="64022" spans="20:24">
      <c r="T64022" s="288"/>
      <c r="U64022" s="287"/>
      <c r="X64022" s="289"/>
    </row>
    <row r="64023" spans="20:24">
      <c r="T64023" s="288"/>
      <c r="U64023" s="287"/>
      <c r="X64023" s="289"/>
    </row>
    <row r="64024" spans="20:24">
      <c r="T64024" s="288"/>
      <c r="U64024" s="287"/>
      <c r="X64024" s="289"/>
    </row>
    <row r="64025" spans="20:24">
      <c r="T64025" s="288"/>
      <c r="U64025" s="287"/>
      <c r="X64025" s="289"/>
    </row>
    <row r="64026" spans="20:24">
      <c r="T64026" s="288"/>
      <c r="U64026" s="287"/>
      <c r="X64026" s="289"/>
    </row>
    <row r="64027" spans="20:24">
      <c r="T64027" s="288"/>
      <c r="U64027" s="287"/>
      <c r="X64027" s="289"/>
    </row>
    <row r="64028" spans="20:24">
      <c r="T64028" s="288"/>
      <c r="U64028" s="287"/>
      <c r="X64028" s="289"/>
    </row>
    <row r="64029" spans="20:24">
      <c r="T64029" s="288"/>
      <c r="U64029" s="287"/>
      <c r="X64029" s="289"/>
    </row>
    <row r="64030" spans="20:24">
      <c r="T64030" s="288"/>
      <c r="U64030" s="287"/>
      <c r="X64030" s="289"/>
    </row>
    <row r="64031" spans="20:24">
      <c r="T64031" s="288"/>
      <c r="U64031" s="287"/>
      <c r="X64031" s="289"/>
    </row>
    <row r="64032" spans="20:24">
      <c r="T64032" s="288"/>
      <c r="U64032" s="287"/>
      <c r="X64032" s="289"/>
    </row>
    <row r="64033" spans="20:24">
      <c r="T64033" s="288"/>
      <c r="U64033" s="287"/>
      <c r="X64033" s="289"/>
    </row>
    <row r="64034" spans="20:24">
      <c r="T64034" s="288"/>
      <c r="U64034" s="287"/>
      <c r="X64034" s="289"/>
    </row>
    <row r="64035" spans="20:24">
      <c r="T64035" s="288"/>
      <c r="U64035" s="287"/>
      <c r="X64035" s="289"/>
    </row>
    <row r="64036" spans="20:24">
      <c r="T64036" s="288"/>
      <c r="U64036" s="287"/>
      <c r="X64036" s="289"/>
    </row>
    <row r="64037" spans="20:24">
      <c r="T64037" s="288"/>
      <c r="U64037" s="287"/>
      <c r="X64037" s="289"/>
    </row>
    <row r="64038" spans="20:24">
      <c r="T64038" s="288"/>
      <c r="U64038" s="287"/>
      <c r="X64038" s="289"/>
    </row>
    <row r="64039" spans="20:24">
      <c r="T64039" s="288"/>
      <c r="U64039" s="287"/>
      <c r="X64039" s="289"/>
    </row>
    <row r="64040" spans="20:24">
      <c r="T64040" s="288"/>
      <c r="U64040" s="287"/>
      <c r="X64040" s="289"/>
    </row>
    <row r="64041" spans="20:24">
      <c r="T64041" s="288"/>
      <c r="U64041" s="287"/>
      <c r="X64041" s="289"/>
    </row>
    <row r="64042" spans="20:24">
      <c r="T64042" s="288"/>
      <c r="U64042" s="287"/>
      <c r="X64042" s="289"/>
    </row>
    <row r="64043" spans="20:24">
      <c r="T64043" s="288"/>
      <c r="U64043" s="287"/>
      <c r="X64043" s="289"/>
    </row>
    <row r="64044" spans="20:24">
      <c r="T64044" s="288"/>
      <c r="U64044" s="287"/>
      <c r="X64044" s="289"/>
    </row>
    <row r="64045" spans="20:24">
      <c r="T64045" s="288"/>
      <c r="U64045" s="287"/>
      <c r="X64045" s="289"/>
    </row>
    <row r="64046" spans="20:24">
      <c r="T64046" s="288"/>
      <c r="U64046" s="287"/>
      <c r="X64046" s="289"/>
    </row>
    <row r="64047" spans="20:24">
      <c r="T64047" s="288"/>
      <c r="U64047" s="287"/>
      <c r="X64047" s="289"/>
    </row>
    <row r="64048" spans="20:24">
      <c r="T64048" s="288"/>
      <c r="U64048" s="287"/>
      <c r="X64048" s="289"/>
    </row>
    <row r="64049" spans="20:24">
      <c r="T64049" s="288"/>
      <c r="U64049" s="287"/>
      <c r="X64049" s="289"/>
    </row>
    <row r="64050" spans="20:24">
      <c r="T64050" s="288"/>
      <c r="U64050" s="287"/>
      <c r="X64050" s="289"/>
    </row>
    <row r="64051" spans="20:24">
      <c r="T64051" s="288"/>
      <c r="U64051" s="287"/>
      <c r="X64051" s="289"/>
    </row>
    <row r="64052" spans="20:24">
      <c r="T64052" s="288"/>
      <c r="U64052" s="287"/>
      <c r="X64052" s="289"/>
    </row>
    <row r="64053" spans="20:24">
      <c r="T64053" s="288"/>
      <c r="U64053" s="287"/>
      <c r="X64053" s="289"/>
    </row>
    <row r="64054" spans="20:24">
      <c r="T64054" s="288"/>
      <c r="U64054" s="287"/>
      <c r="X64054" s="289"/>
    </row>
    <row r="64055" spans="20:24">
      <c r="T64055" s="288"/>
      <c r="U64055" s="287"/>
      <c r="X64055" s="289"/>
    </row>
    <row r="64056" spans="20:24">
      <c r="T64056" s="288"/>
      <c r="U64056" s="287"/>
      <c r="X64056" s="289"/>
    </row>
    <row r="64057" spans="20:24">
      <c r="T64057" s="288"/>
      <c r="U64057" s="287"/>
      <c r="X64057" s="289"/>
    </row>
    <row r="64058" spans="20:24">
      <c r="T64058" s="288"/>
      <c r="U64058" s="287"/>
      <c r="X64058" s="289"/>
    </row>
    <row r="64059" spans="20:24">
      <c r="T64059" s="288"/>
      <c r="U64059" s="287"/>
      <c r="X64059" s="289"/>
    </row>
    <row r="64060" spans="20:24">
      <c r="T64060" s="288"/>
      <c r="U64060" s="287"/>
      <c r="X64060" s="289"/>
    </row>
    <row r="64061" spans="20:24">
      <c r="T64061" s="288"/>
      <c r="U64061" s="287"/>
      <c r="X64061" s="289"/>
    </row>
    <row r="64062" spans="20:24">
      <c r="T64062" s="288"/>
      <c r="U64062" s="287"/>
      <c r="X64062" s="289"/>
    </row>
    <row r="64063" spans="20:24">
      <c r="T64063" s="288"/>
      <c r="U64063" s="287"/>
      <c r="X64063" s="289"/>
    </row>
    <row r="64064" spans="20:24">
      <c r="T64064" s="288"/>
      <c r="U64064" s="287"/>
      <c r="X64064" s="289"/>
    </row>
    <row r="64065" spans="20:24">
      <c r="T64065" s="288"/>
      <c r="U64065" s="287"/>
      <c r="X64065" s="289"/>
    </row>
    <row r="64066" spans="20:24">
      <c r="T64066" s="288"/>
      <c r="U64066" s="287"/>
      <c r="X64066" s="289"/>
    </row>
    <row r="64067" spans="20:24">
      <c r="T64067" s="288"/>
      <c r="U64067" s="287"/>
      <c r="X64067" s="289"/>
    </row>
    <row r="64068" spans="20:24">
      <c r="T64068" s="288"/>
      <c r="U64068" s="287"/>
      <c r="X64068" s="289"/>
    </row>
    <row r="64069" spans="20:24">
      <c r="T64069" s="288"/>
      <c r="U64069" s="287"/>
      <c r="X64069" s="289"/>
    </row>
    <row r="64070" spans="20:24">
      <c r="T64070" s="288"/>
      <c r="U64070" s="287"/>
      <c r="X64070" s="289"/>
    </row>
    <row r="64071" spans="20:24">
      <c r="T64071" s="288"/>
      <c r="U64071" s="287"/>
      <c r="X64071" s="289"/>
    </row>
    <row r="64072" spans="20:24">
      <c r="T64072" s="288"/>
      <c r="U64072" s="287"/>
      <c r="X64072" s="289"/>
    </row>
    <row r="64073" spans="20:24">
      <c r="T64073" s="288"/>
      <c r="U64073" s="287"/>
      <c r="X64073" s="289"/>
    </row>
    <row r="64074" spans="20:24">
      <c r="T64074" s="288"/>
      <c r="U64074" s="287"/>
      <c r="X64074" s="289"/>
    </row>
    <row r="64075" spans="20:24">
      <c r="T64075" s="288"/>
      <c r="U64075" s="287"/>
      <c r="X64075" s="289"/>
    </row>
    <row r="64076" spans="20:24">
      <c r="T64076" s="288"/>
      <c r="U64076" s="287"/>
      <c r="X64076" s="289"/>
    </row>
    <row r="64077" spans="20:24">
      <c r="T64077" s="288"/>
      <c r="U64077" s="287"/>
      <c r="X64077" s="289"/>
    </row>
    <row r="64078" spans="20:24">
      <c r="T64078" s="288"/>
      <c r="U64078" s="287"/>
      <c r="X64078" s="289"/>
    </row>
    <row r="64079" spans="20:24">
      <c r="T64079" s="288"/>
      <c r="U64079" s="287"/>
      <c r="X64079" s="289"/>
    </row>
    <row r="64080" spans="20:24">
      <c r="T64080" s="288"/>
      <c r="U64080" s="287"/>
      <c r="X64080" s="289"/>
    </row>
    <row r="64081" spans="20:24">
      <c r="T64081" s="288"/>
      <c r="U64081" s="287"/>
      <c r="X64081" s="289"/>
    </row>
    <row r="64082" spans="20:24">
      <c r="T64082" s="288"/>
      <c r="U64082" s="287"/>
      <c r="X64082" s="289"/>
    </row>
    <row r="64083" spans="20:24">
      <c r="T64083" s="288"/>
      <c r="U64083" s="287"/>
      <c r="X64083" s="289"/>
    </row>
    <row r="64084" spans="20:24">
      <c r="T64084" s="288"/>
      <c r="U64084" s="287"/>
      <c r="X64084" s="289"/>
    </row>
    <row r="64085" spans="20:24">
      <c r="T64085" s="288"/>
      <c r="U64085" s="287"/>
      <c r="X64085" s="289"/>
    </row>
    <row r="64086" spans="20:24">
      <c r="T64086" s="288"/>
      <c r="U64086" s="287"/>
      <c r="X64086" s="289"/>
    </row>
    <row r="64087" spans="20:24">
      <c r="T64087" s="288"/>
      <c r="U64087" s="287"/>
      <c r="X64087" s="289"/>
    </row>
    <row r="64088" spans="20:24">
      <c r="T64088" s="288"/>
      <c r="U64088" s="287"/>
      <c r="X64088" s="289"/>
    </row>
    <row r="64089" spans="20:24">
      <c r="T64089" s="288"/>
      <c r="U64089" s="287"/>
      <c r="X64089" s="289"/>
    </row>
    <row r="64090" spans="20:24">
      <c r="T64090" s="288"/>
      <c r="U64090" s="287"/>
      <c r="X64090" s="289"/>
    </row>
    <row r="64091" spans="20:24">
      <c r="T64091" s="288"/>
      <c r="U64091" s="287"/>
      <c r="X64091" s="289"/>
    </row>
    <row r="64092" spans="20:24">
      <c r="T64092" s="288"/>
      <c r="U64092" s="287"/>
      <c r="X64092" s="289"/>
    </row>
    <row r="64093" spans="20:24">
      <c r="T64093" s="288"/>
      <c r="U64093" s="287"/>
      <c r="X64093" s="289"/>
    </row>
    <row r="64094" spans="20:24">
      <c r="T64094" s="288"/>
      <c r="U64094" s="287"/>
      <c r="X64094" s="289"/>
    </row>
    <row r="64095" spans="20:24">
      <c r="T64095" s="288"/>
      <c r="U64095" s="287"/>
      <c r="X64095" s="289"/>
    </row>
    <row r="64096" spans="20:24">
      <c r="T64096" s="288"/>
      <c r="U64096" s="287"/>
      <c r="X64096" s="289"/>
    </row>
    <row r="64097" spans="20:24">
      <c r="T64097" s="288"/>
      <c r="U64097" s="287"/>
      <c r="X64097" s="289"/>
    </row>
    <row r="64098" spans="20:24">
      <c r="T64098" s="288"/>
      <c r="U64098" s="287"/>
      <c r="X64098" s="289"/>
    </row>
    <row r="64099" spans="20:24">
      <c r="T64099" s="288"/>
      <c r="U64099" s="287"/>
      <c r="X64099" s="289"/>
    </row>
    <row r="64100" spans="20:24">
      <c r="T64100" s="288"/>
      <c r="U64100" s="287"/>
      <c r="X64100" s="289"/>
    </row>
    <row r="64101" spans="20:24">
      <c r="T64101" s="288"/>
      <c r="U64101" s="287"/>
      <c r="X64101" s="289"/>
    </row>
    <row r="64102" spans="20:24">
      <c r="T64102" s="288"/>
      <c r="U64102" s="287"/>
      <c r="X64102" s="289"/>
    </row>
    <row r="64103" spans="20:24">
      <c r="T64103" s="288"/>
      <c r="U64103" s="287"/>
      <c r="X64103" s="289"/>
    </row>
    <row r="64104" spans="20:24">
      <c r="T64104" s="288"/>
      <c r="U64104" s="287"/>
      <c r="X64104" s="289"/>
    </row>
    <row r="64105" spans="20:24">
      <c r="T64105" s="288"/>
      <c r="U64105" s="287"/>
      <c r="X64105" s="289"/>
    </row>
    <row r="64106" spans="20:24">
      <c r="T64106" s="288"/>
      <c r="U64106" s="287"/>
      <c r="X64106" s="289"/>
    </row>
    <row r="64107" spans="20:24">
      <c r="T64107" s="288"/>
      <c r="U64107" s="287"/>
      <c r="X64107" s="289"/>
    </row>
    <row r="64108" spans="20:24">
      <c r="T64108" s="288"/>
      <c r="U64108" s="287"/>
      <c r="X64108" s="289"/>
    </row>
    <row r="64109" spans="20:24">
      <c r="T64109" s="288"/>
      <c r="U64109" s="287"/>
      <c r="X64109" s="289"/>
    </row>
    <row r="64110" spans="20:24">
      <c r="T64110" s="288"/>
      <c r="U64110" s="287"/>
      <c r="X64110" s="289"/>
    </row>
    <row r="64111" spans="20:24">
      <c r="T64111" s="288"/>
      <c r="U64111" s="287"/>
      <c r="X64111" s="289"/>
    </row>
    <row r="64112" spans="20:24">
      <c r="T64112" s="288"/>
      <c r="U64112" s="287"/>
      <c r="X64112" s="289"/>
    </row>
    <row r="64113" spans="20:24">
      <c r="T64113" s="288"/>
      <c r="U64113" s="287"/>
      <c r="X64113" s="289"/>
    </row>
    <row r="64114" spans="20:24">
      <c r="T64114" s="288"/>
      <c r="U64114" s="287"/>
      <c r="X64114" s="289"/>
    </row>
    <row r="64115" spans="20:24">
      <c r="T64115" s="288"/>
      <c r="U64115" s="287"/>
      <c r="X64115" s="289"/>
    </row>
    <row r="64116" spans="20:24">
      <c r="T64116" s="288"/>
      <c r="U64116" s="287"/>
      <c r="X64116" s="289"/>
    </row>
    <row r="64117" spans="20:24">
      <c r="T64117" s="288"/>
      <c r="U64117" s="287"/>
      <c r="X64117" s="289"/>
    </row>
    <row r="64118" spans="20:24">
      <c r="T64118" s="288"/>
      <c r="U64118" s="287"/>
      <c r="X64118" s="289"/>
    </row>
    <row r="64119" spans="20:24">
      <c r="T64119" s="288"/>
      <c r="U64119" s="287"/>
      <c r="X64119" s="289"/>
    </row>
    <row r="64120" spans="20:24">
      <c r="T64120" s="288"/>
      <c r="U64120" s="287"/>
      <c r="X64120" s="289"/>
    </row>
    <row r="64121" spans="20:24">
      <c r="T64121" s="288"/>
      <c r="U64121" s="287"/>
      <c r="X64121" s="289"/>
    </row>
    <row r="64122" spans="20:24">
      <c r="T64122" s="288"/>
      <c r="U64122" s="287"/>
      <c r="X64122" s="289"/>
    </row>
    <row r="64123" spans="20:24">
      <c r="T64123" s="288"/>
      <c r="U64123" s="287"/>
      <c r="X64123" s="289"/>
    </row>
    <row r="64124" spans="20:24">
      <c r="T64124" s="288"/>
      <c r="U64124" s="287"/>
      <c r="X64124" s="289"/>
    </row>
    <row r="64125" spans="20:24">
      <c r="T64125" s="288"/>
      <c r="U64125" s="287"/>
      <c r="X64125" s="289"/>
    </row>
    <row r="64126" spans="20:24">
      <c r="T64126" s="288"/>
      <c r="U64126" s="287"/>
      <c r="X64126" s="289"/>
    </row>
    <row r="64127" spans="20:24">
      <c r="T64127" s="288"/>
      <c r="U64127" s="287"/>
      <c r="X64127" s="289"/>
    </row>
    <row r="64128" spans="20:24">
      <c r="T64128" s="288"/>
      <c r="U64128" s="287"/>
      <c r="X64128" s="289"/>
    </row>
    <row r="64129" spans="20:24">
      <c r="T64129" s="288"/>
      <c r="U64129" s="287"/>
      <c r="X64129" s="289"/>
    </row>
    <row r="64130" spans="20:24">
      <c r="T64130" s="288"/>
      <c r="U64130" s="287"/>
      <c r="X64130" s="289"/>
    </row>
    <row r="64131" spans="20:24">
      <c r="T64131" s="288"/>
      <c r="U64131" s="287"/>
      <c r="X64131" s="289"/>
    </row>
    <row r="64132" spans="20:24">
      <c r="T64132" s="288"/>
      <c r="U64132" s="287"/>
      <c r="X64132" s="289"/>
    </row>
    <row r="64133" spans="20:24">
      <c r="T64133" s="288"/>
      <c r="U64133" s="287"/>
      <c r="X64133" s="289"/>
    </row>
    <row r="64134" spans="20:24">
      <c r="T64134" s="288"/>
      <c r="U64134" s="287"/>
      <c r="X64134" s="289"/>
    </row>
    <row r="64135" spans="20:24">
      <c r="T64135" s="288"/>
      <c r="U64135" s="287"/>
      <c r="X64135" s="289"/>
    </row>
    <row r="64136" spans="20:24">
      <c r="T64136" s="288"/>
      <c r="U64136" s="287"/>
      <c r="X64136" s="289"/>
    </row>
    <row r="64137" spans="20:24">
      <c r="T64137" s="288"/>
      <c r="U64137" s="287"/>
      <c r="X64137" s="289"/>
    </row>
    <row r="64138" spans="20:24">
      <c r="T64138" s="288"/>
      <c r="U64138" s="287"/>
      <c r="X64138" s="289"/>
    </row>
    <row r="64139" spans="20:24">
      <c r="T64139" s="288"/>
      <c r="U64139" s="287"/>
      <c r="X64139" s="289"/>
    </row>
    <row r="64140" spans="20:24">
      <c r="T64140" s="288"/>
      <c r="U64140" s="287"/>
      <c r="X64140" s="289"/>
    </row>
    <row r="64141" spans="20:24">
      <c r="T64141" s="288"/>
      <c r="U64141" s="287"/>
      <c r="X64141" s="289"/>
    </row>
    <row r="64142" spans="20:24">
      <c r="T64142" s="288"/>
      <c r="U64142" s="287"/>
      <c r="X64142" s="289"/>
    </row>
    <row r="64143" spans="20:24">
      <c r="T64143" s="288"/>
      <c r="U64143" s="287"/>
      <c r="X64143" s="289"/>
    </row>
    <row r="64144" spans="20:24">
      <c r="T64144" s="288"/>
      <c r="U64144" s="287"/>
      <c r="X64144" s="289"/>
    </row>
    <row r="64145" spans="20:24">
      <c r="T64145" s="288"/>
      <c r="U64145" s="287"/>
      <c r="X64145" s="289"/>
    </row>
    <row r="64146" spans="20:24">
      <c r="T64146" s="288"/>
      <c r="U64146" s="287"/>
      <c r="X64146" s="289"/>
    </row>
    <row r="64147" spans="20:24">
      <c r="T64147" s="288"/>
      <c r="U64147" s="287"/>
      <c r="X64147" s="289"/>
    </row>
    <row r="64148" spans="20:24">
      <c r="T64148" s="288"/>
      <c r="U64148" s="287"/>
      <c r="X64148" s="289"/>
    </row>
    <row r="64149" spans="20:24">
      <c r="T64149" s="288"/>
      <c r="U64149" s="287"/>
      <c r="X64149" s="289"/>
    </row>
    <row r="64150" spans="20:24">
      <c r="T64150" s="288"/>
      <c r="U64150" s="287"/>
      <c r="X64150" s="289"/>
    </row>
    <row r="64151" spans="20:24">
      <c r="T64151" s="288"/>
      <c r="U64151" s="287"/>
      <c r="X64151" s="289"/>
    </row>
    <row r="64152" spans="20:24">
      <c r="T64152" s="288"/>
      <c r="U64152" s="287"/>
      <c r="X64152" s="289"/>
    </row>
    <row r="64153" spans="20:24">
      <c r="T64153" s="288"/>
      <c r="U64153" s="287"/>
      <c r="X64153" s="289"/>
    </row>
    <row r="64154" spans="20:24">
      <c r="T64154" s="288"/>
      <c r="U64154" s="287"/>
      <c r="X64154" s="289"/>
    </row>
    <row r="64155" spans="20:24">
      <c r="T64155" s="288"/>
      <c r="U64155" s="287"/>
      <c r="X64155" s="289"/>
    </row>
    <row r="64156" spans="20:24">
      <c r="T64156" s="288"/>
      <c r="U64156" s="287"/>
      <c r="X64156" s="289"/>
    </row>
    <row r="64157" spans="20:24">
      <c r="T64157" s="288"/>
      <c r="U64157" s="287"/>
      <c r="X64157" s="289"/>
    </row>
    <row r="64158" spans="20:24">
      <c r="T64158" s="288"/>
      <c r="U64158" s="287"/>
      <c r="X64158" s="289"/>
    </row>
    <row r="64159" spans="20:24">
      <c r="T64159" s="288"/>
      <c r="U64159" s="287"/>
      <c r="X64159" s="289"/>
    </row>
    <row r="64160" spans="20:24">
      <c r="T64160" s="288"/>
      <c r="U64160" s="287"/>
      <c r="X64160" s="289"/>
    </row>
    <row r="64161" spans="20:24">
      <c r="T64161" s="288"/>
      <c r="U64161" s="287"/>
      <c r="X64161" s="289"/>
    </row>
    <row r="64162" spans="20:24">
      <c r="T64162" s="288"/>
      <c r="U64162" s="287"/>
      <c r="X64162" s="289"/>
    </row>
    <row r="64163" spans="20:24">
      <c r="T64163" s="288"/>
      <c r="U64163" s="287"/>
      <c r="X64163" s="289"/>
    </row>
    <row r="64164" spans="20:24">
      <c r="T64164" s="288"/>
      <c r="U64164" s="287"/>
      <c r="X64164" s="289"/>
    </row>
    <row r="64165" spans="20:24">
      <c r="T64165" s="288"/>
      <c r="U64165" s="287"/>
      <c r="X64165" s="289"/>
    </row>
    <row r="64166" spans="20:24">
      <c r="T64166" s="288"/>
      <c r="U64166" s="287"/>
      <c r="X64166" s="289"/>
    </row>
    <row r="64167" spans="20:24">
      <c r="T64167" s="288"/>
      <c r="U64167" s="287"/>
      <c r="X64167" s="289"/>
    </row>
    <row r="64168" spans="20:24">
      <c r="T64168" s="288"/>
      <c r="U64168" s="287"/>
      <c r="X64168" s="289"/>
    </row>
    <row r="64169" spans="20:24">
      <c r="T64169" s="288"/>
      <c r="U64169" s="287"/>
      <c r="X64169" s="289"/>
    </row>
    <row r="64170" spans="20:24">
      <c r="T64170" s="288"/>
      <c r="U64170" s="287"/>
      <c r="X64170" s="289"/>
    </row>
    <row r="64171" spans="20:24">
      <c r="T64171" s="288"/>
      <c r="U64171" s="287"/>
      <c r="X64171" s="289"/>
    </row>
    <row r="64172" spans="20:24">
      <c r="T64172" s="288"/>
      <c r="U64172" s="287"/>
      <c r="X64172" s="289"/>
    </row>
    <row r="64173" spans="20:24">
      <c r="T64173" s="288"/>
      <c r="U64173" s="287"/>
      <c r="X64173" s="289"/>
    </row>
    <row r="64174" spans="20:24">
      <c r="T64174" s="288"/>
      <c r="U64174" s="287"/>
      <c r="X64174" s="289"/>
    </row>
    <row r="64175" spans="20:24">
      <c r="T64175" s="288"/>
      <c r="U64175" s="287"/>
      <c r="X64175" s="289"/>
    </row>
    <row r="64176" spans="20:24">
      <c r="T64176" s="288"/>
      <c r="U64176" s="287"/>
      <c r="X64176" s="289"/>
    </row>
    <row r="64177" spans="20:24">
      <c r="T64177" s="288"/>
      <c r="U64177" s="287"/>
      <c r="X64177" s="289"/>
    </row>
    <row r="64178" spans="20:24">
      <c r="T64178" s="288"/>
      <c r="U64178" s="287"/>
      <c r="X64178" s="289"/>
    </row>
    <row r="64179" spans="20:24">
      <c r="T64179" s="288"/>
      <c r="U64179" s="287"/>
      <c r="X64179" s="289"/>
    </row>
    <row r="64180" spans="20:24">
      <c r="T64180" s="288"/>
      <c r="U64180" s="287"/>
      <c r="X64180" s="289"/>
    </row>
    <row r="64181" spans="20:24">
      <c r="T64181" s="288"/>
      <c r="U64181" s="287"/>
      <c r="X64181" s="289"/>
    </row>
    <row r="64182" spans="20:24">
      <c r="T64182" s="288"/>
      <c r="U64182" s="287"/>
      <c r="X64182" s="289"/>
    </row>
    <row r="64183" spans="20:24">
      <c r="T64183" s="288"/>
      <c r="U64183" s="287"/>
      <c r="X64183" s="289"/>
    </row>
    <row r="64184" spans="20:24">
      <c r="T64184" s="288"/>
      <c r="U64184" s="287"/>
      <c r="X64184" s="289"/>
    </row>
    <row r="64185" spans="20:24">
      <c r="T64185" s="288"/>
      <c r="U64185" s="287"/>
      <c r="X64185" s="289"/>
    </row>
    <row r="64186" spans="20:24">
      <c r="T64186" s="288"/>
      <c r="U64186" s="287"/>
      <c r="X64186" s="289"/>
    </row>
    <row r="64187" spans="20:24">
      <c r="T64187" s="288"/>
      <c r="U64187" s="287"/>
      <c r="X64187" s="289"/>
    </row>
    <row r="64188" spans="20:24">
      <c r="T64188" s="288"/>
      <c r="U64188" s="287"/>
      <c r="X64188" s="289"/>
    </row>
    <row r="64189" spans="20:24">
      <c r="T64189" s="288"/>
      <c r="U64189" s="287"/>
      <c r="X64189" s="289"/>
    </row>
    <row r="64190" spans="20:24">
      <c r="T64190" s="288"/>
      <c r="U64190" s="287"/>
      <c r="X64190" s="289"/>
    </row>
    <row r="64191" spans="20:24">
      <c r="T64191" s="288"/>
      <c r="U64191" s="287"/>
      <c r="X64191" s="289"/>
    </row>
    <row r="64192" spans="20:24">
      <c r="T64192" s="288"/>
      <c r="U64192" s="287"/>
      <c r="X64192" s="289"/>
    </row>
    <row r="64193" spans="20:24">
      <c r="T64193" s="288"/>
      <c r="U64193" s="287"/>
      <c r="X64193" s="289"/>
    </row>
    <row r="64194" spans="20:24">
      <c r="T64194" s="288"/>
      <c r="U64194" s="287"/>
      <c r="X64194" s="289"/>
    </row>
    <row r="64195" spans="20:24">
      <c r="T64195" s="288"/>
      <c r="U64195" s="287"/>
      <c r="X64195" s="289"/>
    </row>
    <row r="64196" spans="20:24">
      <c r="T64196" s="288"/>
      <c r="U64196" s="287"/>
      <c r="X64196" s="289"/>
    </row>
    <row r="64197" spans="20:24">
      <c r="T64197" s="288"/>
      <c r="U64197" s="287"/>
      <c r="X64197" s="289"/>
    </row>
    <row r="64198" spans="20:24">
      <c r="T64198" s="288"/>
      <c r="U64198" s="287"/>
      <c r="X64198" s="289"/>
    </row>
    <row r="64199" spans="20:24">
      <c r="T64199" s="288"/>
      <c r="U64199" s="287"/>
      <c r="X64199" s="289"/>
    </row>
    <row r="64200" spans="20:24">
      <c r="T64200" s="288"/>
      <c r="U64200" s="287"/>
      <c r="X64200" s="289"/>
    </row>
    <row r="64201" spans="20:24">
      <c r="T64201" s="288"/>
      <c r="U64201" s="287"/>
      <c r="X64201" s="289"/>
    </row>
    <row r="64202" spans="20:24">
      <c r="T64202" s="288"/>
      <c r="U64202" s="287"/>
      <c r="X64202" s="289"/>
    </row>
    <row r="64203" spans="20:24">
      <c r="T64203" s="288"/>
      <c r="U64203" s="287"/>
      <c r="X64203" s="289"/>
    </row>
    <row r="64204" spans="20:24">
      <c r="T64204" s="288"/>
      <c r="U64204" s="287"/>
      <c r="X64204" s="289"/>
    </row>
    <row r="64205" spans="20:24">
      <c r="T64205" s="288"/>
      <c r="U64205" s="287"/>
      <c r="X64205" s="289"/>
    </row>
    <row r="64206" spans="20:24">
      <c r="T64206" s="288"/>
      <c r="U64206" s="287"/>
      <c r="X64206" s="289"/>
    </row>
    <row r="64207" spans="20:24">
      <c r="T64207" s="288"/>
      <c r="U64207" s="287"/>
      <c r="X64207" s="289"/>
    </row>
    <row r="64208" spans="20:24">
      <c r="T64208" s="288"/>
      <c r="U64208" s="287"/>
      <c r="X64208" s="289"/>
    </row>
    <row r="64209" spans="20:24">
      <c r="T64209" s="288"/>
      <c r="U64209" s="287"/>
      <c r="X64209" s="289"/>
    </row>
    <row r="64210" spans="20:24">
      <c r="T64210" s="288"/>
      <c r="U64210" s="287"/>
      <c r="X64210" s="289"/>
    </row>
    <row r="64211" spans="20:24">
      <c r="T64211" s="288"/>
      <c r="U64211" s="287"/>
      <c r="X64211" s="289"/>
    </row>
    <row r="64212" spans="20:24">
      <c r="T64212" s="288"/>
      <c r="U64212" s="287"/>
      <c r="X64212" s="289"/>
    </row>
    <row r="64213" spans="20:24">
      <c r="T64213" s="288"/>
      <c r="U64213" s="287"/>
      <c r="X64213" s="289"/>
    </row>
    <row r="64214" spans="20:24">
      <c r="T64214" s="288"/>
      <c r="U64214" s="287"/>
      <c r="X64214" s="289"/>
    </row>
    <row r="64215" spans="20:24">
      <c r="T64215" s="288"/>
      <c r="U64215" s="287"/>
      <c r="X64215" s="289"/>
    </row>
    <row r="64216" spans="20:24">
      <c r="T64216" s="288"/>
      <c r="U64216" s="287"/>
      <c r="X64216" s="289"/>
    </row>
    <row r="64217" spans="20:24">
      <c r="T64217" s="288"/>
      <c r="U64217" s="287"/>
      <c r="X64217" s="289"/>
    </row>
    <row r="64218" spans="20:24">
      <c r="T64218" s="288"/>
      <c r="U64218" s="287"/>
      <c r="X64218" s="289"/>
    </row>
    <row r="64219" spans="20:24">
      <c r="T64219" s="288"/>
      <c r="U64219" s="287"/>
      <c r="X64219" s="289"/>
    </row>
    <row r="64220" spans="20:24">
      <c r="T64220" s="288"/>
      <c r="U64220" s="287"/>
      <c r="X64220" s="289"/>
    </row>
    <row r="64221" spans="20:24">
      <c r="T64221" s="288"/>
      <c r="U64221" s="287"/>
      <c r="X64221" s="289"/>
    </row>
    <row r="64222" spans="20:24">
      <c r="T64222" s="288"/>
      <c r="U64222" s="287"/>
      <c r="X64222" s="289"/>
    </row>
    <row r="64223" spans="20:24">
      <c r="T64223" s="288"/>
      <c r="U64223" s="287"/>
      <c r="X64223" s="289"/>
    </row>
    <row r="64224" spans="20:24">
      <c r="T64224" s="288"/>
      <c r="U64224" s="287"/>
      <c r="X64224" s="289"/>
    </row>
    <row r="64225" spans="20:24">
      <c r="T64225" s="288"/>
      <c r="U64225" s="287"/>
      <c r="X64225" s="289"/>
    </row>
    <row r="64226" spans="20:24">
      <c r="T64226" s="288"/>
      <c r="U64226" s="287"/>
      <c r="X64226" s="289"/>
    </row>
    <row r="64227" spans="20:24">
      <c r="T64227" s="288"/>
      <c r="U64227" s="287"/>
      <c r="X64227" s="289"/>
    </row>
    <row r="64228" spans="20:24">
      <c r="T64228" s="288"/>
      <c r="U64228" s="287"/>
      <c r="X64228" s="289"/>
    </row>
    <row r="64229" spans="20:24">
      <c r="T64229" s="288"/>
      <c r="U64229" s="287"/>
      <c r="X64229" s="289"/>
    </row>
    <row r="64230" spans="20:24">
      <c r="T64230" s="288"/>
      <c r="U64230" s="287"/>
      <c r="X64230" s="289"/>
    </row>
    <row r="64231" spans="20:24">
      <c r="T64231" s="288"/>
      <c r="U64231" s="287"/>
      <c r="X64231" s="289"/>
    </row>
    <row r="64232" spans="20:24">
      <c r="T64232" s="288"/>
      <c r="U64232" s="287"/>
      <c r="X64232" s="289"/>
    </row>
    <row r="64233" spans="20:24">
      <c r="T64233" s="288"/>
      <c r="U64233" s="287"/>
      <c r="X64233" s="289"/>
    </row>
    <row r="64234" spans="20:24">
      <c r="T64234" s="288"/>
      <c r="U64234" s="287"/>
      <c r="X64234" s="289"/>
    </row>
    <row r="64235" spans="20:24">
      <c r="T64235" s="288"/>
      <c r="U64235" s="287"/>
      <c r="X64235" s="289"/>
    </row>
    <row r="64236" spans="20:24">
      <c r="T64236" s="288"/>
      <c r="U64236" s="287"/>
      <c r="X64236" s="289"/>
    </row>
    <row r="64237" spans="20:24">
      <c r="T64237" s="288"/>
      <c r="U64237" s="287"/>
      <c r="X64237" s="289"/>
    </row>
    <row r="64238" spans="20:24">
      <c r="T64238" s="288"/>
      <c r="U64238" s="287"/>
      <c r="X64238" s="289"/>
    </row>
    <row r="64239" spans="20:24">
      <c r="T64239" s="288"/>
      <c r="U64239" s="287"/>
      <c r="X64239" s="289"/>
    </row>
    <row r="64240" spans="20:24">
      <c r="T64240" s="288"/>
      <c r="U64240" s="287"/>
      <c r="X64240" s="289"/>
    </row>
    <row r="64241" spans="20:24">
      <c r="T64241" s="288"/>
      <c r="U64241" s="287"/>
      <c r="X64241" s="289"/>
    </row>
    <row r="64242" spans="20:24">
      <c r="T64242" s="288"/>
      <c r="U64242" s="287"/>
      <c r="X64242" s="289"/>
    </row>
    <row r="64243" spans="20:24">
      <c r="T64243" s="288"/>
      <c r="U64243" s="287"/>
      <c r="X64243" s="289"/>
    </row>
    <row r="64244" spans="20:24">
      <c r="T64244" s="288"/>
      <c r="U64244" s="287"/>
      <c r="X64244" s="289"/>
    </row>
    <row r="64245" spans="20:24">
      <c r="T64245" s="288"/>
      <c r="U64245" s="287"/>
      <c r="X64245" s="289"/>
    </row>
    <row r="64246" spans="20:24">
      <c r="T64246" s="288"/>
      <c r="U64246" s="287"/>
      <c r="X64246" s="289"/>
    </row>
    <row r="64247" spans="20:24">
      <c r="T64247" s="288"/>
      <c r="U64247" s="287"/>
      <c r="X64247" s="289"/>
    </row>
    <row r="64248" spans="20:24">
      <c r="T64248" s="288"/>
      <c r="U64248" s="287"/>
      <c r="X64248" s="289"/>
    </row>
    <row r="64249" spans="20:24">
      <c r="T64249" s="288"/>
      <c r="U64249" s="287"/>
      <c r="X64249" s="289"/>
    </row>
    <row r="64250" spans="20:24">
      <c r="T64250" s="288"/>
      <c r="U64250" s="287"/>
      <c r="X64250" s="289"/>
    </row>
    <row r="64251" spans="20:24">
      <c r="T64251" s="288"/>
      <c r="U64251" s="287"/>
      <c r="X64251" s="289"/>
    </row>
    <row r="64252" spans="20:24">
      <c r="T64252" s="288"/>
      <c r="U64252" s="287"/>
      <c r="X64252" s="289"/>
    </row>
    <row r="64253" spans="20:24">
      <c r="T64253" s="288"/>
      <c r="U64253" s="287"/>
      <c r="X64253" s="289"/>
    </row>
    <row r="64254" spans="20:24">
      <c r="T64254" s="288"/>
      <c r="U64254" s="287"/>
      <c r="X64254" s="289"/>
    </row>
    <row r="64255" spans="20:24">
      <c r="T64255" s="288"/>
      <c r="U64255" s="287"/>
      <c r="X64255" s="289"/>
    </row>
    <row r="64256" spans="20:24">
      <c r="T64256" s="288"/>
      <c r="U64256" s="287"/>
      <c r="X64256" s="289"/>
    </row>
    <row r="64257" spans="20:24">
      <c r="T64257" s="288"/>
      <c r="U64257" s="287"/>
      <c r="X64257" s="289"/>
    </row>
    <row r="64258" spans="20:24">
      <c r="T64258" s="288"/>
      <c r="U64258" s="287"/>
      <c r="X64258" s="289"/>
    </row>
    <row r="64259" spans="20:24">
      <c r="T64259" s="288"/>
      <c r="U64259" s="287"/>
      <c r="X64259" s="289"/>
    </row>
    <row r="64260" spans="20:24">
      <c r="T64260" s="288"/>
      <c r="U64260" s="287"/>
      <c r="X64260" s="289"/>
    </row>
    <row r="64261" spans="20:24">
      <c r="T64261" s="288"/>
      <c r="U64261" s="287"/>
      <c r="X64261" s="289"/>
    </row>
    <row r="64262" spans="20:24">
      <c r="T64262" s="288"/>
      <c r="U64262" s="287"/>
      <c r="X64262" s="289"/>
    </row>
    <row r="64263" spans="20:24">
      <c r="T64263" s="288"/>
      <c r="U64263" s="287"/>
      <c r="X64263" s="289"/>
    </row>
    <row r="64264" spans="20:24">
      <c r="T64264" s="288"/>
      <c r="U64264" s="287"/>
      <c r="X64264" s="289"/>
    </row>
    <row r="64265" spans="20:24">
      <c r="T64265" s="288"/>
      <c r="U64265" s="287"/>
      <c r="X64265" s="289"/>
    </row>
    <row r="64266" spans="20:24">
      <c r="T64266" s="288"/>
      <c r="U64266" s="287"/>
      <c r="X64266" s="289"/>
    </row>
    <row r="64267" spans="20:24">
      <c r="T64267" s="288"/>
      <c r="U64267" s="287"/>
      <c r="X64267" s="289"/>
    </row>
    <row r="64268" spans="20:24">
      <c r="T64268" s="288"/>
      <c r="U64268" s="287"/>
      <c r="X64268" s="289"/>
    </row>
    <row r="64269" spans="20:24">
      <c r="T64269" s="288"/>
      <c r="U64269" s="287"/>
      <c r="X64269" s="289"/>
    </row>
    <row r="64270" spans="20:24">
      <c r="T64270" s="288"/>
      <c r="U64270" s="287"/>
      <c r="X64270" s="289"/>
    </row>
    <row r="64271" spans="20:24">
      <c r="T64271" s="288"/>
      <c r="U64271" s="287"/>
      <c r="X64271" s="289"/>
    </row>
    <row r="64272" spans="20:24">
      <c r="T64272" s="288"/>
      <c r="U64272" s="287"/>
      <c r="X64272" s="289"/>
    </row>
    <row r="64273" spans="20:24">
      <c r="T64273" s="288"/>
      <c r="U64273" s="287"/>
      <c r="X64273" s="289"/>
    </row>
    <row r="64274" spans="20:24">
      <c r="T64274" s="288"/>
      <c r="U64274" s="287"/>
      <c r="X64274" s="289"/>
    </row>
    <row r="64275" spans="20:24">
      <c r="T64275" s="288"/>
      <c r="U64275" s="287"/>
      <c r="X64275" s="289"/>
    </row>
    <row r="64276" spans="20:24">
      <c r="T64276" s="288"/>
      <c r="U64276" s="287"/>
      <c r="X64276" s="289"/>
    </row>
    <row r="64277" spans="20:24">
      <c r="T64277" s="288"/>
      <c r="U64277" s="287"/>
      <c r="X64277" s="289"/>
    </row>
    <row r="64278" spans="20:24">
      <c r="T64278" s="288"/>
      <c r="U64278" s="287"/>
      <c r="X64278" s="289"/>
    </row>
    <row r="64279" spans="20:24">
      <c r="T64279" s="288"/>
      <c r="U64279" s="287"/>
      <c r="X64279" s="289"/>
    </row>
    <row r="64280" spans="20:24">
      <c r="T64280" s="288"/>
      <c r="U64280" s="287"/>
      <c r="X64280" s="289"/>
    </row>
    <row r="64281" spans="20:24">
      <c r="T64281" s="288"/>
      <c r="U64281" s="287"/>
      <c r="X64281" s="289"/>
    </row>
    <row r="64282" spans="20:24">
      <c r="T64282" s="288"/>
      <c r="U64282" s="287"/>
      <c r="X64282" s="289"/>
    </row>
    <row r="64283" spans="20:24">
      <c r="T64283" s="288"/>
      <c r="U64283" s="287"/>
      <c r="X64283" s="289"/>
    </row>
    <row r="64284" spans="20:24">
      <c r="T64284" s="288"/>
      <c r="U64284" s="287"/>
      <c r="X64284" s="289"/>
    </row>
    <row r="64285" spans="20:24">
      <c r="T64285" s="288"/>
      <c r="U64285" s="287"/>
      <c r="X64285" s="289"/>
    </row>
    <row r="64286" spans="20:24">
      <c r="T64286" s="288"/>
      <c r="U64286" s="287"/>
      <c r="X64286" s="289"/>
    </row>
    <row r="64287" spans="20:24">
      <c r="T64287" s="288"/>
      <c r="U64287" s="287"/>
      <c r="X64287" s="289"/>
    </row>
    <row r="64288" spans="20:24">
      <c r="T64288" s="288"/>
      <c r="U64288" s="287"/>
      <c r="X64288" s="289"/>
    </row>
    <row r="64289" spans="20:24">
      <c r="T64289" s="288"/>
      <c r="U64289" s="287"/>
      <c r="X64289" s="289"/>
    </row>
    <row r="64290" spans="20:24">
      <c r="T64290" s="288"/>
      <c r="U64290" s="287"/>
      <c r="X64290" s="289"/>
    </row>
    <row r="64291" spans="20:24">
      <c r="T64291" s="288"/>
      <c r="U64291" s="287"/>
      <c r="X64291" s="289"/>
    </row>
    <row r="64292" spans="20:24">
      <c r="T64292" s="288"/>
      <c r="U64292" s="287"/>
      <c r="X64292" s="289"/>
    </row>
    <row r="64293" spans="20:24">
      <c r="T64293" s="288"/>
      <c r="U64293" s="287"/>
      <c r="X64293" s="289"/>
    </row>
    <row r="64294" spans="20:24">
      <c r="T64294" s="288"/>
      <c r="U64294" s="287"/>
      <c r="X64294" s="289"/>
    </row>
    <row r="64295" spans="20:24">
      <c r="T64295" s="288"/>
      <c r="U64295" s="287"/>
      <c r="X64295" s="289"/>
    </row>
    <row r="64296" spans="20:24">
      <c r="T64296" s="288"/>
      <c r="U64296" s="287"/>
      <c r="X64296" s="289"/>
    </row>
    <row r="64297" spans="20:24">
      <c r="T64297" s="288"/>
      <c r="U64297" s="287"/>
      <c r="X64297" s="289"/>
    </row>
    <row r="64298" spans="20:24">
      <c r="T64298" s="288"/>
      <c r="U64298" s="287"/>
      <c r="X64298" s="289"/>
    </row>
    <row r="64299" spans="20:24">
      <c r="T64299" s="288"/>
      <c r="U64299" s="287"/>
      <c r="X64299" s="289"/>
    </row>
    <row r="64300" spans="20:24">
      <c r="T64300" s="288"/>
      <c r="U64300" s="287"/>
      <c r="X64300" s="289"/>
    </row>
    <row r="64301" spans="20:24">
      <c r="T64301" s="288"/>
      <c r="U64301" s="287"/>
      <c r="X64301" s="289"/>
    </row>
    <row r="64302" spans="20:24">
      <c r="T64302" s="288"/>
      <c r="U64302" s="287"/>
      <c r="X64302" s="289"/>
    </row>
    <row r="64303" spans="20:24">
      <c r="T64303" s="288"/>
      <c r="U64303" s="287"/>
      <c r="X64303" s="289"/>
    </row>
    <row r="64304" spans="20:24">
      <c r="T64304" s="288"/>
      <c r="U64304" s="287"/>
      <c r="X64304" s="289"/>
    </row>
    <row r="64305" spans="20:24">
      <c r="T64305" s="288"/>
      <c r="U64305" s="287"/>
      <c r="X64305" s="289"/>
    </row>
    <row r="64306" spans="20:24">
      <c r="T64306" s="288"/>
      <c r="U64306" s="287"/>
      <c r="X64306" s="289"/>
    </row>
    <row r="64307" spans="20:24">
      <c r="T64307" s="288"/>
      <c r="U64307" s="287"/>
      <c r="X64307" s="289"/>
    </row>
    <row r="64308" spans="20:24">
      <c r="T64308" s="288"/>
      <c r="U64308" s="287"/>
      <c r="X64308" s="289"/>
    </row>
    <row r="64309" spans="20:24">
      <c r="T64309" s="288"/>
      <c r="U64309" s="287"/>
      <c r="X64309" s="289"/>
    </row>
    <row r="64310" spans="20:24">
      <c r="T64310" s="288"/>
      <c r="U64310" s="287"/>
      <c r="X64310" s="289"/>
    </row>
    <row r="64311" spans="20:24">
      <c r="T64311" s="288"/>
      <c r="U64311" s="287"/>
      <c r="X64311" s="289"/>
    </row>
    <row r="64312" spans="20:24">
      <c r="T64312" s="288"/>
      <c r="U64312" s="287"/>
      <c r="X64312" s="289"/>
    </row>
    <row r="64313" spans="20:24">
      <c r="T64313" s="288"/>
      <c r="U64313" s="287"/>
      <c r="X64313" s="289"/>
    </row>
    <row r="64314" spans="20:24">
      <c r="T64314" s="288"/>
      <c r="U64314" s="287"/>
      <c r="X64314" s="289"/>
    </row>
    <row r="64315" spans="20:24">
      <c r="T64315" s="288"/>
      <c r="U64315" s="287"/>
      <c r="X64315" s="289"/>
    </row>
    <row r="64316" spans="20:24">
      <c r="T64316" s="288"/>
      <c r="U64316" s="287"/>
      <c r="X64316" s="289"/>
    </row>
    <row r="64317" spans="20:24">
      <c r="T64317" s="288"/>
      <c r="U64317" s="287"/>
      <c r="X64317" s="289"/>
    </row>
    <row r="64318" spans="20:24">
      <c r="T64318" s="288"/>
      <c r="U64318" s="287"/>
      <c r="X64318" s="289"/>
    </row>
    <row r="64319" spans="20:24">
      <c r="T64319" s="288"/>
      <c r="U64319" s="287"/>
      <c r="X64319" s="289"/>
    </row>
    <row r="64320" spans="20:24">
      <c r="T64320" s="288"/>
      <c r="U64320" s="287"/>
      <c r="X64320" s="289"/>
    </row>
    <row r="64321" spans="20:24">
      <c r="T64321" s="288"/>
      <c r="U64321" s="287"/>
      <c r="X64321" s="289"/>
    </row>
    <row r="64322" spans="20:24">
      <c r="T64322" s="288"/>
      <c r="U64322" s="287"/>
      <c r="X64322" s="289"/>
    </row>
    <row r="64323" spans="20:24">
      <c r="T64323" s="288"/>
      <c r="U64323" s="287"/>
      <c r="X64323" s="289"/>
    </row>
    <row r="64324" spans="20:24">
      <c r="T64324" s="288"/>
      <c r="U64324" s="287"/>
      <c r="X64324" s="289"/>
    </row>
    <row r="64325" spans="20:24">
      <c r="T64325" s="288"/>
      <c r="U64325" s="287"/>
      <c r="X64325" s="289"/>
    </row>
    <row r="64326" spans="20:24">
      <c r="T64326" s="288"/>
      <c r="U64326" s="287"/>
      <c r="X64326" s="289"/>
    </row>
    <row r="64327" spans="20:24">
      <c r="T64327" s="288"/>
      <c r="U64327" s="287"/>
      <c r="X64327" s="289"/>
    </row>
    <row r="64328" spans="20:24">
      <c r="T64328" s="288"/>
      <c r="U64328" s="287"/>
      <c r="X64328" s="289"/>
    </row>
    <row r="64329" spans="20:24">
      <c r="T64329" s="288"/>
      <c r="U64329" s="287"/>
      <c r="X64329" s="289"/>
    </row>
    <row r="64330" spans="20:24">
      <c r="T64330" s="288"/>
      <c r="U64330" s="287"/>
      <c r="X64330" s="289"/>
    </row>
    <row r="64331" spans="20:24">
      <c r="T64331" s="288"/>
      <c r="U64331" s="287"/>
      <c r="X64331" s="289"/>
    </row>
    <row r="64332" spans="20:24">
      <c r="T64332" s="288"/>
      <c r="U64332" s="287"/>
      <c r="X64332" s="289"/>
    </row>
    <row r="64333" spans="20:24">
      <c r="T64333" s="288"/>
      <c r="U64333" s="287"/>
      <c r="X64333" s="289"/>
    </row>
    <row r="64334" spans="20:24">
      <c r="T64334" s="288"/>
      <c r="U64334" s="287"/>
      <c r="X64334" s="289"/>
    </row>
    <row r="64335" spans="20:24">
      <c r="T64335" s="288"/>
      <c r="U64335" s="287"/>
      <c r="X64335" s="289"/>
    </row>
    <row r="64336" spans="20:24">
      <c r="T64336" s="288"/>
      <c r="U64336" s="287"/>
      <c r="X64336" s="289"/>
    </row>
    <row r="64337" spans="20:24">
      <c r="T64337" s="288"/>
      <c r="U64337" s="287"/>
      <c r="X64337" s="289"/>
    </row>
    <row r="64338" spans="20:24">
      <c r="T64338" s="288"/>
      <c r="U64338" s="287"/>
      <c r="X64338" s="289"/>
    </row>
    <row r="64339" spans="20:24">
      <c r="T64339" s="288"/>
      <c r="U64339" s="287"/>
      <c r="X64339" s="289"/>
    </row>
    <row r="64340" spans="20:24">
      <c r="T64340" s="288"/>
      <c r="U64340" s="287"/>
      <c r="X64340" s="289"/>
    </row>
    <row r="64341" spans="20:24">
      <c r="T64341" s="288"/>
      <c r="U64341" s="287"/>
      <c r="X64341" s="289"/>
    </row>
    <row r="64342" spans="20:24">
      <c r="T64342" s="288"/>
      <c r="U64342" s="287"/>
      <c r="X64342" s="289"/>
    </row>
    <row r="64343" spans="20:24">
      <c r="T64343" s="288"/>
      <c r="U64343" s="287"/>
      <c r="X64343" s="289"/>
    </row>
    <row r="64344" spans="20:24">
      <c r="T64344" s="288"/>
      <c r="U64344" s="287"/>
      <c r="X64344" s="289"/>
    </row>
    <row r="64345" spans="20:24">
      <c r="T64345" s="288"/>
      <c r="U64345" s="287"/>
      <c r="X64345" s="289"/>
    </row>
    <row r="64346" spans="20:24">
      <c r="T64346" s="288"/>
      <c r="U64346" s="287"/>
      <c r="X64346" s="289"/>
    </row>
    <row r="64347" spans="20:24">
      <c r="T64347" s="288"/>
      <c r="U64347" s="287"/>
      <c r="X64347" s="289"/>
    </row>
    <row r="64348" spans="20:24">
      <c r="T64348" s="288"/>
      <c r="U64348" s="287"/>
      <c r="X64348" s="289"/>
    </row>
    <row r="64349" spans="20:24">
      <c r="T64349" s="288"/>
      <c r="U64349" s="287"/>
      <c r="X64349" s="289"/>
    </row>
    <row r="64350" spans="20:24">
      <c r="T64350" s="288"/>
      <c r="U64350" s="287"/>
      <c r="X64350" s="289"/>
    </row>
    <row r="64351" spans="20:24">
      <c r="T64351" s="288"/>
      <c r="U64351" s="287"/>
      <c r="X64351" s="289"/>
    </row>
    <row r="64352" spans="20:24">
      <c r="T64352" s="288"/>
      <c r="U64352" s="287"/>
      <c r="X64352" s="289"/>
    </row>
    <row r="64353" spans="20:24">
      <c r="T64353" s="288"/>
      <c r="U64353" s="287"/>
      <c r="X64353" s="289"/>
    </row>
    <row r="64354" spans="20:24">
      <c r="T64354" s="288"/>
      <c r="U64354" s="287"/>
      <c r="X64354" s="289"/>
    </row>
    <row r="64355" spans="20:24">
      <c r="T64355" s="288"/>
      <c r="U64355" s="287"/>
      <c r="X64355" s="289"/>
    </row>
    <row r="64356" spans="20:24">
      <c r="T64356" s="288"/>
      <c r="U64356" s="287"/>
      <c r="X64356" s="289"/>
    </row>
    <row r="64357" spans="20:24">
      <c r="T64357" s="288"/>
      <c r="U64357" s="287"/>
      <c r="X64357" s="289"/>
    </row>
    <row r="64358" spans="20:24">
      <c r="T64358" s="288"/>
      <c r="U64358" s="287"/>
      <c r="X64358" s="289"/>
    </row>
    <row r="64359" spans="20:24">
      <c r="T64359" s="288"/>
      <c r="U64359" s="287"/>
      <c r="X64359" s="289"/>
    </row>
    <row r="64360" spans="20:24">
      <c r="T64360" s="288"/>
      <c r="U64360" s="287"/>
      <c r="X64360" s="289"/>
    </row>
    <row r="64361" spans="20:24">
      <c r="T64361" s="288"/>
      <c r="U64361" s="287"/>
      <c r="X64361" s="289"/>
    </row>
    <row r="64362" spans="20:24">
      <c r="T64362" s="288"/>
      <c r="U64362" s="287"/>
      <c r="X64362" s="289"/>
    </row>
    <row r="64363" spans="20:24">
      <c r="T64363" s="288"/>
      <c r="U64363" s="287"/>
      <c r="X64363" s="289"/>
    </row>
    <row r="64364" spans="20:24">
      <c r="T64364" s="288"/>
      <c r="U64364" s="287"/>
      <c r="X64364" s="289"/>
    </row>
    <row r="64365" spans="20:24">
      <c r="T64365" s="288"/>
      <c r="U64365" s="287"/>
      <c r="X64365" s="289"/>
    </row>
    <row r="64366" spans="20:24">
      <c r="T64366" s="288"/>
      <c r="U64366" s="287"/>
      <c r="X64366" s="289"/>
    </row>
    <row r="64367" spans="20:24">
      <c r="T64367" s="288"/>
      <c r="U64367" s="287"/>
      <c r="X64367" s="289"/>
    </row>
    <row r="64368" spans="20:24">
      <c r="T64368" s="288"/>
      <c r="U64368" s="287"/>
      <c r="X64368" s="289"/>
    </row>
    <row r="64369" spans="20:24">
      <c r="T64369" s="288"/>
      <c r="U64369" s="287"/>
      <c r="X64369" s="289"/>
    </row>
    <row r="64370" spans="20:24">
      <c r="T64370" s="288"/>
      <c r="U64370" s="287"/>
      <c r="X64370" s="289"/>
    </row>
    <row r="64371" spans="20:24">
      <c r="T64371" s="288"/>
      <c r="U64371" s="287"/>
      <c r="X64371" s="289"/>
    </row>
    <row r="64372" spans="20:24">
      <c r="T64372" s="288"/>
      <c r="U64372" s="287"/>
      <c r="X64372" s="289"/>
    </row>
    <row r="64373" spans="20:24">
      <c r="T64373" s="288"/>
      <c r="U64373" s="287"/>
      <c r="X64373" s="289"/>
    </row>
    <row r="64374" spans="20:24">
      <c r="T64374" s="288"/>
      <c r="U64374" s="287"/>
      <c r="X64374" s="289"/>
    </row>
    <row r="64375" spans="20:24">
      <c r="T64375" s="288"/>
      <c r="U64375" s="287"/>
      <c r="X64375" s="289"/>
    </row>
    <row r="64376" spans="20:24">
      <c r="T64376" s="288"/>
      <c r="U64376" s="287"/>
      <c r="X64376" s="289"/>
    </row>
    <row r="64377" spans="20:24">
      <c r="T64377" s="288"/>
      <c r="U64377" s="287"/>
      <c r="X64377" s="289"/>
    </row>
    <row r="64378" spans="20:24">
      <c r="T64378" s="288"/>
      <c r="U64378" s="287"/>
      <c r="X64378" s="289"/>
    </row>
    <row r="64379" spans="20:24">
      <c r="T64379" s="288"/>
      <c r="U64379" s="287"/>
      <c r="X64379" s="289"/>
    </row>
    <row r="64380" spans="20:24">
      <c r="T64380" s="288"/>
      <c r="U64380" s="287"/>
      <c r="X64380" s="289"/>
    </row>
    <row r="64381" spans="20:24">
      <c r="T64381" s="288"/>
      <c r="U64381" s="287"/>
      <c r="X64381" s="289"/>
    </row>
    <row r="64382" spans="20:24">
      <c r="T64382" s="288"/>
      <c r="U64382" s="287"/>
      <c r="X64382" s="289"/>
    </row>
    <row r="64383" spans="20:24">
      <c r="T64383" s="288"/>
      <c r="U64383" s="287"/>
      <c r="X64383" s="289"/>
    </row>
    <row r="64384" spans="20:24">
      <c r="T64384" s="288"/>
      <c r="U64384" s="287"/>
      <c r="X64384" s="289"/>
    </row>
    <row r="64385" spans="20:24">
      <c r="T64385" s="288"/>
      <c r="U64385" s="287"/>
      <c r="X64385" s="289"/>
    </row>
    <row r="64386" spans="20:24">
      <c r="T64386" s="288"/>
      <c r="U64386" s="287"/>
      <c r="X64386" s="289"/>
    </row>
    <row r="64387" spans="20:24">
      <c r="T64387" s="288"/>
      <c r="U64387" s="287"/>
      <c r="X64387" s="289"/>
    </row>
    <row r="64388" spans="20:24">
      <c r="T64388" s="288"/>
      <c r="U64388" s="287"/>
      <c r="X64388" s="289"/>
    </row>
    <row r="64389" spans="20:24">
      <c r="T64389" s="288"/>
      <c r="U64389" s="287"/>
      <c r="X64389" s="289"/>
    </row>
    <row r="64390" spans="20:24">
      <c r="T64390" s="288"/>
      <c r="U64390" s="287"/>
      <c r="X64390" s="289"/>
    </row>
    <row r="64391" spans="20:24">
      <c r="T64391" s="288"/>
      <c r="U64391" s="287"/>
      <c r="X64391" s="289"/>
    </row>
    <row r="64392" spans="20:24">
      <c r="T64392" s="288"/>
      <c r="U64392" s="287"/>
      <c r="X64392" s="289"/>
    </row>
    <row r="64393" spans="20:24">
      <c r="T64393" s="288"/>
      <c r="U64393" s="287"/>
      <c r="X64393" s="289"/>
    </row>
    <row r="64394" spans="20:24">
      <c r="T64394" s="288"/>
      <c r="U64394" s="287"/>
      <c r="X64394" s="289"/>
    </row>
    <row r="64395" spans="20:24">
      <c r="T64395" s="288"/>
      <c r="U64395" s="287"/>
      <c r="X64395" s="289"/>
    </row>
    <row r="64396" spans="20:24">
      <c r="T64396" s="288"/>
      <c r="U64396" s="287"/>
      <c r="X64396" s="289"/>
    </row>
    <row r="64397" spans="20:24">
      <c r="T64397" s="288"/>
      <c r="U64397" s="287"/>
      <c r="X64397" s="289"/>
    </row>
    <row r="64398" spans="20:24">
      <c r="T64398" s="288"/>
      <c r="U64398" s="287"/>
      <c r="X64398" s="289"/>
    </row>
    <row r="64399" spans="20:24">
      <c r="T64399" s="288"/>
      <c r="U64399" s="287"/>
      <c r="X64399" s="289"/>
    </row>
    <row r="64400" spans="20:24">
      <c r="T64400" s="288"/>
      <c r="U64400" s="287"/>
      <c r="X64400" s="289"/>
    </row>
    <row r="64401" spans="20:24">
      <c r="T64401" s="288"/>
      <c r="U64401" s="287"/>
      <c r="X64401" s="289"/>
    </row>
    <row r="64402" spans="20:24">
      <c r="T64402" s="288"/>
      <c r="U64402" s="287"/>
      <c r="X64402" s="289"/>
    </row>
    <row r="64403" spans="20:24">
      <c r="T64403" s="288"/>
      <c r="U64403" s="287"/>
      <c r="X64403" s="289"/>
    </row>
    <row r="64404" spans="20:24">
      <c r="T64404" s="288"/>
      <c r="U64404" s="287"/>
      <c r="X64404" s="289"/>
    </row>
    <row r="64405" spans="20:24">
      <c r="T64405" s="288"/>
      <c r="U64405" s="287"/>
      <c r="X64405" s="289"/>
    </row>
    <row r="64406" spans="20:24">
      <c r="T64406" s="288"/>
      <c r="U64406" s="287"/>
      <c r="X64406" s="289"/>
    </row>
    <row r="64407" spans="20:24">
      <c r="T64407" s="288"/>
      <c r="U64407" s="287"/>
      <c r="X64407" s="289"/>
    </row>
    <row r="64408" spans="20:24">
      <c r="T64408" s="288"/>
      <c r="U64408" s="287"/>
      <c r="X64408" s="289"/>
    </row>
    <row r="64409" spans="20:24">
      <c r="T64409" s="288"/>
      <c r="U64409" s="287"/>
      <c r="X64409" s="289"/>
    </row>
    <row r="64410" spans="20:24">
      <c r="T64410" s="288"/>
      <c r="U64410" s="287"/>
      <c r="X64410" s="289"/>
    </row>
    <row r="64411" spans="20:24">
      <c r="T64411" s="288"/>
      <c r="U64411" s="287"/>
      <c r="X64411" s="289"/>
    </row>
    <row r="64412" spans="20:24">
      <c r="T64412" s="288"/>
      <c r="U64412" s="287"/>
      <c r="X64412" s="289"/>
    </row>
    <row r="64413" spans="20:24">
      <c r="T64413" s="288"/>
      <c r="U64413" s="287"/>
      <c r="X64413" s="289"/>
    </row>
    <row r="64414" spans="20:24">
      <c r="T64414" s="288"/>
      <c r="U64414" s="287"/>
      <c r="X64414" s="289"/>
    </row>
    <row r="64415" spans="20:24">
      <c r="T64415" s="288"/>
      <c r="U64415" s="287"/>
      <c r="X64415" s="289"/>
    </row>
    <row r="64416" spans="20:24">
      <c r="T64416" s="288"/>
      <c r="U64416" s="287"/>
      <c r="X64416" s="289"/>
    </row>
    <row r="64417" spans="20:24">
      <c r="T64417" s="288"/>
      <c r="U64417" s="287"/>
      <c r="X64417" s="289"/>
    </row>
    <row r="64418" spans="20:24">
      <c r="T64418" s="288"/>
      <c r="U64418" s="287"/>
      <c r="X64418" s="289"/>
    </row>
    <row r="64419" spans="20:24">
      <c r="T64419" s="288"/>
      <c r="U64419" s="287"/>
      <c r="X64419" s="289"/>
    </row>
    <row r="64420" spans="20:24">
      <c r="T64420" s="288"/>
      <c r="U64420" s="287"/>
      <c r="X64420" s="289"/>
    </row>
    <row r="64421" spans="20:24">
      <c r="T64421" s="288"/>
      <c r="U64421" s="287"/>
      <c r="X64421" s="289"/>
    </row>
    <row r="64422" spans="20:24">
      <c r="T64422" s="288"/>
      <c r="U64422" s="287"/>
      <c r="X64422" s="289"/>
    </row>
    <row r="64423" spans="20:24">
      <c r="T64423" s="288"/>
      <c r="U64423" s="287"/>
      <c r="X64423" s="289"/>
    </row>
    <row r="64424" spans="20:24">
      <c r="T64424" s="288"/>
      <c r="U64424" s="287"/>
      <c r="X64424" s="289"/>
    </row>
    <row r="64425" spans="20:24">
      <c r="T64425" s="288"/>
      <c r="U64425" s="287"/>
      <c r="X64425" s="289"/>
    </row>
    <row r="64426" spans="20:24">
      <c r="T64426" s="288"/>
      <c r="U64426" s="287"/>
      <c r="X64426" s="289"/>
    </row>
    <row r="64427" spans="20:24">
      <c r="T64427" s="288"/>
      <c r="U64427" s="287"/>
      <c r="X64427" s="289"/>
    </row>
    <row r="64428" spans="20:24">
      <c r="T64428" s="288"/>
      <c r="U64428" s="287"/>
      <c r="X64428" s="289"/>
    </row>
    <row r="64429" spans="20:24">
      <c r="T64429" s="288"/>
      <c r="U64429" s="287"/>
      <c r="X64429" s="289"/>
    </row>
    <row r="64430" spans="20:24">
      <c r="T64430" s="288"/>
      <c r="U64430" s="287"/>
      <c r="X64430" s="289"/>
    </row>
    <row r="64431" spans="20:24">
      <c r="T64431" s="288"/>
      <c r="U64431" s="287"/>
      <c r="X64431" s="289"/>
    </row>
    <row r="64432" spans="20:24">
      <c r="T64432" s="288"/>
      <c r="U64432" s="287"/>
      <c r="X64432" s="289"/>
    </row>
    <row r="64433" spans="20:24">
      <c r="T64433" s="288"/>
      <c r="U64433" s="287"/>
      <c r="X64433" s="289"/>
    </row>
    <row r="64434" spans="20:24">
      <c r="T64434" s="288"/>
      <c r="U64434" s="287"/>
      <c r="X64434" s="289"/>
    </row>
    <row r="64435" spans="20:24">
      <c r="T64435" s="288"/>
      <c r="U64435" s="287"/>
      <c r="X64435" s="289"/>
    </row>
    <row r="64436" spans="20:24">
      <c r="T64436" s="288"/>
      <c r="U64436" s="287"/>
      <c r="X64436" s="289"/>
    </row>
    <row r="64437" spans="20:24">
      <c r="T64437" s="288"/>
      <c r="U64437" s="287"/>
      <c r="X64437" s="289"/>
    </row>
    <row r="64438" spans="20:24">
      <c r="T64438" s="288"/>
      <c r="U64438" s="287"/>
      <c r="X64438" s="289"/>
    </row>
    <row r="64439" spans="20:24">
      <c r="T64439" s="288"/>
      <c r="U64439" s="287"/>
      <c r="X64439" s="289"/>
    </row>
    <row r="64440" spans="20:24">
      <c r="T64440" s="288"/>
      <c r="U64440" s="287"/>
      <c r="X64440" s="289"/>
    </row>
    <row r="64441" spans="20:24">
      <c r="T64441" s="288"/>
      <c r="U64441" s="287"/>
      <c r="X64441" s="289"/>
    </row>
    <row r="64442" spans="20:24">
      <c r="T64442" s="288"/>
      <c r="U64442" s="287"/>
      <c r="X64442" s="289"/>
    </row>
    <row r="64443" spans="20:24">
      <c r="T64443" s="288"/>
      <c r="U64443" s="287"/>
      <c r="X64443" s="289"/>
    </row>
    <row r="64444" spans="20:24">
      <c r="T64444" s="288"/>
      <c r="U64444" s="287"/>
      <c r="X64444" s="289"/>
    </row>
    <row r="64445" spans="20:24">
      <c r="T64445" s="288"/>
      <c r="U64445" s="287"/>
      <c r="X64445" s="289"/>
    </row>
    <row r="64446" spans="20:24">
      <c r="T64446" s="288"/>
      <c r="U64446" s="287"/>
      <c r="X64446" s="289"/>
    </row>
    <row r="64447" spans="20:24">
      <c r="T64447" s="288"/>
      <c r="U64447" s="287"/>
      <c r="X64447" s="289"/>
    </row>
    <row r="64448" spans="20:24">
      <c r="T64448" s="288"/>
      <c r="U64448" s="287"/>
      <c r="X64448" s="289"/>
    </row>
    <row r="64449" spans="20:24">
      <c r="T64449" s="288"/>
      <c r="U64449" s="287"/>
      <c r="X64449" s="289"/>
    </row>
    <row r="64450" spans="20:24">
      <c r="T64450" s="288"/>
      <c r="U64450" s="287"/>
      <c r="X64450" s="289"/>
    </row>
    <row r="64451" spans="20:24">
      <c r="T64451" s="288"/>
      <c r="U64451" s="287"/>
      <c r="X64451" s="289"/>
    </row>
    <row r="64452" spans="20:24">
      <c r="T64452" s="288"/>
      <c r="U64452" s="287"/>
      <c r="X64452" s="289"/>
    </row>
    <row r="64453" spans="20:24">
      <c r="T64453" s="288"/>
      <c r="U64453" s="287"/>
      <c r="X64453" s="289"/>
    </row>
    <row r="64454" spans="20:24">
      <c r="T64454" s="288"/>
      <c r="U64454" s="287"/>
      <c r="X64454" s="289"/>
    </row>
    <row r="64455" spans="20:24">
      <c r="T64455" s="288"/>
      <c r="U64455" s="287"/>
      <c r="X64455" s="289"/>
    </row>
    <row r="64456" spans="20:24">
      <c r="T64456" s="288"/>
      <c r="U64456" s="287"/>
      <c r="X64456" s="289"/>
    </row>
    <row r="64457" spans="20:24">
      <c r="T64457" s="288"/>
      <c r="U64457" s="287"/>
      <c r="X64457" s="289"/>
    </row>
    <row r="64458" spans="20:24">
      <c r="T64458" s="288"/>
      <c r="U64458" s="287"/>
      <c r="X64458" s="289"/>
    </row>
    <row r="64459" spans="20:24">
      <c r="T64459" s="288"/>
      <c r="U64459" s="287"/>
      <c r="X64459" s="289"/>
    </row>
    <row r="64460" spans="20:24">
      <c r="T64460" s="288"/>
      <c r="U64460" s="287"/>
      <c r="X64460" s="289"/>
    </row>
    <row r="64461" spans="20:24">
      <c r="T64461" s="288"/>
      <c r="U64461" s="287"/>
      <c r="X64461" s="289"/>
    </row>
    <row r="64462" spans="20:24">
      <c r="T64462" s="288"/>
      <c r="U64462" s="287"/>
      <c r="X64462" s="289"/>
    </row>
    <row r="64463" spans="20:24">
      <c r="T64463" s="288"/>
      <c r="U64463" s="287"/>
      <c r="X64463" s="289"/>
    </row>
    <row r="64464" spans="20:24">
      <c r="T64464" s="288"/>
      <c r="U64464" s="287"/>
      <c r="X64464" s="289"/>
    </row>
    <row r="64465" spans="20:24">
      <c r="T64465" s="288"/>
      <c r="U64465" s="287"/>
      <c r="X64465" s="289"/>
    </row>
    <row r="64466" spans="20:24">
      <c r="T64466" s="288"/>
      <c r="U64466" s="287"/>
      <c r="X64466" s="289"/>
    </row>
    <row r="64467" spans="20:24">
      <c r="T64467" s="288"/>
      <c r="U64467" s="287"/>
      <c r="X64467" s="289"/>
    </row>
    <row r="64468" spans="20:24">
      <c r="T64468" s="288"/>
      <c r="U64468" s="287"/>
      <c r="X64468" s="289"/>
    </row>
    <row r="64469" spans="20:24">
      <c r="T64469" s="288"/>
      <c r="U64469" s="287"/>
      <c r="X64469" s="289"/>
    </row>
    <row r="64470" spans="20:24">
      <c r="T64470" s="288"/>
      <c r="U64470" s="287"/>
      <c r="X64470" s="289"/>
    </row>
    <row r="64471" spans="20:24">
      <c r="T64471" s="288"/>
      <c r="U64471" s="287"/>
      <c r="X64471" s="289"/>
    </row>
    <row r="64472" spans="20:24">
      <c r="T64472" s="288"/>
      <c r="U64472" s="287"/>
      <c r="X64472" s="289"/>
    </row>
    <row r="64473" spans="20:24">
      <c r="T64473" s="288"/>
      <c r="U64473" s="287"/>
      <c r="X64473" s="289"/>
    </row>
    <row r="64474" spans="20:24">
      <c r="T64474" s="288"/>
      <c r="U64474" s="287"/>
      <c r="X64474" s="289"/>
    </row>
    <row r="64475" spans="20:24">
      <c r="T64475" s="288"/>
      <c r="U64475" s="287"/>
      <c r="X64475" s="289"/>
    </row>
    <row r="64476" spans="20:24">
      <c r="T64476" s="288"/>
      <c r="U64476" s="287"/>
      <c r="X64476" s="289"/>
    </row>
    <row r="64477" spans="20:24">
      <c r="T64477" s="288"/>
      <c r="U64477" s="287"/>
      <c r="X64477" s="289"/>
    </row>
    <row r="64478" spans="20:24">
      <c r="T64478" s="288"/>
      <c r="U64478" s="287"/>
      <c r="X64478" s="289"/>
    </row>
    <row r="64479" spans="20:24">
      <c r="T64479" s="288"/>
      <c r="U64479" s="287"/>
      <c r="X64479" s="289"/>
    </row>
    <row r="64480" spans="20:24">
      <c r="T64480" s="288"/>
      <c r="U64480" s="287"/>
      <c r="X64480" s="289"/>
    </row>
    <row r="64481" spans="20:24">
      <c r="T64481" s="288"/>
      <c r="U64481" s="287"/>
      <c r="X64481" s="289"/>
    </row>
    <row r="64482" spans="20:24">
      <c r="T64482" s="288"/>
      <c r="U64482" s="287"/>
      <c r="X64482" s="289"/>
    </row>
    <row r="64483" spans="20:24">
      <c r="T64483" s="288"/>
      <c r="U64483" s="287"/>
      <c r="X64483" s="289"/>
    </row>
    <row r="64484" spans="20:24">
      <c r="T64484" s="288"/>
      <c r="U64484" s="287"/>
      <c r="X64484" s="289"/>
    </row>
    <row r="64485" spans="20:24">
      <c r="T64485" s="288"/>
      <c r="U64485" s="287"/>
      <c r="X64485" s="289"/>
    </row>
    <row r="64486" spans="20:24">
      <c r="T64486" s="288"/>
      <c r="U64486" s="287"/>
      <c r="X64486" s="289"/>
    </row>
    <row r="64487" spans="20:24">
      <c r="T64487" s="288"/>
      <c r="U64487" s="287"/>
      <c r="X64487" s="289"/>
    </row>
    <row r="64488" spans="20:24">
      <c r="T64488" s="288"/>
      <c r="U64488" s="287"/>
      <c r="X64488" s="289"/>
    </row>
    <row r="64489" spans="20:24">
      <c r="T64489" s="288"/>
      <c r="U64489" s="287"/>
      <c r="X64489" s="289"/>
    </row>
    <row r="64490" spans="20:24">
      <c r="T64490" s="288"/>
      <c r="U64490" s="287"/>
      <c r="X64490" s="289"/>
    </row>
    <row r="64491" spans="20:24">
      <c r="T64491" s="288"/>
      <c r="U64491" s="287"/>
      <c r="X64491" s="289"/>
    </row>
    <row r="64492" spans="20:24">
      <c r="T64492" s="288"/>
      <c r="U64492" s="287"/>
      <c r="X64492" s="289"/>
    </row>
    <row r="64493" spans="20:24">
      <c r="T64493" s="288"/>
      <c r="U64493" s="287"/>
      <c r="X64493" s="289"/>
    </row>
    <row r="64494" spans="20:24">
      <c r="T64494" s="288"/>
      <c r="U64494" s="287"/>
      <c r="X64494" s="289"/>
    </row>
    <row r="64495" spans="20:24">
      <c r="T64495" s="288"/>
      <c r="U64495" s="287"/>
      <c r="X64495" s="289"/>
    </row>
    <row r="64496" spans="20:24">
      <c r="T64496" s="288"/>
      <c r="U64496" s="287"/>
      <c r="X64496" s="289"/>
    </row>
    <row r="64497" spans="20:24">
      <c r="T64497" s="288"/>
      <c r="U64497" s="287"/>
      <c r="X64497" s="289"/>
    </row>
    <row r="64498" spans="20:24">
      <c r="T64498" s="288"/>
      <c r="U64498" s="287"/>
      <c r="X64498" s="289"/>
    </row>
    <row r="64499" spans="20:24">
      <c r="T64499" s="288"/>
      <c r="U64499" s="287"/>
      <c r="X64499" s="289"/>
    </row>
    <row r="64500" spans="20:24">
      <c r="T64500" s="288"/>
      <c r="U64500" s="287"/>
      <c r="X64500" s="289"/>
    </row>
    <row r="64501" spans="20:24">
      <c r="T64501" s="288"/>
      <c r="U64501" s="287"/>
      <c r="X64501" s="289"/>
    </row>
    <row r="64502" spans="20:24">
      <c r="T64502" s="288"/>
      <c r="U64502" s="287"/>
      <c r="X64502" s="289"/>
    </row>
    <row r="64503" spans="20:24">
      <c r="T64503" s="288"/>
      <c r="U64503" s="287"/>
      <c r="X64503" s="289"/>
    </row>
    <row r="64504" spans="20:24">
      <c r="T64504" s="288"/>
      <c r="U64504" s="287"/>
      <c r="X64504" s="289"/>
    </row>
    <row r="64505" spans="20:24">
      <c r="T64505" s="288"/>
      <c r="U64505" s="287"/>
      <c r="X64505" s="289"/>
    </row>
    <row r="64506" spans="20:24">
      <c r="T64506" s="288"/>
      <c r="U64506" s="287"/>
      <c r="X64506" s="289"/>
    </row>
    <row r="64507" spans="20:24">
      <c r="T64507" s="288"/>
      <c r="U64507" s="287"/>
      <c r="X64507" s="289"/>
    </row>
    <row r="64508" spans="20:24">
      <c r="T64508" s="288"/>
      <c r="U64508" s="287"/>
      <c r="X64508" s="289"/>
    </row>
    <row r="64509" spans="20:24">
      <c r="T64509" s="288"/>
      <c r="U64509" s="287"/>
      <c r="X64509" s="289"/>
    </row>
    <row r="64510" spans="20:24">
      <c r="T64510" s="288"/>
      <c r="U64510" s="287"/>
      <c r="X64510" s="289"/>
    </row>
    <row r="64511" spans="20:24">
      <c r="T64511" s="288"/>
      <c r="U64511" s="287"/>
      <c r="X64511" s="289"/>
    </row>
    <row r="64512" spans="20:24">
      <c r="T64512" s="288"/>
      <c r="U64512" s="287"/>
      <c r="X64512" s="289"/>
    </row>
    <row r="64513" spans="20:24">
      <c r="T64513" s="288"/>
      <c r="U64513" s="287"/>
      <c r="X64513" s="289"/>
    </row>
    <row r="64514" spans="20:24">
      <c r="T64514" s="288"/>
      <c r="U64514" s="287"/>
      <c r="X64514" s="289"/>
    </row>
    <row r="64515" spans="20:24">
      <c r="T64515" s="288"/>
      <c r="U64515" s="287"/>
      <c r="X64515" s="289"/>
    </row>
    <row r="64516" spans="20:24">
      <c r="T64516" s="288"/>
      <c r="U64516" s="287"/>
      <c r="X64516" s="289"/>
    </row>
    <row r="64517" spans="20:24">
      <c r="T64517" s="288"/>
      <c r="U64517" s="287"/>
      <c r="X64517" s="289"/>
    </row>
    <row r="64518" spans="20:24">
      <c r="T64518" s="288"/>
      <c r="U64518" s="287"/>
      <c r="X64518" s="289"/>
    </row>
    <row r="64519" spans="20:24">
      <c r="T64519" s="288"/>
      <c r="U64519" s="287"/>
      <c r="X64519" s="289"/>
    </row>
    <row r="64520" spans="20:24">
      <c r="T64520" s="288"/>
      <c r="U64520" s="287"/>
      <c r="X64520" s="289"/>
    </row>
    <row r="64521" spans="20:24">
      <c r="T64521" s="288"/>
      <c r="U64521" s="287"/>
      <c r="X64521" s="289"/>
    </row>
    <row r="64522" spans="20:24">
      <c r="T64522" s="288"/>
      <c r="U64522" s="287"/>
      <c r="X64522" s="289"/>
    </row>
    <row r="64523" spans="20:24">
      <c r="T64523" s="288"/>
      <c r="U64523" s="287"/>
      <c r="X64523" s="289"/>
    </row>
    <row r="64524" spans="20:24">
      <c r="T64524" s="288"/>
      <c r="U64524" s="287"/>
      <c r="X64524" s="289"/>
    </row>
    <row r="64525" spans="20:24">
      <c r="T64525" s="288"/>
      <c r="U64525" s="287"/>
      <c r="X64525" s="289"/>
    </row>
    <row r="64526" spans="20:24">
      <c r="T64526" s="288"/>
      <c r="U64526" s="287"/>
      <c r="X64526" s="289"/>
    </row>
    <row r="64527" spans="20:24">
      <c r="T64527" s="288"/>
      <c r="U64527" s="287"/>
      <c r="X64527" s="289"/>
    </row>
    <row r="64528" spans="20:24">
      <c r="T64528" s="288"/>
      <c r="U64528" s="287"/>
      <c r="X64528" s="289"/>
    </row>
    <row r="64529" spans="20:24">
      <c r="T64529" s="288"/>
      <c r="U64529" s="287"/>
      <c r="X64529" s="289"/>
    </row>
    <row r="64530" spans="20:24">
      <c r="T64530" s="288"/>
      <c r="U64530" s="287"/>
      <c r="X64530" s="289"/>
    </row>
    <row r="64531" spans="20:24">
      <c r="T64531" s="288"/>
      <c r="U64531" s="287"/>
      <c r="X64531" s="289"/>
    </row>
    <row r="64532" spans="20:24">
      <c r="T64532" s="288"/>
      <c r="U64532" s="287"/>
      <c r="X64532" s="289"/>
    </row>
    <row r="64533" spans="20:24">
      <c r="T64533" s="288"/>
      <c r="U64533" s="287"/>
      <c r="X64533" s="289"/>
    </row>
    <row r="64534" spans="20:24">
      <c r="T64534" s="288"/>
      <c r="U64534" s="287"/>
      <c r="X64534" s="289"/>
    </row>
    <row r="64535" spans="20:24">
      <c r="T64535" s="288"/>
      <c r="U64535" s="287"/>
      <c r="X64535" s="289"/>
    </row>
    <row r="64536" spans="20:24">
      <c r="T64536" s="288"/>
      <c r="U64536" s="287"/>
      <c r="X64536" s="289"/>
    </row>
    <row r="64537" spans="20:24">
      <c r="T64537" s="288"/>
      <c r="U64537" s="287"/>
      <c r="X64537" s="289"/>
    </row>
    <row r="64538" spans="20:24">
      <c r="T64538" s="288"/>
      <c r="U64538" s="287"/>
      <c r="X64538" s="289"/>
    </row>
    <row r="64539" spans="20:24">
      <c r="T64539" s="288"/>
      <c r="U64539" s="287"/>
      <c r="X64539" s="289"/>
    </row>
    <row r="64540" spans="20:24">
      <c r="T64540" s="288"/>
      <c r="U64540" s="287"/>
      <c r="X64540" s="289"/>
    </row>
    <row r="64541" spans="20:24">
      <c r="T64541" s="288"/>
      <c r="U64541" s="287"/>
      <c r="X64541" s="289"/>
    </row>
    <row r="64542" spans="20:24">
      <c r="T64542" s="288"/>
      <c r="U64542" s="287"/>
      <c r="X64542" s="289"/>
    </row>
    <row r="64543" spans="20:24">
      <c r="T64543" s="288"/>
      <c r="U64543" s="287"/>
      <c r="X64543" s="289"/>
    </row>
    <row r="64544" spans="20:24">
      <c r="T64544" s="288"/>
      <c r="U64544" s="287"/>
      <c r="X64544" s="289"/>
    </row>
    <row r="64545" spans="20:24">
      <c r="T64545" s="288"/>
      <c r="U64545" s="287"/>
      <c r="X64545" s="289"/>
    </row>
    <row r="64546" spans="20:24">
      <c r="T64546" s="288"/>
      <c r="U64546" s="287"/>
      <c r="X64546" s="289"/>
    </row>
    <row r="64547" spans="20:24">
      <c r="T64547" s="288"/>
      <c r="U64547" s="287"/>
      <c r="X64547" s="289"/>
    </row>
    <row r="64548" spans="20:24">
      <c r="T64548" s="288"/>
      <c r="U64548" s="287"/>
      <c r="X64548" s="289"/>
    </row>
    <row r="64549" spans="20:24">
      <c r="T64549" s="288"/>
      <c r="U64549" s="287"/>
      <c r="X64549" s="289"/>
    </row>
    <row r="64550" spans="20:24">
      <c r="T64550" s="288"/>
      <c r="U64550" s="287"/>
      <c r="X64550" s="289"/>
    </row>
    <row r="64551" spans="20:24">
      <c r="T64551" s="288"/>
      <c r="U64551" s="287"/>
      <c r="X64551" s="289"/>
    </row>
    <row r="64552" spans="20:24">
      <c r="T64552" s="288"/>
      <c r="U64552" s="287"/>
      <c r="X64552" s="289"/>
    </row>
    <row r="64553" spans="20:24">
      <c r="T64553" s="288"/>
      <c r="U64553" s="287"/>
      <c r="X64553" s="289"/>
    </row>
    <row r="64554" spans="20:24">
      <c r="T64554" s="288"/>
      <c r="U64554" s="287"/>
      <c r="X64554" s="289"/>
    </row>
    <row r="64555" spans="20:24">
      <c r="T64555" s="288"/>
      <c r="U64555" s="287"/>
      <c r="X64555" s="289"/>
    </row>
    <row r="64556" spans="20:24">
      <c r="T64556" s="288"/>
      <c r="U64556" s="287"/>
      <c r="X64556" s="289"/>
    </row>
    <row r="64557" spans="20:24">
      <c r="T64557" s="288"/>
      <c r="U64557" s="287"/>
      <c r="X64557" s="289"/>
    </row>
    <row r="64558" spans="20:24">
      <c r="T64558" s="288"/>
      <c r="U64558" s="287"/>
      <c r="X64558" s="289"/>
    </row>
    <row r="64559" spans="20:24">
      <c r="T64559" s="288"/>
      <c r="U64559" s="287"/>
      <c r="X64559" s="289"/>
    </row>
    <row r="64560" spans="20:24">
      <c r="T64560" s="288"/>
      <c r="U64560" s="287"/>
      <c r="X64560" s="289"/>
    </row>
    <row r="64561" spans="20:24">
      <c r="T64561" s="288"/>
      <c r="U64561" s="287"/>
      <c r="X64561" s="289"/>
    </row>
    <row r="64562" spans="20:24">
      <c r="T64562" s="288"/>
      <c r="U64562" s="287"/>
      <c r="X64562" s="289"/>
    </row>
    <row r="64563" spans="20:24">
      <c r="T64563" s="288"/>
      <c r="U64563" s="287"/>
      <c r="X64563" s="289"/>
    </row>
    <row r="64564" spans="20:24">
      <c r="T64564" s="288"/>
      <c r="U64564" s="287"/>
      <c r="X64564" s="289"/>
    </row>
    <row r="64565" spans="20:24">
      <c r="T64565" s="288"/>
      <c r="U64565" s="287"/>
      <c r="X64565" s="289"/>
    </row>
    <row r="64566" spans="20:24">
      <c r="T64566" s="288"/>
      <c r="U64566" s="287"/>
      <c r="X64566" s="289"/>
    </row>
    <row r="64567" spans="20:24">
      <c r="T64567" s="288"/>
      <c r="U64567" s="287"/>
      <c r="X64567" s="289"/>
    </row>
    <row r="64568" spans="20:24">
      <c r="T64568" s="288"/>
      <c r="U64568" s="287"/>
      <c r="X64568" s="289"/>
    </row>
    <row r="64569" spans="20:24">
      <c r="T64569" s="288"/>
      <c r="U64569" s="287"/>
      <c r="X64569" s="289"/>
    </row>
    <row r="64570" spans="20:24">
      <c r="T64570" s="288"/>
      <c r="U64570" s="287"/>
      <c r="X64570" s="289"/>
    </row>
    <row r="64571" spans="20:24">
      <c r="T64571" s="288"/>
      <c r="U64571" s="287"/>
      <c r="X64571" s="289"/>
    </row>
    <row r="64572" spans="20:24">
      <c r="T64572" s="288"/>
      <c r="U64572" s="287"/>
      <c r="X64572" s="289"/>
    </row>
    <row r="64573" spans="20:24">
      <c r="T64573" s="288"/>
      <c r="U64573" s="287"/>
      <c r="X64573" s="289"/>
    </row>
    <row r="64574" spans="20:24">
      <c r="T64574" s="288"/>
      <c r="U64574" s="287"/>
      <c r="X64574" s="289"/>
    </row>
    <row r="64575" spans="20:24">
      <c r="T64575" s="288"/>
      <c r="U64575" s="287"/>
      <c r="X64575" s="289"/>
    </row>
    <row r="64576" spans="20:24">
      <c r="T64576" s="288"/>
      <c r="U64576" s="287"/>
      <c r="X64576" s="289"/>
    </row>
    <row r="64577" spans="20:24">
      <c r="T64577" s="288"/>
      <c r="U64577" s="287"/>
      <c r="X64577" s="289"/>
    </row>
    <row r="64578" spans="20:24">
      <c r="T64578" s="288"/>
      <c r="U64578" s="287"/>
      <c r="X64578" s="289"/>
    </row>
    <row r="64579" spans="20:24">
      <c r="T64579" s="288"/>
      <c r="U64579" s="287"/>
      <c r="X64579" s="289"/>
    </row>
    <row r="64580" spans="20:24">
      <c r="T64580" s="288"/>
      <c r="U64580" s="287"/>
      <c r="X64580" s="289"/>
    </row>
    <row r="64581" spans="20:24">
      <c r="T64581" s="288"/>
      <c r="U64581" s="287"/>
      <c r="X64581" s="289"/>
    </row>
    <row r="64582" spans="20:24">
      <c r="T64582" s="288"/>
      <c r="U64582" s="287"/>
      <c r="X64582" s="289"/>
    </row>
    <row r="64583" spans="20:24">
      <c r="T64583" s="288"/>
      <c r="U64583" s="287"/>
      <c r="X64583" s="289"/>
    </row>
    <row r="64584" spans="20:24">
      <c r="T64584" s="288"/>
      <c r="U64584" s="287"/>
      <c r="X64584" s="289"/>
    </row>
    <row r="64585" spans="20:24">
      <c r="T64585" s="288"/>
      <c r="U64585" s="287"/>
      <c r="X64585" s="289"/>
    </row>
    <row r="64586" spans="20:24">
      <c r="T64586" s="288"/>
      <c r="U64586" s="287"/>
      <c r="X64586" s="289"/>
    </row>
    <row r="64587" spans="20:24">
      <c r="T64587" s="288"/>
      <c r="U64587" s="287"/>
      <c r="X64587" s="289"/>
    </row>
    <row r="64588" spans="20:24">
      <c r="T64588" s="288"/>
      <c r="U64588" s="287"/>
      <c r="X64588" s="289"/>
    </row>
    <row r="64589" spans="20:24">
      <c r="T64589" s="288"/>
      <c r="U64589" s="287"/>
      <c r="X64589" s="289"/>
    </row>
    <row r="64590" spans="20:24">
      <c r="T64590" s="288"/>
      <c r="U64590" s="287"/>
      <c r="X64590" s="289"/>
    </row>
    <row r="64591" spans="20:24">
      <c r="T64591" s="288"/>
      <c r="U64591" s="287"/>
      <c r="X64591" s="289"/>
    </row>
    <row r="64592" spans="20:24">
      <c r="T64592" s="288"/>
      <c r="U64592" s="287"/>
      <c r="X64592" s="289"/>
    </row>
    <row r="64593" spans="20:24">
      <c r="T64593" s="288"/>
      <c r="U64593" s="287"/>
      <c r="X64593" s="289"/>
    </row>
    <row r="64594" spans="20:24">
      <c r="T64594" s="288"/>
      <c r="U64594" s="287"/>
      <c r="X64594" s="289"/>
    </row>
    <row r="64595" spans="20:24">
      <c r="T64595" s="288"/>
      <c r="U64595" s="287"/>
      <c r="X64595" s="289"/>
    </row>
    <row r="64596" spans="20:24">
      <c r="T64596" s="288"/>
      <c r="U64596" s="287"/>
      <c r="X64596" s="289"/>
    </row>
    <row r="64597" spans="20:24">
      <c r="T64597" s="288"/>
      <c r="U64597" s="287"/>
      <c r="X64597" s="289"/>
    </row>
    <row r="64598" spans="20:24">
      <c r="T64598" s="288"/>
      <c r="U64598" s="287"/>
      <c r="X64598" s="289"/>
    </row>
    <row r="64599" spans="20:24">
      <c r="T64599" s="288"/>
      <c r="U64599" s="287"/>
      <c r="X64599" s="289"/>
    </row>
    <row r="64600" spans="20:24">
      <c r="T64600" s="288"/>
      <c r="U64600" s="287"/>
      <c r="X64600" s="289"/>
    </row>
    <row r="64601" spans="20:24">
      <c r="T64601" s="288"/>
      <c r="U64601" s="287"/>
      <c r="X64601" s="289"/>
    </row>
    <row r="64602" spans="20:24">
      <c r="T64602" s="288"/>
      <c r="U64602" s="287"/>
      <c r="X64602" s="289"/>
    </row>
    <row r="64603" spans="20:24">
      <c r="T64603" s="288"/>
      <c r="U64603" s="287"/>
      <c r="X64603" s="289"/>
    </row>
    <row r="64604" spans="20:24">
      <c r="T64604" s="288"/>
      <c r="U64604" s="287"/>
      <c r="X64604" s="289"/>
    </row>
    <row r="64605" spans="20:24">
      <c r="T64605" s="288"/>
      <c r="U64605" s="287"/>
      <c r="X64605" s="289"/>
    </row>
    <row r="64606" spans="20:24">
      <c r="T64606" s="288"/>
      <c r="U64606" s="287"/>
      <c r="X64606" s="289"/>
    </row>
    <row r="64607" spans="20:24">
      <c r="T64607" s="288"/>
      <c r="U64607" s="287"/>
      <c r="X64607" s="289"/>
    </row>
    <row r="64608" spans="20:24">
      <c r="T64608" s="288"/>
      <c r="U64608" s="287"/>
      <c r="X64608" s="289"/>
    </row>
    <row r="64609" spans="20:24">
      <c r="T64609" s="288"/>
      <c r="U64609" s="287"/>
      <c r="X64609" s="289"/>
    </row>
    <row r="64610" spans="20:24">
      <c r="T64610" s="288"/>
      <c r="U64610" s="287"/>
      <c r="X64610" s="289"/>
    </row>
    <row r="64611" spans="20:24">
      <c r="T64611" s="288"/>
      <c r="U64611" s="287"/>
      <c r="X64611" s="289"/>
    </row>
    <row r="64612" spans="20:24">
      <c r="T64612" s="288"/>
      <c r="U64612" s="287"/>
      <c r="X64612" s="289"/>
    </row>
    <row r="64613" spans="20:24">
      <c r="T64613" s="288"/>
      <c r="U64613" s="287"/>
      <c r="X64613" s="289"/>
    </row>
    <row r="64614" spans="20:24">
      <c r="T64614" s="288"/>
      <c r="U64614" s="287"/>
      <c r="X64614" s="289"/>
    </row>
    <row r="64615" spans="20:24">
      <c r="T64615" s="288"/>
      <c r="U64615" s="287"/>
      <c r="X64615" s="289"/>
    </row>
    <row r="64616" spans="20:24">
      <c r="T64616" s="288"/>
      <c r="U64616" s="287"/>
      <c r="X64616" s="289"/>
    </row>
    <row r="64617" spans="20:24">
      <c r="T64617" s="288"/>
      <c r="U64617" s="287"/>
      <c r="X64617" s="289"/>
    </row>
    <row r="64618" spans="20:24">
      <c r="T64618" s="288"/>
      <c r="U64618" s="287"/>
      <c r="X64618" s="289"/>
    </row>
    <row r="64619" spans="20:24">
      <c r="T64619" s="288"/>
      <c r="U64619" s="287"/>
      <c r="X64619" s="289"/>
    </row>
    <row r="64620" spans="20:24">
      <c r="T64620" s="288"/>
      <c r="U64620" s="287"/>
      <c r="X64620" s="289"/>
    </row>
    <row r="64621" spans="20:24">
      <c r="T64621" s="288"/>
      <c r="U64621" s="287"/>
      <c r="X64621" s="289"/>
    </row>
    <row r="64622" spans="20:24">
      <c r="T64622" s="288"/>
      <c r="U64622" s="287"/>
      <c r="X64622" s="289"/>
    </row>
    <row r="64623" spans="20:24">
      <c r="T64623" s="288"/>
      <c r="U64623" s="287"/>
      <c r="X64623" s="289"/>
    </row>
    <row r="64624" spans="20:24">
      <c r="T64624" s="288"/>
      <c r="U64624" s="287"/>
      <c r="X64624" s="289"/>
    </row>
    <row r="64625" spans="20:24">
      <c r="T64625" s="288"/>
      <c r="U64625" s="287"/>
      <c r="X64625" s="289"/>
    </row>
    <row r="64626" spans="20:24">
      <c r="T64626" s="288"/>
      <c r="U64626" s="287"/>
      <c r="X64626" s="289"/>
    </row>
    <row r="64627" spans="20:24">
      <c r="T64627" s="288"/>
      <c r="U64627" s="287"/>
      <c r="X64627" s="289"/>
    </row>
    <row r="64628" spans="20:24">
      <c r="T64628" s="288"/>
      <c r="U64628" s="287"/>
      <c r="X64628" s="289"/>
    </row>
    <row r="64629" spans="20:24">
      <c r="T64629" s="288"/>
      <c r="U64629" s="287"/>
      <c r="X64629" s="289"/>
    </row>
    <row r="64630" spans="20:24">
      <c r="T64630" s="288"/>
      <c r="U64630" s="287"/>
      <c r="X64630" s="289"/>
    </row>
    <row r="64631" spans="20:24">
      <c r="T64631" s="288"/>
      <c r="U64631" s="287"/>
      <c r="X64631" s="289"/>
    </row>
    <row r="64632" spans="20:24">
      <c r="T64632" s="288"/>
      <c r="U64632" s="287"/>
      <c r="X64632" s="289"/>
    </row>
    <row r="64633" spans="20:24">
      <c r="T64633" s="288"/>
      <c r="U64633" s="287"/>
      <c r="X64633" s="289"/>
    </row>
    <row r="64634" spans="20:24">
      <c r="T64634" s="288"/>
      <c r="U64634" s="287"/>
      <c r="X64634" s="289"/>
    </row>
    <row r="64635" spans="20:24">
      <c r="T64635" s="288"/>
      <c r="U64635" s="287"/>
      <c r="X64635" s="289"/>
    </row>
    <row r="64636" spans="20:24">
      <c r="T64636" s="288"/>
      <c r="U64636" s="287"/>
      <c r="X64636" s="289"/>
    </row>
    <row r="64637" spans="20:24">
      <c r="T64637" s="288"/>
      <c r="U64637" s="287"/>
      <c r="X64637" s="289"/>
    </row>
    <row r="64638" spans="20:24">
      <c r="T64638" s="288"/>
      <c r="U64638" s="287"/>
      <c r="X64638" s="289"/>
    </row>
    <row r="64639" spans="20:24">
      <c r="T64639" s="288"/>
      <c r="U64639" s="287"/>
      <c r="X64639" s="289"/>
    </row>
    <row r="64640" spans="20:24">
      <c r="T64640" s="288"/>
      <c r="U64640" s="287"/>
      <c r="X64640" s="289"/>
    </row>
    <row r="64641" spans="20:24">
      <c r="T64641" s="288"/>
      <c r="U64641" s="287"/>
      <c r="X64641" s="289"/>
    </row>
    <row r="64642" spans="20:24">
      <c r="T64642" s="288"/>
      <c r="U64642" s="287"/>
      <c r="X64642" s="289"/>
    </row>
    <row r="64643" spans="20:24">
      <c r="T64643" s="288"/>
      <c r="U64643" s="287"/>
      <c r="X64643" s="289"/>
    </row>
    <row r="64644" spans="20:24">
      <c r="T64644" s="288"/>
      <c r="U64644" s="287"/>
      <c r="X64644" s="289"/>
    </row>
    <row r="64645" spans="20:24">
      <c r="T64645" s="288"/>
      <c r="U64645" s="287"/>
      <c r="X64645" s="289"/>
    </row>
    <row r="64646" spans="20:24">
      <c r="T64646" s="288"/>
      <c r="U64646" s="287"/>
      <c r="X64646" s="289"/>
    </row>
    <row r="64647" spans="20:24">
      <c r="T64647" s="288"/>
      <c r="U64647" s="287"/>
      <c r="X64647" s="289"/>
    </row>
    <row r="64648" spans="20:24">
      <c r="T64648" s="288"/>
      <c r="U64648" s="287"/>
      <c r="X64648" s="289"/>
    </row>
    <row r="64649" spans="20:24">
      <c r="T64649" s="288"/>
      <c r="U64649" s="287"/>
      <c r="X64649" s="289"/>
    </row>
    <row r="64650" spans="20:24">
      <c r="T64650" s="288"/>
      <c r="U64650" s="287"/>
      <c r="X64650" s="289"/>
    </row>
    <row r="64651" spans="20:24">
      <c r="T64651" s="288"/>
      <c r="U64651" s="287"/>
      <c r="X64651" s="289"/>
    </row>
    <row r="64652" spans="20:24">
      <c r="T64652" s="288"/>
      <c r="U64652" s="287"/>
      <c r="X64652" s="289"/>
    </row>
    <row r="64653" spans="20:24">
      <c r="T64653" s="288"/>
      <c r="U64653" s="287"/>
      <c r="X64653" s="289"/>
    </row>
    <row r="64654" spans="20:24">
      <c r="T64654" s="288"/>
      <c r="U64654" s="287"/>
      <c r="X64654" s="289"/>
    </row>
    <row r="64655" spans="20:24">
      <c r="T64655" s="288"/>
      <c r="U64655" s="287"/>
      <c r="X64655" s="289"/>
    </row>
    <row r="64656" spans="20:24">
      <c r="T64656" s="288"/>
      <c r="U64656" s="287"/>
      <c r="X64656" s="289"/>
    </row>
    <row r="64657" spans="20:24">
      <c r="T64657" s="288"/>
      <c r="U64657" s="287"/>
      <c r="X64657" s="289"/>
    </row>
    <row r="64658" spans="20:24">
      <c r="T64658" s="288"/>
      <c r="U64658" s="287"/>
      <c r="X64658" s="289"/>
    </row>
    <row r="64659" spans="20:24">
      <c r="T64659" s="288"/>
      <c r="U64659" s="287"/>
      <c r="X64659" s="289"/>
    </row>
    <row r="64660" spans="20:24">
      <c r="T64660" s="288"/>
      <c r="U64660" s="287"/>
      <c r="X64660" s="289"/>
    </row>
    <row r="64661" spans="20:24">
      <c r="T64661" s="288"/>
      <c r="U64661" s="287"/>
      <c r="X64661" s="289"/>
    </row>
    <row r="64662" spans="20:24">
      <c r="T64662" s="288"/>
      <c r="U64662" s="287"/>
      <c r="X64662" s="289"/>
    </row>
    <row r="64663" spans="20:24">
      <c r="T64663" s="288"/>
      <c r="U64663" s="287"/>
      <c r="X64663" s="289"/>
    </row>
    <row r="64664" spans="20:24">
      <c r="T64664" s="288"/>
      <c r="U64664" s="287"/>
      <c r="X64664" s="289"/>
    </row>
    <row r="64665" spans="20:24">
      <c r="T64665" s="288"/>
      <c r="U64665" s="287"/>
      <c r="X64665" s="289"/>
    </row>
    <row r="64666" spans="20:24">
      <c r="T64666" s="288"/>
      <c r="U64666" s="287"/>
      <c r="X64666" s="289"/>
    </row>
    <row r="64667" spans="20:24">
      <c r="T64667" s="288"/>
      <c r="U64667" s="287"/>
      <c r="X64667" s="289"/>
    </row>
    <row r="64668" spans="20:24">
      <c r="T64668" s="288"/>
      <c r="U64668" s="287"/>
      <c r="X64668" s="289"/>
    </row>
    <row r="64669" spans="20:24">
      <c r="T64669" s="288"/>
      <c r="U64669" s="287"/>
      <c r="X64669" s="289"/>
    </row>
    <row r="64670" spans="20:24">
      <c r="T64670" s="288"/>
      <c r="U64670" s="287"/>
      <c r="X64670" s="289"/>
    </row>
    <row r="64671" spans="20:24">
      <c r="T64671" s="288"/>
      <c r="U64671" s="287"/>
      <c r="X64671" s="289"/>
    </row>
    <row r="64672" spans="20:24">
      <c r="T64672" s="288"/>
      <c r="U64672" s="287"/>
      <c r="X64672" s="289"/>
    </row>
    <row r="64673" spans="20:24">
      <c r="T64673" s="288"/>
      <c r="U64673" s="287"/>
      <c r="X64673" s="289"/>
    </row>
    <row r="64674" spans="20:24">
      <c r="T64674" s="288"/>
      <c r="U64674" s="287"/>
      <c r="X64674" s="289"/>
    </row>
    <row r="64675" spans="20:24">
      <c r="T64675" s="288"/>
      <c r="U64675" s="287"/>
      <c r="X64675" s="289"/>
    </row>
    <row r="64676" spans="20:24">
      <c r="T64676" s="288"/>
      <c r="U64676" s="287"/>
      <c r="X64676" s="289"/>
    </row>
    <row r="64677" spans="20:24">
      <c r="T64677" s="288"/>
      <c r="U64677" s="287"/>
      <c r="X64677" s="289"/>
    </row>
    <row r="64678" spans="20:24">
      <c r="T64678" s="288"/>
      <c r="U64678" s="287"/>
      <c r="X64678" s="289"/>
    </row>
    <row r="64679" spans="20:24">
      <c r="T64679" s="288"/>
      <c r="U64679" s="287"/>
      <c r="X64679" s="289"/>
    </row>
    <row r="64680" spans="20:24">
      <c r="T64680" s="288"/>
      <c r="U64680" s="287"/>
      <c r="X64680" s="289"/>
    </row>
    <row r="64681" spans="20:24">
      <c r="T64681" s="288"/>
      <c r="U64681" s="287"/>
      <c r="X64681" s="289"/>
    </row>
    <row r="64682" spans="20:24">
      <c r="T64682" s="288"/>
      <c r="U64682" s="287"/>
      <c r="X64682" s="289"/>
    </row>
    <row r="64683" spans="20:24">
      <c r="T64683" s="288"/>
      <c r="U64683" s="287"/>
      <c r="X64683" s="289"/>
    </row>
    <row r="64684" spans="20:24">
      <c r="T64684" s="288"/>
      <c r="U64684" s="287"/>
      <c r="X64684" s="289"/>
    </row>
    <row r="64685" spans="20:24">
      <c r="T64685" s="288"/>
      <c r="U64685" s="287"/>
      <c r="X64685" s="289"/>
    </row>
    <row r="64686" spans="20:24">
      <c r="T64686" s="288"/>
      <c r="U64686" s="287"/>
      <c r="X64686" s="289"/>
    </row>
    <row r="64687" spans="20:24">
      <c r="T64687" s="288"/>
      <c r="U64687" s="287"/>
      <c r="X64687" s="289"/>
    </row>
    <row r="64688" spans="20:24">
      <c r="T64688" s="288"/>
      <c r="U64688" s="287"/>
      <c r="X64688" s="289"/>
    </row>
    <row r="64689" spans="20:24">
      <c r="T64689" s="288"/>
      <c r="U64689" s="287"/>
      <c r="X64689" s="289"/>
    </row>
    <row r="64690" spans="20:24">
      <c r="T64690" s="288"/>
      <c r="U64690" s="287"/>
      <c r="X64690" s="289"/>
    </row>
    <row r="64691" spans="20:24">
      <c r="T64691" s="288"/>
      <c r="U64691" s="287"/>
      <c r="X64691" s="289"/>
    </row>
    <row r="64692" spans="20:24">
      <c r="T64692" s="288"/>
      <c r="U64692" s="287"/>
      <c r="X64692" s="289"/>
    </row>
    <row r="64693" spans="20:24">
      <c r="T64693" s="288"/>
      <c r="U64693" s="287"/>
      <c r="X64693" s="289"/>
    </row>
    <row r="64694" spans="20:24">
      <c r="T64694" s="288"/>
      <c r="U64694" s="287"/>
      <c r="X64694" s="289"/>
    </row>
    <row r="64695" spans="20:24">
      <c r="T64695" s="288"/>
      <c r="U64695" s="287"/>
      <c r="X64695" s="289"/>
    </row>
    <row r="64696" spans="20:24">
      <c r="T64696" s="288"/>
      <c r="U64696" s="287"/>
      <c r="X64696" s="289"/>
    </row>
    <row r="64697" spans="20:24">
      <c r="T64697" s="288"/>
      <c r="U64697" s="287"/>
      <c r="X64697" s="289"/>
    </row>
    <row r="64698" spans="20:24">
      <c r="T64698" s="288"/>
      <c r="U64698" s="287"/>
      <c r="X64698" s="289"/>
    </row>
    <row r="64699" spans="20:24">
      <c r="T64699" s="288"/>
      <c r="U64699" s="287"/>
      <c r="X64699" s="289"/>
    </row>
    <row r="64700" spans="20:24">
      <c r="T64700" s="288"/>
      <c r="U64700" s="287"/>
      <c r="X64700" s="289"/>
    </row>
    <row r="64701" spans="20:24">
      <c r="T64701" s="288"/>
      <c r="U64701" s="287"/>
      <c r="X64701" s="289"/>
    </row>
    <row r="64702" spans="20:24">
      <c r="T64702" s="288"/>
      <c r="U64702" s="287"/>
      <c r="X64702" s="289"/>
    </row>
    <row r="64703" spans="20:24">
      <c r="T64703" s="288"/>
      <c r="U64703" s="287"/>
      <c r="X64703" s="289"/>
    </row>
    <row r="64704" spans="20:24">
      <c r="T64704" s="288"/>
      <c r="U64704" s="287"/>
      <c r="X64704" s="289"/>
    </row>
    <row r="64705" spans="20:24">
      <c r="T64705" s="288"/>
      <c r="U64705" s="287"/>
      <c r="X64705" s="289"/>
    </row>
    <row r="64706" spans="20:24">
      <c r="T64706" s="288"/>
      <c r="U64706" s="287"/>
      <c r="X64706" s="289"/>
    </row>
    <row r="64707" spans="20:24">
      <c r="T64707" s="288"/>
      <c r="U64707" s="287"/>
      <c r="X64707" s="289"/>
    </row>
    <row r="64708" spans="20:24">
      <c r="T64708" s="288"/>
      <c r="U64708" s="287"/>
      <c r="X64708" s="289"/>
    </row>
    <row r="64709" spans="20:24">
      <c r="T64709" s="288"/>
      <c r="U64709" s="287"/>
      <c r="X64709" s="289"/>
    </row>
    <row r="64710" spans="20:24">
      <c r="T64710" s="288"/>
      <c r="U64710" s="287"/>
      <c r="X64710" s="289"/>
    </row>
    <row r="64711" spans="20:24">
      <c r="T64711" s="288"/>
      <c r="U64711" s="287"/>
      <c r="X64711" s="289"/>
    </row>
    <row r="64712" spans="20:24">
      <c r="T64712" s="288"/>
      <c r="U64712" s="287"/>
      <c r="X64712" s="289"/>
    </row>
    <row r="64713" spans="20:24">
      <c r="T64713" s="288"/>
      <c r="U64713" s="287"/>
      <c r="X64713" s="289"/>
    </row>
    <row r="64714" spans="20:24">
      <c r="T64714" s="288"/>
      <c r="U64714" s="287"/>
      <c r="X64714" s="289"/>
    </row>
    <row r="64715" spans="20:24">
      <c r="T64715" s="288"/>
      <c r="U64715" s="287"/>
      <c r="X64715" s="289"/>
    </row>
    <row r="64716" spans="20:24">
      <c r="T64716" s="288"/>
      <c r="U64716" s="287"/>
      <c r="X64716" s="289"/>
    </row>
    <row r="64717" spans="20:24">
      <c r="T64717" s="288"/>
      <c r="U64717" s="287"/>
      <c r="X64717" s="289"/>
    </row>
    <row r="64718" spans="20:24">
      <c r="T64718" s="288"/>
      <c r="U64718" s="287"/>
      <c r="X64718" s="289"/>
    </row>
    <row r="64719" spans="20:24">
      <c r="T64719" s="288"/>
      <c r="U64719" s="287"/>
      <c r="X64719" s="289"/>
    </row>
    <row r="64720" spans="20:24">
      <c r="T64720" s="288"/>
      <c r="U64720" s="287"/>
      <c r="X64720" s="289"/>
    </row>
    <row r="64721" spans="20:24">
      <c r="T64721" s="288"/>
      <c r="U64721" s="287"/>
      <c r="X64721" s="289"/>
    </row>
    <row r="64722" spans="20:24">
      <c r="T64722" s="288"/>
      <c r="U64722" s="287"/>
      <c r="X64722" s="289"/>
    </row>
    <row r="64723" spans="20:24">
      <c r="T64723" s="288"/>
      <c r="U64723" s="287"/>
      <c r="X64723" s="289"/>
    </row>
    <row r="64724" spans="20:24">
      <c r="T64724" s="288"/>
      <c r="U64724" s="287"/>
      <c r="X64724" s="289"/>
    </row>
    <row r="64725" spans="20:24">
      <c r="T64725" s="288"/>
      <c r="U64725" s="287"/>
      <c r="X64725" s="289"/>
    </row>
    <row r="64726" spans="20:24">
      <c r="T64726" s="288"/>
      <c r="U64726" s="287"/>
      <c r="X64726" s="289"/>
    </row>
    <row r="64727" spans="20:24">
      <c r="T64727" s="288"/>
      <c r="U64727" s="287"/>
      <c r="X64727" s="289"/>
    </row>
    <row r="64728" spans="20:24">
      <c r="T64728" s="288"/>
      <c r="U64728" s="287"/>
      <c r="X64728" s="289"/>
    </row>
    <row r="64729" spans="20:24">
      <c r="T64729" s="288"/>
      <c r="U64729" s="287"/>
      <c r="X64729" s="289"/>
    </row>
    <row r="64730" spans="20:24">
      <c r="T64730" s="288"/>
      <c r="U64730" s="287"/>
      <c r="X64730" s="289"/>
    </row>
    <row r="64731" spans="20:24">
      <c r="T64731" s="288"/>
      <c r="U64731" s="287"/>
      <c r="X64731" s="289"/>
    </row>
    <row r="64732" spans="20:24">
      <c r="T64732" s="288"/>
      <c r="U64732" s="287"/>
      <c r="X64732" s="289"/>
    </row>
    <row r="64733" spans="20:24">
      <c r="T64733" s="288"/>
      <c r="U64733" s="287"/>
      <c r="X64733" s="289"/>
    </row>
    <row r="64734" spans="20:24">
      <c r="T64734" s="288"/>
      <c r="U64734" s="287"/>
      <c r="X64734" s="289"/>
    </row>
    <row r="64735" spans="20:24">
      <c r="T64735" s="288"/>
      <c r="U64735" s="287"/>
      <c r="X64735" s="289"/>
    </row>
    <row r="64736" spans="20:24">
      <c r="T64736" s="288"/>
      <c r="U64736" s="287"/>
      <c r="X64736" s="289"/>
    </row>
    <row r="64737" spans="20:24">
      <c r="T64737" s="288"/>
      <c r="U64737" s="287"/>
      <c r="X64737" s="289"/>
    </row>
    <row r="64738" spans="20:24">
      <c r="T64738" s="288"/>
      <c r="U64738" s="287"/>
      <c r="X64738" s="289"/>
    </row>
    <row r="64739" spans="20:24">
      <c r="T64739" s="288"/>
      <c r="U64739" s="287"/>
      <c r="X64739" s="289"/>
    </row>
    <row r="64740" spans="20:24">
      <c r="T64740" s="288"/>
      <c r="U64740" s="287"/>
      <c r="X64740" s="289"/>
    </row>
    <row r="64741" spans="20:24">
      <c r="T64741" s="288"/>
      <c r="U64741" s="287"/>
      <c r="X64741" s="289"/>
    </row>
    <row r="64742" spans="20:24">
      <c r="T64742" s="288"/>
      <c r="U64742" s="287"/>
      <c r="X64742" s="289"/>
    </row>
    <row r="64743" spans="20:24">
      <c r="T64743" s="288"/>
      <c r="U64743" s="287"/>
      <c r="X64743" s="289"/>
    </row>
    <row r="64744" spans="20:24">
      <c r="T64744" s="288"/>
      <c r="U64744" s="287"/>
      <c r="X64744" s="289"/>
    </row>
    <row r="64745" spans="20:24">
      <c r="T64745" s="288"/>
      <c r="U64745" s="287"/>
      <c r="X64745" s="289"/>
    </row>
    <row r="64746" spans="20:24">
      <c r="T64746" s="288"/>
      <c r="U64746" s="287"/>
      <c r="X64746" s="289"/>
    </row>
    <row r="64747" spans="20:24">
      <c r="T64747" s="288"/>
      <c r="U64747" s="287"/>
      <c r="X64747" s="289"/>
    </row>
    <row r="64748" spans="20:24">
      <c r="T64748" s="288"/>
      <c r="U64748" s="287"/>
      <c r="X64748" s="289"/>
    </row>
    <row r="64749" spans="20:24">
      <c r="T64749" s="288"/>
      <c r="U64749" s="287"/>
      <c r="X64749" s="289"/>
    </row>
    <row r="64750" spans="20:24">
      <c r="T64750" s="288"/>
      <c r="U64750" s="287"/>
      <c r="X64750" s="289"/>
    </row>
    <row r="64751" spans="20:24">
      <c r="T64751" s="288"/>
      <c r="U64751" s="287"/>
      <c r="X64751" s="289"/>
    </row>
    <row r="64752" spans="20:24">
      <c r="T64752" s="288"/>
      <c r="U64752" s="287"/>
      <c r="X64752" s="289"/>
    </row>
    <row r="64753" spans="20:24">
      <c r="T64753" s="288"/>
      <c r="U64753" s="287"/>
      <c r="X64753" s="289"/>
    </row>
    <row r="64754" spans="20:24">
      <c r="T64754" s="288"/>
      <c r="U64754" s="287"/>
      <c r="X64754" s="289"/>
    </row>
    <row r="64755" spans="20:24">
      <c r="T64755" s="288"/>
      <c r="U64755" s="287"/>
      <c r="X64755" s="289"/>
    </row>
    <row r="64756" spans="20:24">
      <c r="T64756" s="288"/>
      <c r="U64756" s="287"/>
      <c r="X64756" s="289"/>
    </row>
    <row r="64757" spans="20:24">
      <c r="T64757" s="288"/>
      <c r="U64757" s="287"/>
      <c r="X64757" s="289"/>
    </row>
    <row r="64758" spans="20:24">
      <c r="T64758" s="288"/>
      <c r="U64758" s="287"/>
      <c r="X64758" s="289"/>
    </row>
    <row r="64759" spans="20:24">
      <c r="T64759" s="288"/>
      <c r="U64759" s="287"/>
      <c r="X64759" s="289"/>
    </row>
    <row r="64760" spans="20:24">
      <c r="T64760" s="288"/>
      <c r="U64760" s="287"/>
      <c r="X64760" s="289"/>
    </row>
    <row r="64761" spans="20:24">
      <c r="T64761" s="288"/>
      <c r="U64761" s="287"/>
      <c r="X64761" s="289"/>
    </row>
    <row r="64762" spans="20:24">
      <c r="T64762" s="288"/>
      <c r="U64762" s="287"/>
      <c r="X64762" s="289"/>
    </row>
    <row r="64763" spans="20:24">
      <c r="T64763" s="288"/>
      <c r="U64763" s="287"/>
      <c r="X64763" s="289"/>
    </row>
    <row r="64764" spans="20:24">
      <c r="T64764" s="288"/>
      <c r="U64764" s="287"/>
      <c r="X64764" s="289"/>
    </row>
    <row r="64765" spans="20:24">
      <c r="T64765" s="288"/>
      <c r="U64765" s="287"/>
      <c r="X64765" s="289"/>
    </row>
    <row r="64766" spans="20:24">
      <c r="T64766" s="288"/>
      <c r="U64766" s="287"/>
      <c r="X64766" s="289"/>
    </row>
    <row r="64767" spans="20:24">
      <c r="T64767" s="288"/>
      <c r="U64767" s="287"/>
      <c r="X64767" s="289"/>
    </row>
    <row r="64768" spans="20:24">
      <c r="T64768" s="288"/>
      <c r="U64768" s="287"/>
      <c r="X64768" s="289"/>
    </row>
    <row r="64769" spans="20:24">
      <c r="T64769" s="288"/>
      <c r="U64769" s="287"/>
      <c r="X64769" s="289"/>
    </row>
    <row r="64770" spans="20:24">
      <c r="T64770" s="288"/>
      <c r="U64770" s="287"/>
      <c r="X64770" s="289"/>
    </row>
    <row r="64771" spans="20:24">
      <c r="T64771" s="288"/>
      <c r="U64771" s="287"/>
      <c r="X64771" s="289"/>
    </row>
    <row r="64772" spans="20:24">
      <c r="T64772" s="288"/>
      <c r="U64772" s="287"/>
      <c r="X64772" s="289"/>
    </row>
    <row r="64773" spans="20:24">
      <c r="T64773" s="288"/>
      <c r="U64773" s="287"/>
      <c r="X64773" s="289"/>
    </row>
    <row r="64774" spans="20:24">
      <c r="T64774" s="288"/>
      <c r="U64774" s="287"/>
      <c r="X64774" s="289"/>
    </row>
    <row r="64775" spans="20:24">
      <c r="T64775" s="288"/>
      <c r="U64775" s="287"/>
      <c r="X64775" s="289"/>
    </row>
    <row r="64776" spans="20:24">
      <c r="T64776" s="288"/>
      <c r="U64776" s="287"/>
      <c r="X64776" s="289"/>
    </row>
    <row r="64777" spans="20:24">
      <c r="T64777" s="288"/>
      <c r="U64777" s="287"/>
      <c r="X64777" s="289"/>
    </row>
    <row r="64778" spans="20:24">
      <c r="T64778" s="288"/>
      <c r="U64778" s="287"/>
      <c r="X64778" s="289"/>
    </row>
    <row r="64779" spans="20:24">
      <c r="T64779" s="288"/>
      <c r="U64779" s="287"/>
      <c r="X64779" s="289"/>
    </row>
    <row r="64780" spans="20:24">
      <c r="T64780" s="288"/>
      <c r="U64780" s="287"/>
      <c r="X64780" s="289"/>
    </row>
    <row r="64781" spans="20:24">
      <c r="T64781" s="288"/>
      <c r="U64781" s="287"/>
      <c r="X64781" s="289"/>
    </row>
    <row r="64782" spans="20:24">
      <c r="T64782" s="288"/>
      <c r="U64782" s="287"/>
      <c r="X64782" s="289"/>
    </row>
    <row r="64783" spans="20:24">
      <c r="T64783" s="288"/>
      <c r="U64783" s="287"/>
      <c r="X64783" s="289"/>
    </row>
    <row r="64784" spans="20:24">
      <c r="T64784" s="288"/>
      <c r="U64784" s="287"/>
      <c r="X64784" s="289"/>
    </row>
    <row r="64785" spans="20:24">
      <c r="T64785" s="288"/>
      <c r="U64785" s="287"/>
      <c r="X64785" s="289"/>
    </row>
    <row r="64786" spans="20:24">
      <c r="T64786" s="288"/>
      <c r="U64786" s="287"/>
      <c r="X64786" s="289"/>
    </row>
    <row r="64787" spans="20:24">
      <c r="T64787" s="288"/>
      <c r="U64787" s="287"/>
      <c r="X64787" s="289"/>
    </row>
    <row r="64788" spans="20:24">
      <c r="T64788" s="288"/>
      <c r="U64788" s="287"/>
      <c r="X64788" s="289"/>
    </row>
    <row r="64789" spans="20:24">
      <c r="T64789" s="288"/>
      <c r="U64789" s="287"/>
      <c r="X64789" s="289"/>
    </row>
    <row r="64790" spans="20:24">
      <c r="T64790" s="288"/>
      <c r="U64790" s="287"/>
      <c r="X64790" s="289"/>
    </row>
    <row r="64791" spans="20:24">
      <c r="T64791" s="288"/>
      <c r="U64791" s="287"/>
      <c r="X64791" s="289"/>
    </row>
    <row r="64792" spans="20:24">
      <c r="T64792" s="288"/>
      <c r="U64792" s="287"/>
      <c r="X64792" s="289"/>
    </row>
    <row r="64793" spans="20:24">
      <c r="T64793" s="288"/>
      <c r="U64793" s="287"/>
      <c r="X64793" s="289"/>
    </row>
    <row r="64794" spans="20:24">
      <c r="T64794" s="288"/>
      <c r="U64794" s="287"/>
      <c r="X64794" s="289"/>
    </row>
    <row r="64795" spans="20:24">
      <c r="T64795" s="288"/>
      <c r="U64795" s="287"/>
      <c r="X64795" s="289"/>
    </row>
    <row r="64796" spans="20:24">
      <c r="T64796" s="288"/>
      <c r="U64796" s="287"/>
      <c r="X64796" s="289"/>
    </row>
    <row r="64797" spans="20:24">
      <c r="T64797" s="288"/>
      <c r="U64797" s="287"/>
      <c r="X64797" s="289"/>
    </row>
    <row r="64798" spans="20:24">
      <c r="T64798" s="288"/>
      <c r="U64798" s="287"/>
      <c r="X64798" s="289"/>
    </row>
    <row r="64799" spans="20:24">
      <c r="T64799" s="288"/>
      <c r="U64799" s="287"/>
      <c r="X64799" s="289"/>
    </row>
    <row r="64800" spans="20:24">
      <c r="T64800" s="288"/>
      <c r="U64800" s="287"/>
      <c r="X64800" s="289"/>
    </row>
    <row r="64801" spans="20:24">
      <c r="T64801" s="288"/>
      <c r="U64801" s="287"/>
      <c r="X64801" s="289"/>
    </row>
    <row r="64802" spans="20:24">
      <c r="T64802" s="288"/>
      <c r="U64802" s="287"/>
      <c r="X64802" s="289"/>
    </row>
    <row r="64803" spans="20:24">
      <c r="T64803" s="288"/>
      <c r="U64803" s="287"/>
      <c r="X64803" s="289"/>
    </row>
    <row r="64804" spans="20:24">
      <c r="T64804" s="288"/>
      <c r="U64804" s="287"/>
      <c r="X64804" s="289"/>
    </row>
    <row r="64805" spans="20:24">
      <c r="T64805" s="288"/>
      <c r="U64805" s="287"/>
      <c r="X64805" s="289"/>
    </row>
    <row r="64806" spans="20:24">
      <c r="T64806" s="288"/>
      <c r="U64806" s="287"/>
      <c r="X64806" s="289"/>
    </row>
    <row r="64807" spans="20:24">
      <c r="T64807" s="288"/>
      <c r="U64807" s="287"/>
      <c r="X64807" s="289"/>
    </row>
    <row r="64808" spans="20:24">
      <c r="T64808" s="288"/>
      <c r="U64808" s="287"/>
      <c r="X64808" s="289"/>
    </row>
    <row r="64809" spans="20:24">
      <c r="T64809" s="288"/>
      <c r="U64809" s="287"/>
      <c r="X64809" s="289"/>
    </row>
    <row r="64810" spans="20:24">
      <c r="T64810" s="288"/>
      <c r="U64810" s="287"/>
      <c r="X64810" s="289"/>
    </row>
    <row r="64811" spans="20:24">
      <c r="T64811" s="288"/>
      <c r="U64811" s="287"/>
      <c r="X64811" s="289"/>
    </row>
    <row r="64812" spans="20:24">
      <c r="T64812" s="288"/>
      <c r="U64812" s="287"/>
      <c r="X64812" s="289"/>
    </row>
    <row r="64813" spans="20:24">
      <c r="T64813" s="288"/>
      <c r="U64813" s="287"/>
      <c r="X64813" s="289"/>
    </row>
    <row r="64814" spans="20:24">
      <c r="T64814" s="288"/>
      <c r="U64814" s="287"/>
      <c r="X64814" s="289"/>
    </row>
    <row r="64815" spans="20:24">
      <c r="T64815" s="288"/>
      <c r="U64815" s="287"/>
      <c r="X64815" s="289"/>
    </row>
    <row r="64816" spans="20:24">
      <c r="T64816" s="288"/>
      <c r="U64816" s="287"/>
      <c r="X64816" s="289"/>
    </row>
    <row r="64817" spans="20:24">
      <c r="T64817" s="288"/>
      <c r="U64817" s="287"/>
      <c r="X64817" s="289"/>
    </row>
    <row r="64818" spans="20:24">
      <c r="T64818" s="288"/>
      <c r="U64818" s="287"/>
      <c r="X64818" s="289"/>
    </row>
    <row r="64819" spans="20:24">
      <c r="T64819" s="288"/>
      <c r="U64819" s="287"/>
      <c r="X64819" s="289"/>
    </row>
    <row r="64820" spans="20:24">
      <c r="T64820" s="288"/>
      <c r="U64820" s="287"/>
      <c r="X64820" s="289"/>
    </row>
    <row r="64821" spans="20:24">
      <c r="T64821" s="288"/>
      <c r="U64821" s="287"/>
      <c r="X64821" s="289"/>
    </row>
    <row r="64822" spans="20:24">
      <c r="T64822" s="288"/>
      <c r="U64822" s="287"/>
      <c r="X64822" s="289"/>
    </row>
    <row r="64823" spans="20:24">
      <c r="T64823" s="288"/>
      <c r="U64823" s="287"/>
      <c r="X64823" s="289"/>
    </row>
    <row r="64824" spans="20:24">
      <c r="T64824" s="288"/>
      <c r="U64824" s="287"/>
      <c r="X64824" s="289"/>
    </row>
    <row r="64825" spans="20:24">
      <c r="T64825" s="288"/>
      <c r="U64825" s="287"/>
      <c r="X64825" s="289"/>
    </row>
    <row r="64826" spans="20:24">
      <c r="T64826" s="288"/>
      <c r="U64826" s="287"/>
      <c r="X64826" s="289"/>
    </row>
    <row r="64827" spans="20:24">
      <c r="T64827" s="288"/>
      <c r="U64827" s="287"/>
      <c r="X64827" s="289"/>
    </row>
    <row r="64828" spans="20:24">
      <c r="T64828" s="288"/>
      <c r="U64828" s="287"/>
      <c r="X64828" s="289"/>
    </row>
    <row r="64829" spans="20:24">
      <c r="T64829" s="288"/>
      <c r="U64829" s="287"/>
      <c r="X64829" s="289"/>
    </row>
    <row r="64830" spans="20:24">
      <c r="T64830" s="288"/>
      <c r="U64830" s="287"/>
      <c r="X64830" s="289"/>
    </row>
    <row r="64831" spans="20:24">
      <c r="T64831" s="288"/>
      <c r="U64831" s="287"/>
      <c r="X64831" s="289"/>
    </row>
    <row r="64832" spans="20:24">
      <c r="T64832" s="288"/>
      <c r="U64832" s="287"/>
      <c r="X64832" s="289"/>
    </row>
    <row r="64833" spans="20:24">
      <c r="T64833" s="288"/>
      <c r="U64833" s="287"/>
      <c r="X64833" s="289"/>
    </row>
    <row r="64834" spans="20:24">
      <c r="T64834" s="288"/>
      <c r="U64834" s="287"/>
      <c r="X64834" s="289"/>
    </row>
    <row r="64835" spans="20:24">
      <c r="T64835" s="288"/>
      <c r="U64835" s="287"/>
      <c r="X64835" s="289"/>
    </row>
    <row r="64836" spans="20:24">
      <c r="T64836" s="288"/>
      <c r="U64836" s="287"/>
      <c r="X64836" s="289"/>
    </row>
    <row r="64837" spans="20:24">
      <c r="T64837" s="288"/>
      <c r="U64837" s="287"/>
      <c r="X64837" s="289"/>
    </row>
    <row r="64838" spans="20:24">
      <c r="T64838" s="288"/>
      <c r="U64838" s="287"/>
      <c r="X64838" s="289"/>
    </row>
    <row r="64839" spans="20:24">
      <c r="T64839" s="288"/>
      <c r="U64839" s="287"/>
      <c r="X64839" s="289"/>
    </row>
    <row r="64840" spans="20:24">
      <c r="T64840" s="288"/>
      <c r="U64840" s="287"/>
      <c r="X64840" s="289"/>
    </row>
    <row r="64841" spans="20:24">
      <c r="T64841" s="288"/>
      <c r="U64841" s="287"/>
      <c r="X64841" s="289"/>
    </row>
    <row r="64842" spans="20:24">
      <c r="T64842" s="288"/>
      <c r="U64842" s="287"/>
      <c r="X64842" s="289"/>
    </row>
    <row r="64843" spans="20:24">
      <c r="T64843" s="288"/>
      <c r="U64843" s="287"/>
      <c r="X64843" s="289"/>
    </row>
    <row r="64844" spans="20:24">
      <c r="T64844" s="288"/>
      <c r="U64844" s="287"/>
      <c r="X64844" s="289"/>
    </row>
    <row r="64845" spans="20:24">
      <c r="T64845" s="288"/>
      <c r="U64845" s="287"/>
      <c r="X64845" s="289"/>
    </row>
    <row r="64846" spans="20:24">
      <c r="T64846" s="288"/>
      <c r="U64846" s="287"/>
      <c r="X64846" s="289"/>
    </row>
    <row r="64847" spans="20:24">
      <c r="T64847" s="288"/>
      <c r="U64847" s="287"/>
      <c r="X64847" s="289"/>
    </row>
    <row r="64848" spans="20:24">
      <c r="T64848" s="288"/>
      <c r="U64848" s="287"/>
      <c r="X64848" s="289"/>
    </row>
    <row r="64849" spans="20:24">
      <c r="T64849" s="288"/>
      <c r="U64849" s="287"/>
      <c r="X64849" s="289"/>
    </row>
    <row r="64850" spans="20:24">
      <c r="T64850" s="288"/>
      <c r="U64850" s="287"/>
      <c r="X64850" s="289"/>
    </row>
    <row r="64851" spans="20:24">
      <c r="T64851" s="288"/>
      <c r="U64851" s="287"/>
      <c r="X64851" s="289"/>
    </row>
    <row r="64852" spans="20:24">
      <c r="T64852" s="288"/>
      <c r="U64852" s="287"/>
      <c r="X64852" s="289"/>
    </row>
    <row r="64853" spans="20:24">
      <c r="T64853" s="288"/>
      <c r="U64853" s="287"/>
      <c r="X64853" s="289"/>
    </row>
    <row r="64854" spans="20:24">
      <c r="T64854" s="288"/>
      <c r="U64854" s="287"/>
      <c r="X64854" s="289"/>
    </row>
    <row r="64855" spans="20:24">
      <c r="T64855" s="288"/>
      <c r="U64855" s="287"/>
      <c r="X64855" s="289"/>
    </row>
    <row r="64856" spans="20:24">
      <c r="T64856" s="288"/>
      <c r="U64856" s="287"/>
      <c r="X64856" s="289"/>
    </row>
    <row r="64857" spans="20:24">
      <c r="T64857" s="288"/>
      <c r="U64857" s="287"/>
      <c r="X64857" s="289"/>
    </row>
    <row r="64858" spans="20:24">
      <c r="T64858" s="288"/>
      <c r="U64858" s="287"/>
      <c r="X64858" s="289"/>
    </row>
    <row r="64859" spans="20:24">
      <c r="T64859" s="288"/>
      <c r="U64859" s="287"/>
      <c r="X64859" s="289"/>
    </row>
    <row r="64860" spans="20:24">
      <c r="T64860" s="288"/>
      <c r="U64860" s="287"/>
      <c r="X64860" s="289"/>
    </row>
    <row r="64861" spans="20:24">
      <c r="T64861" s="288"/>
      <c r="U64861" s="287"/>
      <c r="X64861" s="289"/>
    </row>
    <row r="64862" spans="20:24">
      <c r="T64862" s="288"/>
      <c r="U64862" s="287"/>
      <c r="X64862" s="289"/>
    </row>
    <row r="64863" spans="20:24">
      <c r="T64863" s="288"/>
      <c r="U64863" s="287"/>
      <c r="X64863" s="289"/>
    </row>
    <row r="64864" spans="20:24">
      <c r="T64864" s="288"/>
      <c r="U64864" s="287"/>
      <c r="X64864" s="289"/>
    </row>
    <row r="64865" spans="20:24">
      <c r="T64865" s="288"/>
      <c r="U64865" s="287"/>
      <c r="X64865" s="289"/>
    </row>
    <row r="64866" spans="20:24">
      <c r="T64866" s="288"/>
      <c r="U64866" s="287"/>
      <c r="X64866" s="289"/>
    </row>
    <row r="64867" spans="20:24">
      <c r="T64867" s="288"/>
      <c r="U64867" s="287"/>
      <c r="X64867" s="289"/>
    </row>
    <row r="64868" spans="20:24">
      <c r="T64868" s="288"/>
      <c r="U64868" s="287"/>
      <c r="X64868" s="289"/>
    </row>
    <row r="64869" spans="20:24">
      <c r="T64869" s="288"/>
      <c r="U64869" s="287"/>
      <c r="X64869" s="289"/>
    </row>
    <row r="64870" spans="20:24">
      <c r="T64870" s="288"/>
      <c r="U64870" s="287"/>
      <c r="X64870" s="289"/>
    </row>
    <row r="64871" spans="20:24">
      <c r="T64871" s="288"/>
      <c r="U64871" s="287"/>
      <c r="X64871" s="289"/>
    </row>
    <row r="64872" spans="20:24">
      <c r="T64872" s="288"/>
      <c r="U64872" s="287"/>
      <c r="X64872" s="289"/>
    </row>
    <row r="64873" spans="20:24">
      <c r="T64873" s="288"/>
      <c r="U64873" s="287"/>
      <c r="X64873" s="289"/>
    </row>
    <row r="64874" spans="20:24">
      <c r="T64874" s="288"/>
      <c r="U64874" s="287"/>
      <c r="X64874" s="289"/>
    </row>
    <row r="64875" spans="20:24">
      <c r="T64875" s="288"/>
      <c r="U64875" s="287"/>
      <c r="X64875" s="289"/>
    </row>
    <row r="64876" spans="20:24">
      <c r="T64876" s="288"/>
      <c r="U64876" s="287"/>
      <c r="X64876" s="289"/>
    </row>
    <row r="64877" spans="20:24">
      <c r="T64877" s="288"/>
      <c r="U64877" s="287"/>
      <c r="X64877" s="289"/>
    </row>
    <row r="64878" spans="20:24">
      <c r="T64878" s="288"/>
      <c r="U64878" s="287"/>
      <c r="X64878" s="289"/>
    </row>
    <row r="64879" spans="20:24">
      <c r="T64879" s="288"/>
      <c r="U64879" s="287"/>
      <c r="X64879" s="289"/>
    </row>
    <row r="64880" spans="20:24">
      <c r="T64880" s="288"/>
      <c r="U64880" s="287"/>
      <c r="X64880" s="289"/>
    </row>
    <row r="64881" spans="20:24">
      <c r="T64881" s="288"/>
      <c r="U64881" s="287"/>
      <c r="X64881" s="289"/>
    </row>
    <row r="64882" spans="20:24">
      <c r="T64882" s="288"/>
      <c r="U64882" s="287"/>
      <c r="X64882" s="289"/>
    </row>
    <row r="64883" spans="20:24">
      <c r="T64883" s="288"/>
      <c r="U64883" s="287"/>
      <c r="X64883" s="289"/>
    </row>
    <row r="64884" spans="20:24">
      <c r="T64884" s="288"/>
      <c r="U64884" s="287"/>
      <c r="X64884" s="289"/>
    </row>
    <row r="64885" spans="20:24">
      <c r="T64885" s="288"/>
      <c r="U64885" s="287"/>
      <c r="X64885" s="289"/>
    </row>
    <row r="64886" spans="20:24">
      <c r="T64886" s="288"/>
      <c r="U64886" s="287"/>
      <c r="X64886" s="289"/>
    </row>
    <row r="64887" spans="20:24">
      <c r="T64887" s="288"/>
      <c r="U64887" s="287"/>
      <c r="X64887" s="289"/>
    </row>
    <row r="64888" spans="20:24">
      <c r="T64888" s="288"/>
      <c r="U64888" s="287"/>
      <c r="X64888" s="289"/>
    </row>
    <row r="64889" spans="20:24">
      <c r="T64889" s="288"/>
      <c r="U64889" s="287"/>
      <c r="X64889" s="289"/>
    </row>
    <row r="64890" spans="20:24">
      <c r="T64890" s="288"/>
      <c r="U64890" s="287"/>
      <c r="X64890" s="289"/>
    </row>
    <row r="64891" spans="20:24">
      <c r="T64891" s="288"/>
      <c r="U64891" s="287"/>
      <c r="X64891" s="289"/>
    </row>
    <row r="64892" spans="20:24">
      <c r="T64892" s="288"/>
      <c r="U64892" s="287"/>
      <c r="X64892" s="289"/>
    </row>
    <row r="64893" spans="20:24">
      <c r="T64893" s="288"/>
      <c r="U64893" s="287"/>
      <c r="X64893" s="289"/>
    </row>
    <row r="64894" spans="20:24">
      <c r="T64894" s="288"/>
      <c r="U64894" s="287"/>
      <c r="X64894" s="289"/>
    </row>
    <row r="64895" spans="20:24">
      <c r="T64895" s="288"/>
      <c r="U64895" s="287"/>
      <c r="X64895" s="289"/>
    </row>
    <row r="64896" spans="20:24">
      <c r="T64896" s="288"/>
      <c r="U64896" s="287"/>
      <c r="X64896" s="289"/>
    </row>
    <row r="64897" spans="20:24">
      <c r="T64897" s="288"/>
      <c r="U64897" s="287"/>
      <c r="X64897" s="289"/>
    </row>
    <row r="64898" spans="20:24">
      <c r="T64898" s="288"/>
      <c r="U64898" s="287"/>
      <c r="X64898" s="289"/>
    </row>
    <row r="64899" spans="20:24">
      <c r="T64899" s="288"/>
      <c r="U64899" s="287"/>
      <c r="X64899" s="289"/>
    </row>
    <row r="64900" spans="20:24">
      <c r="T64900" s="288"/>
      <c r="U64900" s="287"/>
      <c r="X64900" s="289"/>
    </row>
    <row r="64901" spans="20:24">
      <c r="T64901" s="288"/>
      <c r="U64901" s="287"/>
      <c r="X64901" s="289"/>
    </row>
    <row r="64902" spans="20:24">
      <c r="T64902" s="288"/>
      <c r="U64902" s="287"/>
      <c r="X64902" s="289"/>
    </row>
    <row r="64903" spans="20:24">
      <c r="T64903" s="288"/>
      <c r="U64903" s="287"/>
      <c r="X64903" s="289"/>
    </row>
    <row r="64904" spans="20:24">
      <c r="T64904" s="288"/>
      <c r="U64904" s="287"/>
      <c r="X64904" s="289"/>
    </row>
    <row r="64905" spans="20:24">
      <c r="T64905" s="288"/>
      <c r="U64905" s="287"/>
      <c r="X64905" s="289"/>
    </row>
    <row r="64906" spans="20:24">
      <c r="T64906" s="288"/>
      <c r="U64906" s="287"/>
      <c r="X64906" s="289"/>
    </row>
    <row r="64907" spans="20:24">
      <c r="T64907" s="288"/>
      <c r="U64907" s="287"/>
      <c r="X64907" s="289"/>
    </row>
    <row r="64908" spans="20:24">
      <c r="T64908" s="288"/>
      <c r="U64908" s="287"/>
      <c r="X64908" s="289"/>
    </row>
    <row r="64909" spans="20:24">
      <c r="T64909" s="288"/>
      <c r="U64909" s="287"/>
      <c r="X64909" s="289"/>
    </row>
    <row r="64910" spans="20:24">
      <c r="T64910" s="288"/>
      <c r="U64910" s="287"/>
      <c r="X64910" s="289"/>
    </row>
    <row r="64911" spans="20:24">
      <c r="T64911" s="288"/>
      <c r="U64911" s="287"/>
      <c r="X64911" s="289"/>
    </row>
    <row r="64912" spans="20:24">
      <c r="T64912" s="288"/>
      <c r="U64912" s="287"/>
      <c r="X64912" s="289"/>
    </row>
    <row r="64913" spans="20:24">
      <c r="T64913" s="288"/>
      <c r="U64913" s="287"/>
      <c r="X64913" s="289"/>
    </row>
    <row r="64914" spans="20:24">
      <c r="T64914" s="288"/>
      <c r="U64914" s="287"/>
      <c r="X64914" s="289"/>
    </row>
    <row r="64915" spans="20:24">
      <c r="T64915" s="288"/>
      <c r="U64915" s="287"/>
      <c r="X64915" s="289"/>
    </row>
    <row r="64916" spans="20:24">
      <c r="T64916" s="288"/>
      <c r="U64916" s="287"/>
      <c r="X64916" s="289"/>
    </row>
    <row r="64917" spans="20:24">
      <c r="T64917" s="288"/>
      <c r="U64917" s="287"/>
      <c r="X64917" s="289"/>
    </row>
    <row r="64918" spans="20:24">
      <c r="T64918" s="288"/>
      <c r="U64918" s="287"/>
      <c r="X64918" s="289"/>
    </row>
    <row r="64919" spans="20:24">
      <c r="T64919" s="288"/>
      <c r="U64919" s="287"/>
      <c r="X64919" s="289"/>
    </row>
    <row r="64920" spans="20:24">
      <c r="T64920" s="288"/>
      <c r="U64920" s="287"/>
      <c r="X64920" s="289"/>
    </row>
    <row r="64921" spans="20:24">
      <c r="T64921" s="288"/>
      <c r="U64921" s="287"/>
      <c r="X64921" s="289"/>
    </row>
    <row r="64922" spans="20:24">
      <c r="T64922" s="288"/>
      <c r="U64922" s="287"/>
      <c r="X64922" s="289"/>
    </row>
    <row r="64923" spans="20:24">
      <c r="T64923" s="288"/>
      <c r="U64923" s="287"/>
      <c r="X64923" s="289"/>
    </row>
    <row r="64924" spans="20:24">
      <c r="T64924" s="288"/>
      <c r="U64924" s="287"/>
      <c r="X64924" s="289"/>
    </row>
    <row r="64925" spans="20:24">
      <c r="T64925" s="288"/>
      <c r="U64925" s="287"/>
      <c r="X64925" s="289"/>
    </row>
    <row r="64926" spans="20:24">
      <c r="T64926" s="288"/>
      <c r="U64926" s="287"/>
      <c r="X64926" s="289"/>
    </row>
    <row r="64927" spans="20:24">
      <c r="T64927" s="288"/>
      <c r="U64927" s="287"/>
      <c r="X64927" s="289"/>
    </row>
    <row r="64928" spans="20:24">
      <c r="T64928" s="288"/>
      <c r="U64928" s="287"/>
      <c r="X64928" s="289"/>
    </row>
    <row r="64929" spans="20:24">
      <c r="T64929" s="288"/>
      <c r="U64929" s="287"/>
      <c r="X64929" s="289"/>
    </row>
    <row r="64930" spans="20:24">
      <c r="T64930" s="288"/>
      <c r="U64930" s="287"/>
      <c r="X64930" s="289"/>
    </row>
    <row r="64931" spans="20:24">
      <c r="T64931" s="288"/>
      <c r="U64931" s="287"/>
      <c r="X64931" s="289"/>
    </row>
    <row r="64932" spans="20:24">
      <c r="T64932" s="288"/>
      <c r="U64932" s="287"/>
      <c r="X64932" s="289"/>
    </row>
    <row r="64933" spans="20:24">
      <c r="T64933" s="288"/>
      <c r="U64933" s="287"/>
      <c r="X64933" s="289"/>
    </row>
    <row r="64934" spans="20:24">
      <c r="T64934" s="288"/>
      <c r="U64934" s="287"/>
      <c r="X64934" s="289"/>
    </row>
    <row r="64935" spans="20:24">
      <c r="T64935" s="288"/>
      <c r="U64935" s="287"/>
      <c r="X64935" s="289"/>
    </row>
    <row r="64936" spans="20:24">
      <c r="T64936" s="288"/>
      <c r="U64936" s="287"/>
      <c r="X64936" s="289"/>
    </row>
    <row r="64937" spans="20:24">
      <c r="T64937" s="288"/>
      <c r="U64937" s="287"/>
      <c r="X64937" s="289"/>
    </row>
    <row r="64938" spans="20:24">
      <c r="T64938" s="288"/>
      <c r="U64938" s="287"/>
      <c r="X64938" s="289"/>
    </row>
    <row r="64939" spans="20:24">
      <c r="T64939" s="288"/>
      <c r="U64939" s="287"/>
      <c r="X64939" s="289"/>
    </row>
    <row r="64940" spans="20:24">
      <c r="T64940" s="288"/>
      <c r="U64940" s="287"/>
      <c r="X64940" s="289"/>
    </row>
    <row r="64941" spans="20:24">
      <c r="T64941" s="288"/>
      <c r="U64941" s="287"/>
      <c r="X64941" s="289"/>
    </row>
    <row r="64942" spans="20:24">
      <c r="T64942" s="288"/>
      <c r="U64942" s="287"/>
      <c r="X64942" s="289"/>
    </row>
    <row r="64943" spans="20:24">
      <c r="T64943" s="288"/>
      <c r="U64943" s="287"/>
      <c r="X64943" s="289"/>
    </row>
    <row r="64944" spans="20:24">
      <c r="T64944" s="288"/>
      <c r="U64944" s="287"/>
      <c r="X64944" s="289"/>
    </row>
    <row r="64945" spans="20:24">
      <c r="T64945" s="288"/>
      <c r="U64945" s="287"/>
      <c r="X64945" s="289"/>
    </row>
    <row r="64946" spans="20:24">
      <c r="T64946" s="288"/>
      <c r="U64946" s="287"/>
      <c r="X64946" s="289"/>
    </row>
    <row r="64947" spans="20:24">
      <c r="T64947" s="288"/>
      <c r="U64947" s="287"/>
      <c r="X64947" s="289"/>
    </row>
    <row r="64948" spans="20:24">
      <c r="T64948" s="288"/>
      <c r="U64948" s="287"/>
      <c r="X64948" s="289"/>
    </row>
    <row r="64949" spans="20:24">
      <c r="T64949" s="288"/>
      <c r="U64949" s="287"/>
      <c r="X64949" s="289"/>
    </row>
    <row r="64950" spans="20:24">
      <c r="T64950" s="288"/>
      <c r="U64950" s="287"/>
      <c r="X64950" s="289"/>
    </row>
    <row r="64951" spans="20:24">
      <c r="T64951" s="288"/>
      <c r="U64951" s="287"/>
      <c r="X64951" s="289"/>
    </row>
    <row r="64952" spans="20:24">
      <c r="T64952" s="288"/>
      <c r="U64952" s="287"/>
      <c r="X64952" s="289"/>
    </row>
    <row r="64953" spans="20:24">
      <c r="T64953" s="288"/>
      <c r="U64953" s="287"/>
      <c r="X64953" s="289"/>
    </row>
    <row r="64954" spans="20:24">
      <c r="T64954" s="288"/>
      <c r="U64954" s="287"/>
      <c r="X64954" s="289"/>
    </row>
    <row r="64955" spans="20:24">
      <c r="T64955" s="288"/>
      <c r="U64955" s="287"/>
      <c r="X64955" s="289"/>
    </row>
    <row r="64956" spans="20:24">
      <c r="T64956" s="288"/>
      <c r="U64956" s="287"/>
      <c r="X64956" s="289"/>
    </row>
    <row r="64957" spans="20:24">
      <c r="T64957" s="288"/>
      <c r="U64957" s="287"/>
      <c r="X64957" s="289"/>
    </row>
    <row r="64958" spans="20:24">
      <c r="T64958" s="288"/>
      <c r="U64958" s="287"/>
      <c r="X64958" s="289"/>
    </row>
    <row r="64959" spans="20:24">
      <c r="T64959" s="288"/>
      <c r="U64959" s="287"/>
      <c r="X64959" s="289"/>
    </row>
    <row r="64960" spans="20:24">
      <c r="T64960" s="288"/>
      <c r="U64960" s="287"/>
      <c r="X64960" s="289"/>
    </row>
    <row r="64961" spans="20:24">
      <c r="T64961" s="288"/>
      <c r="U64961" s="287"/>
      <c r="X64961" s="289"/>
    </row>
    <row r="64962" spans="20:24">
      <c r="T64962" s="288"/>
      <c r="U64962" s="287"/>
      <c r="X64962" s="289"/>
    </row>
    <row r="64963" spans="20:24">
      <c r="T64963" s="288"/>
      <c r="U64963" s="287"/>
      <c r="X64963" s="289"/>
    </row>
    <row r="64964" spans="20:24">
      <c r="T64964" s="288"/>
      <c r="U64964" s="287"/>
      <c r="X64964" s="289"/>
    </row>
    <row r="64965" spans="20:24">
      <c r="T64965" s="288"/>
      <c r="U64965" s="287"/>
      <c r="X64965" s="289"/>
    </row>
    <row r="64966" spans="20:24">
      <c r="T64966" s="288"/>
      <c r="U64966" s="287"/>
      <c r="X64966" s="289"/>
    </row>
    <row r="64967" spans="20:24">
      <c r="T64967" s="288"/>
      <c r="U64967" s="287"/>
      <c r="X64967" s="289"/>
    </row>
    <row r="64968" spans="20:24">
      <c r="T64968" s="288"/>
      <c r="U64968" s="287"/>
      <c r="X64968" s="289"/>
    </row>
    <row r="64969" spans="20:24">
      <c r="T64969" s="288"/>
      <c r="U64969" s="287"/>
      <c r="X64969" s="289"/>
    </row>
    <row r="64970" spans="20:24">
      <c r="T64970" s="288"/>
      <c r="U64970" s="287"/>
      <c r="X64970" s="289"/>
    </row>
    <row r="64971" spans="20:24">
      <c r="T64971" s="288"/>
      <c r="U64971" s="287"/>
      <c r="X64971" s="289"/>
    </row>
    <row r="64972" spans="20:24">
      <c r="T64972" s="288"/>
      <c r="U64972" s="287"/>
      <c r="X64972" s="289"/>
    </row>
    <row r="64973" spans="20:24">
      <c r="T64973" s="288"/>
      <c r="U64973" s="287"/>
      <c r="X64973" s="289"/>
    </row>
    <row r="64974" spans="20:24">
      <c r="T64974" s="288"/>
      <c r="U64974" s="287"/>
      <c r="X64974" s="289"/>
    </row>
    <row r="64975" spans="20:24">
      <c r="T64975" s="288"/>
      <c r="U64975" s="287"/>
      <c r="X64975" s="289"/>
    </row>
    <row r="64976" spans="20:24">
      <c r="T64976" s="288"/>
      <c r="U64976" s="287"/>
      <c r="X64976" s="289"/>
    </row>
    <row r="64977" spans="20:24">
      <c r="T64977" s="288"/>
      <c r="U64977" s="287"/>
      <c r="X64977" s="289"/>
    </row>
    <row r="64978" spans="20:24">
      <c r="T64978" s="288"/>
      <c r="U64978" s="287"/>
      <c r="X64978" s="289"/>
    </row>
    <row r="64979" spans="20:24">
      <c r="T64979" s="288"/>
      <c r="U64979" s="287"/>
      <c r="X64979" s="289"/>
    </row>
    <row r="64980" spans="20:24">
      <c r="T64980" s="288"/>
      <c r="U64980" s="287"/>
      <c r="X64980" s="289"/>
    </row>
    <row r="64981" spans="20:24">
      <c r="T64981" s="288"/>
      <c r="U64981" s="287"/>
      <c r="X64981" s="289"/>
    </row>
    <row r="64982" spans="20:24">
      <c r="T64982" s="288"/>
      <c r="U64982" s="287"/>
      <c r="X64982" s="289"/>
    </row>
    <row r="64983" spans="20:24">
      <c r="T64983" s="288"/>
      <c r="U64983" s="287"/>
      <c r="X64983" s="289"/>
    </row>
    <row r="64984" spans="20:24">
      <c r="T64984" s="288"/>
      <c r="U64984" s="287"/>
      <c r="X64984" s="289"/>
    </row>
    <row r="64985" spans="20:24">
      <c r="T64985" s="288"/>
      <c r="U64985" s="287"/>
      <c r="X64985" s="289"/>
    </row>
    <row r="64986" spans="20:24">
      <c r="T64986" s="288"/>
      <c r="U64986" s="287"/>
      <c r="X64986" s="289"/>
    </row>
    <row r="64987" spans="20:24">
      <c r="T64987" s="288"/>
      <c r="U64987" s="287"/>
      <c r="X64987" s="289"/>
    </row>
    <row r="64988" spans="20:24">
      <c r="T64988" s="288"/>
      <c r="U64988" s="287"/>
      <c r="X64988" s="289"/>
    </row>
    <row r="64989" spans="20:24">
      <c r="T64989" s="288"/>
      <c r="U64989" s="287"/>
      <c r="X64989" s="289"/>
    </row>
    <row r="64990" spans="20:24">
      <c r="T64990" s="288"/>
      <c r="U64990" s="287"/>
      <c r="X64990" s="289"/>
    </row>
    <row r="64991" spans="20:24">
      <c r="T64991" s="288"/>
      <c r="U64991" s="287"/>
      <c r="X64991" s="289"/>
    </row>
    <row r="64992" spans="20:24">
      <c r="T64992" s="288"/>
      <c r="U64992" s="287"/>
      <c r="X64992" s="289"/>
    </row>
    <row r="64993" spans="20:24">
      <c r="T64993" s="288"/>
      <c r="U64993" s="287"/>
      <c r="X64993" s="289"/>
    </row>
    <row r="64994" spans="20:24">
      <c r="T64994" s="288"/>
      <c r="U64994" s="287"/>
      <c r="X64994" s="289"/>
    </row>
    <row r="64995" spans="20:24">
      <c r="T64995" s="288"/>
      <c r="U64995" s="287"/>
      <c r="X64995" s="289"/>
    </row>
    <row r="64996" spans="20:24">
      <c r="T64996" s="288"/>
      <c r="U64996" s="287"/>
      <c r="X64996" s="289"/>
    </row>
    <row r="64997" spans="20:24">
      <c r="T64997" s="288"/>
      <c r="U64997" s="287"/>
      <c r="X64997" s="289"/>
    </row>
    <row r="64998" spans="20:24">
      <c r="T64998" s="288"/>
      <c r="U64998" s="287"/>
      <c r="X64998" s="289"/>
    </row>
    <row r="64999" spans="20:24">
      <c r="T64999" s="288"/>
      <c r="U64999" s="287"/>
      <c r="X64999" s="289"/>
    </row>
    <row r="65000" spans="20:24">
      <c r="T65000" s="288"/>
      <c r="U65000" s="287"/>
      <c r="X65000" s="289"/>
    </row>
    <row r="65001" spans="20:24">
      <c r="T65001" s="288"/>
      <c r="U65001" s="287"/>
      <c r="X65001" s="289"/>
    </row>
    <row r="65002" spans="20:24">
      <c r="T65002" s="288"/>
      <c r="U65002" s="287"/>
      <c r="X65002" s="289"/>
    </row>
    <row r="65003" spans="20:24">
      <c r="T65003" s="288"/>
      <c r="U65003" s="287"/>
      <c r="X65003" s="289"/>
    </row>
    <row r="65004" spans="20:24">
      <c r="T65004" s="288"/>
      <c r="U65004" s="287"/>
      <c r="X65004" s="289"/>
    </row>
    <row r="65005" spans="20:24">
      <c r="T65005" s="288"/>
      <c r="U65005" s="287"/>
      <c r="X65005" s="289"/>
    </row>
    <row r="65006" spans="20:24">
      <c r="T65006" s="288"/>
      <c r="U65006" s="287"/>
      <c r="X65006" s="289"/>
    </row>
    <row r="65007" spans="20:24">
      <c r="T65007" s="288"/>
      <c r="U65007" s="287"/>
      <c r="X65007" s="289"/>
    </row>
    <row r="65008" spans="20:24">
      <c r="T65008" s="288"/>
      <c r="U65008" s="287"/>
      <c r="X65008" s="289"/>
    </row>
    <row r="65009" spans="20:24">
      <c r="T65009" s="288"/>
      <c r="U65009" s="287"/>
      <c r="X65009" s="289"/>
    </row>
    <row r="65010" spans="20:24">
      <c r="T65010" s="288"/>
      <c r="U65010" s="287"/>
      <c r="X65010" s="289"/>
    </row>
    <row r="65011" spans="20:24">
      <c r="T65011" s="288"/>
      <c r="U65011" s="287"/>
      <c r="X65011" s="289"/>
    </row>
    <row r="65012" spans="20:24">
      <c r="T65012" s="288"/>
      <c r="U65012" s="287"/>
      <c r="X65012" s="289"/>
    </row>
    <row r="65013" spans="20:24">
      <c r="T65013" s="288"/>
      <c r="U65013" s="287"/>
      <c r="X65013" s="289"/>
    </row>
    <row r="65014" spans="20:24">
      <c r="T65014" s="288"/>
      <c r="U65014" s="287"/>
      <c r="X65014" s="289"/>
    </row>
    <row r="65015" spans="20:24">
      <c r="T65015" s="288"/>
      <c r="U65015" s="287"/>
      <c r="X65015" s="289"/>
    </row>
    <row r="65016" spans="20:24">
      <c r="T65016" s="288"/>
      <c r="U65016" s="287"/>
      <c r="X65016" s="289"/>
    </row>
    <row r="65017" spans="20:24">
      <c r="T65017" s="288"/>
      <c r="U65017" s="287"/>
      <c r="X65017" s="289"/>
    </row>
    <row r="65018" spans="20:24">
      <c r="T65018" s="288"/>
      <c r="U65018" s="287"/>
      <c r="X65018" s="289"/>
    </row>
    <row r="65019" spans="20:24">
      <c r="T65019" s="288"/>
      <c r="U65019" s="287"/>
      <c r="X65019" s="289"/>
    </row>
    <row r="65020" spans="20:24">
      <c r="T65020" s="288"/>
      <c r="U65020" s="287"/>
      <c r="X65020" s="289"/>
    </row>
    <row r="65021" spans="20:24">
      <c r="T65021" s="288"/>
      <c r="U65021" s="287"/>
      <c r="X65021" s="289"/>
    </row>
    <row r="65022" spans="20:24">
      <c r="T65022" s="288"/>
      <c r="U65022" s="287"/>
      <c r="X65022" s="289"/>
    </row>
    <row r="65023" spans="20:24">
      <c r="T65023" s="288"/>
      <c r="U65023" s="287"/>
      <c r="X65023" s="289"/>
    </row>
    <row r="65024" spans="20:24">
      <c r="T65024" s="288"/>
      <c r="U65024" s="287"/>
      <c r="X65024" s="289"/>
    </row>
    <row r="65025" spans="20:24">
      <c r="T65025" s="288"/>
      <c r="U65025" s="287"/>
      <c r="X65025" s="289"/>
    </row>
    <row r="65026" spans="20:24">
      <c r="T65026" s="288"/>
      <c r="U65026" s="287"/>
      <c r="X65026" s="289"/>
    </row>
    <row r="65027" spans="20:24">
      <c r="T65027" s="288"/>
      <c r="U65027" s="287"/>
      <c r="X65027" s="289"/>
    </row>
    <row r="65028" spans="20:24">
      <c r="T65028" s="288"/>
      <c r="U65028" s="287"/>
      <c r="X65028" s="289"/>
    </row>
    <row r="65029" spans="20:24">
      <c r="T65029" s="288"/>
      <c r="U65029" s="287"/>
      <c r="X65029" s="289"/>
    </row>
    <row r="65030" spans="20:24">
      <c r="T65030" s="288"/>
      <c r="U65030" s="287"/>
      <c r="X65030" s="289"/>
    </row>
    <row r="65031" spans="20:24">
      <c r="T65031" s="288"/>
      <c r="U65031" s="287"/>
      <c r="X65031" s="289"/>
    </row>
    <row r="65032" spans="20:24">
      <c r="T65032" s="288"/>
      <c r="U65032" s="287"/>
      <c r="X65032" s="289"/>
    </row>
    <row r="65033" spans="20:24">
      <c r="T65033" s="288"/>
      <c r="U65033" s="287"/>
      <c r="X65033" s="289"/>
    </row>
    <row r="65034" spans="20:24">
      <c r="T65034" s="288"/>
      <c r="U65034" s="287"/>
      <c r="X65034" s="289"/>
    </row>
    <row r="65035" spans="20:24">
      <c r="T65035" s="288"/>
      <c r="U65035" s="287"/>
      <c r="X65035" s="289"/>
    </row>
    <row r="65036" spans="20:24">
      <c r="T65036" s="288"/>
      <c r="U65036" s="287"/>
      <c r="X65036" s="289"/>
    </row>
    <row r="65037" spans="20:24">
      <c r="T65037" s="288"/>
      <c r="U65037" s="287"/>
      <c r="X65037" s="289"/>
    </row>
    <row r="65038" spans="20:24">
      <c r="T65038" s="288"/>
      <c r="U65038" s="287"/>
      <c r="X65038" s="289"/>
    </row>
    <row r="65039" spans="20:24">
      <c r="T65039" s="288"/>
      <c r="U65039" s="287"/>
      <c r="X65039" s="289"/>
    </row>
    <row r="65040" spans="20:24">
      <c r="T65040" s="288"/>
      <c r="U65040" s="287"/>
      <c r="X65040" s="289"/>
    </row>
    <row r="65041" spans="20:24">
      <c r="T65041" s="288"/>
      <c r="U65041" s="287"/>
      <c r="X65041" s="289"/>
    </row>
    <row r="65042" spans="20:24">
      <c r="T65042" s="288"/>
      <c r="U65042" s="287"/>
      <c r="X65042" s="289"/>
    </row>
    <row r="65043" spans="20:24">
      <c r="T65043" s="288"/>
      <c r="U65043" s="287"/>
      <c r="X65043" s="289"/>
    </row>
    <row r="65044" spans="20:24">
      <c r="T65044" s="288"/>
      <c r="U65044" s="287"/>
      <c r="X65044" s="289"/>
    </row>
    <row r="65045" spans="20:24">
      <c r="T65045" s="288"/>
      <c r="U65045" s="287"/>
      <c r="X65045" s="289"/>
    </row>
    <row r="65046" spans="20:24">
      <c r="T65046" s="288"/>
      <c r="U65046" s="287"/>
      <c r="X65046" s="289"/>
    </row>
    <row r="65047" spans="20:24">
      <c r="T65047" s="288"/>
      <c r="U65047" s="287"/>
      <c r="X65047" s="289"/>
    </row>
    <row r="65048" spans="20:24">
      <c r="T65048" s="288"/>
      <c r="U65048" s="287"/>
      <c r="X65048" s="289"/>
    </row>
    <row r="65049" spans="20:24">
      <c r="T65049" s="288"/>
      <c r="U65049" s="287"/>
      <c r="X65049" s="289"/>
    </row>
    <row r="65050" spans="20:24">
      <c r="T65050" s="288"/>
      <c r="U65050" s="287"/>
      <c r="X65050" s="289"/>
    </row>
    <row r="65051" spans="20:24">
      <c r="T65051" s="288"/>
      <c r="U65051" s="287"/>
      <c r="X65051" s="289"/>
    </row>
    <row r="65052" spans="20:24">
      <c r="T65052" s="288"/>
      <c r="U65052" s="287"/>
      <c r="X65052" s="289"/>
    </row>
    <row r="65053" spans="20:24">
      <c r="T65053" s="288"/>
      <c r="U65053" s="287"/>
      <c r="X65053" s="289"/>
    </row>
    <row r="65054" spans="20:24">
      <c r="T65054" s="288"/>
      <c r="U65054" s="287"/>
      <c r="X65054" s="289"/>
    </row>
    <row r="65055" spans="20:24">
      <c r="T65055" s="288"/>
      <c r="U65055" s="287"/>
      <c r="X65055" s="289"/>
    </row>
    <row r="65056" spans="20:24">
      <c r="T65056" s="288"/>
      <c r="U65056" s="287"/>
      <c r="X65056" s="289"/>
    </row>
    <row r="65057" spans="20:24">
      <c r="T65057" s="288"/>
      <c r="U65057" s="287"/>
      <c r="X65057" s="289"/>
    </row>
    <row r="65058" spans="20:24">
      <c r="T65058" s="288"/>
      <c r="U65058" s="287"/>
      <c r="X65058" s="289"/>
    </row>
    <row r="65059" spans="20:24">
      <c r="T65059" s="288"/>
      <c r="U65059" s="287"/>
      <c r="X65059" s="289"/>
    </row>
    <row r="65060" spans="20:24">
      <c r="T65060" s="288"/>
      <c r="U65060" s="287"/>
      <c r="X65060" s="289"/>
    </row>
    <row r="65061" spans="20:24">
      <c r="T65061" s="288"/>
      <c r="U65061" s="287"/>
      <c r="X65061" s="289"/>
    </row>
    <row r="65062" spans="20:24">
      <c r="T65062" s="288"/>
      <c r="U65062" s="287"/>
      <c r="X65062" s="289"/>
    </row>
    <row r="65063" spans="20:24">
      <c r="T65063" s="288"/>
      <c r="U65063" s="287"/>
      <c r="X65063" s="289"/>
    </row>
    <row r="65064" spans="20:24">
      <c r="T65064" s="288"/>
      <c r="U65064" s="287"/>
      <c r="X65064" s="289"/>
    </row>
    <row r="65065" spans="20:24">
      <c r="T65065" s="288"/>
      <c r="U65065" s="287"/>
      <c r="X65065" s="289"/>
    </row>
    <row r="65066" spans="20:24">
      <c r="T65066" s="288"/>
      <c r="U65066" s="287"/>
      <c r="X65066" s="289"/>
    </row>
    <row r="65067" spans="20:24">
      <c r="T65067" s="288"/>
      <c r="U65067" s="287"/>
      <c r="X65067" s="289"/>
    </row>
    <row r="65068" spans="20:24">
      <c r="T65068" s="288"/>
      <c r="U65068" s="287"/>
      <c r="X65068" s="289"/>
    </row>
    <row r="65069" spans="20:24">
      <c r="T65069" s="288"/>
      <c r="U65069" s="287"/>
      <c r="X65069" s="289"/>
    </row>
    <row r="65070" spans="20:24">
      <c r="T65070" s="288"/>
      <c r="U65070" s="287"/>
      <c r="X65070" s="289"/>
    </row>
    <row r="65071" spans="20:24">
      <c r="T65071" s="288"/>
      <c r="U65071" s="287"/>
      <c r="X65071" s="289"/>
    </row>
    <row r="65072" spans="20:24">
      <c r="T65072" s="288"/>
      <c r="U65072" s="287"/>
      <c r="X65072" s="289"/>
    </row>
    <row r="65073" spans="20:24">
      <c r="T65073" s="288"/>
      <c r="U65073" s="287"/>
      <c r="X65073" s="289"/>
    </row>
    <row r="65074" spans="20:24">
      <c r="T65074" s="288"/>
      <c r="U65074" s="287"/>
      <c r="X65074" s="289"/>
    </row>
    <row r="65075" spans="20:24">
      <c r="T65075" s="288"/>
      <c r="U65075" s="287"/>
      <c r="X65075" s="289"/>
    </row>
    <row r="65076" spans="20:24">
      <c r="T65076" s="288"/>
      <c r="U65076" s="287"/>
      <c r="X65076" s="289"/>
    </row>
    <row r="65077" spans="20:24">
      <c r="T65077" s="288"/>
      <c r="U65077" s="287"/>
      <c r="X65077" s="289"/>
    </row>
    <row r="65078" spans="20:24">
      <c r="T65078" s="288"/>
      <c r="U65078" s="287"/>
      <c r="X65078" s="289"/>
    </row>
    <row r="65079" spans="20:24">
      <c r="T65079" s="288"/>
      <c r="U65079" s="287"/>
      <c r="X65079" s="289"/>
    </row>
    <row r="65080" spans="20:24">
      <c r="T65080" s="288"/>
      <c r="U65080" s="287"/>
      <c r="X65080" s="289"/>
    </row>
    <row r="65081" spans="20:24">
      <c r="T65081" s="288"/>
      <c r="U65081" s="287"/>
      <c r="X65081" s="289"/>
    </row>
    <row r="65082" spans="20:24">
      <c r="T65082" s="288"/>
      <c r="U65082" s="287"/>
      <c r="X65082" s="289"/>
    </row>
    <row r="65083" spans="20:24">
      <c r="T65083" s="288"/>
      <c r="U65083" s="287"/>
      <c r="X65083" s="289"/>
    </row>
    <row r="65084" spans="20:24">
      <c r="T65084" s="288"/>
      <c r="U65084" s="287"/>
      <c r="X65084" s="289"/>
    </row>
    <row r="65085" spans="20:24">
      <c r="T65085" s="288"/>
      <c r="U65085" s="287"/>
      <c r="X65085" s="289"/>
    </row>
    <row r="65086" spans="20:24">
      <c r="T65086" s="288"/>
      <c r="U65086" s="287"/>
      <c r="X65086" s="289"/>
    </row>
    <row r="65087" spans="20:24">
      <c r="T65087" s="288"/>
      <c r="U65087" s="287"/>
      <c r="X65087" s="289"/>
    </row>
    <row r="65088" spans="20:24">
      <c r="T65088" s="288"/>
      <c r="U65088" s="287"/>
      <c r="X65088" s="289"/>
    </row>
    <row r="65089" spans="20:24">
      <c r="T65089" s="288"/>
      <c r="U65089" s="287"/>
      <c r="X65089" s="289"/>
    </row>
    <row r="65090" spans="20:24">
      <c r="T65090" s="288"/>
      <c r="U65090" s="287"/>
      <c r="X65090" s="289"/>
    </row>
    <row r="65091" spans="20:24">
      <c r="T65091" s="288"/>
      <c r="U65091" s="287"/>
      <c r="X65091" s="289"/>
    </row>
    <row r="65092" spans="20:24">
      <c r="T65092" s="288"/>
      <c r="U65092" s="287"/>
      <c r="X65092" s="289"/>
    </row>
    <row r="65093" spans="20:24">
      <c r="T65093" s="288"/>
      <c r="U65093" s="287"/>
      <c r="X65093" s="289"/>
    </row>
    <row r="65094" spans="20:24">
      <c r="T65094" s="288"/>
      <c r="U65094" s="287"/>
      <c r="X65094" s="289"/>
    </row>
    <row r="65095" spans="20:24">
      <c r="T65095" s="288"/>
      <c r="U65095" s="287"/>
      <c r="X65095" s="289"/>
    </row>
    <row r="65096" spans="20:24">
      <c r="T65096" s="288"/>
      <c r="U65096" s="287"/>
      <c r="X65096" s="289"/>
    </row>
    <row r="65097" spans="20:24">
      <c r="T65097" s="288"/>
      <c r="U65097" s="287"/>
      <c r="X65097" s="289"/>
    </row>
    <row r="65098" spans="20:24">
      <c r="T65098" s="288"/>
      <c r="U65098" s="287"/>
      <c r="X65098" s="289"/>
    </row>
    <row r="65099" spans="20:24">
      <c r="T65099" s="288"/>
      <c r="U65099" s="287"/>
      <c r="X65099" s="289"/>
    </row>
    <row r="65100" spans="20:24">
      <c r="T65100" s="288"/>
      <c r="U65100" s="287"/>
      <c r="X65100" s="289"/>
    </row>
    <row r="65101" spans="20:24">
      <c r="T65101" s="288"/>
      <c r="U65101" s="287"/>
      <c r="X65101" s="289"/>
    </row>
    <row r="65102" spans="20:24">
      <c r="T65102" s="288"/>
      <c r="U65102" s="287"/>
      <c r="X65102" s="289"/>
    </row>
    <row r="65103" spans="20:24">
      <c r="T65103" s="288"/>
      <c r="U65103" s="287"/>
      <c r="X65103" s="289"/>
    </row>
    <row r="65104" spans="20:24">
      <c r="T65104" s="288"/>
      <c r="U65104" s="287"/>
      <c r="X65104" s="289"/>
    </row>
    <row r="65105" spans="20:24">
      <c r="T65105" s="288"/>
      <c r="U65105" s="287"/>
      <c r="X65105" s="289"/>
    </row>
    <row r="65106" spans="20:24">
      <c r="T65106" s="288"/>
      <c r="U65106" s="287"/>
      <c r="X65106" s="289"/>
    </row>
    <row r="65107" spans="20:24">
      <c r="T65107" s="288"/>
      <c r="U65107" s="287"/>
      <c r="X65107" s="289"/>
    </row>
    <row r="65108" spans="20:24">
      <c r="T65108" s="288"/>
      <c r="U65108" s="287"/>
      <c r="X65108" s="289"/>
    </row>
    <row r="65109" spans="20:24">
      <c r="T65109" s="288"/>
      <c r="U65109" s="287"/>
      <c r="X65109" s="289"/>
    </row>
    <row r="65110" spans="20:24">
      <c r="T65110" s="288"/>
      <c r="U65110" s="287"/>
      <c r="X65110" s="289"/>
    </row>
    <row r="65111" spans="20:24">
      <c r="T65111" s="288"/>
      <c r="U65111" s="287"/>
      <c r="X65111" s="289"/>
    </row>
    <row r="65112" spans="20:24">
      <c r="T65112" s="288"/>
      <c r="U65112" s="287"/>
      <c r="X65112" s="289"/>
    </row>
    <row r="65113" spans="20:24">
      <c r="T65113" s="288"/>
      <c r="U65113" s="287"/>
      <c r="X65113" s="289"/>
    </row>
    <row r="65114" spans="20:24">
      <c r="T65114" s="288"/>
      <c r="U65114" s="287"/>
      <c r="X65114" s="289"/>
    </row>
    <row r="65115" spans="20:24">
      <c r="T65115" s="288"/>
      <c r="U65115" s="287"/>
      <c r="X65115" s="289"/>
    </row>
    <row r="65116" spans="20:24">
      <c r="T65116" s="288"/>
      <c r="U65116" s="287"/>
      <c r="X65116" s="289"/>
    </row>
    <row r="65117" spans="20:24">
      <c r="T65117" s="288"/>
      <c r="U65117" s="287"/>
      <c r="X65117" s="289"/>
    </row>
    <row r="65118" spans="20:24">
      <c r="T65118" s="288"/>
      <c r="U65118" s="287"/>
      <c r="X65118" s="289"/>
    </row>
    <row r="65119" spans="20:24">
      <c r="T65119" s="288"/>
      <c r="U65119" s="287"/>
      <c r="X65119" s="289"/>
    </row>
    <row r="65120" spans="20:24">
      <c r="T65120" s="288"/>
      <c r="U65120" s="287"/>
      <c r="X65120" s="289"/>
    </row>
    <row r="65121" spans="20:24">
      <c r="T65121" s="288"/>
      <c r="U65121" s="287"/>
      <c r="X65121" s="289"/>
    </row>
    <row r="65122" spans="20:24">
      <c r="T65122" s="288"/>
      <c r="U65122" s="287"/>
      <c r="X65122" s="289"/>
    </row>
    <row r="65123" spans="20:24">
      <c r="T65123" s="288"/>
      <c r="U65123" s="287"/>
      <c r="X65123" s="289"/>
    </row>
    <row r="65124" spans="20:24">
      <c r="T65124" s="288"/>
      <c r="U65124" s="287"/>
      <c r="X65124" s="289"/>
    </row>
    <row r="65125" spans="20:24">
      <c r="T65125" s="288"/>
      <c r="U65125" s="287"/>
      <c r="X65125" s="289"/>
    </row>
    <row r="65126" spans="20:24">
      <c r="T65126" s="288"/>
      <c r="U65126" s="287"/>
      <c r="X65126" s="289"/>
    </row>
    <row r="65127" spans="20:24">
      <c r="T65127" s="288"/>
      <c r="U65127" s="287"/>
      <c r="X65127" s="289"/>
    </row>
    <row r="65128" spans="20:24">
      <c r="T65128" s="288"/>
      <c r="U65128" s="287"/>
      <c r="X65128" s="289"/>
    </row>
    <row r="65129" spans="20:24">
      <c r="T65129" s="288"/>
      <c r="U65129" s="287"/>
      <c r="X65129" s="289"/>
    </row>
    <row r="65130" spans="20:24">
      <c r="T65130" s="288"/>
      <c r="U65130" s="287"/>
      <c r="X65130" s="289"/>
    </row>
    <row r="65131" spans="20:24">
      <c r="T65131" s="288"/>
      <c r="U65131" s="287"/>
      <c r="X65131" s="289"/>
    </row>
    <row r="65132" spans="20:24">
      <c r="T65132" s="288"/>
      <c r="U65132" s="287"/>
      <c r="X65132" s="289"/>
    </row>
    <row r="65133" spans="20:24">
      <c r="T65133" s="288"/>
      <c r="U65133" s="287"/>
      <c r="X65133" s="289"/>
    </row>
    <row r="65134" spans="20:24">
      <c r="T65134" s="288"/>
      <c r="U65134" s="287"/>
      <c r="X65134" s="289"/>
    </row>
    <row r="65135" spans="20:24">
      <c r="T65135" s="288"/>
      <c r="U65135" s="287"/>
      <c r="X65135" s="289"/>
    </row>
    <row r="65136" spans="20:24">
      <c r="T65136" s="288"/>
      <c r="U65136" s="287"/>
      <c r="X65136" s="289"/>
    </row>
    <row r="65137" spans="20:24">
      <c r="T65137" s="288"/>
      <c r="U65137" s="287"/>
      <c r="X65137" s="289"/>
    </row>
    <row r="65138" spans="20:24">
      <c r="T65138" s="288"/>
      <c r="U65138" s="287"/>
      <c r="X65138" s="289"/>
    </row>
    <row r="65139" spans="20:24">
      <c r="T65139" s="288"/>
      <c r="U65139" s="287"/>
      <c r="X65139" s="289"/>
    </row>
    <row r="65140" spans="20:24">
      <c r="T65140" s="288"/>
      <c r="U65140" s="287"/>
      <c r="X65140" s="289"/>
    </row>
    <row r="65141" spans="20:24">
      <c r="T65141" s="288"/>
      <c r="U65141" s="287"/>
      <c r="X65141" s="289"/>
    </row>
    <row r="65142" spans="20:24">
      <c r="T65142" s="288"/>
      <c r="U65142" s="287"/>
      <c r="X65142" s="289"/>
    </row>
    <row r="65143" spans="20:24">
      <c r="T65143" s="288"/>
      <c r="U65143" s="287"/>
      <c r="X65143" s="289"/>
    </row>
    <row r="65144" spans="20:24">
      <c r="T65144" s="288"/>
      <c r="U65144" s="287"/>
      <c r="X65144" s="289"/>
    </row>
    <row r="65145" spans="20:24">
      <c r="T65145" s="288"/>
      <c r="U65145" s="287"/>
      <c r="X65145" s="289"/>
    </row>
    <row r="65146" spans="20:24">
      <c r="T65146" s="288"/>
      <c r="U65146" s="287"/>
      <c r="X65146" s="289"/>
    </row>
    <row r="65147" spans="20:24">
      <c r="T65147" s="288"/>
      <c r="U65147" s="287"/>
      <c r="X65147" s="289"/>
    </row>
    <row r="65148" spans="20:24">
      <c r="T65148" s="288"/>
      <c r="U65148" s="287"/>
      <c r="X65148" s="289"/>
    </row>
    <row r="65149" spans="20:24">
      <c r="T65149" s="288"/>
      <c r="U65149" s="287"/>
      <c r="X65149" s="289"/>
    </row>
    <row r="65150" spans="20:24">
      <c r="T65150" s="288"/>
      <c r="U65150" s="287"/>
      <c r="X65150" s="289"/>
    </row>
    <row r="65151" spans="20:24">
      <c r="T65151" s="288"/>
      <c r="U65151" s="287"/>
      <c r="X65151" s="289"/>
    </row>
    <row r="65152" spans="20:24">
      <c r="T65152" s="288"/>
      <c r="U65152" s="287"/>
      <c r="X65152" s="289"/>
    </row>
    <row r="65153" spans="20:24">
      <c r="T65153" s="288"/>
      <c r="U65153" s="287"/>
      <c r="X65153" s="289"/>
    </row>
    <row r="65154" spans="20:24">
      <c r="T65154" s="288"/>
      <c r="U65154" s="287"/>
      <c r="X65154" s="289"/>
    </row>
    <row r="65155" spans="20:24">
      <c r="T65155" s="288"/>
      <c r="U65155" s="287"/>
      <c r="X65155" s="289"/>
    </row>
    <row r="65156" spans="20:24">
      <c r="T65156" s="288"/>
      <c r="U65156" s="287"/>
      <c r="X65156" s="289"/>
    </row>
    <row r="65157" spans="20:24">
      <c r="T65157" s="288"/>
      <c r="U65157" s="287"/>
      <c r="X65157" s="289"/>
    </row>
    <row r="65158" spans="20:24">
      <c r="T65158" s="288"/>
      <c r="U65158" s="287"/>
      <c r="X65158" s="289"/>
    </row>
    <row r="65159" spans="20:24">
      <c r="T65159" s="288"/>
      <c r="U65159" s="287"/>
      <c r="X65159" s="289"/>
    </row>
    <row r="65160" spans="20:24">
      <c r="T65160" s="288"/>
      <c r="U65160" s="287"/>
      <c r="X65160" s="289"/>
    </row>
    <row r="65161" spans="20:24">
      <c r="T65161" s="288"/>
      <c r="U65161" s="287"/>
      <c r="X65161" s="289"/>
    </row>
    <row r="65162" spans="20:24">
      <c r="T65162" s="288"/>
      <c r="U65162" s="287"/>
      <c r="X65162" s="289"/>
    </row>
    <row r="65163" spans="20:24">
      <c r="T65163" s="288"/>
      <c r="U65163" s="287"/>
      <c r="X65163" s="289"/>
    </row>
    <row r="65164" spans="20:24">
      <c r="T65164" s="288"/>
      <c r="U65164" s="287"/>
      <c r="X65164" s="289"/>
    </row>
    <row r="65165" spans="20:24">
      <c r="T65165" s="288"/>
      <c r="U65165" s="287"/>
      <c r="X65165" s="289"/>
    </row>
    <row r="65166" spans="20:24">
      <c r="T65166" s="288"/>
      <c r="U65166" s="287"/>
      <c r="X65166" s="289"/>
    </row>
    <row r="65167" spans="20:24">
      <c r="T65167" s="288"/>
      <c r="U65167" s="287"/>
      <c r="X65167" s="289"/>
    </row>
    <row r="65168" spans="20:24">
      <c r="T65168" s="288"/>
      <c r="U65168" s="287"/>
      <c r="X65168" s="289"/>
    </row>
    <row r="65169" spans="20:24">
      <c r="T65169" s="288"/>
      <c r="U65169" s="287"/>
      <c r="X65169" s="289"/>
    </row>
    <row r="65170" spans="20:24">
      <c r="T65170" s="288"/>
      <c r="U65170" s="287"/>
      <c r="X65170" s="289"/>
    </row>
    <row r="65171" spans="20:24">
      <c r="T65171" s="288"/>
      <c r="U65171" s="287"/>
      <c r="X65171" s="289"/>
    </row>
    <row r="65172" spans="20:24">
      <c r="T65172" s="288"/>
      <c r="U65172" s="287"/>
      <c r="X65172" s="289"/>
    </row>
    <row r="65173" spans="20:24">
      <c r="T65173" s="288"/>
      <c r="U65173" s="287"/>
      <c r="X65173" s="289"/>
    </row>
    <row r="65174" spans="20:24">
      <c r="T65174" s="288"/>
      <c r="U65174" s="287"/>
      <c r="X65174" s="289"/>
    </row>
    <row r="65175" spans="20:24">
      <c r="T65175" s="288"/>
      <c r="U65175" s="287"/>
      <c r="X65175" s="289"/>
    </row>
    <row r="65176" spans="20:24">
      <c r="T65176" s="288"/>
      <c r="U65176" s="287"/>
      <c r="X65176" s="289"/>
    </row>
    <row r="65177" spans="20:24">
      <c r="T65177" s="288"/>
      <c r="U65177" s="287"/>
      <c r="X65177" s="289"/>
    </row>
    <row r="65178" spans="20:24">
      <c r="T65178" s="288"/>
      <c r="U65178" s="287"/>
      <c r="X65178" s="289"/>
    </row>
    <row r="65179" spans="20:24">
      <c r="T65179" s="288"/>
      <c r="U65179" s="287"/>
      <c r="X65179" s="289"/>
    </row>
    <row r="65180" spans="20:24">
      <c r="T65180" s="288"/>
      <c r="U65180" s="287"/>
      <c r="X65180" s="289"/>
    </row>
    <row r="65181" spans="20:24">
      <c r="T65181" s="288"/>
      <c r="U65181" s="287"/>
      <c r="X65181" s="289"/>
    </row>
    <row r="65182" spans="20:24">
      <c r="T65182" s="288"/>
      <c r="U65182" s="287"/>
      <c r="X65182" s="289"/>
    </row>
    <row r="65183" spans="20:24">
      <c r="T65183" s="288"/>
      <c r="U65183" s="287"/>
      <c r="X65183" s="289"/>
    </row>
    <row r="65184" spans="20:24">
      <c r="T65184" s="288"/>
      <c r="U65184" s="287"/>
      <c r="X65184" s="289"/>
    </row>
    <row r="65185" spans="20:24">
      <c r="T65185" s="288"/>
      <c r="U65185" s="287"/>
      <c r="X65185" s="289"/>
    </row>
    <row r="65186" spans="20:24">
      <c r="T65186" s="288"/>
      <c r="U65186" s="287"/>
      <c r="X65186" s="289"/>
    </row>
    <row r="65187" spans="20:24">
      <c r="T65187" s="288"/>
      <c r="U65187" s="287"/>
      <c r="X65187" s="289"/>
    </row>
    <row r="65188" spans="20:24">
      <c r="T65188" s="288"/>
      <c r="U65188" s="287"/>
      <c r="X65188" s="289"/>
    </row>
    <row r="65189" spans="20:24">
      <c r="T65189" s="288"/>
      <c r="U65189" s="287"/>
      <c r="X65189" s="289"/>
    </row>
    <row r="65190" spans="20:24">
      <c r="T65190" s="288"/>
      <c r="U65190" s="287"/>
      <c r="X65190" s="289"/>
    </row>
    <row r="65191" spans="20:24">
      <c r="T65191" s="288"/>
      <c r="U65191" s="287"/>
      <c r="X65191" s="289"/>
    </row>
    <row r="65192" spans="20:24">
      <c r="T65192" s="288"/>
      <c r="U65192" s="287"/>
      <c r="X65192" s="289"/>
    </row>
    <row r="65193" spans="20:24">
      <c r="T65193" s="288"/>
      <c r="U65193" s="287"/>
      <c r="X65193" s="289"/>
    </row>
    <row r="65194" spans="20:24">
      <c r="T65194" s="288"/>
      <c r="U65194" s="287"/>
      <c r="X65194" s="289"/>
    </row>
    <row r="65195" spans="20:24">
      <c r="T65195" s="288"/>
      <c r="U65195" s="287"/>
      <c r="X65195" s="289"/>
    </row>
    <row r="65196" spans="20:24">
      <c r="T65196" s="288"/>
      <c r="U65196" s="287"/>
      <c r="X65196" s="289"/>
    </row>
    <row r="65197" spans="20:24">
      <c r="T65197" s="288"/>
      <c r="U65197" s="287"/>
      <c r="X65197" s="289"/>
    </row>
    <row r="65198" spans="20:24">
      <c r="T65198" s="288"/>
      <c r="U65198" s="287"/>
      <c r="X65198" s="289"/>
    </row>
    <row r="65199" spans="20:24">
      <c r="T65199" s="288"/>
      <c r="U65199" s="287"/>
      <c r="X65199" s="289"/>
    </row>
    <row r="65200" spans="20:24">
      <c r="T65200" s="288"/>
      <c r="U65200" s="287"/>
      <c r="X65200" s="289"/>
    </row>
    <row r="65201" spans="20:24">
      <c r="T65201" s="288"/>
      <c r="U65201" s="287"/>
      <c r="X65201" s="289"/>
    </row>
    <row r="65202" spans="20:24">
      <c r="T65202" s="288"/>
      <c r="U65202" s="287"/>
      <c r="X65202" s="289"/>
    </row>
    <row r="65203" spans="20:24">
      <c r="T65203" s="288"/>
      <c r="U65203" s="287"/>
      <c r="X65203" s="289"/>
    </row>
    <row r="65204" spans="20:24">
      <c r="T65204" s="288"/>
      <c r="U65204" s="287"/>
      <c r="X65204" s="289"/>
    </row>
    <row r="65205" spans="20:24">
      <c r="T65205" s="288"/>
      <c r="U65205" s="287"/>
      <c r="X65205" s="289"/>
    </row>
    <row r="65206" spans="20:24">
      <c r="T65206" s="288"/>
      <c r="U65206" s="287"/>
      <c r="X65206" s="289"/>
    </row>
    <row r="65207" spans="20:24">
      <c r="T65207" s="288"/>
      <c r="U65207" s="287"/>
      <c r="X65207" s="289"/>
    </row>
    <row r="65208" spans="20:24">
      <c r="T65208" s="288"/>
      <c r="U65208" s="287"/>
      <c r="X65208" s="289"/>
    </row>
    <row r="65209" spans="20:24">
      <c r="T65209" s="288"/>
      <c r="U65209" s="287"/>
      <c r="X65209" s="289"/>
    </row>
    <row r="65210" spans="20:24">
      <c r="T65210" s="288"/>
      <c r="U65210" s="287"/>
      <c r="X65210" s="289"/>
    </row>
    <row r="65211" spans="20:24">
      <c r="T65211" s="288"/>
      <c r="U65211" s="287"/>
      <c r="X65211" s="289"/>
    </row>
    <row r="65212" spans="20:24">
      <c r="T65212" s="288"/>
      <c r="U65212" s="287"/>
      <c r="X65212" s="289"/>
    </row>
    <row r="65213" spans="20:24">
      <c r="T65213" s="288"/>
      <c r="U65213" s="287"/>
      <c r="X65213" s="289"/>
    </row>
    <row r="65214" spans="20:24">
      <c r="T65214" s="288"/>
      <c r="U65214" s="287"/>
      <c r="X65214" s="289"/>
    </row>
    <row r="65215" spans="20:24">
      <c r="T65215" s="288"/>
      <c r="U65215" s="287"/>
      <c r="X65215" s="289"/>
    </row>
    <row r="65216" spans="20:24">
      <c r="T65216" s="288"/>
      <c r="U65216" s="287"/>
      <c r="X65216" s="289"/>
    </row>
    <row r="65217" spans="20:24">
      <c r="T65217" s="288"/>
      <c r="U65217" s="287"/>
      <c r="X65217" s="289"/>
    </row>
    <row r="65218" spans="20:24">
      <c r="T65218" s="288"/>
      <c r="U65218" s="287"/>
      <c r="X65218" s="289"/>
    </row>
    <row r="65219" spans="20:24">
      <c r="T65219" s="288"/>
      <c r="U65219" s="287"/>
      <c r="X65219" s="289"/>
    </row>
    <row r="65220" spans="20:24">
      <c r="T65220" s="288"/>
      <c r="U65220" s="287"/>
      <c r="X65220" s="289"/>
    </row>
    <row r="65221" spans="20:24">
      <c r="T65221" s="288"/>
      <c r="U65221" s="287"/>
      <c r="X65221" s="289"/>
    </row>
    <row r="65222" spans="20:24">
      <c r="T65222" s="288"/>
      <c r="U65222" s="287"/>
      <c r="X65222" s="289"/>
    </row>
    <row r="65223" spans="20:24">
      <c r="T65223" s="288"/>
      <c r="U65223" s="287"/>
      <c r="X65223" s="289"/>
    </row>
    <row r="65224" spans="20:24">
      <c r="T65224" s="288"/>
      <c r="U65224" s="287"/>
      <c r="X65224" s="289"/>
    </row>
    <row r="65225" spans="20:24">
      <c r="T65225" s="288"/>
      <c r="U65225" s="287"/>
      <c r="X65225" s="289"/>
    </row>
    <row r="65226" spans="20:24">
      <c r="T65226" s="288"/>
      <c r="U65226" s="287"/>
      <c r="X65226" s="289"/>
    </row>
    <row r="65227" spans="20:24">
      <c r="T65227" s="288"/>
      <c r="U65227" s="287"/>
      <c r="X65227" s="289"/>
    </row>
    <row r="65228" spans="20:24">
      <c r="T65228" s="288"/>
      <c r="U65228" s="287"/>
      <c r="X65228" s="289"/>
    </row>
    <row r="65229" spans="20:24">
      <c r="T65229" s="288"/>
      <c r="U65229" s="287"/>
      <c r="X65229" s="289"/>
    </row>
    <row r="65230" spans="20:24">
      <c r="T65230" s="288"/>
      <c r="U65230" s="287"/>
      <c r="X65230" s="289"/>
    </row>
    <row r="65231" spans="20:24">
      <c r="T65231" s="288"/>
      <c r="U65231" s="287"/>
      <c r="X65231" s="289"/>
    </row>
    <row r="65232" spans="20:24">
      <c r="T65232" s="288"/>
      <c r="U65232" s="287"/>
      <c r="X65232" s="289"/>
    </row>
    <row r="65233" spans="20:24">
      <c r="T65233" s="288"/>
      <c r="U65233" s="287"/>
      <c r="X65233" s="289"/>
    </row>
    <row r="65234" spans="20:24">
      <c r="T65234" s="288"/>
      <c r="U65234" s="287"/>
      <c r="X65234" s="289"/>
    </row>
    <row r="65235" spans="20:24">
      <c r="T65235" s="288"/>
      <c r="U65235" s="287"/>
      <c r="X65235" s="289"/>
    </row>
    <row r="65236" spans="20:24">
      <c r="T65236" s="288"/>
      <c r="U65236" s="287"/>
      <c r="X65236" s="289"/>
    </row>
    <row r="65237" spans="20:24">
      <c r="T65237" s="288"/>
      <c r="U65237" s="287"/>
      <c r="X65237" s="289"/>
    </row>
    <row r="65238" spans="20:24">
      <c r="T65238" s="288"/>
      <c r="U65238" s="287"/>
      <c r="X65238" s="289"/>
    </row>
    <row r="65239" spans="20:24">
      <c r="T65239" s="288"/>
      <c r="U65239" s="287"/>
      <c r="X65239" s="289"/>
    </row>
    <row r="65240" spans="20:24">
      <c r="T65240" s="288"/>
      <c r="U65240" s="287"/>
      <c r="X65240" s="289"/>
    </row>
    <row r="65241" spans="20:24">
      <c r="T65241" s="288"/>
      <c r="U65241" s="287"/>
      <c r="X65241" s="289"/>
    </row>
    <row r="65242" spans="20:24">
      <c r="T65242" s="288"/>
      <c r="U65242" s="287"/>
      <c r="X65242" s="289"/>
    </row>
    <row r="65243" spans="20:24">
      <c r="T65243" s="288"/>
      <c r="U65243" s="287"/>
      <c r="X65243" s="289"/>
    </row>
    <row r="65244" spans="20:24">
      <c r="T65244" s="288"/>
      <c r="U65244" s="287"/>
      <c r="X65244" s="289"/>
    </row>
    <row r="65245" spans="20:24">
      <c r="T65245" s="288"/>
      <c r="U65245" s="287"/>
      <c r="X65245" s="289"/>
    </row>
    <row r="65246" spans="20:24">
      <c r="T65246" s="288"/>
      <c r="U65246" s="287"/>
      <c r="X65246" s="289"/>
    </row>
    <row r="65247" spans="20:24">
      <c r="T65247" s="288"/>
      <c r="U65247" s="287"/>
      <c r="X65247" s="289"/>
    </row>
    <row r="65248" spans="20:24">
      <c r="T65248" s="288"/>
      <c r="U65248" s="287"/>
      <c r="X65248" s="289"/>
    </row>
    <row r="65249" spans="20:24">
      <c r="T65249" s="288"/>
      <c r="U65249" s="287"/>
      <c r="X65249" s="289"/>
    </row>
    <row r="65250" spans="20:24">
      <c r="T65250" s="288"/>
      <c r="U65250" s="287"/>
      <c r="X65250" s="289"/>
    </row>
    <row r="65251" spans="20:24">
      <c r="T65251" s="288"/>
      <c r="U65251" s="287"/>
      <c r="X65251" s="289"/>
    </row>
    <row r="65252" spans="20:24">
      <c r="T65252" s="288"/>
      <c r="U65252" s="287"/>
      <c r="X65252" s="289"/>
    </row>
    <row r="65253" spans="20:24">
      <c r="T65253" s="288"/>
      <c r="U65253" s="287"/>
      <c r="X65253" s="289"/>
    </row>
    <row r="65254" spans="20:24">
      <c r="T65254" s="288"/>
      <c r="U65254" s="287"/>
      <c r="X65254" s="289"/>
    </row>
    <row r="65255" spans="20:24">
      <c r="T65255" s="288"/>
      <c r="U65255" s="287"/>
      <c r="X65255" s="289"/>
    </row>
    <row r="65256" spans="20:24">
      <c r="T65256" s="288"/>
      <c r="U65256" s="287"/>
      <c r="X65256" s="289"/>
    </row>
    <row r="65257" spans="20:24">
      <c r="T65257" s="288"/>
      <c r="U65257" s="287"/>
      <c r="X65257" s="289"/>
    </row>
    <row r="65258" spans="20:24">
      <c r="T65258" s="288"/>
      <c r="U65258" s="287"/>
      <c r="X65258" s="289"/>
    </row>
    <row r="65259" spans="20:24">
      <c r="T65259" s="288"/>
      <c r="U65259" s="287"/>
      <c r="X65259" s="289"/>
    </row>
    <row r="65260" spans="20:24">
      <c r="T65260" s="288"/>
      <c r="U65260" s="287"/>
      <c r="X65260" s="289"/>
    </row>
    <row r="65261" spans="20:24">
      <c r="T65261" s="288"/>
      <c r="U65261" s="287"/>
      <c r="X65261" s="289"/>
    </row>
    <row r="65262" spans="20:24">
      <c r="T65262" s="288"/>
      <c r="U65262" s="287"/>
      <c r="X65262" s="289"/>
    </row>
    <row r="65263" spans="20:24">
      <c r="T65263" s="288"/>
      <c r="U65263" s="287"/>
      <c r="X65263" s="289"/>
    </row>
    <row r="65264" spans="20:24">
      <c r="T65264" s="288"/>
      <c r="U65264" s="287"/>
      <c r="X65264" s="289"/>
    </row>
    <row r="65265" spans="20:24">
      <c r="T65265" s="288"/>
      <c r="U65265" s="287"/>
      <c r="X65265" s="289"/>
    </row>
    <row r="65266" spans="20:24">
      <c r="T65266" s="288"/>
      <c r="U65266" s="287"/>
      <c r="X65266" s="289"/>
    </row>
    <row r="65267" spans="20:24">
      <c r="T65267" s="288"/>
      <c r="U65267" s="287"/>
      <c r="X65267" s="289"/>
    </row>
    <row r="65268" spans="20:24">
      <c r="T65268" s="288"/>
      <c r="U65268" s="287"/>
      <c r="X65268" s="289"/>
    </row>
    <row r="65269" spans="20:24">
      <c r="T65269" s="288"/>
      <c r="U65269" s="287"/>
      <c r="X65269" s="289"/>
    </row>
    <row r="65270" spans="20:24">
      <c r="T65270" s="288"/>
      <c r="U65270" s="287"/>
      <c r="X65270" s="289"/>
    </row>
    <row r="65271" spans="20:24">
      <c r="T65271" s="288"/>
      <c r="U65271" s="287"/>
      <c r="X65271" s="289"/>
    </row>
    <row r="65272" spans="20:24">
      <c r="T65272" s="288"/>
      <c r="U65272" s="287"/>
      <c r="X65272" s="289"/>
    </row>
    <row r="65273" spans="20:24">
      <c r="T65273" s="288"/>
      <c r="U65273" s="287"/>
      <c r="X65273" s="289"/>
    </row>
    <row r="65274" spans="20:24">
      <c r="T65274" s="288"/>
      <c r="U65274" s="287"/>
      <c r="X65274" s="289"/>
    </row>
    <row r="65275" spans="20:24">
      <c r="T65275" s="288"/>
      <c r="U65275" s="287"/>
      <c r="X65275" s="289"/>
    </row>
    <row r="65276" spans="20:24">
      <c r="T65276" s="288"/>
      <c r="U65276" s="287"/>
      <c r="X65276" s="289"/>
    </row>
    <row r="65277" spans="20:24">
      <c r="T65277" s="288"/>
      <c r="U65277" s="287"/>
      <c r="X65277" s="289"/>
    </row>
    <row r="65278" spans="20:24">
      <c r="T65278" s="288"/>
      <c r="U65278" s="287"/>
      <c r="X65278" s="289"/>
    </row>
    <row r="65279" spans="20:24">
      <c r="T65279" s="288"/>
      <c r="U65279" s="287"/>
      <c r="X65279" s="289"/>
    </row>
    <row r="65280" spans="20:24">
      <c r="T65280" s="288"/>
      <c r="U65280" s="287"/>
      <c r="X65280" s="289"/>
    </row>
    <row r="65281" spans="20:24">
      <c r="T65281" s="288"/>
      <c r="U65281" s="287"/>
      <c r="X65281" s="289"/>
    </row>
    <row r="65282" spans="20:24">
      <c r="T65282" s="288"/>
      <c r="U65282" s="287"/>
      <c r="X65282" s="289"/>
    </row>
    <row r="65283" spans="20:24">
      <c r="T65283" s="288"/>
      <c r="U65283" s="287"/>
      <c r="X65283" s="289"/>
    </row>
    <row r="65284" spans="20:24">
      <c r="T65284" s="288"/>
      <c r="U65284" s="287"/>
      <c r="X65284" s="289"/>
    </row>
    <row r="65285" spans="20:24">
      <c r="T65285" s="288"/>
      <c r="U65285" s="287"/>
      <c r="X65285" s="289"/>
    </row>
    <row r="65286" spans="20:24">
      <c r="T65286" s="288"/>
      <c r="U65286" s="287"/>
      <c r="X65286" s="289"/>
    </row>
    <row r="65287" spans="20:24">
      <c r="T65287" s="288"/>
      <c r="U65287" s="287"/>
      <c r="X65287" s="289"/>
    </row>
    <row r="65288" spans="20:24">
      <c r="T65288" s="288"/>
      <c r="U65288" s="287"/>
      <c r="X65288" s="289"/>
    </row>
    <row r="65289" spans="20:24">
      <c r="T65289" s="288"/>
      <c r="U65289" s="287"/>
      <c r="X65289" s="289"/>
    </row>
    <row r="65290" spans="20:24">
      <c r="T65290" s="288"/>
      <c r="U65290" s="287"/>
      <c r="X65290" s="289"/>
    </row>
    <row r="65291" spans="20:24">
      <c r="T65291" s="288"/>
      <c r="U65291" s="287"/>
      <c r="X65291" s="289"/>
    </row>
    <row r="65292" spans="20:24">
      <c r="T65292" s="288"/>
      <c r="U65292" s="287"/>
      <c r="X65292" s="289"/>
    </row>
    <row r="65293" spans="20:24">
      <c r="T65293" s="288"/>
      <c r="U65293" s="287"/>
      <c r="X65293" s="289"/>
    </row>
    <row r="65294" spans="20:24">
      <c r="T65294" s="288"/>
      <c r="U65294" s="287"/>
      <c r="X65294" s="289"/>
    </row>
    <row r="65295" spans="20:24">
      <c r="T65295" s="288"/>
      <c r="U65295" s="287"/>
      <c r="X65295" s="289"/>
    </row>
    <row r="65296" spans="20:24">
      <c r="T65296" s="288"/>
      <c r="U65296" s="287"/>
      <c r="X65296" s="289"/>
    </row>
    <row r="65297" spans="20:24">
      <c r="T65297" s="288"/>
      <c r="U65297" s="287"/>
      <c r="X65297" s="289"/>
    </row>
    <row r="65298" spans="20:24">
      <c r="T65298" s="288"/>
      <c r="U65298" s="287"/>
      <c r="X65298" s="289"/>
    </row>
    <row r="65299" spans="20:24">
      <c r="T65299" s="288"/>
      <c r="U65299" s="287"/>
      <c r="X65299" s="289"/>
    </row>
    <row r="65300" spans="20:24">
      <c r="T65300" s="288"/>
      <c r="U65300" s="287"/>
      <c r="X65300" s="289"/>
    </row>
    <row r="65301" spans="20:24">
      <c r="T65301" s="288"/>
      <c r="U65301" s="287"/>
      <c r="X65301" s="289"/>
    </row>
    <row r="65302" spans="20:24">
      <c r="T65302" s="288"/>
      <c r="U65302" s="287"/>
      <c r="X65302" s="289"/>
    </row>
    <row r="65303" spans="20:24">
      <c r="T65303" s="288"/>
      <c r="U65303" s="287"/>
      <c r="X65303" s="289"/>
    </row>
    <row r="65304" spans="20:24">
      <c r="T65304" s="288"/>
      <c r="U65304" s="287"/>
      <c r="X65304" s="289"/>
    </row>
    <row r="65305" spans="20:24">
      <c r="T65305" s="288"/>
      <c r="U65305" s="287"/>
      <c r="X65305" s="289"/>
    </row>
    <row r="65306" spans="20:24">
      <c r="T65306" s="288"/>
      <c r="U65306" s="287"/>
      <c r="X65306" s="289"/>
    </row>
    <row r="65307" spans="20:24">
      <c r="T65307" s="288"/>
      <c r="U65307" s="287"/>
      <c r="X65307" s="289"/>
    </row>
    <row r="65308" spans="20:24">
      <c r="T65308" s="288"/>
      <c r="U65308" s="287"/>
      <c r="X65308" s="289"/>
    </row>
    <row r="65309" spans="20:24">
      <c r="T65309" s="288"/>
      <c r="U65309" s="287"/>
      <c r="X65309" s="289"/>
    </row>
    <row r="65310" spans="20:24">
      <c r="T65310" s="288"/>
      <c r="U65310" s="287"/>
      <c r="X65310" s="289"/>
    </row>
    <row r="65311" spans="20:24">
      <c r="T65311" s="288"/>
      <c r="U65311" s="287"/>
      <c r="X65311" s="289"/>
    </row>
    <row r="65312" spans="20:24">
      <c r="T65312" s="288"/>
      <c r="U65312" s="287"/>
      <c r="X65312" s="289"/>
    </row>
    <row r="65313" spans="20:24">
      <c r="T65313" s="288"/>
      <c r="U65313" s="287"/>
      <c r="X65313" s="289"/>
    </row>
    <row r="65314" spans="20:24">
      <c r="T65314" s="288"/>
      <c r="U65314" s="287"/>
      <c r="X65314" s="289"/>
    </row>
    <row r="65315" spans="20:24">
      <c r="T65315" s="288"/>
      <c r="U65315" s="287"/>
      <c r="X65315" s="289"/>
    </row>
    <row r="65316" spans="20:24">
      <c r="T65316" s="288"/>
      <c r="U65316" s="287"/>
      <c r="X65316" s="289"/>
    </row>
    <row r="65317" spans="20:24">
      <c r="T65317" s="288"/>
      <c r="U65317" s="287"/>
      <c r="X65317" s="289"/>
    </row>
    <row r="65318" spans="20:24">
      <c r="T65318" s="288"/>
      <c r="U65318" s="287"/>
      <c r="X65318" s="289"/>
    </row>
    <row r="65319" spans="20:24">
      <c r="T65319" s="288"/>
      <c r="U65319" s="287"/>
      <c r="X65319" s="289"/>
    </row>
    <row r="65320" spans="20:24">
      <c r="T65320" s="288"/>
      <c r="U65320" s="287"/>
      <c r="X65320" s="289"/>
    </row>
    <row r="65321" spans="20:24">
      <c r="T65321" s="288"/>
      <c r="U65321" s="287"/>
      <c r="X65321" s="289"/>
    </row>
    <row r="65322" spans="20:24">
      <c r="T65322" s="288"/>
      <c r="U65322" s="287"/>
      <c r="X65322" s="289"/>
    </row>
    <row r="65323" spans="20:24">
      <c r="T65323" s="288"/>
      <c r="U65323" s="287"/>
      <c r="X65323" s="289"/>
    </row>
    <row r="65324" spans="20:24">
      <c r="T65324" s="288"/>
      <c r="U65324" s="287"/>
      <c r="X65324" s="289"/>
    </row>
    <row r="65325" spans="20:24">
      <c r="T65325" s="288"/>
      <c r="U65325" s="287"/>
      <c r="X65325" s="289"/>
    </row>
    <row r="65326" spans="20:24">
      <c r="T65326" s="288"/>
      <c r="U65326" s="287"/>
      <c r="X65326" s="289"/>
    </row>
    <row r="65327" spans="20:24">
      <c r="T65327" s="288"/>
      <c r="U65327" s="287"/>
      <c r="X65327" s="289"/>
    </row>
    <row r="65328" spans="20:24">
      <c r="T65328" s="288"/>
      <c r="U65328" s="287"/>
      <c r="X65328" s="289"/>
    </row>
    <row r="65329" spans="20:24">
      <c r="T65329" s="288"/>
      <c r="U65329" s="287"/>
      <c r="X65329" s="289"/>
    </row>
    <row r="65330" spans="20:24">
      <c r="T65330" s="288"/>
      <c r="U65330" s="287"/>
      <c r="X65330" s="289"/>
    </row>
    <row r="65331" spans="20:24">
      <c r="T65331" s="288"/>
      <c r="U65331" s="287"/>
      <c r="X65331" s="289"/>
    </row>
    <row r="65332" spans="20:24">
      <c r="T65332" s="288"/>
      <c r="U65332" s="287"/>
      <c r="X65332" s="289"/>
    </row>
    <row r="65333" spans="20:24">
      <c r="T65333" s="288"/>
      <c r="U65333" s="287"/>
      <c r="X65333" s="289"/>
    </row>
    <row r="65334" spans="20:24">
      <c r="T65334" s="288"/>
      <c r="U65334" s="287"/>
      <c r="X65334" s="289"/>
    </row>
    <row r="65335" spans="20:24">
      <c r="T65335" s="288"/>
      <c r="U65335" s="287"/>
      <c r="X65335" s="289"/>
    </row>
    <row r="65336" spans="20:24">
      <c r="T65336" s="288"/>
      <c r="U65336" s="287"/>
      <c r="X65336" s="289"/>
    </row>
    <row r="65337" spans="20:24">
      <c r="T65337" s="288"/>
      <c r="U65337" s="287"/>
      <c r="X65337" s="289"/>
    </row>
    <row r="65338" spans="20:24">
      <c r="T65338" s="288"/>
      <c r="U65338" s="287"/>
      <c r="X65338" s="289"/>
    </row>
    <row r="65339" spans="20:24">
      <c r="T65339" s="288"/>
      <c r="U65339" s="287"/>
      <c r="X65339" s="289"/>
    </row>
    <row r="65340" spans="20:24">
      <c r="T65340" s="288"/>
      <c r="U65340" s="287"/>
      <c r="X65340" s="289"/>
    </row>
    <row r="65341" spans="20:24">
      <c r="T65341" s="288"/>
      <c r="U65341" s="287"/>
      <c r="X65341" s="289"/>
    </row>
    <row r="65342" spans="20:24">
      <c r="T65342" s="288"/>
      <c r="U65342" s="287"/>
      <c r="X65342" s="289"/>
    </row>
    <row r="65343" spans="20:24">
      <c r="T65343" s="288"/>
      <c r="U65343" s="287"/>
      <c r="X65343" s="289"/>
    </row>
    <row r="65344" spans="20:24">
      <c r="T65344" s="288"/>
      <c r="U65344" s="287"/>
      <c r="X65344" s="289"/>
    </row>
    <row r="65345" spans="20:24">
      <c r="T65345" s="288"/>
      <c r="U65345" s="287"/>
      <c r="X65345" s="289"/>
    </row>
    <row r="65346" spans="20:24">
      <c r="T65346" s="288"/>
      <c r="U65346" s="287"/>
      <c r="X65346" s="289"/>
    </row>
    <row r="65347" spans="20:24">
      <c r="T65347" s="288"/>
      <c r="U65347" s="287"/>
      <c r="X65347" s="289"/>
    </row>
    <row r="65348" spans="20:24">
      <c r="T65348" s="288"/>
      <c r="U65348" s="287"/>
      <c r="X65348" s="289"/>
    </row>
    <row r="65349" spans="20:24">
      <c r="T65349" s="288"/>
      <c r="U65349" s="287"/>
      <c r="X65349" s="289"/>
    </row>
    <row r="65350" spans="20:24">
      <c r="T65350" s="288"/>
      <c r="U65350" s="287"/>
      <c r="X65350" s="289"/>
    </row>
    <row r="65351" spans="20:24">
      <c r="T65351" s="288"/>
      <c r="U65351" s="287"/>
      <c r="X65351" s="289"/>
    </row>
    <row r="65352" spans="20:24">
      <c r="T65352" s="288"/>
      <c r="U65352" s="287"/>
      <c r="X65352" s="289"/>
    </row>
    <row r="65353" spans="20:24">
      <c r="T65353" s="288"/>
      <c r="U65353" s="287"/>
      <c r="X65353" s="289"/>
    </row>
    <row r="65354" spans="20:24">
      <c r="T65354" s="288"/>
      <c r="U65354" s="287"/>
      <c r="X65354" s="289"/>
    </row>
    <row r="65355" spans="20:24">
      <c r="T65355" s="288"/>
      <c r="U65355" s="287"/>
      <c r="X65355" s="289"/>
    </row>
    <row r="65356" spans="20:24">
      <c r="T65356" s="288"/>
      <c r="U65356" s="287"/>
      <c r="X65356" s="289"/>
    </row>
    <row r="65357" spans="20:24">
      <c r="T65357" s="288"/>
      <c r="U65357" s="287"/>
      <c r="X65357" s="289"/>
    </row>
    <row r="65358" spans="20:24">
      <c r="T65358" s="288"/>
      <c r="U65358" s="287"/>
      <c r="X65358" s="289"/>
    </row>
    <row r="65359" spans="20:24">
      <c r="T65359" s="288"/>
      <c r="U65359" s="287"/>
      <c r="X65359" s="289"/>
    </row>
    <row r="65360" spans="20:24">
      <c r="T65360" s="288"/>
      <c r="U65360" s="287"/>
      <c r="X65360" s="289"/>
    </row>
    <row r="65361" spans="20:24">
      <c r="T65361" s="288"/>
      <c r="U65361" s="287"/>
      <c r="X65361" s="289"/>
    </row>
    <row r="65362" spans="20:24">
      <c r="T65362" s="288"/>
      <c r="U65362" s="287"/>
      <c r="X65362" s="289"/>
    </row>
    <row r="65363" spans="20:24">
      <c r="T65363" s="288"/>
      <c r="U65363" s="287"/>
      <c r="X65363" s="289"/>
    </row>
    <row r="65364" spans="20:24">
      <c r="T65364" s="288"/>
      <c r="U65364" s="287"/>
      <c r="X65364" s="289"/>
    </row>
    <row r="65365" spans="20:24">
      <c r="T65365" s="288"/>
      <c r="U65365" s="287"/>
      <c r="X65365" s="289"/>
    </row>
    <row r="65366" spans="20:24">
      <c r="T65366" s="288"/>
      <c r="U65366" s="287"/>
      <c r="X65366" s="289"/>
    </row>
    <row r="65367" spans="20:24">
      <c r="T65367" s="288"/>
      <c r="U65367" s="287"/>
      <c r="X65367" s="289"/>
    </row>
    <row r="65368" spans="20:24">
      <c r="T65368" s="288"/>
      <c r="U65368" s="287"/>
      <c r="X65368" s="289"/>
    </row>
    <row r="65369" spans="20:24">
      <c r="T65369" s="288"/>
      <c r="U65369" s="287"/>
      <c r="X65369" s="289"/>
    </row>
    <row r="65370" spans="20:24">
      <c r="T65370" s="288"/>
      <c r="U65370" s="287"/>
      <c r="X65370" s="289"/>
    </row>
    <row r="65371" spans="20:24">
      <c r="T65371" s="288"/>
      <c r="U65371" s="287"/>
      <c r="X65371" s="289"/>
    </row>
    <row r="65372" spans="20:24">
      <c r="T65372" s="288"/>
      <c r="U65372" s="287"/>
      <c r="X65372" s="289"/>
    </row>
    <row r="65373" spans="20:24">
      <c r="T65373" s="288"/>
      <c r="U65373" s="287"/>
      <c r="X65373" s="289"/>
    </row>
    <row r="65374" spans="20:24">
      <c r="T65374" s="288"/>
      <c r="U65374" s="287"/>
      <c r="X65374" s="289"/>
    </row>
    <row r="65375" spans="20:24">
      <c r="T65375" s="288"/>
      <c r="U65375" s="287"/>
      <c r="X65375" s="289"/>
    </row>
    <row r="65376" spans="20:24">
      <c r="T65376" s="288"/>
      <c r="U65376" s="287"/>
      <c r="X65376" s="289"/>
    </row>
    <row r="65377" spans="20:24">
      <c r="T65377" s="288"/>
      <c r="U65377" s="287"/>
      <c r="X65377" s="289"/>
    </row>
    <row r="65378" spans="20:24">
      <c r="T65378" s="288"/>
      <c r="U65378" s="287"/>
      <c r="X65378" s="289"/>
    </row>
    <row r="65379" spans="20:24">
      <c r="T65379" s="288"/>
      <c r="U65379" s="287"/>
      <c r="X65379" s="289"/>
    </row>
    <row r="65380" spans="20:24">
      <c r="T65380" s="288"/>
      <c r="U65380" s="287"/>
      <c r="X65380" s="289"/>
    </row>
    <row r="65381" spans="20:24">
      <c r="T65381" s="288"/>
      <c r="U65381" s="287"/>
      <c r="X65381" s="289"/>
    </row>
    <row r="65382" spans="20:24">
      <c r="T65382" s="288"/>
      <c r="U65382" s="287"/>
      <c r="X65382" s="289"/>
    </row>
    <row r="65383" spans="20:24">
      <c r="T65383" s="288"/>
      <c r="U65383" s="287"/>
      <c r="X65383" s="289"/>
    </row>
    <row r="65384" spans="20:24">
      <c r="T65384" s="288"/>
      <c r="U65384" s="287"/>
      <c r="X65384" s="289"/>
    </row>
    <row r="65385" spans="20:24">
      <c r="T65385" s="288"/>
      <c r="U65385" s="287"/>
      <c r="X65385" s="289"/>
    </row>
    <row r="65386" spans="20:24">
      <c r="T65386" s="288"/>
      <c r="U65386" s="287"/>
      <c r="X65386" s="289"/>
    </row>
    <row r="65387" spans="20:24">
      <c r="T65387" s="288"/>
      <c r="U65387" s="287"/>
      <c r="X65387" s="289"/>
    </row>
    <row r="65388" spans="20:24">
      <c r="T65388" s="288"/>
      <c r="U65388" s="287"/>
      <c r="X65388" s="289"/>
    </row>
    <row r="65389" spans="20:24">
      <c r="T65389" s="288"/>
      <c r="U65389" s="287"/>
      <c r="X65389" s="289"/>
    </row>
    <row r="65390" spans="20:24">
      <c r="T65390" s="288"/>
      <c r="U65390" s="287"/>
      <c r="X65390" s="289"/>
    </row>
    <row r="65391" spans="20:24">
      <c r="T65391" s="288"/>
      <c r="U65391" s="287"/>
      <c r="X65391" s="289"/>
    </row>
    <row r="65392" spans="20:24">
      <c r="T65392" s="288"/>
      <c r="U65392" s="287"/>
      <c r="X65392" s="289"/>
    </row>
    <row r="65393" spans="20:24">
      <c r="T65393" s="288"/>
      <c r="U65393" s="287"/>
      <c r="X65393" s="289"/>
    </row>
    <row r="65394" spans="20:24">
      <c r="T65394" s="288"/>
      <c r="U65394" s="287"/>
      <c r="X65394" s="289"/>
    </row>
    <row r="65395" spans="20:24">
      <c r="T65395" s="288"/>
      <c r="U65395" s="287"/>
      <c r="X65395" s="289"/>
    </row>
    <row r="65396" spans="20:24">
      <c r="T65396" s="288"/>
      <c r="U65396" s="287"/>
      <c r="X65396" s="289"/>
    </row>
    <row r="65397" spans="20:24">
      <c r="T65397" s="288"/>
      <c r="U65397" s="287"/>
      <c r="X65397" s="289"/>
    </row>
    <row r="65398" spans="20:24">
      <c r="T65398" s="288"/>
      <c r="U65398" s="287"/>
      <c r="X65398" s="289"/>
    </row>
    <row r="65399" spans="20:24">
      <c r="T65399" s="288"/>
      <c r="U65399" s="287"/>
      <c r="X65399" s="289"/>
    </row>
    <row r="65400" spans="20:24">
      <c r="T65400" s="288"/>
      <c r="U65400" s="287"/>
      <c r="X65400" s="289"/>
    </row>
    <row r="65401" spans="20:24">
      <c r="T65401" s="288"/>
      <c r="U65401" s="287"/>
      <c r="X65401" s="289"/>
    </row>
    <row r="65402" spans="20:24">
      <c r="T65402" s="288"/>
      <c r="U65402" s="287"/>
      <c r="X65402" s="289"/>
    </row>
    <row r="65403" spans="20:24">
      <c r="T65403" s="288"/>
      <c r="U65403" s="287"/>
      <c r="X65403" s="289"/>
    </row>
    <row r="65404" spans="20:24">
      <c r="T65404" s="288"/>
      <c r="U65404" s="287"/>
      <c r="X65404" s="289"/>
    </row>
    <row r="65405" spans="20:24">
      <c r="T65405" s="288"/>
      <c r="U65405" s="287"/>
      <c r="X65405" s="289"/>
    </row>
    <row r="65406" spans="20:24">
      <c r="T65406" s="288"/>
      <c r="U65406" s="287"/>
      <c r="X65406" s="289"/>
    </row>
    <row r="65407" spans="20:24">
      <c r="T65407" s="288"/>
      <c r="U65407" s="287"/>
      <c r="X65407" s="289"/>
    </row>
    <row r="65408" spans="20:24">
      <c r="T65408" s="288"/>
      <c r="U65408" s="287"/>
      <c r="X65408" s="289"/>
    </row>
    <row r="65409" spans="20:24">
      <c r="T65409" s="288"/>
      <c r="U65409" s="287"/>
      <c r="X65409" s="289"/>
    </row>
    <row r="65410" spans="20:24">
      <c r="T65410" s="288"/>
      <c r="U65410" s="287"/>
      <c r="X65410" s="289"/>
    </row>
    <row r="65411" spans="20:24">
      <c r="T65411" s="288"/>
      <c r="U65411" s="287"/>
      <c r="X65411" s="289"/>
    </row>
    <row r="65412" spans="20:24">
      <c r="T65412" s="288"/>
      <c r="U65412" s="287"/>
      <c r="X65412" s="289"/>
    </row>
    <row r="65413" spans="20:24">
      <c r="T65413" s="288"/>
      <c r="U65413" s="287"/>
      <c r="X65413" s="289"/>
    </row>
    <row r="65414" spans="20:24">
      <c r="T65414" s="288"/>
      <c r="U65414" s="287"/>
      <c r="X65414" s="289"/>
    </row>
    <row r="65415" spans="20:24">
      <c r="T65415" s="288"/>
      <c r="U65415" s="287"/>
      <c r="X65415" s="289"/>
    </row>
    <row r="65416" spans="20:24">
      <c r="T65416" s="288"/>
      <c r="U65416" s="287"/>
      <c r="X65416" s="289"/>
    </row>
    <row r="65417" spans="20:24">
      <c r="T65417" s="288"/>
      <c r="U65417" s="287"/>
      <c r="X65417" s="289"/>
    </row>
    <row r="65418" spans="20:24">
      <c r="T65418" s="288"/>
      <c r="U65418" s="287"/>
      <c r="X65418" s="289"/>
    </row>
    <row r="65419" spans="20:24">
      <c r="T65419" s="288"/>
      <c r="U65419" s="287"/>
      <c r="X65419" s="289"/>
    </row>
    <row r="65420" spans="20:24">
      <c r="T65420" s="288"/>
      <c r="U65420" s="287"/>
      <c r="X65420" s="289"/>
    </row>
    <row r="65421" spans="20:24">
      <c r="T65421" s="288"/>
      <c r="U65421" s="287"/>
      <c r="X65421" s="289"/>
    </row>
    <row r="65422" spans="20:24">
      <c r="T65422" s="288"/>
      <c r="U65422" s="287"/>
      <c r="X65422" s="289"/>
    </row>
    <row r="65423" spans="20:24">
      <c r="T65423" s="288"/>
      <c r="U65423" s="287"/>
      <c r="X65423" s="289"/>
    </row>
    <row r="65424" spans="20:24">
      <c r="T65424" s="288"/>
      <c r="U65424" s="287"/>
      <c r="X65424" s="289"/>
    </row>
    <row r="65425" spans="20:24">
      <c r="T65425" s="288"/>
      <c r="U65425" s="287"/>
      <c r="X65425" s="289"/>
    </row>
    <row r="65426" spans="20:24">
      <c r="T65426" s="288"/>
      <c r="U65426" s="287"/>
      <c r="X65426" s="289"/>
    </row>
    <row r="65427" spans="20:24">
      <c r="T65427" s="288"/>
      <c r="U65427" s="287"/>
      <c r="X65427" s="289"/>
    </row>
    <row r="65428" spans="20:24">
      <c r="T65428" s="288"/>
      <c r="U65428" s="287"/>
      <c r="X65428" s="289"/>
    </row>
    <row r="65429" spans="20:24">
      <c r="T65429" s="288"/>
      <c r="U65429" s="287"/>
      <c r="X65429" s="289"/>
    </row>
    <row r="65430" spans="20:24">
      <c r="T65430" s="288"/>
      <c r="U65430" s="287"/>
      <c r="X65430" s="289"/>
    </row>
    <row r="65431" spans="20:24">
      <c r="T65431" s="288"/>
      <c r="U65431" s="287"/>
      <c r="X65431" s="289"/>
    </row>
    <row r="65432" spans="20:24">
      <c r="T65432" s="288"/>
      <c r="U65432" s="287"/>
      <c r="X65432" s="289"/>
    </row>
    <row r="65433" spans="20:24">
      <c r="T65433" s="288"/>
      <c r="U65433" s="287"/>
      <c r="X65433" s="289"/>
    </row>
    <row r="65434" spans="20:24">
      <c r="T65434" s="288"/>
      <c r="U65434" s="287"/>
      <c r="X65434" s="289"/>
    </row>
    <row r="65435" spans="20:24">
      <c r="T65435" s="288"/>
      <c r="U65435" s="287"/>
      <c r="X65435" s="289"/>
    </row>
    <row r="65436" spans="20:24">
      <c r="T65436" s="288"/>
      <c r="U65436" s="287"/>
      <c r="X65436" s="289"/>
    </row>
    <row r="65437" spans="20:24">
      <c r="T65437" s="288"/>
      <c r="U65437" s="287"/>
      <c r="X65437" s="289"/>
    </row>
    <row r="65438" spans="20:24">
      <c r="T65438" s="288"/>
      <c r="U65438" s="287"/>
      <c r="X65438" s="289"/>
    </row>
    <row r="65439" spans="20:24">
      <c r="T65439" s="288"/>
      <c r="U65439" s="287"/>
      <c r="X65439" s="289"/>
    </row>
    <row r="65440" spans="20:24">
      <c r="T65440" s="288"/>
      <c r="U65440" s="287"/>
      <c r="X65440" s="289"/>
    </row>
    <row r="65441" spans="20:24">
      <c r="T65441" s="288"/>
      <c r="U65441" s="287"/>
      <c r="X65441" s="289"/>
    </row>
    <row r="65442" spans="20:24">
      <c r="T65442" s="288"/>
      <c r="U65442" s="287"/>
      <c r="X65442" s="289"/>
    </row>
    <row r="65443" spans="20:24">
      <c r="T65443" s="288"/>
      <c r="U65443" s="287"/>
      <c r="X65443" s="289"/>
    </row>
    <row r="65444" spans="20:24">
      <c r="T65444" s="288"/>
      <c r="U65444" s="287"/>
      <c r="X65444" s="289"/>
    </row>
    <row r="65445" spans="20:24">
      <c r="T65445" s="288"/>
      <c r="U65445" s="287"/>
      <c r="X65445" s="289"/>
    </row>
    <row r="65446" spans="20:24">
      <c r="T65446" s="288"/>
      <c r="U65446" s="287"/>
      <c r="X65446" s="289"/>
    </row>
    <row r="65447" spans="20:24">
      <c r="T65447" s="288"/>
      <c r="U65447" s="287"/>
      <c r="X65447" s="289"/>
    </row>
    <row r="65448" spans="20:24">
      <c r="T65448" s="288"/>
      <c r="U65448" s="287"/>
      <c r="X65448" s="289"/>
    </row>
    <row r="65449" spans="20:24">
      <c r="T65449" s="288"/>
      <c r="U65449" s="287"/>
      <c r="X65449" s="289"/>
    </row>
    <row r="65450" spans="20:24">
      <c r="T65450" s="288"/>
      <c r="U65450" s="287"/>
      <c r="X65450" s="289"/>
    </row>
    <row r="65451" spans="20:24">
      <c r="T65451" s="288"/>
      <c r="U65451" s="287"/>
      <c r="X65451" s="289"/>
    </row>
    <row r="65452" spans="20:24">
      <c r="T65452" s="288"/>
      <c r="U65452" s="287"/>
      <c r="X65452" s="289"/>
    </row>
    <row r="65453" spans="20:24">
      <c r="T65453" s="288"/>
      <c r="U65453" s="287"/>
      <c r="X65453" s="289"/>
    </row>
    <row r="65454" spans="20:24">
      <c r="T65454" s="288"/>
      <c r="U65454" s="287"/>
      <c r="X65454" s="289"/>
    </row>
    <row r="65455" spans="20:24">
      <c r="T65455" s="288"/>
      <c r="U65455" s="287"/>
      <c r="X65455" s="289"/>
    </row>
    <row r="65456" spans="20:24">
      <c r="T65456" s="288"/>
      <c r="U65456" s="287"/>
      <c r="X65456" s="289"/>
    </row>
    <row r="65457" spans="20:24">
      <c r="T65457" s="288"/>
      <c r="U65457" s="287"/>
      <c r="X65457" s="289"/>
    </row>
    <row r="65458" spans="20:24">
      <c r="T65458" s="288"/>
      <c r="U65458" s="287"/>
      <c r="X65458" s="289"/>
    </row>
    <row r="65459" spans="20:24">
      <c r="T65459" s="288"/>
      <c r="U65459" s="287"/>
      <c r="X65459" s="289"/>
    </row>
    <row r="65460" spans="20:24">
      <c r="T65460" s="288"/>
      <c r="U65460" s="287"/>
      <c r="X65460" s="289"/>
    </row>
    <row r="65461" spans="20:24">
      <c r="T65461" s="288"/>
      <c r="U65461" s="287"/>
      <c r="X65461" s="289"/>
    </row>
    <row r="65462" spans="20:24">
      <c r="T65462" s="288"/>
      <c r="U65462" s="287"/>
      <c r="X65462" s="289"/>
    </row>
    <row r="65463" spans="20:24">
      <c r="T65463" s="288"/>
      <c r="U65463" s="287"/>
      <c r="X65463" s="289"/>
    </row>
    <row r="65464" spans="20:24">
      <c r="T65464" s="288"/>
      <c r="U65464" s="287"/>
      <c r="X65464" s="289"/>
    </row>
    <row r="65465" spans="20:24">
      <c r="T65465" s="288"/>
      <c r="U65465" s="287"/>
      <c r="X65465" s="289"/>
    </row>
    <row r="65466" spans="20:24">
      <c r="T65466" s="288"/>
      <c r="U65466" s="287"/>
      <c r="X65466" s="289"/>
    </row>
    <row r="65467" spans="20:24">
      <c r="T65467" s="288"/>
      <c r="U65467" s="287"/>
      <c r="X65467" s="289"/>
    </row>
    <row r="65468" spans="20:24">
      <c r="T65468" s="288"/>
      <c r="U65468" s="287"/>
      <c r="X65468" s="289"/>
    </row>
    <row r="65469" spans="20:24">
      <c r="T65469" s="288"/>
      <c r="U65469" s="287"/>
      <c r="X65469" s="289"/>
    </row>
    <row r="65470" spans="20:24">
      <c r="T65470" s="288"/>
      <c r="U65470" s="287"/>
      <c r="X65470" s="289"/>
    </row>
    <row r="65471" spans="20:24">
      <c r="T65471" s="288"/>
      <c r="U65471" s="287"/>
      <c r="X65471" s="289"/>
    </row>
    <row r="65472" spans="20:24">
      <c r="T65472" s="288"/>
      <c r="U65472" s="287"/>
      <c r="X65472" s="289"/>
    </row>
    <row r="65473" spans="20:24">
      <c r="T65473" s="288"/>
      <c r="U65473" s="287"/>
      <c r="X65473" s="289"/>
    </row>
    <row r="65474" spans="20:24">
      <c r="T65474" s="288"/>
      <c r="U65474" s="287"/>
      <c r="X65474" s="289"/>
    </row>
    <row r="65475" spans="20:24">
      <c r="T65475" s="288"/>
      <c r="U65475" s="287"/>
      <c r="X65475" s="289"/>
    </row>
    <row r="65476" spans="20:24">
      <c r="T65476" s="288"/>
      <c r="U65476" s="287"/>
      <c r="X65476" s="289"/>
    </row>
    <row r="65477" spans="20:24">
      <c r="T65477" s="288"/>
      <c r="U65477" s="287"/>
      <c r="X65477" s="289"/>
    </row>
    <row r="65478" spans="20:24">
      <c r="T65478" s="288"/>
      <c r="U65478" s="287"/>
      <c r="X65478" s="289"/>
    </row>
    <row r="65479" spans="20:24">
      <c r="T65479" s="288"/>
      <c r="U65479" s="287"/>
      <c r="X65479" s="289"/>
    </row>
    <row r="65480" spans="20:24">
      <c r="T65480" s="288"/>
      <c r="U65480" s="287"/>
      <c r="X65480" s="289"/>
    </row>
    <row r="65481" spans="20:24">
      <c r="T65481" s="288"/>
      <c r="U65481" s="287"/>
      <c r="X65481" s="289"/>
    </row>
    <row r="65482" spans="20:24">
      <c r="T65482" s="288"/>
      <c r="U65482" s="287"/>
      <c r="X65482" s="289"/>
    </row>
    <row r="65483" spans="20:24">
      <c r="T65483" s="288"/>
      <c r="U65483" s="287"/>
      <c r="X65483" s="289"/>
    </row>
    <row r="65484" spans="20:24">
      <c r="T65484" s="288"/>
      <c r="U65484" s="287"/>
      <c r="X65484" s="289"/>
    </row>
    <row r="65485" spans="20:24">
      <c r="T65485" s="288"/>
      <c r="U65485" s="287"/>
      <c r="X65485" s="289"/>
    </row>
    <row r="65486" spans="20:24">
      <c r="T65486" s="288"/>
      <c r="U65486" s="287"/>
      <c r="X65486" s="289"/>
    </row>
    <row r="65487" spans="20:24">
      <c r="T65487" s="288"/>
      <c r="U65487" s="287"/>
      <c r="X65487" s="289"/>
    </row>
    <row r="65488" spans="20:24">
      <c r="T65488" s="288"/>
      <c r="U65488" s="287"/>
      <c r="X65488" s="289"/>
    </row>
    <row r="65489" spans="20:24">
      <c r="T65489" s="288"/>
      <c r="U65489" s="287"/>
      <c r="X65489" s="289"/>
    </row>
    <row r="65490" spans="20:24">
      <c r="T65490" s="288"/>
      <c r="U65490" s="287"/>
      <c r="X65490" s="289"/>
    </row>
    <row r="65491" spans="20:24">
      <c r="T65491" s="288"/>
      <c r="U65491" s="287"/>
      <c r="X65491" s="289"/>
    </row>
    <row r="65492" spans="20:24">
      <c r="T65492" s="288"/>
      <c r="U65492" s="287"/>
      <c r="X65492" s="289"/>
    </row>
    <row r="65493" spans="20:24">
      <c r="T65493" s="288"/>
      <c r="U65493" s="287"/>
      <c r="X65493" s="289"/>
    </row>
    <row r="65494" spans="20:24">
      <c r="T65494" s="288"/>
      <c r="U65494" s="287"/>
      <c r="X65494" s="289"/>
    </row>
    <row r="65495" spans="20:24">
      <c r="T65495" s="288"/>
      <c r="U65495" s="287"/>
      <c r="X65495" s="289"/>
    </row>
    <row r="65496" spans="20:24">
      <c r="T65496" s="288"/>
      <c r="U65496" s="287"/>
      <c r="X65496" s="289"/>
    </row>
    <row r="65497" spans="20:24">
      <c r="T65497" s="288"/>
      <c r="U65497" s="287"/>
      <c r="X65497" s="289"/>
    </row>
    <row r="65498" spans="20:24">
      <c r="T65498" s="288"/>
      <c r="U65498" s="287"/>
      <c r="X65498" s="289"/>
    </row>
    <row r="65499" spans="20:24">
      <c r="T65499" s="288"/>
      <c r="U65499" s="287"/>
      <c r="X65499" s="289"/>
    </row>
    <row r="65500" spans="20:24">
      <c r="T65500" s="288"/>
      <c r="U65500" s="287"/>
      <c r="X65500" s="289"/>
    </row>
    <row r="65501" spans="20:24">
      <c r="T65501" s="288"/>
      <c r="U65501" s="287"/>
      <c r="X65501" s="289"/>
    </row>
    <row r="65502" spans="20:24">
      <c r="T65502" s="288"/>
      <c r="U65502" s="287"/>
      <c r="X65502" s="289"/>
    </row>
    <row r="65503" spans="20:24">
      <c r="T65503" s="288"/>
      <c r="U65503" s="287"/>
      <c r="X65503" s="289"/>
    </row>
    <row r="65504" spans="20:24">
      <c r="T65504" s="288"/>
      <c r="U65504" s="287"/>
      <c r="X65504" s="289"/>
    </row>
    <row r="65505" spans="20:24">
      <c r="T65505" s="288"/>
      <c r="U65505" s="287"/>
      <c r="X65505" s="289"/>
    </row>
    <row r="65506" spans="20:24">
      <c r="T65506" s="288"/>
      <c r="U65506" s="287"/>
      <c r="X65506" s="289"/>
    </row>
    <row r="65507" spans="20:24">
      <c r="T65507" s="288"/>
      <c r="U65507" s="287"/>
      <c r="X65507" s="289"/>
    </row>
    <row r="65508" spans="20:24">
      <c r="T65508" s="288"/>
      <c r="U65508" s="287"/>
      <c r="X65508" s="289"/>
    </row>
    <row r="65509" spans="20:24">
      <c r="T65509" s="288"/>
      <c r="U65509" s="287"/>
      <c r="X65509" s="289"/>
    </row>
    <row r="65510" spans="20:24">
      <c r="T65510" s="288"/>
      <c r="U65510" s="287"/>
      <c r="X65510" s="289"/>
    </row>
    <row r="65511" spans="20:24">
      <c r="T65511" s="288"/>
      <c r="U65511" s="287"/>
      <c r="X65511" s="289"/>
    </row>
    <row r="65512" spans="20:24">
      <c r="T65512" s="288"/>
      <c r="U65512" s="287"/>
      <c r="X65512" s="289"/>
    </row>
    <row r="65513" spans="20:24">
      <c r="T65513" s="288"/>
      <c r="U65513" s="287"/>
      <c r="X65513" s="289"/>
    </row>
    <row r="65514" spans="20:24">
      <c r="T65514" s="288"/>
      <c r="U65514" s="287"/>
      <c r="X65514" s="289"/>
    </row>
  </sheetData>
  <pageMargins left="0.5" right="0.43" top="1" bottom="1" header="0.5" footer="0.5"/>
  <pageSetup firstPageNumber="2" orientation="portrait" useFirstPageNumber="1" horizontalDpi="4294967292" verticalDpi="300" r:id="rId1"/>
  <headerFooter alignWithMargins="0">
    <oddFooter>&amp;C3 of 31</oddFooter>
  </headerFooter>
  <ignoredErrors>
    <ignoredError sqref="L16 H16 E16:G16 I16 Q13:AA13" formula="1"/>
    <ignoredError sqref="L6 D13:P13 B13" formula="1" formulaRange="1"/>
    <ignoredError sqref="E6:K6 M6:P6 C13" formulaRange="1"/>
    <ignoredError sqref="AE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
  <sheetViews>
    <sheetView showGridLines="0" zoomScaleNormal="100" workbookViewId="0">
      <pane xSplit="1" ySplit="7" topLeftCell="B8" activePane="bottomRight" state="frozen"/>
      <selection pane="topRight" activeCell="C1" sqref="C1"/>
      <selection pane="bottomLeft" activeCell="A8" sqref="A8"/>
      <selection pane="bottomRight" activeCell="M1" sqref="M1"/>
    </sheetView>
  </sheetViews>
  <sheetFormatPr defaultColWidth="11.8984375" defaultRowHeight="10"/>
  <cols>
    <col min="1" max="1" width="30.09765625" style="74" customWidth="1"/>
    <col min="2" max="2" width="7.8984375" style="73" customWidth="1"/>
    <col min="3" max="3" width="7.296875" style="73" customWidth="1"/>
    <col min="4" max="4" width="6.8984375" style="73" customWidth="1"/>
    <col min="5" max="5" width="8" style="73" customWidth="1"/>
    <col min="6" max="6" width="7" style="73" customWidth="1"/>
    <col min="7" max="7" width="9.296875" style="73" customWidth="1"/>
    <col min="8" max="8" width="8.09765625" style="73" customWidth="1"/>
    <col min="9" max="9" width="7" style="73" customWidth="1"/>
    <col min="10" max="10" width="8.09765625" style="73" customWidth="1"/>
    <col min="11" max="11" width="7" style="73" customWidth="1"/>
    <col min="12" max="12" width="5.8984375" style="73" customWidth="1"/>
    <col min="13" max="16384" width="11.8984375" style="73"/>
  </cols>
  <sheetData>
    <row r="1" spans="1:14" ht="11.25" customHeight="1">
      <c r="A1" s="164" t="s">
        <v>48</v>
      </c>
      <c r="B1" s="164"/>
      <c r="C1" s="164"/>
      <c r="D1" s="164"/>
      <c r="E1" s="164"/>
      <c r="F1" s="164"/>
      <c r="G1" s="164"/>
      <c r="H1" s="164"/>
      <c r="I1" s="164"/>
      <c r="J1" s="164"/>
      <c r="K1" s="164"/>
      <c r="L1" s="101"/>
    </row>
    <row r="2" spans="1:14" ht="13.65" customHeight="1">
      <c r="A2" s="164" t="s">
        <v>47</v>
      </c>
      <c r="B2" s="164"/>
      <c r="C2" s="164"/>
      <c r="D2" s="164"/>
      <c r="E2" s="164"/>
      <c r="F2" s="164"/>
      <c r="G2" s="164"/>
      <c r="H2" s="164"/>
      <c r="I2" s="164"/>
      <c r="J2" s="164"/>
      <c r="K2" s="164"/>
      <c r="L2" s="101"/>
    </row>
    <row r="3" spans="1:14" ht="11" customHeight="1">
      <c r="A3" s="164" t="s">
        <v>46</v>
      </c>
      <c r="B3" s="164"/>
      <c r="C3" s="164"/>
      <c r="D3" s="164"/>
      <c r="E3" s="164"/>
      <c r="F3" s="164"/>
      <c r="G3" s="164"/>
      <c r="H3" s="164"/>
      <c r="I3" s="164"/>
      <c r="J3" s="164"/>
      <c r="K3" s="164"/>
      <c r="L3" s="101"/>
    </row>
    <row r="4" spans="1:14" ht="11" customHeight="1">
      <c r="A4" s="165">
        <v>43830</v>
      </c>
      <c r="B4" s="165"/>
      <c r="C4" s="165"/>
      <c r="D4" s="165"/>
      <c r="E4" s="165"/>
      <c r="F4" s="165"/>
      <c r="G4" s="165"/>
      <c r="H4" s="165"/>
      <c r="I4" s="165"/>
      <c r="J4" s="165"/>
      <c r="K4" s="165"/>
      <c r="L4" s="102"/>
    </row>
    <row r="5" spans="1:14" ht="11" customHeight="1"/>
    <row r="6" spans="1:14" s="99" customFormat="1" ht="22.65" customHeight="1">
      <c r="A6" s="118" t="s">
        <v>45</v>
      </c>
      <c r="B6" s="100" t="s">
        <v>44</v>
      </c>
      <c r="C6" s="100" t="s">
        <v>43</v>
      </c>
      <c r="D6" s="100" t="s">
        <v>103</v>
      </c>
      <c r="E6" s="100" t="s">
        <v>104</v>
      </c>
      <c r="F6" s="100" t="s">
        <v>42</v>
      </c>
      <c r="G6" s="100" t="s">
        <v>41</v>
      </c>
      <c r="H6" s="100" t="s">
        <v>105</v>
      </c>
      <c r="I6" s="100" t="s">
        <v>106</v>
      </c>
      <c r="J6" s="100" t="s">
        <v>40</v>
      </c>
      <c r="K6" s="100" t="s">
        <v>39</v>
      </c>
    </row>
    <row r="7" spans="1:14" s="1" customFormat="1" ht="11" customHeight="1">
      <c r="A7" s="60" t="s">
        <v>17</v>
      </c>
      <c r="B7" s="98">
        <f>SUM(B8+B9+B10+B12+B20+B37+B41+B53)</f>
        <v>664565</v>
      </c>
      <c r="C7" s="192">
        <f t="shared" ref="C7:K7" si="0">SUM(C8+C9+C10+C12+C20+C37+C41+C53)</f>
        <v>8583</v>
      </c>
      <c r="D7" s="192">
        <f t="shared" si="0"/>
        <v>47246</v>
      </c>
      <c r="E7" s="192">
        <f t="shared" si="0"/>
        <v>109478</v>
      </c>
      <c r="F7" s="192">
        <f t="shared" si="0"/>
        <v>89346</v>
      </c>
      <c r="G7" s="192">
        <f t="shared" si="0"/>
        <v>74524</v>
      </c>
      <c r="H7" s="192">
        <f t="shared" si="0"/>
        <v>107320</v>
      </c>
      <c r="I7" s="192">
        <f t="shared" si="0"/>
        <v>87494</v>
      </c>
      <c r="J7" s="192">
        <f t="shared" si="0"/>
        <v>99360</v>
      </c>
      <c r="K7" s="192">
        <f t="shared" si="0"/>
        <v>41214</v>
      </c>
      <c r="L7" s="97"/>
      <c r="M7" s="10"/>
      <c r="N7" s="10"/>
    </row>
    <row r="8" spans="1:14" s="1" customFormat="1" ht="11" customHeight="1">
      <c r="A8" s="60" t="s">
        <v>53</v>
      </c>
      <c r="B8" s="84">
        <f t="shared" ref="B8:B9" si="1">SUM(C8:K8)</f>
        <v>197665</v>
      </c>
      <c r="C8" s="83">
        <v>1986</v>
      </c>
      <c r="D8" s="83">
        <v>13742</v>
      </c>
      <c r="E8" s="83">
        <v>33799</v>
      </c>
      <c r="F8" s="83">
        <v>25369</v>
      </c>
      <c r="G8" s="83">
        <v>20773</v>
      </c>
      <c r="H8" s="83">
        <v>33050</v>
      </c>
      <c r="I8" s="83">
        <v>27004</v>
      </c>
      <c r="J8" s="83">
        <v>29760</v>
      </c>
      <c r="K8" s="83">
        <v>12182</v>
      </c>
      <c r="L8" s="10"/>
      <c r="M8" s="10"/>
      <c r="N8" s="10"/>
    </row>
    <row r="9" spans="1:14" s="1" customFormat="1" ht="11" customHeight="1">
      <c r="A9" s="60" t="s">
        <v>38</v>
      </c>
      <c r="B9" s="84">
        <f t="shared" si="1"/>
        <v>127</v>
      </c>
      <c r="C9" s="83">
        <v>1</v>
      </c>
      <c r="D9" s="83">
        <v>21</v>
      </c>
      <c r="E9" s="83">
        <v>38</v>
      </c>
      <c r="F9" s="83">
        <v>34</v>
      </c>
      <c r="G9" s="83">
        <v>7</v>
      </c>
      <c r="H9" s="83">
        <v>10</v>
      </c>
      <c r="I9" s="83">
        <v>9</v>
      </c>
      <c r="J9" s="83">
        <v>6</v>
      </c>
      <c r="K9" s="83">
        <v>1</v>
      </c>
      <c r="L9" s="96"/>
    </row>
    <row r="10" spans="1:14" s="1" customFormat="1" ht="11" customHeight="1">
      <c r="A10" s="60" t="s">
        <v>37</v>
      </c>
      <c r="B10" s="84">
        <f>SUM(C10:K10)</f>
        <v>6467</v>
      </c>
      <c r="C10" s="83">
        <v>56</v>
      </c>
      <c r="D10" s="83">
        <v>584</v>
      </c>
      <c r="E10" s="83">
        <v>1086</v>
      </c>
      <c r="F10" s="83">
        <v>1471</v>
      </c>
      <c r="G10" s="83">
        <v>720</v>
      </c>
      <c r="H10" s="83">
        <v>972</v>
      </c>
      <c r="I10" s="83">
        <v>740</v>
      </c>
      <c r="J10" s="83">
        <v>809</v>
      </c>
      <c r="K10" s="83">
        <v>29</v>
      </c>
      <c r="L10" s="95"/>
    </row>
    <row r="11" spans="1:14" s="21" customFormat="1" ht="11" customHeight="1">
      <c r="A11" s="110" t="s">
        <v>36</v>
      </c>
      <c r="B11" s="84"/>
      <c r="C11" s="84"/>
      <c r="D11" s="84"/>
      <c r="E11" s="84"/>
      <c r="F11" s="84"/>
      <c r="G11" s="84"/>
      <c r="H11" s="84"/>
      <c r="I11" s="84"/>
      <c r="J11" s="84"/>
      <c r="K11" s="84"/>
      <c r="L11" s="82"/>
      <c r="M11" s="82"/>
      <c r="N11" s="82"/>
    </row>
    <row r="12" spans="1:14" s="1" customFormat="1" ht="11" customHeight="1">
      <c r="A12" s="179" t="s">
        <v>196</v>
      </c>
      <c r="B12" s="84">
        <f t="shared" ref="B12:K12" si="2">SUM(B13:B19)</f>
        <v>161105</v>
      </c>
      <c r="C12" s="84">
        <f t="shared" si="2"/>
        <v>2523</v>
      </c>
      <c r="D12" s="84">
        <f t="shared" si="2"/>
        <v>12959</v>
      </c>
      <c r="E12" s="84">
        <f t="shared" si="2"/>
        <v>27648</v>
      </c>
      <c r="F12" s="84">
        <f t="shared" si="2"/>
        <v>25498</v>
      </c>
      <c r="G12" s="84">
        <f t="shared" si="2"/>
        <v>18352</v>
      </c>
      <c r="H12" s="84">
        <f t="shared" si="2"/>
        <v>22048</v>
      </c>
      <c r="I12" s="84">
        <f t="shared" si="2"/>
        <v>20730</v>
      </c>
      <c r="J12" s="84">
        <f t="shared" si="2"/>
        <v>25115</v>
      </c>
      <c r="K12" s="84">
        <f t="shared" si="2"/>
        <v>6232</v>
      </c>
      <c r="L12" s="93"/>
      <c r="M12" s="10"/>
      <c r="N12" s="10"/>
    </row>
    <row r="13" spans="1:14" s="1" customFormat="1" ht="11" customHeight="1">
      <c r="A13" s="181" t="s">
        <v>198</v>
      </c>
      <c r="B13" s="86">
        <f t="shared" ref="B13:B19" si="3">SUM(C13:K13)</f>
        <v>154972</v>
      </c>
      <c r="C13" s="85">
        <v>2471</v>
      </c>
      <c r="D13" s="85">
        <v>12519</v>
      </c>
      <c r="E13" s="85">
        <v>26596</v>
      </c>
      <c r="F13" s="85">
        <v>24642</v>
      </c>
      <c r="G13" s="85">
        <v>17575</v>
      </c>
      <c r="H13" s="85">
        <v>21371</v>
      </c>
      <c r="I13" s="85">
        <v>19776</v>
      </c>
      <c r="J13" s="85">
        <v>24006</v>
      </c>
      <c r="K13" s="85">
        <v>6016</v>
      </c>
      <c r="L13" s="10"/>
      <c r="M13" s="10"/>
      <c r="N13" s="10"/>
    </row>
    <row r="14" spans="1:14" s="1" customFormat="1" ht="11" customHeight="1">
      <c r="A14" s="181" t="s">
        <v>199</v>
      </c>
      <c r="B14" s="86">
        <f t="shared" si="3"/>
        <v>2154</v>
      </c>
      <c r="C14" s="85">
        <v>17</v>
      </c>
      <c r="D14" s="85">
        <v>115</v>
      </c>
      <c r="E14" s="85">
        <v>432</v>
      </c>
      <c r="F14" s="85">
        <v>262</v>
      </c>
      <c r="G14" s="85">
        <v>289</v>
      </c>
      <c r="H14" s="85">
        <v>252</v>
      </c>
      <c r="I14" s="85">
        <v>242</v>
      </c>
      <c r="J14" s="85">
        <v>472</v>
      </c>
      <c r="K14" s="85">
        <v>73</v>
      </c>
      <c r="L14" s="10"/>
      <c r="M14" s="10"/>
      <c r="N14" s="10"/>
    </row>
    <row r="15" spans="1:14" s="1" customFormat="1" ht="11" customHeight="1">
      <c r="A15" s="181" t="s">
        <v>200</v>
      </c>
      <c r="B15" s="86">
        <f t="shared" si="3"/>
        <v>40</v>
      </c>
      <c r="C15" s="85">
        <v>0</v>
      </c>
      <c r="D15" s="85">
        <v>5</v>
      </c>
      <c r="E15" s="85">
        <v>1</v>
      </c>
      <c r="F15" s="85">
        <v>6</v>
      </c>
      <c r="G15" s="85">
        <v>4</v>
      </c>
      <c r="H15" s="85">
        <v>6</v>
      </c>
      <c r="I15" s="85">
        <v>11</v>
      </c>
      <c r="J15" s="85">
        <v>7</v>
      </c>
      <c r="K15" s="85">
        <v>0</v>
      </c>
      <c r="L15" s="10"/>
      <c r="M15" s="10"/>
      <c r="N15" s="10"/>
    </row>
    <row r="16" spans="1:14" s="1" customFormat="1" ht="11" customHeight="1">
      <c r="A16" s="181" t="s">
        <v>201</v>
      </c>
      <c r="B16" s="86">
        <f t="shared" si="3"/>
        <v>1998</v>
      </c>
      <c r="C16" s="85">
        <v>28</v>
      </c>
      <c r="D16" s="85">
        <v>134</v>
      </c>
      <c r="E16" s="85">
        <v>330</v>
      </c>
      <c r="F16" s="85">
        <v>218</v>
      </c>
      <c r="G16" s="85">
        <v>258</v>
      </c>
      <c r="H16" s="85">
        <v>286</v>
      </c>
      <c r="I16" s="85">
        <v>235</v>
      </c>
      <c r="J16" s="85">
        <v>414</v>
      </c>
      <c r="K16" s="85">
        <v>95</v>
      </c>
      <c r="L16" s="10"/>
      <c r="M16" s="10"/>
      <c r="N16" s="10"/>
    </row>
    <row r="17" spans="1:14" s="1" customFormat="1" ht="21.75" customHeight="1">
      <c r="A17" s="182" t="s">
        <v>227</v>
      </c>
      <c r="B17" s="86">
        <f t="shared" si="3"/>
        <v>69</v>
      </c>
      <c r="C17" s="85">
        <v>1</v>
      </c>
      <c r="D17" s="85">
        <v>2</v>
      </c>
      <c r="E17" s="85">
        <v>13</v>
      </c>
      <c r="F17" s="85">
        <v>2</v>
      </c>
      <c r="G17" s="85">
        <v>9</v>
      </c>
      <c r="H17" s="85">
        <v>8</v>
      </c>
      <c r="I17" s="85">
        <v>7</v>
      </c>
      <c r="J17" s="85">
        <v>19</v>
      </c>
      <c r="K17" s="85">
        <v>8</v>
      </c>
      <c r="L17" s="10"/>
      <c r="M17" s="10"/>
      <c r="N17" s="10"/>
    </row>
    <row r="18" spans="1:14" s="1" customFormat="1" ht="11" customHeight="1">
      <c r="A18" s="181" t="s">
        <v>202</v>
      </c>
      <c r="B18" s="86">
        <f t="shared" si="3"/>
        <v>4</v>
      </c>
      <c r="C18" s="92">
        <v>0</v>
      </c>
      <c r="D18" s="92">
        <v>0</v>
      </c>
      <c r="E18" s="92">
        <v>0</v>
      </c>
      <c r="F18" s="92">
        <v>0</v>
      </c>
      <c r="G18" s="92">
        <v>0</v>
      </c>
      <c r="H18" s="92">
        <v>1</v>
      </c>
      <c r="I18" s="92">
        <v>1</v>
      </c>
      <c r="J18" s="92">
        <v>1</v>
      </c>
      <c r="K18" s="92">
        <v>1</v>
      </c>
      <c r="L18" s="10"/>
      <c r="M18" s="10"/>
      <c r="N18" s="10"/>
    </row>
    <row r="19" spans="1:14" s="47" customFormat="1" ht="12.75" customHeight="1">
      <c r="A19" s="182" t="s">
        <v>203</v>
      </c>
      <c r="B19" s="86">
        <f t="shared" si="3"/>
        <v>1868</v>
      </c>
      <c r="C19" s="92">
        <v>6</v>
      </c>
      <c r="D19" s="92">
        <v>184</v>
      </c>
      <c r="E19" s="92">
        <v>276</v>
      </c>
      <c r="F19" s="92">
        <v>368</v>
      </c>
      <c r="G19" s="92">
        <v>217</v>
      </c>
      <c r="H19" s="92">
        <v>124</v>
      </c>
      <c r="I19" s="92">
        <v>458</v>
      </c>
      <c r="J19" s="92">
        <v>196</v>
      </c>
      <c r="K19" s="92">
        <v>39</v>
      </c>
      <c r="L19" s="10"/>
    </row>
    <row r="20" spans="1:14" s="1" customFormat="1" ht="13.65" customHeight="1">
      <c r="A20" s="185" t="s">
        <v>66</v>
      </c>
      <c r="B20" s="90">
        <f t="shared" ref="B20:K20" si="4">SUM(B21:B36)</f>
        <v>100863</v>
      </c>
      <c r="C20" s="90">
        <f t="shared" si="4"/>
        <v>1524</v>
      </c>
      <c r="D20" s="90">
        <f t="shared" si="4"/>
        <v>6504</v>
      </c>
      <c r="E20" s="90">
        <f t="shared" si="4"/>
        <v>14429</v>
      </c>
      <c r="F20" s="90">
        <f t="shared" si="4"/>
        <v>12410</v>
      </c>
      <c r="G20" s="90">
        <f t="shared" si="4"/>
        <v>10272</v>
      </c>
      <c r="H20" s="90">
        <f t="shared" si="4"/>
        <v>15534</v>
      </c>
      <c r="I20" s="90">
        <f t="shared" si="4"/>
        <v>12659</v>
      </c>
      <c r="J20" s="90">
        <f t="shared" si="4"/>
        <v>14988</v>
      </c>
      <c r="K20" s="90">
        <f t="shared" si="4"/>
        <v>12543</v>
      </c>
      <c r="L20" s="82"/>
      <c r="M20" s="10"/>
      <c r="N20" s="10"/>
    </row>
    <row r="21" spans="1:14" s="1" customFormat="1" ht="11" customHeight="1">
      <c r="A21" s="182" t="s">
        <v>204</v>
      </c>
      <c r="B21" s="86">
        <f t="shared" ref="B21:B32" si="5">SUM(C21:K21)</f>
        <v>80975</v>
      </c>
      <c r="C21" s="85">
        <v>1263</v>
      </c>
      <c r="D21" s="85">
        <v>4939</v>
      </c>
      <c r="E21" s="85">
        <v>10823</v>
      </c>
      <c r="F21" s="85">
        <v>10139</v>
      </c>
      <c r="G21" s="85">
        <v>7837</v>
      </c>
      <c r="H21" s="85">
        <v>12408</v>
      </c>
      <c r="I21" s="85">
        <v>10061</v>
      </c>
      <c r="J21" s="85">
        <v>11479</v>
      </c>
      <c r="K21" s="85">
        <v>12026</v>
      </c>
      <c r="L21" s="10"/>
      <c r="M21" s="10"/>
      <c r="N21" s="10"/>
    </row>
    <row r="22" spans="1:14" s="1" customFormat="1" ht="11" customHeight="1">
      <c r="A22" s="182" t="s">
        <v>205</v>
      </c>
      <c r="B22" s="86">
        <f t="shared" si="5"/>
        <v>970</v>
      </c>
      <c r="C22" s="85">
        <v>21</v>
      </c>
      <c r="D22" s="85">
        <v>62</v>
      </c>
      <c r="E22" s="85">
        <v>179</v>
      </c>
      <c r="F22" s="85">
        <v>125</v>
      </c>
      <c r="G22" s="85">
        <v>143</v>
      </c>
      <c r="H22" s="85">
        <v>115</v>
      </c>
      <c r="I22" s="85">
        <v>118</v>
      </c>
      <c r="J22" s="85">
        <v>189</v>
      </c>
      <c r="K22" s="85">
        <v>18</v>
      </c>
      <c r="L22" s="10"/>
      <c r="M22" s="10"/>
      <c r="N22" s="10"/>
    </row>
    <row r="23" spans="1:14" s="1" customFormat="1" ht="21.15" customHeight="1">
      <c r="A23" s="182" t="s">
        <v>239</v>
      </c>
      <c r="B23" s="86">
        <f t="shared" si="5"/>
        <v>1810</v>
      </c>
      <c r="C23" s="85">
        <v>25</v>
      </c>
      <c r="D23" s="85">
        <v>113</v>
      </c>
      <c r="E23" s="85">
        <v>351</v>
      </c>
      <c r="F23" s="85">
        <v>264</v>
      </c>
      <c r="G23" s="85">
        <v>268</v>
      </c>
      <c r="H23" s="85">
        <v>231</v>
      </c>
      <c r="I23" s="85">
        <v>191</v>
      </c>
      <c r="J23" s="85">
        <v>343</v>
      </c>
      <c r="K23" s="85">
        <v>24</v>
      </c>
      <c r="L23" s="10"/>
      <c r="M23" s="10"/>
      <c r="N23" s="10"/>
    </row>
    <row r="24" spans="1:14" s="1" customFormat="1" ht="21.15" customHeight="1">
      <c r="A24" s="182" t="s">
        <v>219</v>
      </c>
      <c r="B24" s="86">
        <f t="shared" si="5"/>
        <v>4</v>
      </c>
      <c r="C24" s="85">
        <v>0</v>
      </c>
      <c r="D24" s="85">
        <v>0</v>
      </c>
      <c r="E24" s="85">
        <v>2</v>
      </c>
      <c r="F24" s="85">
        <v>1</v>
      </c>
      <c r="G24" s="85">
        <v>0</v>
      </c>
      <c r="H24" s="85">
        <v>0</v>
      </c>
      <c r="I24" s="85">
        <v>1</v>
      </c>
      <c r="J24" s="85">
        <v>0</v>
      </c>
      <c r="K24" s="85">
        <v>0</v>
      </c>
      <c r="L24" s="10"/>
      <c r="M24" s="10"/>
      <c r="N24" s="10"/>
    </row>
    <row r="25" spans="1:14" s="1" customFormat="1" ht="21.15" customHeight="1">
      <c r="A25" s="182" t="s">
        <v>240</v>
      </c>
      <c r="B25" s="86">
        <f t="shared" si="5"/>
        <v>834</v>
      </c>
      <c r="C25" s="85">
        <v>18</v>
      </c>
      <c r="D25" s="85">
        <v>56</v>
      </c>
      <c r="E25" s="85">
        <v>152</v>
      </c>
      <c r="F25" s="85">
        <v>92</v>
      </c>
      <c r="G25" s="85">
        <v>104</v>
      </c>
      <c r="H25" s="85">
        <v>134</v>
      </c>
      <c r="I25" s="85">
        <v>90</v>
      </c>
      <c r="J25" s="85">
        <v>140</v>
      </c>
      <c r="K25" s="85">
        <v>48</v>
      </c>
      <c r="L25" s="10"/>
      <c r="M25" s="10"/>
      <c r="N25" s="10"/>
    </row>
    <row r="26" spans="1:14" s="1" customFormat="1" ht="21.15" customHeight="1">
      <c r="A26" s="182" t="s">
        <v>221</v>
      </c>
      <c r="B26" s="86">
        <f t="shared" si="5"/>
        <v>45</v>
      </c>
      <c r="C26" s="85">
        <v>0</v>
      </c>
      <c r="D26" s="85">
        <v>1</v>
      </c>
      <c r="E26" s="85">
        <v>13</v>
      </c>
      <c r="F26" s="85">
        <v>6</v>
      </c>
      <c r="G26" s="85">
        <v>6</v>
      </c>
      <c r="H26" s="85">
        <v>7</v>
      </c>
      <c r="I26" s="85">
        <v>5</v>
      </c>
      <c r="J26" s="85">
        <v>6</v>
      </c>
      <c r="K26" s="85">
        <v>1</v>
      </c>
      <c r="L26" s="91"/>
      <c r="M26" s="10"/>
      <c r="N26" s="10"/>
    </row>
    <row r="27" spans="1:14" s="1" customFormat="1" ht="21.15" customHeight="1">
      <c r="A27" s="182" t="s">
        <v>222</v>
      </c>
      <c r="B27" s="86">
        <f t="shared" si="5"/>
        <v>7802</v>
      </c>
      <c r="C27" s="85">
        <v>116</v>
      </c>
      <c r="D27" s="85">
        <v>560</v>
      </c>
      <c r="E27" s="85">
        <v>1552</v>
      </c>
      <c r="F27" s="85">
        <v>674</v>
      </c>
      <c r="G27" s="85">
        <v>785</v>
      </c>
      <c r="H27" s="85">
        <v>1474</v>
      </c>
      <c r="I27" s="85">
        <v>1015</v>
      </c>
      <c r="J27" s="85">
        <v>1419</v>
      </c>
      <c r="K27" s="85">
        <v>207</v>
      </c>
      <c r="L27" s="10"/>
      <c r="M27" s="10"/>
      <c r="N27" s="10"/>
    </row>
    <row r="28" spans="1:14" s="1" customFormat="1" ht="21.15" customHeight="1">
      <c r="A28" s="182" t="s">
        <v>223</v>
      </c>
      <c r="B28" s="86">
        <f t="shared" si="5"/>
        <v>102</v>
      </c>
      <c r="C28" s="85">
        <v>0</v>
      </c>
      <c r="D28" s="85">
        <v>5</v>
      </c>
      <c r="E28" s="85">
        <v>14</v>
      </c>
      <c r="F28" s="85">
        <v>15</v>
      </c>
      <c r="G28" s="85">
        <v>13</v>
      </c>
      <c r="H28" s="85">
        <v>27</v>
      </c>
      <c r="I28" s="85">
        <v>10</v>
      </c>
      <c r="J28" s="85">
        <v>16</v>
      </c>
      <c r="K28" s="85">
        <v>2</v>
      </c>
      <c r="L28" s="10"/>
      <c r="M28" s="10"/>
      <c r="N28" s="10"/>
    </row>
    <row r="29" spans="1:14" s="1" customFormat="1" ht="21.15" customHeight="1">
      <c r="A29" s="182" t="s">
        <v>224</v>
      </c>
      <c r="B29" s="86">
        <f t="shared" si="5"/>
        <v>241</v>
      </c>
      <c r="C29" s="85">
        <v>5</v>
      </c>
      <c r="D29" s="85">
        <v>18</v>
      </c>
      <c r="E29" s="85">
        <v>45</v>
      </c>
      <c r="F29" s="85">
        <v>28</v>
      </c>
      <c r="G29" s="85">
        <v>32</v>
      </c>
      <c r="H29" s="85">
        <v>37</v>
      </c>
      <c r="I29" s="85">
        <v>21</v>
      </c>
      <c r="J29" s="85">
        <v>51</v>
      </c>
      <c r="K29" s="85">
        <v>4</v>
      </c>
      <c r="L29" s="10"/>
      <c r="M29" s="10"/>
      <c r="N29" s="10"/>
    </row>
    <row r="30" spans="1:14" s="1" customFormat="1" ht="21.15" customHeight="1">
      <c r="A30" s="182" t="s">
        <v>225</v>
      </c>
      <c r="B30" s="86">
        <f t="shared" si="5"/>
        <v>25</v>
      </c>
      <c r="C30" s="85">
        <v>0</v>
      </c>
      <c r="D30" s="85">
        <v>4</v>
      </c>
      <c r="E30" s="85">
        <v>2</v>
      </c>
      <c r="F30" s="85">
        <v>3</v>
      </c>
      <c r="G30" s="85">
        <v>2</v>
      </c>
      <c r="H30" s="85">
        <v>6</v>
      </c>
      <c r="I30" s="85">
        <v>6</v>
      </c>
      <c r="J30" s="85">
        <v>2</v>
      </c>
      <c r="K30" s="85">
        <v>0</v>
      </c>
    </row>
    <row r="31" spans="1:14" s="1" customFormat="1" ht="21.15" customHeight="1">
      <c r="A31" s="182" t="s">
        <v>228</v>
      </c>
      <c r="B31" s="86">
        <f t="shared" si="5"/>
        <v>15</v>
      </c>
      <c r="C31" s="85">
        <v>1</v>
      </c>
      <c r="D31" s="85">
        <v>4</v>
      </c>
      <c r="E31" s="85">
        <v>2</v>
      </c>
      <c r="F31" s="85">
        <v>0</v>
      </c>
      <c r="G31" s="85">
        <v>0</v>
      </c>
      <c r="H31" s="85">
        <v>3</v>
      </c>
      <c r="I31" s="85">
        <v>4</v>
      </c>
      <c r="J31" s="85">
        <v>1</v>
      </c>
      <c r="K31" s="85">
        <v>0</v>
      </c>
      <c r="L31" s="10"/>
      <c r="M31" s="10"/>
      <c r="N31" s="10"/>
    </row>
    <row r="32" spans="1:14" s="1" customFormat="1" ht="30.15" customHeight="1">
      <c r="A32" s="182" t="s">
        <v>226</v>
      </c>
      <c r="B32" s="86">
        <f t="shared" si="5"/>
        <v>16</v>
      </c>
      <c r="C32" s="85">
        <v>0</v>
      </c>
      <c r="D32" s="85">
        <v>3</v>
      </c>
      <c r="E32" s="85">
        <v>1</v>
      </c>
      <c r="F32" s="85">
        <v>1</v>
      </c>
      <c r="G32" s="85">
        <v>1</v>
      </c>
      <c r="H32" s="85">
        <v>5</v>
      </c>
      <c r="I32" s="85">
        <v>1</v>
      </c>
      <c r="J32" s="85">
        <v>4</v>
      </c>
      <c r="K32" s="85">
        <v>0</v>
      </c>
      <c r="L32" s="10"/>
      <c r="M32" s="10"/>
      <c r="N32" s="10"/>
    </row>
    <row r="33" spans="1:14" s="1" customFormat="1" ht="21.15" customHeight="1">
      <c r="A33" s="182" t="s">
        <v>235</v>
      </c>
      <c r="B33" s="86">
        <f t="shared" ref="B33:B36" si="6">SUM(C33:K33)</f>
        <v>14</v>
      </c>
      <c r="C33" s="85">
        <v>0</v>
      </c>
      <c r="D33" s="85">
        <v>0</v>
      </c>
      <c r="E33" s="85">
        <v>3</v>
      </c>
      <c r="F33" s="85">
        <v>1</v>
      </c>
      <c r="G33" s="85">
        <v>1</v>
      </c>
      <c r="H33" s="85">
        <v>3</v>
      </c>
      <c r="I33" s="85">
        <v>4</v>
      </c>
      <c r="J33" s="85">
        <v>2</v>
      </c>
      <c r="K33" s="85">
        <v>0</v>
      </c>
      <c r="L33" s="10"/>
      <c r="M33" s="10"/>
      <c r="N33" s="10"/>
    </row>
    <row r="34" spans="1:14" s="1" customFormat="1" ht="17.75" customHeight="1">
      <c r="A34" s="182" t="s">
        <v>206</v>
      </c>
      <c r="B34" s="86">
        <f t="shared" si="6"/>
        <v>3689</v>
      </c>
      <c r="C34" s="85">
        <v>56</v>
      </c>
      <c r="D34" s="85">
        <v>306</v>
      </c>
      <c r="E34" s="85">
        <v>529</v>
      </c>
      <c r="F34" s="85">
        <v>359</v>
      </c>
      <c r="G34" s="85">
        <v>549</v>
      </c>
      <c r="H34" s="85">
        <v>654</v>
      </c>
      <c r="I34" s="85">
        <v>481</v>
      </c>
      <c r="J34" s="85">
        <v>680</v>
      </c>
      <c r="K34" s="85">
        <v>75</v>
      </c>
      <c r="L34" s="91"/>
      <c r="M34" s="10"/>
      <c r="N34" s="10"/>
    </row>
    <row r="35" spans="1:14" s="1" customFormat="1" ht="11" customHeight="1">
      <c r="A35" s="182" t="s">
        <v>207</v>
      </c>
      <c r="B35" s="86">
        <f t="shared" si="6"/>
        <v>388</v>
      </c>
      <c r="C35" s="85">
        <v>2</v>
      </c>
      <c r="D35" s="85">
        <v>21</v>
      </c>
      <c r="E35" s="85">
        <v>103</v>
      </c>
      <c r="F35" s="85">
        <v>48</v>
      </c>
      <c r="G35" s="85">
        <v>66</v>
      </c>
      <c r="H35" s="85">
        <v>38</v>
      </c>
      <c r="I35" s="85">
        <v>35</v>
      </c>
      <c r="J35" s="85">
        <v>73</v>
      </c>
      <c r="K35" s="88">
        <v>2</v>
      </c>
      <c r="L35" s="91"/>
      <c r="M35" s="10"/>
      <c r="N35" s="10"/>
    </row>
    <row r="36" spans="1:14" s="1" customFormat="1" ht="11" customHeight="1">
      <c r="A36" s="182" t="s">
        <v>208</v>
      </c>
      <c r="B36" s="86">
        <f t="shared" si="6"/>
        <v>3933</v>
      </c>
      <c r="C36" s="85">
        <v>17</v>
      </c>
      <c r="D36" s="85">
        <v>412</v>
      </c>
      <c r="E36" s="85">
        <v>658</v>
      </c>
      <c r="F36" s="85">
        <v>654</v>
      </c>
      <c r="G36" s="85">
        <v>465</v>
      </c>
      <c r="H36" s="85">
        <v>392</v>
      </c>
      <c r="I36" s="85">
        <v>616</v>
      </c>
      <c r="J36" s="85">
        <v>583</v>
      </c>
      <c r="K36" s="85">
        <v>136</v>
      </c>
      <c r="L36" s="10"/>
      <c r="M36" s="10"/>
      <c r="N36" s="10"/>
    </row>
    <row r="37" spans="1:14" s="1" customFormat="1" ht="11" customHeight="1">
      <c r="A37" s="185" t="s">
        <v>197</v>
      </c>
      <c r="B37" s="84">
        <f>SUM(C37:K37)</f>
        <v>164947</v>
      </c>
      <c r="C37" s="90">
        <f t="shared" ref="C37:K37" si="7">SUM(C38:C40)</f>
        <v>2196</v>
      </c>
      <c r="D37" s="90">
        <f t="shared" si="7"/>
        <v>11619</v>
      </c>
      <c r="E37" s="90">
        <f t="shared" si="7"/>
        <v>26780</v>
      </c>
      <c r="F37" s="90">
        <f t="shared" si="7"/>
        <v>21561</v>
      </c>
      <c r="G37" s="90">
        <f t="shared" si="7"/>
        <v>19648</v>
      </c>
      <c r="H37" s="90">
        <f t="shared" si="7"/>
        <v>31272</v>
      </c>
      <c r="I37" s="90">
        <f t="shared" si="7"/>
        <v>22582</v>
      </c>
      <c r="J37" s="90">
        <f t="shared" si="7"/>
        <v>22134</v>
      </c>
      <c r="K37" s="90">
        <f t="shared" si="7"/>
        <v>7155</v>
      </c>
      <c r="L37" s="82"/>
    </row>
    <row r="38" spans="1:14" s="1" customFormat="1" ht="11" customHeight="1">
      <c r="A38" s="182" t="s">
        <v>209</v>
      </c>
      <c r="B38" s="86">
        <f>SUM(C38:K38)</f>
        <v>160117</v>
      </c>
      <c r="C38" s="85">
        <v>2104</v>
      </c>
      <c r="D38" s="85">
        <v>11360</v>
      </c>
      <c r="E38" s="85">
        <v>25763</v>
      </c>
      <c r="F38" s="85">
        <v>21226</v>
      </c>
      <c r="G38" s="85">
        <v>19178</v>
      </c>
      <c r="H38" s="85">
        <v>30298</v>
      </c>
      <c r="I38" s="85">
        <v>21723</v>
      </c>
      <c r="J38" s="85">
        <v>21482</v>
      </c>
      <c r="K38" s="85">
        <v>6983</v>
      </c>
      <c r="L38" s="10"/>
    </row>
    <row r="39" spans="1:14" s="1" customFormat="1" ht="21.15" customHeight="1">
      <c r="A39" s="182" t="s">
        <v>229</v>
      </c>
      <c r="B39" s="86">
        <f>SUM(C39:L39)</f>
        <v>2383</v>
      </c>
      <c r="C39" s="85">
        <v>54</v>
      </c>
      <c r="D39" s="85">
        <v>132</v>
      </c>
      <c r="E39" s="85">
        <v>510</v>
      </c>
      <c r="F39" s="85">
        <v>182</v>
      </c>
      <c r="G39" s="85">
        <v>223</v>
      </c>
      <c r="H39" s="85">
        <v>512</v>
      </c>
      <c r="I39" s="85">
        <v>375</v>
      </c>
      <c r="J39" s="85">
        <v>318</v>
      </c>
      <c r="K39" s="85">
        <v>77</v>
      </c>
      <c r="L39" s="10"/>
    </row>
    <row r="40" spans="1:14" s="1" customFormat="1" ht="11" customHeight="1">
      <c r="A40" s="182" t="s">
        <v>210</v>
      </c>
      <c r="B40" s="86">
        <f>SUM(C40:L40)</f>
        <v>2447</v>
      </c>
      <c r="C40" s="85">
        <v>38</v>
      </c>
      <c r="D40" s="85">
        <v>127</v>
      </c>
      <c r="E40" s="85">
        <v>507</v>
      </c>
      <c r="F40" s="85">
        <v>153</v>
      </c>
      <c r="G40" s="85">
        <v>247</v>
      </c>
      <c r="H40" s="85">
        <v>462</v>
      </c>
      <c r="I40" s="85">
        <v>484</v>
      </c>
      <c r="J40" s="85">
        <v>334</v>
      </c>
      <c r="K40" s="85">
        <v>95</v>
      </c>
      <c r="L40" s="10"/>
    </row>
    <row r="41" spans="1:14" s="1" customFormat="1" ht="11" customHeight="1">
      <c r="A41" s="184" t="s">
        <v>35</v>
      </c>
      <c r="B41" s="84">
        <f>SUM(C41:K41)</f>
        <v>14248</v>
      </c>
      <c r="C41" s="83">
        <f t="shared" ref="C41:K41" si="8">SUM(C42:C52)</f>
        <v>150</v>
      </c>
      <c r="D41" s="83">
        <f t="shared" si="8"/>
        <v>817</v>
      </c>
      <c r="E41" s="83">
        <f t="shared" si="8"/>
        <v>1826</v>
      </c>
      <c r="F41" s="83">
        <f t="shared" si="8"/>
        <v>977</v>
      </c>
      <c r="G41" s="83">
        <f t="shared" si="8"/>
        <v>2237</v>
      </c>
      <c r="H41" s="83">
        <f t="shared" si="8"/>
        <v>1976</v>
      </c>
      <c r="I41" s="83">
        <f t="shared" si="8"/>
        <v>1689</v>
      </c>
      <c r="J41" s="83">
        <f t="shared" si="8"/>
        <v>2562</v>
      </c>
      <c r="K41" s="83">
        <f t="shared" si="8"/>
        <v>2014</v>
      </c>
      <c r="L41" s="89"/>
    </row>
    <row r="42" spans="1:14" s="1" customFormat="1" ht="11" customHeight="1">
      <c r="A42" s="182" t="s">
        <v>211</v>
      </c>
      <c r="B42" s="86">
        <f t="shared" ref="B42:B44" si="9">SUM(C42:K42)</f>
        <v>18</v>
      </c>
      <c r="C42" s="85">
        <v>0</v>
      </c>
      <c r="D42" s="85">
        <v>1</v>
      </c>
      <c r="E42" s="85">
        <v>1</v>
      </c>
      <c r="F42" s="85">
        <v>3</v>
      </c>
      <c r="G42" s="85">
        <v>3</v>
      </c>
      <c r="H42" s="85">
        <v>3</v>
      </c>
      <c r="I42" s="85">
        <v>4</v>
      </c>
      <c r="J42" s="85">
        <v>2</v>
      </c>
      <c r="K42" s="85">
        <v>1</v>
      </c>
      <c r="L42" s="10"/>
    </row>
    <row r="43" spans="1:14" s="1" customFormat="1" ht="11" customHeight="1">
      <c r="A43" s="182" t="s">
        <v>212</v>
      </c>
      <c r="B43" s="86">
        <f t="shared" si="9"/>
        <v>2912</v>
      </c>
      <c r="C43" s="85">
        <v>31</v>
      </c>
      <c r="D43" s="85">
        <v>114</v>
      </c>
      <c r="E43" s="85">
        <v>427</v>
      </c>
      <c r="F43" s="85">
        <v>235</v>
      </c>
      <c r="G43" s="85">
        <v>518</v>
      </c>
      <c r="H43" s="85">
        <v>305</v>
      </c>
      <c r="I43" s="85">
        <v>269</v>
      </c>
      <c r="J43" s="85">
        <v>564</v>
      </c>
      <c r="K43" s="85">
        <v>449</v>
      </c>
      <c r="L43" s="10"/>
    </row>
    <row r="44" spans="1:14" s="1" customFormat="1" ht="11" customHeight="1">
      <c r="A44" s="182" t="s">
        <v>213</v>
      </c>
      <c r="B44" s="86">
        <f t="shared" si="9"/>
        <v>9510</v>
      </c>
      <c r="C44" s="85">
        <v>104</v>
      </c>
      <c r="D44" s="85">
        <v>641</v>
      </c>
      <c r="E44" s="85">
        <v>1135</v>
      </c>
      <c r="F44" s="85">
        <v>651</v>
      </c>
      <c r="G44" s="85">
        <v>1522</v>
      </c>
      <c r="H44" s="85">
        <v>1421</v>
      </c>
      <c r="I44" s="85">
        <v>1107</v>
      </c>
      <c r="J44" s="85">
        <v>1798</v>
      </c>
      <c r="K44" s="85">
        <v>1131</v>
      </c>
      <c r="L44" s="10"/>
    </row>
    <row r="45" spans="1:14" s="1" customFormat="1" ht="11" customHeight="1">
      <c r="A45" s="181" t="s">
        <v>237</v>
      </c>
      <c r="B45" s="86">
        <f t="shared" ref="B45:B46" si="10">SUM(C45:K45)</f>
        <v>1</v>
      </c>
      <c r="C45" s="85">
        <v>0</v>
      </c>
      <c r="D45" s="85">
        <v>0</v>
      </c>
      <c r="E45" s="85">
        <v>0</v>
      </c>
      <c r="F45" s="85">
        <v>0</v>
      </c>
      <c r="G45" s="85">
        <v>0</v>
      </c>
      <c r="H45" s="85">
        <v>1</v>
      </c>
      <c r="I45" s="85">
        <v>0</v>
      </c>
      <c r="J45" s="85">
        <v>0</v>
      </c>
      <c r="K45" s="85">
        <v>0</v>
      </c>
      <c r="L45" s="10"/>
    </row>
    <row r="46" spans="1:14" s="1" customFormat="1" ht="11" customHeight="1">
      <c r="A46" s="182" t="s">
        <v>238</v>
      </c>
      <c r="B46" s="86">
        <f t="shared" si="10"/>
        <v>3</v>
      </c>
      <c r="C46" s="85">
        <v>0</v>
      </c>
      <c r="D46" s="85">
        <v>0</v>
      </c>
      <c r="E46" s="85">
        <v>0</v>
      </c>
      <c r="F46" s="85">
        <v>0</v>
      </c>
      <c r="G46" s="85">
        <v>1</v>
      </c>
      <c r="H46" s="85">
        <v>1</v>
      </c>
      <c r="I46" s="85">
        <v>0</v>
      </c>
      <c r="J46" s="85">
        <v>1</v>
      </c>
      <c r="K46" s="85">
        <v>0</v>
      </c>
      <c r="L46" s="10"/>
    </row>
    <row r="47" spans="1:14" s="1" customFormat="1" ht="21.15" customHeight="1">
      <c r="A47" s="182" t="s">
        <v>233</v>
      </c>
      <c r="B47" s="86">
        <f>SUM(C47:K47)</f>
        <v>2</v>
      </c>
      <c r="C47" s="85">
        <v>0</v>
      </c>
      <c r="D47" s="85">
        <v>0</v>
      </c>
      <c r="E47" s="85">
        <v>0</v>
      </c>
      <c r="F47" s="85">
        <v>0</v>
      </c>
      <c r="G47" s="85">
        <v>1</v>
      </c>
      <c r="H47" s="85">
        <v>1</v>
      </c>
      <c r="I47" s="85">
        <v>0</v>
      </c>
      <c r="J47" s="85">
        <v>0</v>
      </c>
      <c r="K47" s="85">
        <v>0</v>
      </c>
      <c r="L47" s="10"/>
    </row>
    <row r="48" spans="1:14" s="1" customFormat="1" ht="21.15" customHeight="1">
      <c r="A48" s="182" t="s">
        <v>234</v>
      </c>
      <c r="B48" s="86">
        <f t="shared" ref="B48:B51" si="11">SUM(C48:K48)</f>
        <v>10</v>
      </c>
      <c r="C48" s="85">
        <v>0</v>
      </c>
      <c r="D48" s="85">
        <v>2</v>
      </c>
      <c r="E48" s="85">
        <v>0</v>
      </c>
      <c r="F48" s="85">
        <v>3</v>
      </c>
      <c r="G48" s="85">
        <v>1</v>
      </c>
      <c r="H48" s="85">
        <v>3</v>
      </c>
      <c r="I48" s="85">
        <v>0</v>
      </c>
      <c r="J48" s="85">
        <v>0</v>
      </c>
      <c r="K48" s="85">
        <v>1</v>
      </c>
      <c r="L48" s="10"/>
    </row>
    <row r="49" spans="1:12" s="1" customFormat="1" ht="11" customHeight="1">
      <c r="A49" s="182" t="s">
        <v>214</v>
      </c>
      <c r="B49" s="86">
        <f t="shared" si="11"/>
        <v>1775</v>
      </c>
      <c r="C49" s="85">
        <v>14</v>
      </c>
      <c r="D49" s="85">
        <v>59</v>
      </c>
      <c r="E49" s="85">
        <v>260</v>
      </c>
      <c r="F49" s="85">
        <v>85</v>
      </c>
      <c r="G49" s="85">
        <v>189</v>
      </c>
      <c r="H49" s="85">
        <v>239</v>
      </c>
      <c r="I49" s="85">
        <v>306</v>
      </c>
      <c r="J49" s="85">
        <v>192</v>
      </c>
      <c r="K49" s="85">
        <v>431</v>
      </c>
      <c r="L49" s="10"/>
    </row>
    <row r="50" spans="1:12" s="1" customFormat="1" ht="11" customHeight="1">
      <c r="A50" s="182" t="s">
        <v>63</v>
      </c>
      <c r="B50" s="86">
        <f t="shared" si="11"/>
        <v>1</v>
      </c>
      <c r="C50" s="85">
        <v>0</v>
      </c>
      <c r="D50" s="85">
        <v>0</v>
      </c>
      <c r="E50" s="85">
        <v>1</v>
      </c>
      <c r="F50" s="85">
        <v>0</v>
      </c>
      <c r="G50" s="85">
        <v>0</v>
      </c>
      <c r="H50" s="85">
        <v>0</v>
      </c>
      <c r="I50" s="85">
        <v>0</v>
      </c>
      <c r="J50" s="85">
        <v>0</v>
      </c>
      <c r="K50" s="85">
        <v>0</v>
      </c>
      <c r="L50" s="10"/>
    </row>
    <row r="51" spans="1:12" s="1" customFormat="1" ht="11" customHeight="1">
      <c r="A51" s="182" t="s">
        <v>64</v>
      </c>
      <c r="B51" s="86">
        <f t="shared" si="11"/>
        <v>2</v>
      </c>
      <c r="C51" s="85">
        <v>0</v>
      </c>
      <c r="D51" s="85">
        <v>0</v>
      </c>
      <c r="E51" s="85">
        <v>1</v>
      </c>
      <c r="F51" s="85">
        <v>0</v>
      </c>
      <c r="G51" s="85">
        <v>1</v>
      </c>
      <c r="H51" s="85">
        <v>0</v>
      </c>
      <c r="I51" s="85">
        <v>0</v>
      </c>
      <c r="J51" s="85">
        <v>0</v>
      </c>
      <c r="K51" s="85">
        <v>0</v>
      </c>
      <c r="L51" s="10"/>
    </row>
    <row r="52" spans="1:12" s="1" customFormat="1" ht="11" customHeight="1">
      <c r="A52" s="182" t="s">
        <v>215</v>
      </c>
      <c r="B52" s="86">
        <f>SUM(C52:K52)</f>
        <v>14</v>
      </c>
      <c r="C52" s="85">
        <v>1</v>
      </c>
      <c r="D52" s="85">
        <v>0</v>
      </c>
      <c r="E52" s="85">
        <v>1</v>
      </c>
      <c r="F52" s="85">
        <v>0</v>
      </c>
      <c r="G52" s="85">
        <v>1</v>
      </c>
      <c r="H52" s="85">
        <v>2</v>
      </c>
      <c r="I52" s="85">
        <v>3</v>
      </c>
      <c r="J52" s="85">
        <v>5</v>
      </c>
      <c r="K52" s="85">
        <v>1</v>
      </c>
      <c r="L52" s="10"/>
    </row>
    <row r="53" spans="1:12" s="1" customFormat="1" ht="11" customHeight="1">
      <c r="A53" s="184" t="s">
        <v>34</v>
      </c>
      <c r="B53" s="84">
        <f>SUM(C53:K53)</f>
        <v>19143</v>
      </c>
      <c r="C53" s="83">
        <f t="shared" ref="C53:K53" si="12">SUM(C54:C56)</f>
        <v>147</v>
      </c>
      <c r="D53" s="83">
        <f t="shared" si="12"/>
        <v>1000</v>
      </c>
      <c r="E53" s="83">
        <f t="shared" si="12"/>
        <v>3872</v>
      </c>
      <c r="F53" s="83">
        <f t="shared" si="12"/>
        <v>2026</v>
      </c>
      <c r="G53" s="83">
        <f t="shared" si="12"/>
        <v>2515</v>
      </c>
      <c r="H53" s="83">
        <f t="shared" si="12"/>
        <v>2458</v>
      </c>
      <c r="I53" s="83">
        <f t="shared" si="12"/>
        <v>2081</v>
      </c>
      <c r="J53" s="83">
        <f t="shared" si="12"/>
        <v>3986</v>
      </c>
      <c r="K53" s="83">
        <f t="shared" si="12"/>
        <v>1058</v>
      </c>
      <c r="L53" s="87"/>
    </row>
    <row r="54" spans="1:12" s="1" customFormat="1" ht="11" customHeight="1">
      <c r="A54" s="182" t="s">
        <v>202</v>
      </c>
      <c r="B54" s="86">
        <f t="shared" ref="B54:B55" si="13">SUM(C54:K54)</f>
        <v>10759</v>
      </c>
      <c r="C54" s="85">
        <v>54</v>
      </c>
      <c r="D54" s="85">
        <v>553</v>
      </c>
      <c r="E54" s="85">
        <v>2201</v>
      </c>
      <c r="F54" s="85">
        <v>1159</v>
      </c>
      <c r="G54" s="85">
        <v>1369</v>
      </c>
      <c r="H54" s="85">
        <v>1220</v>
      </c>
      <c r="I54" s="85">
        <v>1073</v>
      </c>
      <c r="J54" s="85">
        <v>2317</v>
      </c>
      <c r="K54" s="85">
        <v>813</v>
      </c>
      <c r="L54" s="10"/>
    </row>
    <row r="55" spans="1:12" s="1" customFormat="1" ht="11" customHeight="1">
      <c r="A55" s="182" t="s">
        <v>216</v>
      </c>
      <c r="B55" s="86">
        <f t="shared" si="13"/>
        <v>4457</v>
      </c>
      <c r="C55" s="85">
        <v>31</v>
      </c>
      <c r="D55" s="85">
        <v>198</v>
      </c>
      <c r="E55" s="85">
        <v>987</v>
      </c>
      <c r="F55" s="85">
        <v>518</v>
      </c>
      <c r="G55" s="85">
        <v>600</v>
      </c>
      <c r="H55" s="85">
        <v>570</v>
      </c>
      <c r="I55" s="85">
        <v>500</v>
      </c>
      <c r="J55" s="85">
        <v>907</v>
      </c>
      <c r="K55" s="85">
        <v>146</v>
      </c>
      <c r="L55" s="10"/>
    </row>
    <row r="56" spans="1:12" s="1" customFormat="1" ht="11" customHeight="1">
      <c r="A56" s="182" t="s">
        <v>217</v>
      </c>
      <c r="B56" s="86">
        <f>SUM(C56:K56)</f>
        <v>3927</v>
      </c>
      <c r="C56" s="85">
        <v>62</v>
      </c>
      <c r="D56" s="85">
        <v>249</v>
      </c>
      <c r="E56" s="85">
        <v>684</v>
      </c>
      <c r="F56" s="85">
        <v>349</v>
      </c>
      <c r="G56" s="85">
        <v>546</v>
      </c>
      <c r="H56" s="85">
        <v>668</v>
      </c>
      <c r="I56" s="85">
        <v>508</v>
      </c>
      <c r="J56" s="85">
        <v>762</v>
      </c>
      <c r="K56" s="85">
        <v>99</v>
      </c>
      <c r="L56" s="10"/>
    </row>
    <row r="57" spans="1:12" s="1" customFormat="1" ht="11" customHeight="1">
      <c r="A57" s="60" t="s">
        <v>33</v>
      </c>
      <c r="B57" s="84">
        <f t="shared" ref="B57" si="14">SUM(C57:K57)</f>
        <v>113445</v>
      </c>
      <c r="C57" s="83">
        <v>1464</v>
      </c>
      <c r="D57" s="83">
        <v>8272</v>
      </c>
      <c r="E57" s="83">
        <v>19059</v>
      </c>
      <c r="F57" s="83">
        <v>16618</v>
      </c>
      <c r="G57" s="83">
        <v>14144</v>
      </c>
      <c r="H57" s="83">
        <v>19051</v>
      </c>
      <c r="I57" s="83">
        <v>14530</v>
      </c>
      <c r="J57" s="83">
        <v>17135</v>
      </c>
      <c r="K57" s="83">
        <v>3172</v>
      </c>
      <c r="L57" s="82"/>
    </row>
    <row r="58" spans="1:12" s="1" customFormat="1" ht="11" customHeight="1">
      <c r="A58" s="60" t="s">
        <v>32</v>
      </c>
      <c r="B58" s="188">
        <f>SUM(C58:K58)</f>
        <v>314168</v>
      </c>
      <c r="C58" s="83">
        <v>3976</v>
      </c>
      <c r="D58" s="83">
        <v>21796</v>
      </c>
      <c r="E58" s="83">
        <v>49895</v>
      </c>
      <c r="F58" s="83">
        <v>40692</v>
      </c>
      <c r="G58" s="83">
        <v>35065</v>
      </c>
      <c r="H58" s="83">
        <v>54667</v>
      </c>
      <c r="I58" s="83">
        <v>41289</v>
      </c>
      <c r="J58" s="83">
        <v>44620</v>
      </c>
      <c r="K58" s="83">
        <v>22168</v>
      </c>
      <c r="L58" s="82"/>
    </row>
    <row r="59" spans="1:12" s="1" customFormat="1" ht="11" customHeight="1">
      <c r="A59" s="117" t="s">
        <v>352</v>
      </c>
      <c r="B59" s="81">
        <f>SUM(C59:K59)</f>
        <v>160302</v>
      </c>
      <c r="C59" s="80">
        <v>1190</v>
      </c>
      <c r="D59" s="80">
        <v>12677</v>
      </c>
      <c r="E59" s="80">
        <v>33798</v>
      </c>
      <c r="F59" s="80">
        <v>24173</v>
      </c>
      <c r="G59" s="80">
        <v>18886</v>
      </c>
      <c r="H59" s="80">
        <v>22619</v>
      </c>
      <c r="I59" s="80">
        <v>22251</v>
      </c>
      <c r="J59" s="80">
        <v>23333</v>
      </c>
      <c r="K59" s="80">
        <v>1375</v>
      </c>
      <c r="L59" s="79"/>
    </row>
    <row r="60" spans="1:12" s="1" customFormat="1" ht="11" customHeight="1">
      <c r="A60" s="12"/>
      <c r="B60" s="10"/>
      <c r="C60" s="78"/>
      <c r="D60" s="78"/>
      <c r="E60" s="78"/>
      <c r="F60" s="78"/>
      <c r="G60" s="78"/>
      <c r="H60" s="78"/>
      <c r="I60" s="78"/>
      <c r="J60" s="78"/>
      <c r="K60" s="78"/>
      <c r="L60" s="10"/>
    </row>
    <row r="61" spans="1:12" s="1" customFormat="1" ht="11" customHeight="1">
      <c r="A61" s="6" t="s">
        <v>31</v>
      </c>
      <c r="B61" s="10"/>
      <c r="C61" s="10"/>
      <c r="D61" s="10"/>
      <c r="E61" s="10"/>
      <c r="F61" s="10"/>
      <c r="G61" s="10"/>
      <c r="H61" s="10"/>
      <c r="I61" s="10"/>
      <c r="J61" s="10"/>
      <c r="K61" s="10"/>
      <c r="L61" s="10"/>
    </row>
    <row r="62" spans="1:12" s="21" customFormat="1" ht="11" customHeight="1">
      <c r="A62" s="6" t="s">
        <v>142</v>
      </c>
      <c r="B62" s="10"/>
      <c r="C62" s="10"/>
      <c r="D62" s="10"/>
      <c r="E62" s="10"/>
      <c r="F62" s="10"/>
      <c r="G62" s="10"/>
      <c r="H62" s="10"/>
      <c r="I62" s="6"/>
      <c r="J62" s="10"/>
      <c r="K62" s="10"/>
      <c r="L62" s="10"/>
    </row>
    <row r="63" spans="1:12" s="21" customFormat="1" ht="11" customHeight="1">
      <c r="A63" s="11" t="s">
        <v>143</v>
      </c>
      <c r="B63" s="4"/>
      <c r="C63" s="4"/>
      <c r="D63" s="4"/>
      <c r="E63" s="4"/>
      <c r="F63" s="4"/>
      <c r="G63" s="9"/>
      <c r="H63" s="10"/>
      <c r="I63" s="6"/>
      <c r="J63" s="4"/>
      <c r="K63" s="4"/>
      <c r="L63" s="4"/>
    </row>
    <row r="64" spans="1:12" s="1" customFormat="1" ht="11" customHeight="1">
      <c r="A64" s="11" t="s">
        <v>131</v>
      </c>
      <c r="B64" s="4"/>
      <c r="C64" s="4"/>
      <c r="D64" s="4"/>
      <c r="E64" s="4"/>
      <c r="F64" s="4"/>
      <c r="G64" s="9"/>
      <c r="H64" s="10"/>
      <c r="I64" s="11"/>
      <c r="J64" s="4"/>
      <c r="K64" s="4"/>
      <c r="L64" s="4"/>
    </row>
    <row r="65" spans="1:12" s="1" customFormat="1" ht="11" customHeight="1">
      <c r="A65" s="11" t="s">
        <v>132</v>
      </c>
      <c r="B65" s="4"/>
      <c r="C65" s="4"/>
      <c r="D65" s="4"/>
      <c r="E65" s="4"/>
      <c r="F65" s="4"/>
      <c r="G65" s="9"/>
      <c r="H65" s="10"/>
      <c r="I65" s="11"/>
      <c r="J65" s="4"/>
      <c r="K65" s="4"/>
      <c r="L65" s="4"/>
    </row>
    <row r="66" spans="1:12" s="1" customFormat="1" ht="11" customHeight="1">
      <c r="A66" s="11" t="s">
        <v>133</v>
      </c>
      <c r="B66" s="4"/>
      <c r="C66" s="4"/>
      <c r="D66" s="4"/>
      <c r="E66" s="4"/>
      <c r="F66" s="4"/>
      <c r="G66" s="9"/>
      <c r="H66" s="10"/>
      <c r="I66" s="11"/>
      <c r="J66" s="4"/>
      <c r="K66" s="4"/>
      <c r="L66" s="4"/>
    </row>
    <row r="67" spans="1:12" s="4" customFormat="1">
      <c r="A67" s="11" t="s">
        <v>30</v>
      </c>
      <c r="H67" s="10"/>
      <c r="I67" s="11"/>
      <c r="J67" s="9"/>
    </row>
    <row r="68" spans="1:12" s="4" customFormat="1">
      <c r="A68" s="11" t="s">
        <v>29</v>
      </c>
      <c r="H68" s="10"/>
      <c r="I68" s="11"/>
      <c r="J68" s="9"/>
    </row>
    <row r="69" spans="1:12" s="4" customFormat="1">
      <c r="A69" s="6" t="s">
        <v>144</v>
      </c>
      <c r="B69" s="3"/>
      <c r="C69" s="3"/>
      <c r="D69" s="3"/>
      <c r="E69" s="3"/>
      <c r="F69" s="3"/>
      <c r="G69" s="3"/>
      <c r="H69" s="10"/>
      <c r="I69" s="11"/>
      <c r="J69" s="2"/>
      <c r="K69" s="3"/>
      <c r="L69" s="3"/>
    </row>
    <row r="70" spans="1:12" s="4" customFormat="1" ht="11" customHeight="1">
      <c r="A70" s="6" t="s">
        <v>28</v>
      </c>
      <c r="B70" s="3"/>
      <c r="C70" s="3"/>
      <c r="D70" s="3"/>
      <c r="E70" s="3"/>
      <c r="F70" s="3"/>
      <c r="G70" s="3"/>
      <c r="H70" s="10"/>
      <c r="I70" s="6"/>
      <c r="J70" s="2"/>
      <c r="K70" s="3"/>
      <c r="L70" s="3"/>
    </row>
    <row r="71" spans="1:12" s="4" customFormat="1" ht="11" customHeight="1">
      <c r="A71" s="6" t="s">
        <v>27</v>
      </c>
      <c r="B71" s="3"/>
      <c r="C71" s="3"/>
      <c r="D71" s="3"/>
      <c r="E71" s="3"/>
      <c r="F71" s="3"/>
      <c r="G71" s="3"/>
      <c r="H71" s="10"/>
      <c r="I71" s="6"/>
      <c r="J71" s="2"/>
      <c r="K71" s="3"/>
      <c r="L71" s="3"/>
    </row>
    <row r="72" spans="1:12" s="3" customFormat="1" ht="11" customHeight="1">
      <c r="A72" s="6"/>
      <c r="B72" s="10"/>
      <c r="C72" s="78"/>
      <c r="D72" s="78"/>
      <c r="E72" s="78"/>
      <c r="F72" s="78"/>
      <c r="G72" s="78"/>
      <c r="H72" s="10"/>
      <c r="I72" s="6"/>
      <c r="J72" s="78"/>
      <c r="K72" s="78"/>
      <c r="L72" s="10"/>
    </row>
    <row r="73" spans="1:12" s="3" customFormat="1" ht="11" customHeight="1">
      <c r="A73" s="6"/>
      <c r="B73" s="10"/>
      <c r="C73" s="78"/>
      <c r="D73" s="78"/>
      <c r="E73" s="78"/>
      <c r="F73" s="78"/>
      <c r="G73" s="78"/>
      <c r="H73" s="78"/>
      <c r="I73" s="78"/>
      <c r="J73" s="78"/>
      <c r="K73" s="78"/>
      <c r="L73" s="10"/>
    </row>
    <row r="74" spans="1:12" s="3" customFormat="1" ht="11" customHeight="1">
      <c r="A74" s="6"/>
      <c r="B74" s="10"/>
      <c r="C74" s="78"/>
      <c r="D74" s="78"/>
      <c r="E74" s="78"/>
      <c r="F74" s="78"/>
      <c r="G74" s="78"/>
      <c r="H74" s="78"/>
      <c r="I74" s="78"/>
      <c r="J74" s="78"/>
      <c r="K74" s="78"/>
      <c r="L74" s="10"/>
    </row>
    <row r="75" spans="1:12" s="3" customFormat="1" ht="11" customHeight="1">
      <c r="A75" s="11"/>
      <c r="B75" s="10"/>
      <c r="C75" s="78"/>
      <c r="D75" s="78"/>
      <c r="E75" s="78"/>
      <c r="F75" s="78"/>
      <c r="G75" s="78"/>
      <c r="H75" s="78"/>
      <c r="I75" s="78"/>
      <c r="J75" s="78"/>
      <c r="K75" s="78"/>
      <c r="L75" s="10"/>
    </row>
    <row r="76" spans="1:12" s="3" customFormat="1" ht="11" customHeight="1">
      <c r="A76" s="11"/>
      <c r="B76" s="10"/>
      <c r="C76" s="78"/>
      <c r="D76" s="78"/>
      <c r="E76" s="78"/>
      <c r="F76" s="78"/>
      <c r="G76" s="78"/>
      <c r="H76" s="78"/>
      <c r="I76" s="78"/>
      <c r="J76" s="78"/>
      <c r="K76" s="78"/>
      <c r="L76" s="10"/>
    </row>
    <row r="77" spans="1:12" s="3" customFormat="1" ht="11" customHeight="1">
      <c r="A77" s="11"/>
      <c r="B77" s="76"/>
      <c r="C77" s="76"/>
      <c r="D77" s="76"/>
      <c r="E77" s="76"/>
      <c r="F77" s="76"/>
      <c r="G77" s="76"/>
      <c r="H77" s="76"/>
      <c r="I77" s="76"/>
      <c r="J77" s="76"/>
      <c r="K77" s="76"/>
      <c r="L77" s="76"/>
    </row>
    <row r="78" spans="1:12" s="3" customFormat="1" ht="11" customHeight="1">
      <c r="A78" s="11"/>
      <c r="B78" s="76"/>
      <c r="C78" s="76"/>
      <c r="D78" s="76"/>
      <c r="E78" s="76"/>
      <c r="F78" s="76"/>
      <c r="G78" s="76"/>
      <c r="H78" s="76"/>
      <c r="I78" s="76"/>
      <c r="J78" s="76"/>
      <c r="K78" s="76"/>
      <c r="L78" s="76"/>
    </row>
    <row r="79" spans="1:12" s="3" customFormat="1" ht="11" customHeight="1">
      <c r="A79" s="11"/>
      <c r="C79" s="76"/>
      <c r="D79" s="76"/>
      <c r="E79" s="76"/>
      <c r="F79" s="76"/>
      <c r="G79" s="76"/>
      <c r="H79" s="76"/>
      <c r="I79" s="76"/>
      <c r="J79" s="76"/>
      <c r="K79" s="76"/>
      <c r="L79" s="76"/>
    </row>
    <row r="80" spans="1:12" s="3" customFormat="1" ht="11" customHeight="1">
      <c r="A80" s="11"/>
      <c r="B80" s="77"/>
      <c r="C80" s="77"/>
      <c r="D80" s="77"/>
      <c r="E80" s="77"/>
      <c r="F80" s="77"/>
      <c r="G80" s="77"/>
      <c r="H80" s="77"/>
      <c r="I80" s="77"/>
      <c r="J80" s="77"/>
      <c r="K80" s="77"/>
      <c r="L80" s="76"/>
    </row>
    <row r="81" spans="1:12" s="1" customFormat="1" ht="11" customHeight="1">
      <c r="A81" s="6"/>
      <c r="B81" s="77"/>
      <c r="C81" s="77"/>
      <c r="D81" s="77"/>
      <c r="E81" s="77"/>
      <c r="F81" s="77"/>
      <c r="G81" s="77"/>
      <c r="H81" s="77"/>
      <c r="I81" s="77"/>
      <c r="J81" s="77"/>
      <c r="K81" s="77"/>
      <c r="L81" s="76"/>
    </row>
    <row r="82" spans="1:12" s="76" customFormat="1" ht="11" customHeight="1">
      <c r="A82" s="6"/>
      <c r="B82" s="77"/>
      <c r="C82" s="77"/>
      <c r="D82" s="77"/>
      <c r="E82" s="77"/>
      <c r="F82" s="77"/>
      <c r="G82" s="77"/>
      <c r="H82" s="77"/>
      <c r="I82" s="77"/>
      <c r="J82" s="77"/>
      <c r="K82" s="77"/>
    </row>
    <row r="83" spans="1:12" s="76" customFormat="1" ht="11" customHeight="1">
      <c r="A83" s="6"/>
      <c r="B83" s="77"/>
      <c r="C83" s="77"/>
      <c r="D83" s="77"/>
      <c r="E83" s="77"/>
      <c r="F83" s="77"/>
      <c r="G83" s="77"/>
      <c r="H83" s="77"/>
      <c r="I83" s="77"/>
      <c r="J83" s="77"/>
      <c r="K83" s="77"/>
    </row>
    <row r="84" spans="1:12" ht="11" customHeight="1">
      <c r="B84" s="77"/>
      <c r="C84" s="77"/>
      <c r="D84" s="77"/>
      <c r="E84" s="77"/>
      <c r="F84" s="77"/>
      <c r="G84" s="77"/>
      <c r="H84" s="77"/>
      <c r="I84" s="77"/>
      <c r="J84" s="77"/>
      <c r="K84" s="77"/>
      <c r="L84" s="76"/>
    </row>
    <row r="85" spans="1:12" ht="11" customHeight="1">
      <c r="L85" s="76"/>
    </row>
    <row r="86" spans="1:12" ht="11" customHeight="1">
      <c r="L86" s="76"/>
    </row>
    <row r="87" spans="1:12" ht="11" customHeight="1">
      <c r="L87" s="76"/>
    </row>
    <row r="88" spans="1:12" ht="11" customHeight="1">
      <c r="L88" s="76"/>
    </row>
    <row r="89" spans="1:12" ht="11" customHeight="1">
      <c r="L89" s="76"/>
    </row>
    <row r="90" spans="1:12">
      <c r="L90" s="76"/>
    </row>
    <row r="91" spans="1:12">
      <c r="L91" s="76"/>
    </row>
    <row r="92" spans="1:12">
      <c r="L92" s="76"/>
    </row>
    <row r="93" spans="1:12">
      <c r="B93" s="74"/>
      <c r="C93" s="74"/>
      <c r="D93" s="74"/>
      <c r="E93" s="74"/>
      <c r="F93" s="74"/>
      <c r="G93" s="74"/>
      <c r="H93" s="74"/>
      <c r="I93" s="74"/>
      <c r="J93" s="74"/>
      <c r="K93" s="74"/>
      <c r="L93" s="74"/>
    </row>
    <row r="100" spans="2:11">
      <c r="B100" s="75"/>
      <c r="C100" s="74"/>
      <c r="D100" s="74"/>
      <c r="E100" s="74"/>
      <c r="F100" s="74"/>
      <c r="G100" s="74"/>
      <c r="H100" s="74"/>
      <c r="I100" s="74"/>
      <c r="J100" s="74"/>
      <c r="K100" s="74"/>
    </row>
  </sheetData>
  <pageMargins left="0.4" right="0" top="1" bottom="1" header="0.5" footer="0.5"/>
  <pageSetup scale="102" firstPageNumber="4" fitToHeight="2" orientation="portrait" useFirstPageNumber="1" r:id="rId1"/>
  <headerFooter alignWithMargins="0">
    <oddFooter>&amp;C&amp;P of 31</oddFooter>
  </headerFooter>
  <rowBreaks count="1" manualBreakCount="1">
    <brk id="40" max="10" man="1"/>
  </rowBreaks>
  <ignoredErrors>
    <ignoredError sqref="B20" formula="1"/>
    <ignoredError sqref="C41:K52" unlockedFormula="1"/>
    <ignoredError sqref="C53:K53" formulaRange="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showGridLines="0" zoomScaleNormal="100" workbookViewId="0">
      <pane xSplit="1" ySplit="7" topLeftCell="B8" activePane="bottomRight" state="frozen"/>
      <selection pane="topRight" activeCell="B1" sqref="B1"/>
      <selection pane="bottomLeft" activeCell="A8" sqref="A8"/>
      <selection pane="bottomRight" activeCell="V1" sqref="V1"/>
    </sheetView>
  </sheetViews>
  <sheetFormatPr defaultColWidth="9.296875" defaultRowHeight="10"/>
  <cols>
    <col min="1" max="1" width="30.296875" style="12" customWidth="1"/>
    <col min="2" max="11" width="7.8984375" style="12" customWidth="1"/>
    <col min="12" max="13" width="7.8984375" style="12" hidden="1" customWidth="1"/>
    <col min="14" max="14" width="7.8984375" style="3" hidden="1" customWidth="1"/>
    <col min="15" max="15" width="7.8984375" style="13" hidden="1" customWidth="1"/>
    <col min="16" max="16" width="7.8984375" style="1" hidden="1" customWidth="1"/>
    <col min="17" max="18" width="7.8984375" style="13" hidden="1" customWidth="1"/>
    <col min="19" max="19" width="8.3984375" style="1" hidden="1" customWidth="1"/>
    <col min="20" max="20" width="8.3984375" style="2" hidden="1" customWidth="1"/>
    <col min="21" max="21" width="6.8984375" style="1" customWidth="1"/>
    <col min="22" max="244" width="11.8984375" style="1" customWidth="1"/>
    <col min="245" max="16384" width="9.296875" style="1"/>
  </cols>
  <sheetData>
    <row r="1" spans="1:29" ht="10.5">
      <c r="A1" s="33" t="s">
        <v>52</v>
      </c>
      <c r="B1" s="33"/>
      <c r="C1" s="33"/>
      <c r="D1" s="33"/>
      <c r="E1" s="33"/>
      <c r="F1" s="33"/>
      <c r="G1" s="33"/>
      <c r="H1" s="33"/>
      <c r="I1" s="33"/>
      <c r="J1" s="33"/>
      <c r="K1" s="33"/>
      <c r="L1" s="33"/>
      <c r="M1" s="33"/>
      <c r="N1" s="33"/>
      <c r="O1" s="113"/>
      <c r="P1" s="32"/>
      <c r="Q1" s="113"/>
      <c r="R1" s="113"/>
      <c r="S1" s="116"/>
      <c r="T1" s="116"/>
    </row>
    <row r="2" spans="1:29" ht="13.65" customHeight="1">
      <c r="A2" s="33" t="s">
        <v>47</v>
      </c>
      <c r="B2" s="33"/>
      <c r="C2" s="33"/>
      <c r="D2" s="33"/>
      <c r="E2" s="33"/>
      <c r="F2" s="33"/>
      <c r="G2" s="33"/>
      <c r="H2" s="33"/>
      <c r="I2" s="33"/>
      <c r="J2" s="33"/>
      <c r="K2" s="33"/>
      <c r="L2" s="33"/>
      <c r="M2" s="33"/>
      <c r="N2" s="33"/>
      <c r="O2" s="113"/>
      <c r="P2" s="30"/>
      <c r="Q2" s="113"/>
      <c r="R2" s="113"/>
      <c r="S2" s="30"/>
      <c r="T2" s="31"/>
    </row>
    <row r="3" spans="1:29" ht="10.5">
      <c r="A3" s="33" t="s">
        <v>51</v>
      </c>
      <c r="B3" s="33"/>
      <c r="C3" s="33"/>
      <c r="D3" s="33"/>
      <c r="E3" s="33"/>
      <c r="F3" s="33"/>
      <c r="G3" s="33"/>
      <c r="H3" s="33"/>
      <c r="I3" s="33"/>
      <c r="J3" s="33"/>
      <c r="K3" s="33"/>
      <c r="L3" s="33"/>
      <c r="M3" s="33"/>
      <c r="N3" s="33"/>
      <c r="O3" s="113"/>
      <c r="P3" s="30"/>
      <c r="Q3" s="113"/>
      <c r="R3" s="113"/>
      <c r="S3" s="30"/>
      <c r="T3" s="31"/>
    </row>
    <row r="4" spans="1:29" ht="10.5">
      <c r="A4" s="162" t="s">
        <v>122</v>
      </c>
      <c r="B4" s="115"/>
      <c r="C4" s="115"/>
      <c r="D4" s="115"/>
      <c r="E4" s="115"/>
      <c r="F4" s="115"/>
      <c r="G4" s="115"/>
      <c r="H4" s="115"/>
      <c r="I4" s="115"/>
      <c r="J4" s="115"/>
      <c r="K4" s="115"/>
      <c r="L4" s="115"/>
      <c r="M4" s="115"/>
      <c r="N4" s="115"/>
      <c r="O4" s="113"/>
      <c r="P4" s="30"/>
      <c r="Q4" s="113"/>
      <c r="R4" s="113"/>
      <c r="S4" s="30"/>
      <c r="T4" s="31"/>
    </row>
    <row r="5" spans="1:29" ht="10.5">
      <c r="A5" s="114"/>
      <c r="B5" s="114"/>
      <c r="C5" s="114"/>
      <c r="D5" s="114"/>
      <c r="E5" s="114"/>
      <c r="F5" s="114"/>
      <c r="G5" s="114"/>
      <c r="H5" s="114"/>
      <c r="I5" s="114"/>
      <c r="J5" s="114"/>
      <c r="K5" s="114"/>
      <c r="L5" s="114"/>
      <c r="M5" s="114"/>
      <c r="N5" s="33"/>
      <c r="O5" s="106"/>
      <c r="Q5" s="106"/>
      <c r="R5" s="113"/>
      <c r="S5" s="33"/>
      <c r="T5" s="31"/>
    </row>
    <row r="6" spans="1:29" s="112" customFormat="1" ht="16.5" customHeight="1">
      <c r="A6" s="119" t="s">
        <v>45</v>
      </c>
      <c r="B6" s="256">
        <v>2019</v>
      </c>
      <c r="C6" s="256">
        <v>2018</v>
      </c>
      <c r="D6" s="256">
        <v>2017</v>
      </c>
      <c r="E6" s="256">
        <v>2016</v>
      </c>
      <c r="F6" s="256">
        <v>2015</v>
      </c>
      <c r="G6" s="256">
        <v>2014</v>
      </c>
      <c r="H6" s="256">
        <v>2013</v>
      </c>
      <c r="I6" s="256">
        <v>2012</v>
      </c>
      <c r="J6" s="256">
        <v>2011</v>
      </c>
      <c r="K6" s="256">
        <v>2010</v>
      </c>
      <c r="L6" s="256">
        <v>2009</v>
      </c>
      <c r="M6" s="256">
        <v>2008</v>
      </c>
      <c r="N6" s="256">
        <v>2007</v>
      </c>
      <c r="O6" s="256">
        <v>2006</v>
      </c>
      <c r="P6" s="256">
        <v>2005</v>
      </c>
      <c r="Q6" s="256">
        <v>2004</v>
      </c>
      <c r="R6" s="256">
        <v>2003</v>
      </c>
      <c r="S6" s="256">
        <v>2002</v>
      </c>
      <c r="T6" s="256">
        <v>2001</v>
      </c>
      <c r="U6" s="260"/>
    </row>
    <row r="7" spans="1:29" s="21" customFormat="1" ht="11" customHeight="1">
      <c r="A7" s="60" t="s">
        <v>17</v>
      </c>
      <c r="B7" s="111">
        <f t="shared" ref="B7:P7" si="0">B8+B9+B10+B12+B19+B36+B40+B52</f>
        <v>664565</v>
      </c>
      <c r="C7" s="111">
        <f t="shared" si="0"/>
        <v>633317</v>
      </c>
      <c r="D7" s="111">
        <f t="shared" ref="D7" si="1">D8+D9+D10+D12+D19+D36+D40+D52</f>
        <v>609306</v>
      </c>
      <c r="E7" s="111">
        <f t="shared" si="0"/>
        <v>584362</v>
      </c>
      <c r="F7" s="111">
        <f t="shared" ref="F7:G7" si="2">F8+F9+F10+F12+F19+F36+F40+F52</f>
        <v>590039</v>
      </c>
      <c r="G7" s="111">
        <f t="shared" si="2"/>
        <v>593499</v>
      </c>
      <c r="H7" s="111">
        <f t="shared" si="0"/>
        <v>599086</v>
      </c>
      <c r="I7" s="111">
        <f t="shared" si="0"/>
        <v>610576</v>
      </c>
      <c r="J7" s="111">
        <f t="shared" si="0"/>
        <v>617128</v>
      </c>
      <c r="K7" s="111">
        <f t="shared" si="0"/>
        <v>627588</v>
      </c>
      <c r="L7" s="111">
        <f t="shared" si="0"/>
        <v>594285</v>
      </c>
      <c r="M7" s="111">
        <f t="shared" si="0"/>
        <v>613746</v>
      </c>
      <c r="N7" s="111">
        <f t="shared" si="0"/>
        <v>590349</v>
      </c>
      <c r="O7" s="111">
        <f t="shared" si="0"/>
        <v>597109</v>
      </c>
      <c r="P7" s="111">
        <f t="shared" si="0"/>
        <v>609737</v>
      </c>
      <c r="Q7" s="111">
        <f>Q8+Q9+Q12+Q19+Q36+Q40+Q52</f>
        <v>618633</v>
      </c>
      <c r="R7" s="111">
        <f>R8+R9+R12+R19+R36+R40+R52</f>
        <v>625011</v>
      </c>
      <c r="S7" s="111">
        <f>S8+S9+S12+S19+S36+S40+S52</f>
        <v>631742</v>
      </c>
      <c r="T7" s="111">
        <f>T8+T9+T12+T19+T36+T40+T52</f>
        <v>612257</v>
      </c>
      <c r="U7" s="82"/>
    </row>
    <row r="8" spans="1:29" s="21" customFormat="1" ht="11" customHeight="1">
      <c r="A8" s="60" t="s">
        <v>107</v>
      </c>
      <c r="B8" s="25">
        <v>197665</v>
      </c>
      <c r="C8" s="25">
        <v>167804</v>
      </c>
      <c r="D8" s="25">
        <v>149121</v>
      </c>
      <c r="E8" s="25">
        <v>128501</v>
      </c>
      <c r="F8" s="25">
        <v>122729</v>
      </c>
      <c r="G8" s="25">
        <v>120546</v>
      </c>
      <c r="H8" s="25">
        <v>120285</v>
      </c>
      <c r="I8" s="25">
        <v>119946</v>
      </c>
      <c r="J8" s="25">
        <v>118657</v>
      </c>
      <c r="K8" s="25">
        <v>119119</v>
      </c>
      <c r="L8" s="25">
        <v>72280</v>
      </c>
      <c r="M8" s="25">
        <v>80989</v>
      </c>
      <c r="N8" s="25">
        <v>84339</v>
      </c>
      <c r="O8" s="25">
        <v>84866</v>
      </c>
      <c r="P8" s="25">
        <v>87213</v>
      </c>
      <c r="Q8" s="25">
        <v>87910</v>
      </c>
      <c r="R8" s="25">
        <v>87296</v>
      </c>
      <c r="S8" s="25">
        <v>85991</v>
      </c>
      <c r="T8" s="25">
        <v>86731</v>
      </c>
      <c r="U8" s="82"/>
    </row>
    <row r="9" spans="1:29" s="21" customFormat="1" ht="11" customHeight="1">
      <c r="A9" s="60" t="s">
        <v>38</v>
      </c>
      <c r="B9" s="25">
        <v>127</v>
      </c>
      <c r="C9" s="25">
        <v>144</v>
      </c>
      <c r="D9" s="25">
        <v>153</v>
      </c>
      <c r="E9" s="25">
        <v>175</v>
      </c>
      <c r="F9" s="25">
        <v>190</v>
      </c>
      <c r="G9" s="25">
        <v>220</v>
      </c>
      <c r="H9" s="25">
        <v>238</v>
      </c>
      <c r="I9" s="25">
        <v>218</v>
      </c>
      <c r="J9" s="25">
        <v>227</v>
      </c>
      <c r="K9" s="25">
        <v>212</v>
      </c>
      <c r="L9" s="25">
        <v>234</v>
      </c>
      <c r="M9" s="25">
        <v>252</v>
      </c>
      <c r="N9" s="25">
        <v>239</v>
      </c>
      <c r="O9" s="25">
        <v>239</v>
      </c>
      <c r="P9" s="25">
        <v>278</v>
      </c>
      <c r="Q9" s="25">
        <v>291</v>
      </c>
      <c r="R9" s="25">
        <v>310</v>
      </c>
      <c r="S9" s="25">
        <v>317</v>
      </c>
      <c r="T9" s="25">
        <v>316</v>
      </c>
      <c r="V9" s="105"/>
      <c r="W9" s="105"/>
      <c r="X9" s="105"/>
      <c r="Y9" s="105"/>
      <c r="Z9" s="105"/>
      <c r="AA9" s="105"/>
      <c r="AB9" s="105"/>
      <c r="AC9" s="105"/>
    </row>
    <row r="10" spans="1:29" s="21" customFormat="1" ht="11" customHeight="1">
      <c r="A10" s="60" t="s">
        <v>37</v>
      </c>
      <c r="B10" s="25">
        <v>6467</v>
      </c>
      <c r="C10" s="25">
        <v>6246</v>
      </c>
      <c r="D10" s="25">
        <v>6097</v>
      </c>
      <c r="E10" s="25">
        <v>5889</v>
      </c>
      <c r="F10" s="25">
        <v>5482</v>
      </c>
      <c r="G10" s="25">
        <v>5157</v>
      </c>
      <c r="H10" s="25">
        <v>4824</v>
      </c>
      <c r="I10" s="25">
        <v>4493</v>
      </c>
      <c r="J10" s="25">
        <v>4066</v>
      </c>
      <c r="K10" s="25">
        <v>3682</v>
      </c>
      <c r="L10" s="25">
        <v>3248</v>
      </c>
      <c r="M10" s="25">
        <v>2623</v>
      </c>
      <c r="N10" s="25">
        <v>2031</v>
      </c>
      <c r="O10" s="25">
        <v>939</v>
      </c>
      <c r="P10" s="25">
        <v>134</v>
      </c>
      <c r="Q10" s="108" t="s">
        <v>50</v>
      </c>
      <c r="R10" s="108" t="s">
        <v>50</v>
      </c>
      <c r="S10" s="108" t="s">
        <v>50</v>
      </c>
      <c r="T10" s="108" t="s">
        <v>50</v>
      </c>
    </row>
    <row r="11" spans="1:29" ht="11" customHeight="1">
      <c r="A11" s="110" t="s">
        <v>112</v>
      </c>
      <c r="B11" s="110"/>
      <c r="C11" s="110"/>
      <c r="D11" s="110"/>
      <c r="E11" s="110"/>
      <c r="F11" s="110"/>
      <c r="G11" s="110"/>
      <c r="H11" s="110"/>
      <c r="I11" s="110"/>
      <c r="J11" s="110"/>
      <c r="K11" s="110"/>
      <c r="L11" s="110"/>
      <c r="M11" s="110"/>
      <c r="N11" s="110"/>
      <c r="O11" s="25"/>
      <c r="P11" s="25"/>
      <c r="Q11" s="25"/>
      <c r="R11" s="25"/>
      <c r="S11" s="25"/>
      <c r="T11" s="25"/>
      <c r="U11" s="10"/>
    </row>
    <row r="12" spans="1:29" s="21" customFormat="1" ht="11" customHeight="1">
      <c r="A12" s="179" t="s">
        <v>196</v>
      </c>
      <c r="B12" s="25">
        <f t="shared" ref="B12:T12" si="3">SUM(B13:B18)</f>
        <v>161105</v>
      </c>
      <c r="C12" s="25">
        <f t="shared" ref="C12" si="4">SUM(C13:C18)</f>
        <v>163695</v>
      </c>
      <c r="D12" s="25">
        <f t="shared" ref="D12:E12" si="5">SUM(D13:D18)</f>
        <v>162455</v>
      </c>
      <c r="E12" s="25">
        <f t="shared" si="5"/>
        <v>162313</v>
      </c>
      <c r="F12" s="25">
        <f t="shared" ref="F12:G12" si="6">SUM(F13:F18)</f>
        <v>170718</v>
      </c>
      <c r="G12" s="25">
        <f t="shared" si="6"/>
        <v>174883</v>
      </c>
      <c r="H12" s="25">
        <f t="shared" si="3"/>
        <v>180214</v>
      </c>
      <c r="I12" s="25">
        <f t="shared" si="3"/>
        <v>188001</v>
      </c>
      <c r="J12" s="25">
        <f t="shared" si="3"/>
        <v>194441</v>
      </c>
      <c r="K12" s="25">
        <f t="shared" si="3"/>
        <v>202020</v>
      </c>
      <c r="L12" s="25">
        <f t="shared" si="3"/>
        <v>211619</v>
      </c>
      <c r="M12" s="25">
        <f t="shared" si="3"/>
        <v>222596</v>
      </c>
      <c r="N12" s="25">
        <f t="shared" si="3"/>
        <v>211096</v>
      </c>
      <c r="O12" s="25">
        <f t="shared" si="3"/>
        <v>219233</v>
      </c>
      <c r="P12" s="25">
        <f t="shared" si="3"/>
        <v>228619</v>
      </c>
      <c r="Q12" s="25">
        <f t="shared" si="3"/>
        <v>235994</v>
      </c>
      <c r="R12" s="25">
        <f t="shared" si="3"/>
        <v>241045</v>
      </c>
      <c r="S12" s="25">
        <f t="shared" si="3"/>
        <v>245230</v>
      </c>
      <c r="T12" s="25">
        <f t="shared" si="3"/>
        <v>243823</v>
      </c>
      <c r="U12" s="82"/>
    </row>
    <row r="13" spans="1:29" ht="11" customHeight="1">
      <c r="A13" s="181" t="s">
        <v>198</v>
      </c>
      <c r="B13" s="18">
        <v>154972</v>
      </c>
      <c r="C13" s="186">
        <v>157396</v>
      </c>
      <c r="D13" s="186">
        <v>156173</v>
      </c>
      <c r="E13" s="186">
        <v>156058</v>
      </c>
      <c r="F13" s="186">
        <v>162969</v>
      </c>
      <c r="G13" s="186">
        <v>167018</v>
      </c>
      <c r="H13" s="18">
        <v>172195</v>
      </c>
      <c r="I13" s="18">
        <v>179738</v>
      </c>
      <c r="J13" s="18">
        <v>186005</v>
      </c>
      <c r="K13" s="18">
        <v>193409</v>
      </c>
      <c r="L13" s="18">
        <v>202854</v>
      </c>
      <c r="M13" s="18">
        <v>213635</v>
      </c>
      <c r="N13" s="18">
        <v>202296</v>
      </c>
      <c r="O13" s="18">
        <v>210300</v>
      </c>
      <c r="P13" s="18">
        <v>219640</v>
      </c>
      <c r="Q13" s="18">
        <v>226940</v>
      </c>
      <c r="R13" s="18">
        <v>232124</v>
      </c>
      <c r="S13" s="18">
        <v>236220</v>
      </c>
      <c r="T13" s="18">
        <v>238163</v>
      </c>
      <c r="U13" s="10"/>
    </row>
    <row r="14" spans="1:29" ht="11" customHeight="1">
      <c r="A14" s="181" t="s">
        <v>199</v>
      </c>
      <c r="B14" s="18">
        <v>2154</v>
      </c>
      <c r="C14" s="186">
        <v>2254</v>
      </c>
      <c r="D14" s="186">
        <v>2267</v>
      </c>
      <c r="E14" s="186">
        <v>2245</v>
      </c>
      <c r="F14" s="186">
        <v>2328</v>
      </c>
      <c r="G14" s="186">
        <v>2403</v>
      </c>
      <c r="H14" s="18">
        <v>2486</v>
      </c>
      <c r="I14" s="18">
        <v>2586</v>
      </c>
      <c r="J14" s="18">
        <v>2712</v>
      </c>
      <c r="K14" s="18">
        <v>2763</v>
      </c>
      <c r="L14" s="18">
        <v>2837</v>
      </c>
      <c r="M14" s="18">
        <v>2976</v>
      </c>
      <c r="N14" s="18">
        <v>2990</v>
      </c>
      <c r="O14" s="18">
        <v>3147</v>
      </c>
      <c r="P14" s="18">
        <v>3270</v>
      </c>
      <c r="Q14" s="18">
        <v>3380</v>
      </c>
      <c r="R14" s="18">
        <v>3420</v>
      </c>
      <c r="S14" s="18">
        <v>3502</v>
      </c>
      <c r="T14" s="18">
        <v>3531</v>
      </c>
      <c r="U14" s="10"/>
    </row>
    <row r="15" spans="1:29" ht="11" customHeight="1">
      <c r="A15" s="181" t="s">
        <v>200</v>
      </c>
      <c r="B15" s="18">
        <v>40</v>
      </c>
      <c r="C15" s="186">
        <v>37</v>
      </c>
      <c r="D15" s="186">
        <v>36</v>
      </c>
      <c r="E15" s="186">
        <v>33</v>
      </c>
      <c r="F15" s="186">
        <v>32</v>
      </c>
      <c r="G15" s="186">
        <v>32</v>
      </c>
      <c r="H15" s="18">
        <v>32</v>
      </c>
      <c r="I15" s="18">
        <v>27</v>
      </c>
      <c r="J15" s="18">
        <v>35</v>
      </c>
      <c r="K15" s="18">
        <v>37</v>
      </c>
      <c r="L15" s="18">
        <v>37</v>
      </c>
      <c r="M15" s="18">
        <v>41</v>
      </c>
      <c r="N15" s="18">
        <v>45</v>
      </c>
      <c r="O15" s="18">
        <v>44</v>
      </c>
      <c r="P15" s="18">
        <v>50</v>
      </c>
      <c r="Q15" s="18">
        <v>47</v>
      </c>
      <c r="R15" s="18">
        <v>43</v>
      </c>
      <c r="S15" s="18">
        <v>46</v>
      </c>
      <c r="T15" s="18">
        <v>45</v>
      </c>
      <c r="U15" s="10"/>
    </row>
    <row r="16" spans="1:29" ht="11" customHeight="1">
      <c r="A16" s="181" t="s">
        <v>201</v>
      </c>
      <c r="B16" s="18">
        <v>1998</v>
      </c>
      <c r="C16" s="186">
        <v>2111</v>
      </c>
      <c r="D16" s="186">
        <v>2100</v>
      </c>
      <c r="E16" s="186">
        <v>2128</v>
      </c>
      <c r="F16" s="186">
        <v>2216</v>
      </c>
      <c r="G16" s="186">
        <v>2207</v>
      </c>
      <c r="H16" s="18">
        <v>2237</v>
      </c>
      <c r="I16" s="18">
        <v>2310</v>
      </c>
      <c r="J16" s="18">
        <v>2332</v>
      </c>
      <c r="K16" s="18">
        <v>2421</v>
      </c>
      <c r="L16" s="18">
        <v>2451</v>
      </c>
      <c r="M16" s="18">
        <v>2492</v>
      </c>
      <c r="N16" s="18">
        <v>2332</v>
      </c>
      <c r="O16" s="18">
        <v>2290</v>
      </c>
      <c r="P16" s="18">
        <v>2226</v>
      </c>
      <c r="Q16" s="18">
        <v>2223</v>
      </c>
      <c r="R16" s="18">
        <v>2098</v>
      </c>
      <c r="S16" s="18">
        <v>2067</v>
      </c>
      <c r="T16" s="18">
        <v>1988</v>
      </c>
      <c r="U16" s="10"/>
    </row>
    <row r="17" spans="1:21" ht="21.15" customHeight="1">
      <c r="A17" s="182" t="s">
        <v>227</v>
      </c>
      <c r="B17" s="18">
        <v>69</v>
      </c>
      <c r="C17" s="186">
        <v>76</v>
      </c>
      <c r="D17" s="186">
        <v>74</v>
      </c>
      <c r="E17" s="186">
        <v>70</v>
      </c>
      <c r="F17" s="186">
        <v>72</v>
      </c>
      <c r="G17" s="186">
        <v>75</v>
      </c>
      <c r="H17" s="18">
        <v>76</v>
      </c>
      <c r="I17" s="18">
        <v>84</v>
      </c>
      <c r="J17" s="18">
        <v>78</v>
      </c>
      <c r="K17" s="18">
        <v>83</v>
      </c>
      <c r="L17" s="18">
        <v>90</v>
      </c>
      <c r="M17" s="18">
        <v>88</v>
      </c>
      <c r="N17" s="18">
        <v>81</v>
      </c>
      <c r="O17" s="18">
        <v>83</v>
      </c>
      <c r="P17" s="18">
        <v>90</v>
      </c>
      <c r="Q17" s="18">
        <v>83</v>
      </c>
      <c r="R17" s="18">
        <v>84</v>
      </c>
      <c r="S17" s="18">
        <v>86</v>
      </c>
      <c r="T17" s="18">
        <v>83</v>
      </c>
    </row>
    <row r="18" spans="1:21" ht="11" customHeight="1">
      <c r="A18" s="181" t="s">
        <v>241</v>
      </c>
      <c r="B18" s="18">
        <v>1872</v>
      </c>
      <c r="C18" s="186">
        <v>1821</v>
      </c>
      <c r="D18" s="186">
        <v>1805</v>
      </c>
      <c r="E18" s="186">
        <v>1779</v>
      </c>
      <c r="F18" s="186">
        <v>3101</v>
      </c>
      <c r="G18" s="186">
        <v>3148</v>
      </c>
      <c r="H18" s="18">
        <v>3188</v>
      </c>
      <c r="I18" s="18">
        <v>3256</v>
      </c>
      <c r="J18" s="18">
        <v>3279</v>
      </c>
      <c r="K18" s="18">
        <v>3307</v>
      </c>
      <c r="L18" s="18">
        <v>3350</v>
      </c>
      <c r="M18" s="18">
        <v>3364</v>
      </c>
      <c r="N18" s="18">
        <v>3352</v>
      </c>
      <c r="O18" s="18">
        <v>3369</v>
      </c>
      <c r="P18" s="18">
        <v>3343</v>
      </c>
      <c r="Q18" s="18">
        <v>3321</v>
      </c>
      <c r="R18" s="18">
        <v>3276</v>
      </c>
      <c r="S18" s="18">
        <v>3309</v>
      </c>
      <c r="T18" s="18">
        <v>13</v>
      </c>
      <c r="U18" s="10"/>
    </row>
    <row r="19" spans="1:21" s="21" customFormat="1" ht="11" customHeight="1">
      <c r="A19" s="179" t="s">
        <v>66</v>
      </c>
      <c r="B19" s="25">
        <f t="shared" ref="B19:T19" si="7">SUM(B20:B35)</f>
        <v>100863</v>
      </c>
      <c r="C19" s="25">
        <f t="shared" ref="C19" si="8">SUM(C20:C35)</f>
        <v>99880</v>
      </c>
      <c r="D19" s="25">
        <f t="shared" ref="D19:E19" si="9">SUM(D20:D35)</f>
        <v>98161</v>
      </c>
      <c r="E19" s="25">
        <f t="shared" si="9"/>
        <v>96081</v>
      </c>
      <c r="F19" s="25">
        <f t="shared" ref="F19:G19" si="10">SUM(F20:F35)</f>
        <v>101164</v>
      </c>
      <c r="G19" s="25">
        <f t="shared" si="10"/>
        <v>104322</v>
      </c>
      <c r="H19" s="25">
        <f t="shared" si="7"/>
        <v>108206</v>
      </c>
      <c r="I19" s="25">
        <f t="shared" si="7"/>
        <v>116400</v>
      </c>
      <c r="J19" s="25">
        <f t="shared" si="7"/>
        <v>120865</v>
      </c>
      <c r="K19" s="25">
        <f t="shared" si="7"/>
        <v>123705</v>
      </c>
      <c r="L19" s="25">
        <f t="shared" si="7"/>
        <v>125738</v>
      </c>
      <c r="M19" s="25">
        <f t="shared" si="7"/>
        <v>124746</v>
      </c>
      <c r="N19" s="25">
        <f t="shared" si="7"/>
        <v>115127</v>
      </c>
      <c r="O19" s="25">
        <f t="shared" si="7"/>
        <v>117610</v>
      </c>
      <c r="P19" s="25">
        <f t="shared" si="7"/>
        <v>120614</v>
      </c>
      <c r="Q19" s="25">
        <f t="shared" si="7"/>
        <v>122592</v>
      </c>
      <c r="R19" s="25">
        <f t="shared" si="7"/>
        <v>123990</v>
      </c>
      <c r="S19" s="25">
        <f t="shared" si="7"/>
        <v>125900</v>
      </c>
      <c r="T19" s="25">
        <f t="shared" si="7"/>
        <v>120485</v>
      </c>
      <c r="U19" s="82"/>
    </row>
    <row r="20" spans="1:21" ht="11" customHeight="1">
      <c r="A20" s="181" t="s">
        <v>204</v>
      </c>
      <c r="B20" s="18">
        <v>80975</v>
      </c>
      <c r="C20" s="186">
        <v>79538</v>
      </c>
      <c r="D20" s="186">
        <v>77993</v>
      </c>
      <c r="E20" s="186">
        <v>76446</v>
      </c>
      <c r="F20" s="186">
        <v>79957</v>
      </c>
      <c r="G20" s="186">
        <v>82703</v>
      </c>
      <c r="H20" s="18">
        <v>85771</v>
      </c>
      <c r="I20" s="18">
        <v>93180</v>
      </c>
      <c r="J20" s="18">
        <v>97157</v>
      </c>
      <c r="K20" s="18">
        <v>99432</v>
      </c>
      <c r="L20" s="18">
        <v>100752</v>
      </c>
      <c r="M20" s="18">
        <v>99571</v>
      </c>
      <c r="N20" s="18">
        <v>91282</v>
      </c>
      <c r="O20" s="18">
        <v>93479</v>
      </c>
      <c r="P20" s="18">
        <v>96163</v>
      </c>
      <c r="Q20" s="18">
        <v>97963</v>
      </c>
      <c r="R20" s="18">
        <v>99322</v>
      </c>
      <c r="S20" s="18">
        <v>100499</v>
      </c>
      <c r="T20" s="18">
        <v>100325</v>
      </c>
      <c r="U20" s="10"/>
    </row>
    <row r="21" spans="1:21" ht="11" customHeight="1">
      <c r="A21" s="182" t="s">
        <v>205</v>
      </c>
      <c r="B21" s="18">
        <v>970</v>
      </c>
      <c r="C21" s="186">
        <v>1012</v>
      </c>
      <c r="D21" s="186">
        <v>1020</v>
      </c>
      <c r="E21" s="186">
        <v>1016</v>
      </c>
      <c r="F21" s="186">
        <v>1092</v>
      </c>
      <c r="G21" s="186">
        <v>1139</v>
      </c>
      <c r="H21" s="18">
        <v>1175</v>
      </c>
      <c r="I21" s="18">
        <v>1242</v>
      </c>
      <c r="J21" s="18">
        <v>1302</v>
      </c>
      <c r="K21" s="18">
        <v>1320</v>
      </c>
      <c r="L21" s="18">
        <v>1410</v>
      </c>
      <c r="M21" s="18">
        <v>1448</v>
      </c>
      <c r="N21" s="18">
        <v>1442</v>
      </c>
      <c r="O21" s="18">
        <v>1493</v>
      </c>
      <c r="P21" s="18">
        <v>1565</v>
      </c>
      <c r="Q21" s="18">
        <v>1616</v>
      </c>
      <c r="R21" s="18">
        <v>1628</v>
      </c>
      <c r="S21" s="18">
        <v>1639</v>
      </c>
      <c r="T21" s="18">
        <v>1657</v>
      </c>
      <c r="U21" s="10"/>
    </row>
    <row r="22" spans="1:21" ht="21.15" customHeight="1">
      <c r="A22" s="182" t="s">
        <v>239</v>
      </c>
      <c r="B22" s="18">
        <v>1810</v>
      </c>
      <c r="C22" s="186">
        <v>1859</v>
      </c>
      <c r="D22" s="186">
        <v>1872</v>
      </c>
      <c r="E22" s="186">
        <v>1785</v>
      </c>
      <c r="F22" s="186">
        <v>1907</v>
      </c>
      <c r="G22" s="186">
        <v>1964</v>
      </c>
      <c r="H22" s="18">
        <v>2134</v>
      </c>
      <c r="I22" s="18">
        <v>2245</v>
      </c>
      <c r="J22" s="18">
        <v>2324</v>
      </c>
      <c r="K22" s="18">
        <v>2409</v>
      </c>
      <c r="L22" s="18">
        <v>2448</v>
      </c>
      <c r="M22" s="18">
        <v>2533</v>
      </c>
      <c r="N22" s="18">
        <v>2591</v>
      </c>
      <c r="O22" s="18">
        <v>2691</v>
      </c>
      <c r="P22" s="18">
        <v>2736</v>
      </c>
      <c r="Q22" s="18">
        <v>2836</v>
      </c>
      <c r="R22" s="18">
        <v>2852</v>
      </c>
      <c r="S22" s="18">
        <v>2879</v>
      </c>
      <c r="T22" s="18">
        <v>2915</v>
      </c>
      <c r="U22" s="10"/>
    </row>
    <row r="23" spans="1:21" ht="21.15" customHeight="1">
      <c r="A23" s="182" t="s">
        <v>219</v>
      </c>
      <c r="B23" s="18">
        <v>4</v>
      </c>
      <c r="C23" s="186">
        <v>6</v>
      </c>
      <c r="D23" s="186">
        <v>7</v>
      </c>
      <c r="E23" s="186">
        <v>5</v>
      </c>
      <c r="F23" s="186">
        <v>8</v>
      </c>
      <c r="G23" s="186">
        <v>7</v>
      </c>
      <c r="H23" s="18">
        <v>7</v>
      </c>
      <c r="I23" s="18">
        <v>8</v>
      </c>
      <c r="J23" s="18">
        <v>7</v>
      </c>
      <c r="K23" s="18">
        <v>6</v>
      </c>
      <c r="L23" s="18">
        <v>6</v>
      </c>
      <c r="M23" s="18">
        <v>6</v>
      </c>
      <c r="N23" s="18">
        <v>7</v>
      </c>
      <c r="O23" s="18">
        <v>4</v>
      </c>
      <c r="P23" s="18">
        <v>5</v>
      </c>
      <c r="Q23" s="18">
        <v>4</v>
      </c>
      <c r="R23" s="18">
        <v>4</v>
      </c>
      <c r="S23" s="18">
        <v>4</v>
      </c>
      <c r="T23" s="18">
        <v>4</v>
      </c>
      <c r="U23" s="10"/>
    </row>
    <row r="24" spans="1:21" ht="21.15" customHeight="1">
      <c r="A24" s="182" t="s">
        <v>240</v>
      </c>
      <c r="B24" s="18">
        <v>834</v>
      </c>
      <c r="C24" s="186">
        <v>817</v>
      </c>
      <c r="D24" s="186">
        <v>794</v>
      </c>
      <c r="E24" s="186">
        <v>804</v>
      </c>
      <c r="F24" s="186">
        <v>789</v>
      </c>
      <c r="G24" s="186">
        <v>809</v>
      </c>
      <c r="H24" s="18">
        <v>837</v>
      </c>
      <c r="I24" s="18">
        <v>840</v>
      </c>
      <c r="J24" s="18">
        <v>836</v>
      </c>
      <c r="K24" s="18">
        <v>814</v>
      </c>
      <c r="L24" s="18">
        <v>843</v>
      </c>
      <c r="M24" s="18">
        <v>846</v>
      </c>
      <c r="N24" s="18">
        <v>830</v>
      </c>
      <c r="O24" s="18">
        <v>822</v>
      </c>
      <c r="P24" s="18">
        <v>793</v>
      </c>
      <c r="Q24" s="18">
        <v>753</v>
      </c>
      <c r="R24" s="18">
        <v>695</v>
      </c>
      <c r="S24" s="18">
        <v>697</v>
      </c>
      <c r="T24" s="18">
        <v>650</v>
      </c>
      <c r="U24" s="10"/>
    </row>
    <row r="25" spans="1:21" ht="21.15" customHeight="1">
      <c r="A25" s="182" t="s">
        <v>221</v>
      </c>
      <c r="B25" s="18">
        <v>45</v>
      </c>
      <c r="C25" s="186">
        <v>43</v>
      </c>
      <c r="D25" s="186">
        <v>46</v>
      </c>
      <c r="E25" s="186">
        <v>46</v>
      </c>
      <c r="F25" s="186">
        <v>53</v>
      </c>
      <c r="G25" s="186">
        <v>52</v>
      </c>
      <c r="H25" s="18">
        <v>64</v>
      </c>
      <c r="I25" s="18">
        <v>62</v>
      </c>
      <c r="J25" s="18">
        <v>56</v>
      </c>
      <c r="K25" s="18">
        <v>57</v>
      </c>
      <c r="L25" s="18">
        <v>51</v>
      </c>
      <c r="M25" s="18">
        <v>53</v>
      </c>
      <c r="N25" s="18">
        <v>54</v>
      </c>
      <c r="O25" s="18">
        <v>48</v>
      </c>
      <c r="P25" s="18">
        <v>46</v>
      </c>
      <c r="Q25" s="18">
        <v>48</v>
      </c>
      <c r="R25" s="18">
        <v>48</v>
      </c>
      <c r="S25" s="18">
        <v>46</v>
      </c>
      <c r="T25" s="18">
        <v>41</v>
      </c>
      <c r="U25" s="10"/>
    </row>
    <row r="26" spans="1:21" ht="21.15" customHeight="1">
      <c r="A26" s="182" t="s">
        <v>222</v>
      </c>
      <c r="B26" s="18">
        <v>7802</v>
      </c>
      <c r="C26" s="186">
        <v>8007</v>
      </c>
      <c r="D26" s="186">
        <v>7856</v>
      </c>
      <c r="E26" s="186">
        <v>7586</v>
      </c>
      <c r="F26" s="186">
        <v>7800</v>
      </c>
      <c r="G26" s="186">
        <v>7794</v>
      </c>
      <c r="H26" s="18">
        <v>8112</v>
      </c>
      <c r="I26" s="18">
        <v>8443</v>
      </c>
      <c r="J26" s="18">
        <v>8648</v>
      </c>
      <c r="K26" s="18">
        <v>8989</v>
      </c>
      <c r="L26" s="18">
        <v>9344</v>
      </c>
      <c r="M26" s="18">
        <v>9315</v>
      </c>
      <c r="N26" s="18">
        <v>8187</v>
      </c>
      <c r="O26" s="18">
        <v>8326</v>
      </c>
      <c r="P26" s="18">
        <v>8550</v>
      </c>
      <c r="Q26" s="18">
        <v>8641</v>
      </c>
      <c r="R26" s="18">
        <v>8764</v>
      </c>
      <c r="S26" s="18">
        <v>9232</v>
      </c>
      <c r="T26" s="18">
        <v>9614</v>
      </c>
      <c r="U26" s="10"/>
    </row>
    <row r="27" spans="1:21" ht="21.15" customHeight="1">
      <c r="A27" s="182" t="s">
        <v>223</v>
      </c>
      <c r="B27" s="18">
        <v>102</v>
      </c>
      <c r="C27" s="186">
        <v>102</v>
      </c>
      <c r="D27" s="186">
        <v>111</v>
      </c>
      <c r="E27" s="186">
        <v>100</v>
      </c>
      <c r="F27" s="186">
        <v>106</v>
      </c>
      <c r="G27" s="186">
        <v>108</v>
      </c>
      <c r="H27" s="18">
        <v>108</v>
      </c>
      <c r="I27" s="18">
        <v>116</v>
      </c>
      <c r="J27" s="18">
        <v>112</v>
      </c>
      <c r="K27" s="18">
        <v>119</v>
      </c>
      <c r="L27" s="18">
        <v>128</v>
      </c>
      <c r="M27" s="18">
        <v>134</v>
      </c>
      <c r="N27" s="18">
        <v>129</v>
      </c>
      <c r="O27" s="18">
        <v>125</v>
      </c>
      <c r="P27" s="18">
        <v>131</v>
      </c>
      <c r="Q27" s="18">
        <v>124</v>
      </c>
      <c r="R27" s="18">
        <v>129</v>
      </c>
      <c r="S27" s="18">
        <v>142</v>
      </c>
      <c r="T27" s="18">
        <v>147</v>
      </c>
      <c r="U27" s="10"/>
    </row>
    <row r="28" spans="1:21" ht="21.15" customHeight="1">
      <c r="A28" s="182" t="s">
        <v>224</v>
      </c>
      <c r="B28" s="186">
        <v>241</v>
      </c>
      <c r="C28" s="186">
        <v>251</v>
      </c>
      <c r="D28" s="186">
        <v>257</v>
      </c>
      <c r="E28" s="186">
        <v>250</v>
      </c>
      <c r="F28" s="186">
        <v>259</v>
      </c>
      <c r="G28" s="186">
        <v>279</v>
      </c>
      <c r="H28" s="18">
        <v>281</v>
      </c>
      <c r="I28" s="18">
        <v>298</v>
      </c>
      <c r="J28" s="18">
        <v>309</v>
      </c>
      <c r="K28" s="18">
        <v>325</v>
      </c>
      <c r="L28" s="18">
        <v>336</v>
      </c>
      <c r="M28" s="18">
        <v>356</v>
      </c>
      <c r="N28" s="18">
        <v>372</v>
      </c>
      <c r="O28" s="18">
        <v>386</v>
      </c>
      <c r="P28" s="18">
        <v>391</v>
      </c>
      <c r="Q28" s="18">
        <v>420</v>
      </c>
      <c r="R28" s="18">
        <v>409</v>
      </c>
      <c r="S28" s="18">
        <v>418</v>
      </c>
      <c r="T28" s="18">
        <v>416</v>
      </c>
      <c r="U28" s="10"/>
    </row>
    <row r="29" spans="1:21" ht="21.15" customHeight="1">
      <c r="A29" s="182" t="s">
        <v>225</v>
      </c>
      <c r="B29" s="186">
        <v>25</v>
      </c>
      <c r="C29" s="186">
        <v>26</v>
      </c>
      <c r="D29" s="186">
        <v>32</v>
      </c>
      <c r="E29" s="186">
        <v>22</v>
      </c>
      <c r="F29" s="186">
        <v>23</v>
      </c>
      <c r="G29" s="186">
        <v>30</v>
      </c>
      <c r="H29" s="18">
        <v>30</v>
      </c>
      <c r="I29" s="18">
        <v>37</v>
      </c>
      <c r="J29" s="18">
        <v>35</v>
      </c>
      <c r="K29" s="18">
        <v>36</v>
      </c>
      <c r="L29" s="18">
        <v>32</v>
      </c>
      <c r="M29" s="18">
        <v>32</v>
      </c>
      <c r="N29" s="18">
        <v>33</v>
      </c>
      <c r="O29" s="18">
        <v>5</v>
      </c>
      <c r="P29" s="18">
        <v>6</v>
      </c>
      <c r="Q29" s="18">
        <v>6</v>
      </c>
      <c r="R29" s="18">
        <v>8</v>
      </c>
      <c r="S29" s="18">
        <v>9</v>
      </c>
      <c r="T29" s="18">
        <v>10</v>
      </c>
    </row>
    <row r="30" spans="1:21" ht="21.15" customHeight="1">
      <c r="A30" s="182" t="s">
        <v>228</v>
      </c>
      <c r="B30" s="186">
        <v>15</v>
      </c>
      <c r="C30" s="186">
        <v>14</v>
      </c>
      <c r="D30" s="186">
        <v>14</v>
      </c>
      <c r="E30" s="186">
        <v>14</v>
      </c>
      <c r="F30" s="186">
        <v>14</v>
      </c>
      <c r="G30" s="186">
        <v>13</v>
      </c>
      <c r="H30" s="18">
        <v>11</v>
      </c>
      <c r="I30" s="18">
        <v>10</v>
      </c>
      <c r="J30" s="18">
        <v>12</v>
      </c>
      <c r="K30" s="18">
        <v>16</v>
      </c>
      <c r="L30" s="18">
        <v>18</v>
      </c>
      <c r="M30" s="18">
        <v>18</v>
      </c>
      <c r="N30" s="18">
        <v>22</v>
      </c>
      <c r="O30" s="18">
        <v>21</v>
      </c>
      <c r="P30" s="18">
        <v>17</v>
      </c>
      <c r="Q30" s="18">
        <v>19</v>
      </c>
      <c r="R30" s="18">
        <v>18</v>
      </c>
      <c r="S30" s="18">
        <v>18</v>
      </c>
      <c r="T30" s="18">
        <v>24</v>
      </c>
      <c r="U30" s="10"/>
    </row>
    <row r="31" spans="1:21" ht="30.15" customHeight="1">
      <c r="A31" s="198" t="s">
        <v>226</v>
      </c>
      <c r="B31" s="18">
        <v>16</v>
      </c>
      <c r="C31" s="186">
        <v>18</v>
      </c>
      <c r="D31" s="186">
        <v>18</v>
      </c>
      <c r="E31" s="186">
        <v>17</v>
      </c>
      <c r="F31" s="186">
        <v>16</v>
      </c>
      <c r="G31" s="186">
        <v>16</v>
      </c>
      <c r="H31" s="18">
        <v>13</v>
      </c>
      <c r="I31" s="18">
        <v>16</v>
      </c>
      <c r="J31" s="18">
        <v>16</v>
      </c>
      <c r="K31" s="18">
        <v>14</v>
      </c>
      <c r="L31" s="18">
        <v>19</v>
      </c>
      <c r="M31" s="18">
        <v>22</v>
      </c>
      <c r="N31" s="18">
        <v>23</v>
      </c>
      <c r="O31" s="18">
        <v>3</v>
      </c>
      <c r="P31" s="18">
        <v>3</v>
      </c>
      <c r="Q31" s="18">
        <v>5</v>
      </c>
      <c r="R31" s="18">
        <v>7</v>
      </c>
      <c r="S31" s="18">
        <v>7</v>
      </c>
      <c r="T31" s="18">
        <v>7</v>
      </c>
      <c r="U31" s="10"/>
    </row>
    <row r="32" spans="1:21" ht="21.15" customHeight="1">
      <c r="A32" s="182" t="s">
        <v>235</v>
      </c>
      <c r="B32" s="18">
        <v>14</v>
      </c>
      <c r="C32" s="186">
        <v>19</v>
      </c>
      <c r="D32" s="186">
        <v>18</v>
      </c>
      <c r="E32" s="186">
        <v>16</v>
      </c>
      <c r="F32" s="186">
        <v>17</v>
      </c>
      <c r="G32" s="186">
        <v>16</v>
      </c>
      <c r="H32" s="18">
        <v>17</v>
      </c>
      <c r="I32" s="18">
        <v>20</v>
      </c>
      <c r="J32" s="18">
        <v>21</v>
      </c>
      <c r="K32" s="18">
        <v>21</v>
      </c>
      <c r="L32" s="18">
        <v>24</v>
      </c>
      <c r="M32" s="18">
        <v>24</v>
      </c>
      <c r="N32" s="18">
        <v>19</v>
      </c>
      <c r="O32" s="18">
        <v>16</v>
      </c>
      <c r="P32" s="18">
        <v>16</v>
      </c>
      <c r="Q32" s="18">
        <v>17</v>
      </c>
      <c r="R32" s="18">
        <v>32</v>
      </c>
      <c r="S32" s="18">
        <v>36</v>
      </c>
      <c r="T32" s="18">
        <v>39</v>
      </c>
      <c r="U32" s="10"/>
    </row>
    <row r="33" spans="1:21" ht="11" customHeight="1">
      <c r="A33" s="182" t="s">
        <v>207</v>
      </c>
      <c r="B33" s="18">
        <v>388</v>
      </c>
      <c r="C33" s="186">
        <v>413</v>
      </c>
      <c r="D33" s="186">
        <v>404</v>
      </c>
      <c r="E33" s="186">
        <v>381</v>
      </c>
      <c r="F33" s="186">
        <v>395</v>
      </c>
      <c r="G33" s="186">
        <v>391</v>
      </c>
      <c r="H33" s="18">
        <v>394</v>
      </c>
      <c r="I33" s="18">
        <v>422</v>
      </c>
      <c r="J33" s="18">
        <v>429</v>
      </c>
      <c r="K33" s="18">
        <v>449</v>
      </c>
      <c r="L33" s="18">
        <v>448</v>
      </c>
      <c r="M33" s="18">
        <v>456</v>
      </c>
      <c r="N33" s="18">
        <v>470</v>
      </c>
      <c r="O33" s="18">
        <v>477</v>
      </c>
      <c r="P33" s="18">
        <v>498</v>
      </c>
      <c r="Q33" s="18">
        <v>523</v>
      </c>
      <c r="R33" s="18">
        <v>534</v>
      </c>
      <c r="S33" s="18">
        <v>535</v>
      </c>
      <c r="T33" s="18">
        <v>551</v>
      </c>
      <c r="U33" s="10"/>
    </row>
    <row r="34" spans="1:21" ht="17.75" customHeight="1">
      <c r="A34" s="182" t="s">
        <v>206</v>
      </c>
      <c r="B34" s="18">
        <v>3689</v>
      </c>
      <c r="C34" s="186">
        <v>3850</v>
      </c>
      <c r="D34" s="186">
        <v>3842</v>
      </c>
      <c r="E34" s="186">
        <v>3765</v>
      </c>
      <c r="F34" s="186">
        <v>3816</v>
      </c>
      <c r="G34" s="186">
        <v>3909</v>
      </c>
      <c r="H34" s="18">
        <v>3999</v>
      </c>
      <c r="I34" s="18">
        <v>4062</v>
      </c>
      <c r="J34" s="18">
        <v>4083</v>
      </c>
      <c r="K34" s="18">
        <v>4076</v>
      </c>
      <c r="L34" s="18">
        <v>4179</v>
      </c>
      <c r="M34" s="18">
        <v>4201</v>
      </c>
      <c r="N34" s="18">
        <v>3878</v>
      </c>
      <c r="O34" s="18">
        <v>3822</v>
      </c>
      <c r="P34" s="18">
        <v>3802</v>
      </c>
      <c r="Q34" s="18">
        <v>3723</v>
      </c>
      <c r="R34" s="18">
        <v>3667</v>
      </c>
      <c r="S34" s="18">
        <v>3751</v>
      </c>
      <c r="T34" s="18">
        <v>3719</v>
      </c>
      <c r="U34" s="10"/>
    </row>
    <row r="35" spans="1:21" ht="11" customHeight="1">
      <c r="A35" s="182" t="s">
        <v>208</v>
      </c>
      <c r="B35" s="18">
        <v>3933</v>
      </c>
      <c r="C35" s="186">
        <v>3905</v>
      </c>
      <c r="D35" s="186">
        <v>3877</v>
      </c>
      <c r="E35" s="186">
        <v>3828</v>
      </c>
      <c r="F35" s="186">
        <v>4912</v>
      </c>
      <c r="G35" s="186">
        <v>5092</v>
      </c>
      <c r="H35" s="18">
        <v>5253</v>
      </c>
      <c r="I35" s="18">
        <v>5399</v>
      </c>
      <c r="J35" s="18">
        <v>5518</v>
      </c>
      <c r="K35" s="18">
        <v>5622</v>
      </c>
      <c r="L35" s="18">
        <v>5700</v>
      </c>
      <c r="M35" s="18">
        <v>5731</v>
      </c>
      <c r="N35" s="18">
        <v>5788</v>
      </c>
      <c r="O35" s="86">
        <v>5892</v>
      </c>
      <c r="P35" s="18">
        <v>5892</v>
      </c>
      <c r="Q35" s="18">
        <v>5894</v>
      </c>
      <c r="R35" s="18">
        <v>5873</v>
      </c>
      <c r="S35" s="18">
        <v>5988</v>
      </c>
      <c r="T35" s="18">
        <v>366</v>
      </c>
      <c r="U35" s="10"/>
    </row>
    <row r="36" spans="1:21" ht="11" customHeight="1">
      <c r="A36" s="179" t="s">
        <v>197</v>
      </c>
      <c r="B36" s="25">
        <f t="shared" ref="B36:T36" si="11">SUM(B37:B39)</f>
        <v>164947</v>
      </c>
      <c r="C36" s="25">
        <f t="shared" ref="C36" si="12">SUM(C37:C39)</f>
        <v>162145</v>
      </c>
      <c r="D36" s="25">
        <f t="shared" ref="D36:E36" si="13">SUM(D37:D39)</f>
        <v>159825</v>
      </c>
      <c r="E36" s="25">
        <f t="shared" si="13"/>
        <v>157894</v>
      </c>
      <c r="F36" s="25">
        <f t="shared" ref="F36:G36" si="14">SUM(F37:F39)</f>
        <v>154730</v>
      </c>
      <c r="G36" s="25">
        <f t="shared" si="14"/>
        <v>152933</v>
      </c>
      <c r="H36" s="25">
        <f t="shared" si="11"/>
        <v>149824</v>
      </c>
      <c r="I36" s="25">
        <f t="shared" si="11"/>
        <v>145590</v>
      </c>
      <c r="J36" s="25">
        <f t="shared" si="11"/>
        <v>142511</v>
      </c>
      <c r="K36" s="25">
        <f t="shared" si="11"/>
        <v>142198</v>
      </c>
      <c r="L36" s="25">
        <f t="shared" si="11"/>
        <v>144600</v>
      </c>
      <c r="M36" s="25">
        <f t="shared" si="11"/>
        <v>146838</v>
      </c>
      <c r="N36" s="25">
        <f t="shared" si="11"/>
        <v>143953</v>
      </c>
      <c r="O36" s="25">
        <f t="shared" si="11"/>
        <v>141935</v>
      </c>
      <c r="P36" s="25">
        <f t="shared" si="11"/>
        <v>141992</v>
      </c>
      <c r="Q36" s="25">
        <f t="shared" si="11"/>
        <v>142160</v>
      </c>
      <c r="R36" s="25">
        <f t="shared" si="11"/>
        <v>143504</v>
      </c>
      <c r="S36" s="25">
        <f t="shared" si="11"/>
        <v>144708</v>
      </c>
      <c r="T36" s="25">
        <f t="shared" si="11"/>
        <v>144702</v>
      </c>
      <c r="U36" s="10"/>
    </row>
    <row r="37" spans="1:21" ht="11" customHeight="1">
      <c r="A37" s="181" t="s">
        <v>209</v>
      </c>
      <c r="B37" s="18">
        <v>160117</v>
      </c>
      <c r="C37" s="186">
        <v>157270</v>
      </c>
      <c r="D37" s="186">
        <v>154942</v>
      </c>
      <c r="E37" s="186">
        <v>153024</v>
      </c>
      <c r="F37" s="186">
        <v>149957</v>
      </c>
      <c r="G37" s="186">
        <v>148156</v>
      </c>
      <c r="H37" s="18">
        <v>145128</v>
      </c>
      <c r="I37" s="18">
        <v>140958</v>
      </c>
      <c r="J37" s="18">
        <v>137967</v>
      </c>
      <c r="K37" s="18">
        <v>137688</v>
      </c>
      <c r="L37" s="18">
        <v>140012</v>
      </c>
      <c r="M37" s="18">
        <v>142298</v>
      </c>
      <c r="N37" s="18">
        <v>139554</v>
      </c>
      <c r="O37" s="18">
        <v>137589</v>
      </c>
      <c r="P37" s="18">
        <v>137630</v>
      </c>
      <c r="Q37" s="18">
        <v>137799</v>
      </c>
      <c r="R37" s="18">
        <v>139195</v>
      </c>
      <c r="S37" s="18">
        <v>140357</v>
      </c>
      <c r="T37" s="18">
        <v>140486</v>
      </c>
      <c r="U37" s="10"/>
    </row>
    <row r="38" spans="1:21" ht="21.15" customHeight="1">
      <c r="A38" s="182" t="s">
        <v>229</v>
      </c>
      <c r="B38" s="18">
        <v>2383</v>
      </c>
      <c r="C38" s="186">
        <v>2360</v>
      </c>
      <c r="D38" s="186">
        <v>2339</v>
      </c>
      <c r="E38" s="186">
        <v>2324</v>
      </c>
      <c r="F38" s="186">
        <v>2322</v>
      </c>
      <c r="G38" s="186">
        <v>2379</v>
      </c>
      <c r="H38" s="18">
        <v>2367</v>
      </c>
      <c r="I38" s="18">
        <v>2403</v>
      </c>
      <c r="J38" s="18">
        <v>2391</v>
      </c>
      <c r="K38" s="18">
        <v>2410</v>
      </c>
      <c r="L38" s="18">
        <v>2485</v>
      </c>
      <c r="M38" s="18">
        <v>2500</v>
      </c>
      <c r="N38" s="18">
        <v>2500</v>
      </c>
      <c r="O38" s="18">
        <v>2486</v>
      </c>
      <c r="P38" s="18">
        <v>2491</v>
      </c>
      <c r="Q38" s="18">
        <v>2510</v>
      </c>
      <c r="R38" s="18">
        <v>2503</v>
      </c>
      <c r="S38" s="18">
        <v>2500</v>
      </c>
      <c r="T38" s="18">
        <v>2503</v>
      </c>
      <c r="U38" s="10"/>
    </row>
    <row r="39" spans="1:21" s="21" customFormat="1" ht="11" customHeight="1">
      <c r="A39" s="181" t="s">
        <v>210</v>
      </c>
      <c r="B39" s="18">
        <v>2447</v>
      </c>
      <c r="C39" s="186">
        <v>2515</v>
      </c>
      <c r="D39" s="186">
        <v>2544</v>
      </c>
      <c r="E39" s="186">
        <v>2546</v>
      </c>
      <c r="F39" s="186">
        <v>2451</v>
      </c>
      <c r="G39" s="186">
        <v>2398</v>
      </c>
      <c r="H39" s="18">
        <v>2329</v>
      </c>
      <c r="I39" s="18">
        <v>2229</v>
      </c>
      <c r="J39" s="18">
        <v>2153</v>
      </c>
      <c r="K39" s="18">
        <v>2100</v>
      </c>
      <c r="L39" s="18">
        <v>2103</v>
      </c>
      <c r="M39" s="18">
        <v>2040</v>
      </c>
      <c r="N39" s="18">
        <v>1899</v>
      </c>
      <c r="O39" s="18">
        <v>1860</v>
      </c>
      <c r="P39" s="18">
        <v>1871</v>
      </c>
      <c r="Q39" s="18">
        <v>1851</v>
      </c>
      <c r="R39" s="18">
        <v>1806</v>
      </c>
      <c r="S39" s="18">
        <v>1851</v>
      </c>
      <c r="T39" s="18">
        <v>1713</v>
      </c>
    </row>
    <row r="40" spans="1:21" ht="11" customHeight="1">
      <c r="A40" s="60" t="s">
        <v>243</v>
      </c>
      <c r="B40" s="25">
        <f t="shared" ref="B40:T40" si="15">SUM(B41:B51)</f>
        <v>14248</v>
      </c>
      <c r="C40" s="25">
        <f t="shared" ref="C40" si="16">SUM(C41:C51)</f>
        <v>15033</v>
      </c>
      <c r="D40" s="25">
        <f t="shared" ref="D40:E40" si="17">SUM(D41:D51)</f>
        <v>15355</v>
      </c>
      <c r="E40" s="25">
        <f t="shared" si="17"/>
        <v>15518</v>
      </c>
      <c r="F40" s="25">
        <f t="shared" ref="F40:G40" si="18">SUM(F41:F51)</f>
        <v>15566</v>
      </c>
      <c r="G40" s="25">
        <f t="shared" si="18"/>
        <v>15511</v>
      </c>
      <c r="H40" s="25">
        <f t="shared" si="15"/>
        <v>15114</v>
      </c>
      <c r="I40" s="25">
        <f t="shared" si="15"/>
        <v>15126</v>
      </c>
      <c r="J40" s="25">
        <f t="shared" si="15"/>
        <v>15220</v>
      </c>
      <c r="K40" s="25">
        <f t="shared" si="15"/>
        <v>15377</v>
      </c>
      <c r="L40" s="25">
        <f t="shared" si="15"/>
        <v>15298</v>
      </c>
      <c r="M40" s="25">
        <f t="shared" si="15"/>
        <v>14647</v>
      </c>
      <c r="N40" s="25">
        <f t="shared" si="15"/>
        <v>12290</v>
      </c>
      <c r="O40" s="25">
        <f t="shared" si="15"/>
        <v>10690</v>
      </c>
      <c r="P40" s="25">
        <f t="shared" si="15"/>
        <v>9518</v>
      </c>
      <c r="Q40" s="25">
        <f t="shared" si="15"/>
        <v>8586</v>
      </c>
      <c r="R40" s="25">
        <f t="shared" si="15"/>
        <v>7916</v>
      </c>
      <c r="S40" s="25">
        <f t="shared" si="15"/>
        <v>7770</v>
      </c>
      <c r="T40" s="25">
        <f t="shared" si="15"/>
        <v>7727</v>
      </c>
    </row>
    <row r="41" spans="1:21" ht="11" customHeight="1">
      <c r="A41" s="181" t="s">
        <v>211</v>
      </c>
      <c r="B41" s="18">
        <v>18</v>
      </c>
      <c r="C41" s="186">
        <v>17</v>
      </c>
      <c r="D41" s="186">
        <v>15</v>
      </c>
      <c r="E41" s="186">
        <v>11</v>
      </c>
      <c r="F41" s="186">
        <v>11</v>
      </c>
      <c r="G41" s="186">
        <v>7</v>
      </c>
      <c r="H41" s="18">
        <v>9</v>
      </c>
      <c r="I41" s="18">
        <v>11</v>
      </c>
      <c r="J41" s="18">
        <v>14</v>
      </c>
      <c r="K41" s="18">
        <v>16</v>
      </c>
      <c r="L41" s="86">
        <v>20</v>
      </c>
      <c r="M41" s="86">
        <v>26</v>
      </c>
      <c r="N41" s="86">
        <v>18</v>
      </c>
      <c r="O41" s="86">
        <v>17</v>
      </c>
      <c r="P41" s="18">
        <v>20</v>
      </c>
      <c r="Q41" s="18">
        <v>21</v>
      </c>
      <c r="R41" s="18">
        <v>17</v>
      </c>
      <c r="S41" s="18">
        <v>18</v>
      </c>
      <c r="T41" s="18">
        <v>18</v>
      </c>
    </row>
    <row r="42" spans="1:21" ht="11" customHeight="1">
      <c r="A42" s="182" t="s">
        <v>212</v>
      </c>
      <c r="B42" s="18">
        <v>2912</v>
      </c>
      <c r="C42" s="186">
        <v>3307</v>
      </c>
      <c r="D42" s="186">
        <v>3420</v>
      </c>
      <c r="E42" s="186">
        <v>3719</v>
      </c>
      <c r="F42" s="186">
        <v>3856</v>
      </c>
      <c r="G42" s="186">
        <v>3997</v>
      </c>
      <c r="H42" s="18">
        <v>3952</v>
      </c>
      <c r="I42" s="18">
        <v>4165</v>
      </c>
      <c r="J42" s="18">
        <v>4532</v>
      </c>
      <c r="K42" s="18">
        <v>4862</v>
      </c>
      <c r="L42" s="86">
        <v>4983</v>
      </c>
      <c r="M42" s="86">
        <v>4982</v>
      </c>
      <c r="N42" s="86">
        <v>4179</v>
      </c>
      <c r="O42" s="86">
        <v>3590</v>
      </c>
      <c r="P42" s="18">
        <v>3201</v>
      </c>
      <c r="Q42" s="18">
        <v>2800</v>
      </c>
      <c r="R42" s="18">
        <v>2503</v>
      </c>
      <c r="S42" s="18">
        <v>2327</v>
      </c>
      <c r="T42" s="18">
        <v>2203</v>
      </c>
    </row>
    <row r="43" spans="1:21" ht="11" customHeight="1">
      <c r="A43" s="182" t="s">
        <v>213</v>
      </c>
      <c r="B43" s="18">
        <v>9510</v>
      </c>
      <c r="C43" s="186">
        <v>9900</v>
      </c>
      <c r="D43" s="186">
        <v>10066</v>
      </c>
      <c r="E43" s="186">
        <v>9935</v>
      </c>
      <c r="F43" s="186">
        <v>9870</v>
      </c>
      <c r="G43" s="186">
        <v>9780</v>
      </c>
      <c r="H43" s="18">
        <v>9588</v>
      </c>
      <c r="I43" s="18">
        <v>9505</v>
      </c>
      <c r="J43" s="18">
        <v>9402</v>
      </c>
      <c r="K43" s="18">
        <v>9334</v>
      </c>
      <c r="L43" s="86">
        <v>9206</v>
      </c>
      <c r="M43" s="86">
        <v>8686</v>
      </c>
      <c r="N43" s="86">
        <v>7241</v>
      </c>
      <c r="O43" s="86">
        <v>6297</v>
      </c>
      <c r="P43" s="18">
        <v>5603</v>
      </c>
      <c r="Q43" s="18">
        <v>5082</v>
      </c>
      <c r="R43" s="18">
        <v>4746</v>
      </c>
      <c r="S43" s="18">
        <v>4777</v>
      </c>
      <c r="T43" s="18">
        <v>4886</v>
      </c>
    </row>
    <row r="44" spans="1:21" s="21" customFormat="1" ht="11" customHeight="1">
      <c r="A44" s="182" t="s">
        <v>237</v>
      </c>
      <c r="B44" s="186">
        <v>1</v>
      </c>
      <c r="C44" s="186">
        <v>2</v>
      </c>
      <c r="D44" s="186">
        <v>2</v>
      </c>
      <c r="E44" s="186">
        <v>3</v>
      </c>
      <c r="F44" s="186">
        <v>3</v>
      </c>
      <c r="G44" s="186">
        <v>5</v>
      </c>
      <c r="H44" s="18">
        <v>6</v>
      </c>
      <c r="I44" s="18">
        <v>6</v>
      </c>
      <c r="J44" s="18">
        <v>7</v>
      </c>
      <c r="K44" s="18">
        <v>7</v>
      </c>
      <c r="L44" s="86">
        <v>6</v>
      </c>
      <c r="M44" s="86">
        <v>7</v>
      </c>
      <c r="N44" s="86">
        <v>7</v>
      </c>
      <c r="O44" s="86">
        <v>7</v>
      </c>
      <c r="P44" s="18">
        <v>6</v>
      </c>
      <c r="Q44" s="18">
        <v>5</v>
      </c>
      <c r="R44" s="18">
        <v>2</v>
      </c>
      <c r="S44" s="18">
        <v>4</v>
      </c>
      <c r="T44" s="18">
        <v>5</v>
      </c>
    </row>
    <row r="45" spans="1:21" ht="21.15" customHeight="1">
      <c r="A45" s="182" t="s">
        <v>233</v>
      </c>
      <c r="B45" s="18">
        <v>2</v>
      </c>
      <c r="C45" s="186">
        <v>1</v>
      </c>
      <c r="D45" s="186">
        <v>1</v>
      </c>
      <c r="E45" s="186">
        <v>1</v>
      </c>
      <c r="F45" s="186">
        <v>2</v>
      </c>
      <c r="G45" s="186">
        <v>3</v>
      </c>
      <c r="H45" s="18">
        <v>2</v>
      </c>
      <c r="I45" s="18">
        <v>3</v>
      </c>
      <c r="J45" s="18">
        <v>5</v>
      </c>
      <c r="K45" s="18">
        <v>4</v>
      </c>
      <c r="L45" s="86">
        <v>5</v>
      </c>
      <c r="M45" s="86">
        <v>3</v>
      </c>
      <c r="N45" s="86">
        <v>2</v>
      </c>
      <c r="O45" s="109">
        <v>2</v>
      </c>
      <c r="P45" s="18">
        <v>4</v>
      </c>
      <c r="Q45" s="18">
        <v>4</v>
      </c>
      <c r="R45" s="18">
        <v>6</v>
      </c>
      <c r="S45" s="18">
        <v>7</v>
      </c>
      <c r="T45" s="18">
        <v>5</v>
      </c>
    </row>
    <row r="46" spans="1:21" ht="11" customHeight="1">
      <c r="A46" s="182" t="s">
        <v>238</v>
      </c>
      <c r="B46" s="18">
        <v>3</v>
      </c>
      <c r="C46" s="186">
        <v>2</v>
      </c>
      <c r="D46" s="186">
        <v>3</v>
      </c>
      <c r="E46" s="186">
        <v>3</v>
      </c>
      <c r="F46" s="186">
        <v>2</v>
      </c>
      <c r="G46" s="186">
        <v>2</v>
      </c>
      <c r="H46" s="18">
        <v>3</v>
      </c>
      <c r="I46" s="18">
        <v>3</v>
      </c>
      <c r="J46" s="18">
        <v>4</v>
      </c>
      <c r="K46" s="18">
        <v>4</v>
      </c>
      <c r="L46" s="86">
        <v>5</v>
      </c>
      <c r="M46" s="86">
        <v>3</v>
      </c>
      <c r="N46" s="86">
        <v>4</v>
      </c>
      <c r="O46" s="109">
        <v>4</v>
      </c>
      <c r="P46" s="18">
        <v>3</v>
      </c>
      <c r="Q46" s="18">
        <v>4</v>
      </c>
      <c r="R46" s="18">
        <v>4</v>
      </c>
      <c r="S46" s="18">
        <v>4</v>
      </c>
      <c r="T46" s="18">
        <v>4</v>
      </c>
    </row>
    <row r="47" spans="1:21" ht="11" customHeight="1">
      <c r="A47" s="182" t="s">
        <v>234</v>
      </c>
      <c r="B47" s="18">
        <v>10</v>
      </c>
      <c r="C47" s="186">
        <v>10</v>
      </c>
      <c r="D47" s="186">
        <v>10</v>
      </c>
      <c r="E47" s="186">
        <v>7</v>
      </c>
      <c r="F47" s="186">
        <v>7</v>
      </c>
      <c r="G47" s="186">
        <v>6</v>
      </c>
      <c r="H47" s="18">
        <v>6</v>
      </c>
      <c r="I47" s="18">
        <v>5</v>
      </c>
      <c r="J47" s="18">
        <v>4</v>
      </c>
      <c r="K47" s="18">
        <v>6</v>
      </c>
      <c r="L47" s="86">
        <v>6</v>
      </c>
      <c r="M47" s="86">
        <v>5</v>
      </c>
      <c r="N47" s="86">
        <v>4</v>
      </c>
      <c r="O47" s="88">
        <v>1</v>
      </c>
      <c r="P47" s="18">
        <v>2</v>
      </c>
      <c r="Q47" s="18">
        <v>2</v>
      </c>
      <c r="R47" s="18">
        <v>2</v>
      </c>
      <c r="S47" s="18">
        <v>2</v>
      </c>
      <c r="T47" s="18">
        <v>1</v>
      </c>
    </row>
    <row r="48" spans="1:21" ht="11" customHeight="1">
      <c r="A48" s="182" t="s">
        <v>214</v>
      </c>
      <c r="B48" s="18">
        <v>1775</v>
      </c>
      <c r="C48" s="186">
        <v>1777</v>
      </c>
      <c r="D48" s="186">
        <v>1823</v>
      </c>
      <c r="E48" s="186">
        <v>1824</v>
      </c>
      <c r="F48" s="186">
        <v>1806</v>
      </c>
      <c r="G48" s="186">
        <v>1704</v>
      </c>
      <c r="H48" s="18">
        <v>1541</v>
      </c>
      <c r="I48" s="18">
        <v>1420</v>
      </c>
      <c r="J48" s="18">
        <v>1242</v>
      </c>
      <c r="K48" s="18">
        <v>1132</v>
      </c>
      <c r="L48" s="86">
        <v>1053</v>
      </c>
      <c r="M48" s="86">
        <v>919</v>
      </c>
      <c r="N48" s="86">
        <v>823</v>
      </c>
      <c r="O48" s="86">
        <v>759</v>
      </c>
      <c r="P48" s="18">
        <v>664</v>
      </c>
      <c r="Q48" s="18">
        <v>651</v>
      </c>
      <c r="R48" s="18">
        <v>617</v>
      </c>
      <c r="S48" s="18">
        <v>615</v>
      </c>
      <c r="T48" s="18">
        <v>592</v>
      </c>
    </row>
    <row r="49" spans="1:24" ht="11" customHeight="1">
      <c r="A49" s="182" t="s">
        <v>63</v>
      </c>
      <c r="B49" s="18">
        <v>1</v>
      </c>
      <c r="C49" s="186">
        <v>1</v>
      </c>
      <c r="D49" s="186">
        <v>2</v>
      </c>
      <c r="E49" s="186">
        <v>2</v>
      </c>
      <c r="F49" s="186">
        <v>1</v>
      </c>
      <c r="G49" s="186">
        <v>1</v>
      </c>
      <c r="H49" s="18">
        <v>1</v>
      </c>
      <c r="I49" s="18">
        <v>1</v>
      </c>
      <c r="J49" s="18">
        <v>1</v>
      </c>
      <c r="K49" s="18">
        <v>3</v>
      </c>
      <c r="L49" s="86">
        <v>3</v>
      </c>
      <c r="M49" s="86">
        <v>4</v>
      </c>
      <c r="N49" s="86">
        <v>2</v>
      </c>
      <c r="O49" s="86">
        <v>3</v>
      </c>
      <c r="P49" s="18">
        <v>5</v>
      </c>
      <c r="Q49" s="18">
        <v>5</v>
      </c>
      <c r="R49" s="18">
        <v>4</v>
      </c>
      <c r="S49" s="18">
        <v>1</v>
      </c>
      <c r="T49" s="18">
        <v>3</v>
      </c>
    </row>
    <row r="50" spans="1:24" ht="11" customHeight="1">
      <c r="A50" s="182" t="s">
        <v>64</v>
      </c>
      <c r="B50" s="18">
        <v>2</v>
      </c>
      <c r="C50" s="186">
        <v>2</v>
      </c>
      <c r="D50" s="186">
        <v>2</v>
      </c>
      <c r="E50" s="186">
        <v>1</v>
      </c>
      <c r="F50" s="186">
        <v>0</v>
      </c>
      <c r="G50" s="186">
        <v>0</v>
      </c>
      <c r="H50" s="18">
        <v>0</v>
      </c>
      <c r="I50" s="18">
        <v>0</v>
      </c>
      <c r="J50" s="18">
        <v>0</v>
      </c>
      <c r="K50" s="18">
        <v>0</v>
      </c>
      <c r="L50" s="86">
        <v>1</v>
      </c>
      <c r="M50" s="86">
        <v>1</v>
      </c>
      <c r="N50" s="86">
        <v>1</v>
      </c>
      <c r="O50" s="86">
        <v>0</v>
      </c>
      <c r="P50" s="18">
        <v>1</v>
      </c>
      <c r="Q50" s="18">
        <v>1</v>
      </c>
      <c r="R50" s="18">
        <v>1</v>
      </c>
      <c r="S50" s="161" t="s">
        <v>50</v>
      </c>
      <c r="T50" s="161" t="s">
        <v>50</v>
      </c>
    </row>
    <row r="51" spans="1:24" ht="11" customHeight="1">
      <c r="A51" s="182" t="s">
        <v>215</v>
      </c>
      <c r="B51" s="18">
        <v>14</v>
      </c>
      <c r="C51" s="186">
        <v>14</v>
      </c>
      <c r="D51" s="186">
        <v>11</v>
      </c>
      <c r="E51" s="186">
        <v>12</v>
      </c>
      <c r="F51" s="186">
        <v>8</v>
      </c>
      <c r="G51" s="186">
        <v>6</v>
      </c>
      <c r="H51" s="18">
        <v>6</v>
      </c>
      <c r="I51" s="18">
        <v>7</v>
      </c>
      <c r="J51" s="18">
        <v>9</v>
      </c>
      <c r="K51" s="18">
        <v>9</v>
      </c>
      <c r="L51" s="86">
        <v>10</v>
      </c>
      <c r="M51" s="86">
        <v>11</v>
      </c>
      <c r="N51" s="86">
        <v>9</v>
      </c>
      <c r="O51" s="86">
        <v>10</v>
      </c>
      <c r="P51" s="18">
        <v>9</v>
      </c>
      <c r="Q51" s="18">
        <v>11</v>
      </c>
      <c r="R51" s="18">
        <v>14</v>
      </c>
      <c r="S51" s="18">
        <v>15</v>
      </c>
      <c r="T51" s="18">
        <v>10</v>
      </c>
    </row>
    <row r="52" spans="1:24" ht="11" customHeight="1">
      <c r="A52" s="60" t="s">
        <v>242</v>
      </c>
      <c r="B52" s="84">
        <f t="shared" ref="B52:S52" si="19">SUM(B53:B55)</f>
        <v>19143</v>
      </c>
      <c r="C52" s="188">
        <f t="shared" ref="C52" si="20">SUM(C53:C55)</f>
        <v>18370</v>
      </c>
      <c r="D52" s="188">
        <f t="shared" ref="D52:E52" si="21">SUM(D53:D55)</f>
        <v>18139</v>
      </c>
      <c r="E52" s="188">
        <f t="shared" si="21"/>
        <v>17991</v>
      </c>
      <c r="F52" s="188">
        <f t="shared" ref="F52:H52" si="22">SUM(F53:F55)</f>
        <v>19460</v>
      </c>
      <c r="G52" s="188">
        <f t="shared" si="22"/>
        <v>19927</v>
      </c>
      <c r="H52" s="84">
        <f t="shared" si="22"/>
        <v>20381</v>
      </c>
      <c r="I52" s="84">
        <f t="shared" si="19"/>
        <v>20802</v>
      </c>
      <c r="J52" s="84">
        <f t="shared" si="19"/>
        <v>21141</v>
      </c>
      <c r="K52" s="84">
        <f t="shared" si="19"/>
        <v>21275</v>
      </c>
      <c r="L52" s="84">
        <f t="shared" si="19"/>
        <v>21268</v>
      </c>
      <c r="M52" s="84">
        <f t="shared" si="19"/>
        <v>21055</v>
      </c>
      <c r="N52" s="84">
        <f t="shared" si="19"/>
        <v>21274</v>
      </c>
      <c r="O52" s="84">
        <f t="shared" si="19"/>
        <v>21597</v>
      </c>
      <c r="P52" s="25">
        <f t="shared" si="19"/>
        <v>21369</v>
      </c>
      <c r="Q52" s="25">
        <f t="shared" si="19"/>
        <v>21100</v>
      </c>
      <c r="R52" s="25">
        <f t="shared" si="19"/>
        <v>20950</v>
      </c>
      <c r="S52" s="25">
        <f t="shared" si="19"/>
        <v>21826</v>
      </c>
      <c r="T52" s="25">
        <f>SUM(T53:T54)</f>
        <v>8473</v>
      </c>
    </row>
    <row r="53" spans="1:24" ht="11" customHeight="1">
      <c r="A53" s="181" t="s">
        <v>202</v>
      </c>
      <c r="B53" s="18">
        <v>10759</v>
      </c>
      <c r="C53" s="186">
        <v>10401</v>
      </c>
      <c r="D53" s="186">
        <v>10266</v>
      </c>
      <c r="E53" s="186">
        <v>10141</v>
      </c>
      <c r="F53" s="186">
        <v>13714</v>
      </c>
      <c r="G53" s="186">
        <v>14023</v>
      </c>
      <c r="H53" s="18">
        <v>14309</v>
      </c>
      <c r="I53" s="18">
        <v>14559</v>
      </c>
      <c r="J53" s="18">
        <v>14732</v>
      </c>
      <c r="K53" s="18">
        <v>14834</v>
      </c>
      <c r="L53" s="18">
        <v>14844</v>
      </c>
      <c r="M53" s="18">
        <v>14773</v>
      </c>
      <c r="N53" s="18">
        <v>14951</v>
      </c>
      <c r="O53" s="18">
        <v>15090</v>
      </c>
      <c r="P53" s="18">
        <v>14934</v>
      </c>
      <c r="Q53" s="18">
        <v>14849</v>
      </c>
      <c r="R53" s="18">
        <v>14784</v>
      </c>
      <c r="S53" s="18">
        <v>15165</v>
      </c>
      <c r="T53" s="18">
        <v>7372</v>
      </c>
    </row>
    <row r="54" spans="1:24" ht="11" customHeight="1">
      <c r="A54" s="181" t="s">
        <v>216</v>
      </c>
      <c r="B54" s="18">
        <v>4457</v>
      </c>
      <c r="C54" s="186">
        <v>4319</v>
      </c>
      <c r="D54" s="186">
        <v>4293</v>
      </c>
      <c r="E54" s="186">
        <v>4348</v>
      </c>
      <c r="F54" s="186">
        <v>3723</v>
      </c>
      <c r="G54" s="186">
        <v>3877</v>
      </c>
      <c r="H54" s="18">
        <v>4013</v>
      </c>
      <c r="I54" s="18">
        <v>4137</v>
      </c>
      <c r="J54" s="18">
        <v>4260</v>
      </c>
      <c r="K54" s="18">
        <v>4307</v>
      </c>
      <c r="L54" s="18">
        <v>4352</v>
      </c>
      <c r="M54" s="18">
        <v>4334</v>
      </c>
      <c r="N54" s="18">
        <v>4377</v>
      </c>
      <c r="O54" s="18">
        <v>4520</v>
      </c>
      <c r="P54" s="18">
        <v>4556</v>
      </c>
      <c r="Q54" s="18">
        <v>4505</v>
      </c>
      <c r="R54" s="18">
        <v>4535</v>
      </c>
      <c r="S54" s="18">
        <v>4880</v>
      </c>
      <c r="T54" s="18">
        <v>1101</v>
      </c>
    </row>
    <row r="55" spans="1:24" ht="11" customHeight="1">
      <c r="A55" s="181" t="s">
        <v>217</v>
      </c>
      <c r="B55" s="18">
        <v>3927</v>
      </c>
      <c r="C55" s="186">
        <v>3650</v>
      </c>
      <c r="D55" s="186">
        <v>3580</v>
      </c>
      <c r="E55" s="186">
        <v>3502</v>
      </c>
      <c r="F55" s="186">
        <v>2023</v>
      </c>
      <c r="G55" s="186">
        <v>2027</v>
      </c>
      <c r="H55" s="18">
        <v>2059</v>
      </c>
      <c r="I55" s="18">
        <v>2106</v>
      </c>
      <c r="J55" s="18">
        <v>2149</v>
      </c>
      <c r="K55" s="18">
        <v>2134</v>
      </c>
      <c r="L55" s="18">
        <v>2072</v>
      </c>
      <c r="M55" s="18">
        <v>1948</v>
      </c>
      <c r="N55" s="18">
        <v>1946</v>
      </c>
      <c r="O55" s="18">
        <v>1987</v>
      </c>
      <c r="P55" s="18">
        <v>1879</v>
      </c>
      <c r="Q55" s="18">
        <v>1746</v>
      </c>
      <c r="R55" s="18">
        <v>1631</v>
      </c>
      <c r="S55" s="18">
        <v>1781</v>
      </c>
      <c r="T55" s="27" t="s">
        <v>50</v>
      </c>
    </row>
    <row r="56" spans="1:24" ht="11" customHeight="1">
      <c r="A56" s="60" t="s">
        <v>351</v>
      </c>
      <c r="B56" s="25">
        <v>113445</v>
      </c>
      <c r="C56" s="25">
        <v>108564</v>
      </c>
      <c r="D56" s="25">
        <v>106692</v>
      </c>
      <c r="E56" s="25">
        <v>104382</v>
      </c>
      <c r="F56" s="25">
        <v>102628</v>
      </c>
      <c r="G56" s="25">
        <v>100993</v>
      </c>
      <c r="H56" s="25">
        <v>98842</v>
      </c>
      <c r="I56" s="25">
        <v>98328</v>
      </c>
      <c r="J56" s="25">
        <v>97409</v>
      </c>
      <c r="K56" s="25">
        <v>96473</v>
      </c>
      <c r="L56" s="25">
        <v>94863</v>
      </c>
      <c r="M56" s="25">
        <v>93202</v>
      </c>
      <c r="N56" s="25">
        <v>92175</v>
      </c>
      <c r="O56" s="25">
        <v>91343</v>
      </c>
      <c r="P56" s="25">
        <v>90555</v>
      </c>
      <c r="Q56" s="25">
        <v>89596</v>
      </c>
      <c r="R56" s="25">
        <v>87816</v>
      </c>
      <c r="S56" s="25">
        <v>86089</v>
      </c>
      <c r="T56" s="25">
        <v>82875</v>
      </c>
    </row>
    <row r="57" spans="1:24" ht="11" customHeight="1">
      <c r="A57" s="60" t="s">
        <v>130</v>
      </c>
      <c r="B57" s="25">
        <v>314168</v>
      </c>
      <c r="C57" s="25">
        <v>311017</v>
      </c>
      <c r="D57" s="25">
        <v>306652</v>
      </c>
      <c r="E57" s="25">
        <v>302572</v>
      </c>
      <c r="F57" s="25">
        <v>304329</v>
      </c>
      <c r="G57" s="25">
        <v>306066</v>
      </c>
      <c r="H57" s="25">
        <v>307120</v>
      </c>
      <c r="I57" s="25">
        <v>311952</v>
      </c>
      <c r="J57" s="25">
        <v>314122</v>
      </c>
      <c r="K57" s="25">
        <v>318001</v>
      </c>
      <c r="L57" s="25">
        <v>323495</v>
      </c>
      <c r="M57" s="25">
        <v>325247</v>
      </c>
      <c r="N57" s="25">
        <v>309865</v>
      </c>
      <c r="O57" s="23">
        <v>309333</v>
      </c>
      <c r="P57" s="23">
        <v>311828</v>
      </c>
      <c r="Q57" s="23">
        <v>313545</v>
      </c>
      <c r="R57" s="23">
        <v>317389</v>
      </c>
      <c r="S57" s="23">
        <v>317389</v>
      </c>
      <c r="T57" s="23">
        <v>315276</v>
      </c>
    </row>
    <row r="58" spans="1:24" ht="11" customHeight="1">
      <c r="A58" s="117" t="s">
        <v>353</v>
      </c>
      <c r="B58" s="23">
        <v>160302</v>
      </c>
      <c r="C58" s="23">
        <v>106321</v>
      </c>
      <c r="D58" s="23">
        <v>69166</v>
      </c>
      <c r="E58" s="23">
        <v>20362</v>
      </c>
      <c r="F58" s="264" t="s">
        <v>374</v>
      </c>
      <c r="G58" s="264" t="s">
        <v>374</v>
      </c>
      <c r="H58" s="264" t="s">
        <v>374</v>
      </c>
      <c r="I58" s="264" t="s">
        <v>374</v>
      </c>
      <c r="J58" s="264" t="s">
        <v>374</v>
      </c>
      <c r="K58" s="264" t="s">
        <v>374</v>
      </c>
      <c r="L58" s="264" t="s">
        <v>374</v>
      </c>
      <c r="M58" s="264" t="s">
        <v>374</v>
      </c>
      <c r="N58" s="23"/>
      <c r="O58" s="106"/>
      <c r="P58" s="106"/>
      <c r="Q58" s="106"/>
      <c r="R58" s="106"/>
      <c r="S58" s="106"/>
      <c r="T58" s="106"/>
    </row>
    <row r="59" spans="1:24" ht="11" customHeight="1">
      <c r="A59" s="94"/>
      <c r="B59" s="94"/>
      <c r="C59" s="94"/>
      <c r="D59" s="94"/>
      <c r="E59" s="94"/>
      <c r="F59" s="94"/>
      <c r="G59" s="94"/>
      <c r="H59" s="94"/>
      <c r="I59" s="94"/>
      <c r="J59" s="94"/>
      <c r="K59" s="94"/>
      <c r="L59" s="94"/>
      <c r="M59" s="94"/>
      <c r="N59" s="107"/>
      <c r="O59" s="107"/>
      <c r="P59" s="106"/>
      <c r="Q59" s="10"/>
      <c r="R59" s="106"/>
      <c r="S59" s="106"/>
      <c r="T59" s="82"/>
    </row>
    <row r="60" spans="1:24" ht="11" customHeight="1">
      <c r="A60" s="159" t="s">
        <v>108</v>
      </c>
      <c r="B60" s="94"/>
      <c r="C60" s="94"/>
      <c r="D60" s="94"/>
      <c r="E60" s="94"/>
      <c r="F60" s="94"/>
      <c r="G60" s="94"/>
      <c r="H60" s="94"/>
      <c r="I60" s="94"/>
      <c r="J60" s="159"/>
      <c r="K60" s="94"/>
      <c r="L60" s="94"/>
      <c r="M60" s="94"/>
      <c r="N60" s="107"/>
      <c r="O60" s="107"/>
      <c r="P60" s="106"/>
      <c r="Q60" s="10"/>
      <c r="R60" s="106"/>
      <c r="S60" s="106"/>
      <c r="T60" s="82"/>
    </row>
    <row r="61" spans="1:24" ht="11" customHeight="1">
      <c r="A61" s="159" t="s">
        <v>109</v>
      </c>
      <c r="B61" s="94"/>
      <c r="C61" s="94"/>
      <c r="D61" s="94"/>
      <c r="E61" s="94"/>
      <c r="F61" s="94"/>
      <c r="G61" s="94"/>
      <c r="H61" s="94"/>
      <c r="I61" s="94"/>
      <c r="J61" s="159"/>
      <c r="K61" s="94"/>
      <c r="L61" s="94"/>
      <c r="M61" s="94"/>
      <c r="N61" s="107"/>
      <c r="O61" s="107"/>
      <c r="P61" s="106"/>
      <c r="Q61" s="10"/>
      <c r="R61" s="106"/>
      <c r="S61" s="106"/>
      <c r="T61" s="82"/>
    </row>
    <row r="62" spans="1:24" ht="11" customHeight="1">
      <c r="A62" s="159" t="s">
        <v>384</v>
      </c>
      <c r="B62" s="94"/>
      <c r="C62" s="94"/>
      <c r="D62" s="94"/>
      <c r="E62" s="94"/>
      <c r="F62" s="94"/>
      <c r="G62" s="94"/>
      <c r="H62" s="94"/>
      <c r="I62" s="94"/>
      <c r="J62" s="159"/>
      <c r="K62" s="94"/>
      <c r="L62" s="94"/>
      <c r="M62" s="94"/>
      <c r="N62" s="107"/>
      <c r="O62" s="107"/>
      <c r="P62" s="106"/>
      <c r="Q62" s="10"/>
      <c r="R62" s="106"/>
      <c r="S62" s="106"/>
      <c r="T62" s="82"/>
    </row>
    <row r="63" spans="1:24" s="104" customFormat="1" ht="11" customHeight="1">
      <c r="A63" s="11" t="s">
        <v>145</v>
      </c>
      <c r="B63" s="11"/>
      <c r="C63" s="11"/>
      <c r="D63" s="11"/>
      <c r="E63" s="94"/>
      <c r="F63" s="11"/>
      <c r="G63" s="11"/>
      <c r="H63" s="11"/>
      <c r="I63" s="94"/>
      <c r="J63" s="11"/>
      <c r="K63" s="11"/>
      <c r="L63" s="11"/>
      <c r="M63" s="11"/>
      <c r="N63" s="4"/>
      <c r="O63" s="4"/>
      <c r="P63" s="4"/>
      <c r="Q63" s="4"/>
      <c r="R63" s="4"/>
      <c r="S63" s="4"/>
      <c r="T63" s="4"/>
      <c r="U63" s="1"/>
      <c r="V63" s="1"/>
      <c r="W63" s="1"/>
      <c r="X63" s="1"/>
    </row>
    <row r="64" spans="1:24" s="21" customFormat="1" ht="11" customHeight="1">
      <c r="A64" s="11" t="s">
        <v>146</v>
      </c>
      <c r="B64" s="11"/>
      <c r="C64" s="11"/>
      <c r="D64" s="11"/>
      <c r="E64" s="94"/>
      <c r="F64" s="11"/>
      <c r="G64" s="11"/>
      <c r="H64" s="11"/>
      <c r="I64" s="94"/>
      <c r="J64" s="11"/>
      <c r="K64" s="11"/>
      <c r="L64" s="11"/>
      <c r="M64" s="11"/>
      <c r="N64" s="4"/>
      <c r="O64" s="4"/>
      <c r="P64" s="4"/>
      <c r="Q64" s="4"/>
      <c r="R64" s="4"/>
      <c r="S64" s="4"/>
      <c r="T64" s="4"/>
      <c r="U64" s="1"/>
    </row>
    <row r="65" spans="1:21" s="21" customFormat="1" ht="11" customHeight="1">
      <c r="A65" s="11" t="s">
        <v>147</v>
      </c>
      <c r="B65" s="11"/>
      <c r="C65" s="11"/>
      <c r="D65" s="11"/>
      <c r="E65" s="94"/>
      <c r="F65" s="11"/>
      <c r="G65" s="11"/>
      <c r="H65" s="11"/>
      <c r="I65" s="94"/>
      <c r="J65" s="11"/>
      <c r="K65" s="11"/>
      <c r="L65" s="11"/>
      <c r="M65" s="11"/>
      <c r="N65" s="4"/>
      <c r="O65" s="4"/>
      <c r="P65" s="4"/>
      <c r="Q65" s="4"/>
      <c r="R65" s="4"/>
      <c r="S65" s="4"/>
      <c r="T65" s="4"/>
      <c r="U65" s="1"/>
    </row>
    <row r="66" spans="1:21" s="21" customFormat="1" ht="10.5" customHeight="1">
      <c r="A66" s="11" t="s">
        <v>148</v>
      </c>
      <c r="B66" s="11"/>
      <c r="C66" s="11"/>
      <c r="D66" s="11"/>
      <c r="E66" s="94"/>
      <c r="F66" s="11"/>
      <c r="G66" s="11"/>
      <c r="H66" s="11"/>
      <c r="I66" s="94"/>
      <c r="J66" s="11"/>
      <c r="K66" s="11"/>
      <c r="L66" s="11"/>
      <c r="M66" s="11"/>
      <c r="N66" s="4"/>
      <c r="O66" s="4"/>
      <c r="P66" s="4"/>
      <c r="Q66" s="4"/>
      <c r="R66" s="4"/>
      <c r="S66" s="4"/>
      <c r="T66" s="4"/>
      <c r="U66" s="1"/>
    </row>
    <row r="67" spans="1:21" s="4" customFormat="1">
      <c r="A67" s="11" t="s">
        <v>14</v>
      </c>
      <c r="B67" s="11"/>
      <c r="C67" s="11"/>
      <c r="D67" s="11"/>
      <c r="E67" s="94"/>
      <c r="F67" s="11"/>
      <c r="G67" s="11"/>
      <c r="H67" s="11"/>
      <c r="I67" s="94"/>
      <c r="J67" s="11"/>
      <c r="K67" s="11"/>
      <c r="L67" s="11"/>
      <c r="M67" s="11"/>
      <c r="U67" s="1"/>
    </row>
    <row r="68" spans="1:21" s="4" customFormat="1">
      <c r="A68" s="11" t="s">
        <v>110</v>
      </c>
      <c r="B68" s="11"/>
      <c r="C68" s="11"/>
      <c r="D68" s="11"/>
      <c r="E68" s="94"/>
      <c r="F68" s="11"/>
      <c r="G68" s="11"/>
      <c r="H68" s="11"/>
      <c r="I68" s="94"/>
      <c r="J68" s="11"/>
      <c r="K68" s="11"/>
      <c r="L68" s="11"/>
      <c r="M68" s="11"/>
      <c r="O68" s="103"/>
      <c r="Q68" s="103"/>
      <c r="U68" s="1"/>
    </row>
    <row r="69" spans="1:21" s="4" customFormat="1">
      <c r="A69" s="11" t="s">
        <v>111</v>
      </c>
      <c r="B69" s="11"/>
      <c r="C69" s="11"/>
      <c r="D69" s="11"/>
      <c r="E69" s="94"/>
      <c r="F69" s="11"/>
      <c r="G69" s="11"/>
      <c r="H69" s="11"/>
      <c r="I69" s="94"/>
      <c r="J69" s="11"/>
      <c r="K69" s="11"/>
      <c r="L69" s="11"/>
      <c r="M69" s="11"/>
      <c r="O69" s="103"/>
      <c r="P69" s="3"/>
      <c r="Q69" s="103"/>
      <c r="U69" s="1"/>
    </row>
    <row r="70" spans="1:21" s="4" customFormat="1">
      <c r="A70" s="6" t="s">
        <v>149</v>
      </c>
      <c r="B70" s="6"/>
      <c r="C70" s="6"/>
      <c r="D70" s="6"/>
      <c r="E70" s="94"/>
      <c r="F70" s="6"/>
      <c r="G70" s="6"/>
      <c r="H70" s="6"/>
      <c r="I70" s="94"/>
      <c r="J70" s="6"/>
      <c r="K70" s="6"/>
      <c r="L70" s="6"/>
      <c r="M70" s="6"/>
      <c r="N70" s="5"/>
      <c r="O70" s="13"/>
      <c r="P70" s="3"/>
      <c r="Q70" s="13"/>
      <c r="R70" s="3"/>
      <c r="S70" s="3"/>
      <c r="T70" s="3"/>
      <c r="U70" s="1"/>
    </row>
    <row r="71" spans="1:21" s="4" customFormat="1">
      <c r="A71" s="6" t="s">
        <v>128</v>
      </c>
      <c r="B71" s="6"/>
      <c r="C71" s="6"/>
      <c r="D71" s="6"/>
      <c r="E71" s="94"/>
      <c r="F71" s="6"/>
      <c r="G71" s="6"/>
      <c r="H71" s="6"/>
      <c r="I71" s="94"/>
      <c r="J71" s="6"/>
      <c r="K71" s="6"/>
      <c r="L71" s="6"/>
      <c r="M71" s="6"/>
      <c r="N71" s="5"/>
      <c r="O71" s="13"/>
      <c r="P71" s="3"/>
      <c r="Q71" s="13"/>
      <c r="R71" s="3"/>
      <c r="S71" s="3"/>
      <c r="T71" s="3"/>
      <c r="U71" s="1"/>
    </row>
    <row r="72" spans="1:21" s="4" customFormat="1" ht="11" customHeight="1">
      <c r="A72" s="6" t="s">
        <v>129</v>
      </c>
      <c r="B72" s="6"/>
      <c r="C72" s="6"/>
      <c r="D72" s="6"/>
      <c r="E72" s="94"/>
      <c r="F72" s="6"/>
      <c r="G72" s="6"/>
      <c r="H72" s="6"/>
      <c r="I72" s="94"/>
      <c r="J72" s="6"/>
      <c r="K72" s="6"/>
      <c r="L72" s="6"/>
      <c r="M72" s="6"/>
      <c r="N72" s="5"/>
      <c r="O72" s="13"/>
      <c r="P72" s="3"/>
      <c r="Q72" s="13"/>
      <c r="R72" s="3"/>
      <c r="S72" s="3"/>
      <c r="T72" s="3"/>
      <c r="U72" s="1"/>
    </row>
    <row r="73" spans="1:21" s="4" customFormat="1" ht="11" customHeight="1">
      <c r="A73" s="6" t="s">
        <v>354</v>
      </c>
      <c r="B73" s="6"/>
      <c r="C73" s="6"/>
      <c r="D73" s="6"/>
      <c r="E73" s="94"/>
      <c r="F73" s="6"/>
      <c r="G73" s="6"/>
      <c r="H73" s="6"/>
      <c r="I73" s="94"/>
      <c r="J73" s="6"/>
      <c r="K73" s="6"/>
      <c r="L73" s="6"/>
      <c r="M73" s="6"/>
      <c r="N73" s="5"/>
      <c r="O73" s="13"/>
      <c r="P73" s="3"/>
      <c r="Q73" s="13"/>
      <c r="R73" s="3"/>
      <c r="S73" s="3"/>
      <c r="T73" s="3"/>
      <c r="U73" s="1"/>
    </row>
    <row r="74" spans="1:21" s="4" customFormat="1" ht="11" customHeight="1">
      <c r="A74" s="6" t="s">
        <v>375</v>
      </c>
      <c r="B74" s="6"/>
      <c r="C74" s="6"/>
      <c r="D74" s="6"/>
      <c r="E74" s="94"/>
      <c r="F74" s="6"/>
      <c r="G74" s="6"/>
      <c r="H74" s="6"/>
      <c r="I74" s="94"/>
      <c r="J74" s="6"/>
      <c r="K74" s="6"/>
      <c r="L74" s="6"/>
      <c r="M74" s="6"/>
      <c r="N74" s="5"/>
      <c r="O74" s="13"/>
      <c r="P74" s="10"/>
      <c r="Q74" s="13"/>
      <c r="R74" s="3"/>
      <c r="S74" s="3"/>
      <c r="T74" s="3"/>
    </row>
    <row r="75" spans="1:21" s="3" customFormat="1" ht="11" customHeight="1">
      <c r="A75" s="12"/>
      <c r="B75" s="6"/>
      <c r="C75" s="6"/>
      <c r="D75" s="6"/>
      <c r="E75" s="6"/>
      <c r="F75" s="6"/>
      <c r="G75" s="6"/>
      <c r="H75" s="6"/>
      <c r="I75" s="6"/>
      <c r="J75" s="6"/>
      <c r="K75" s="6"/>
      <c r="L75" s="6"/>
      <c r="M75" s="6"/>
      <c r="N75" s="5"/>
      <c r="O75" s="13"/>
      <c r="P75" s="4"/>
      <c r="Q75" s="13"/>
    </row>
    <row r="76" spans="1:21">
      <c r="A76" s="159"/>
    </row>
    <row r="77" spans="1:21">
      <c r="A77" s="159"/>
    </row>
    <row r="78" spans="1:21">
      <c r="A78" s="159"/>
    </row>
    <row r="79" spans="1:21">
      <c r="A79" s="11"/>
    </row>
    <row r="80" spans="1:21">
      <c r="A80" s="11"/>
    </row>
    <row r="81" spans="1:1">
      <c r="A81" s="11"/>
    </row>
    <row r="82" spans="1:1">
      <c r="A82" s="11"/>
    </row>
    <row r="83" spans="1:1">
      <c r="A83" s="11"/>
    </row>
    <row r="84" spans="1:1">
      <c r="A84" s="11"/>
    </row>
    <row r="85" spans="1:1">
      <c r="A85" s="11"/>
    </row>
    <row r="86" spans="1:1">
      <c r="A86" s="6"/>
    </row>
    <row r="87" spans="1:1">
      <c r="A87" s="6"/>
    </row>
    <row r="88" spans="1:1">
      <c r="A88" s="6"/>
    </row>
    <row r="89" spans="1:1">
      <c r="A89" s="6"/>
    </row>
    <row r="90" spans="1:1">
      <c r="A90" s="6"/>
    </row>
  </sheetData>
  <pageMargins left="0.5" right="0.17" top="1" bottom="1" header="0.5" footer="0.5"/>
  <pageSetup firstPageNumber="6" fitToHeight="2" orientation="portrait" useFirstPageNumber="1" r:id="rId1"/>
  <headerFooter alignWithMargins="0">
    <oddFooter>&amp;C&amp;P of 31</oddFooter>
  </headerFooter>
  <rowBreaks count="1" manualBreakCount="1">
    <brk id="39" max="12" man="1"/>
  </rowBreaks>
  <ignoredErrors>
    <ignoredError sqref="B36 B40" formula="1"/>
    <ignoredError sqref="K52:S52 B52" formula="1" formulaRange="1"/>
    <ignoredError sqref="C52:J52"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showGridLines="0" tabSelected="1" zoomScaleNormal="100" workbookViewId="0">
      <pane xSplit="1" ySplit="8" topLeftCell="B9" activePane="bottomRight" state="frozen"/>
      <selection pane="topRight" activeCell="B1" sqref="B1"/>
      <selection pane="bottomLeft" activeCell="A9" sqref="A9"/>
      <selection pane="bottomRight" sqref="A1:XFD1048576"/>
    </sheetView>
  </sheetViews>
  <sheetFormatPr defaultColWidth="11.8984375" defaultRowHeight="10"/>
  <cols>
    <col min="1" max="1" width="29.69921875" style="3" customWidth="1"/>
    <col min="2" max="2" width="8.8984375" style="1" customWidth="1"/>
    <col min="3" max="3" width="9.296875" style="1" customWidth="1"/>
    <col min="4" max="4" width="9.3984375" style="1" customWidth="1"/>
    <col min="5" max="5" width="12.296875" style="1" customWidth="1"/>
    <col min="6" max="6" width="11" style="1" customWidth="1"/>
    <col min="7" max="7" width="7.296875" style="1" customWidth="1"/>
    <col min="8" max="8" width="12.09765625" style="1" customWidth="1"/>
    <col min="9" max="9" width="8.8984375" style="1" customWidth="1"/>
    <col min="10" max="16384" width="11.8984375" style="1"/>
  </cols>
  <sheetData>
    <row r="1" spans="1:9" ht="11.25" customHeight="1">
      <c r="D1" s="139" t="s">
        <v>81</v>
      </c>
    </row>
    <row r="2" spans="1:9" ht="13.65" customHeight="1">
      <c r="D2" s="139" t="s">
        <v>80</v>
      </c>
    </row>
    <row r="3" spans="1:9" ht="10.5">
      <c r="A3" s="3" t="s">
        <v>6</v>
      </c>
      <c r="C3" s="3"/>
      <c r="D3" s="139" t="s">
        <v>79</v>
      </c>
    </row>
    <row r="4" spans="1:9" ht="10.5">
      <c r="D4" s="154" t="str">
        <f>"DECEMBER 31, 2019"</f>
        <v>DECEMBER 31, 2019</v>
      </c>
    </row>
    <row r="5" spans="1:9" ht="10.5">
      <c r="D5" s="139"/>
    </row>
    <row r="6" spans="1:9" ht="33.75" customHeight="1">
      <c r="A6" s="166" t="s">
        <v>77</v>
      </c>
      <c r="B6" s="167" t="s">
        <v>158</v>
      </c>
      <c r="C6" s="168" t="s">
        <v>83</v>
      </c>
      <c r="D6" s="166" t="s">
        <v>76</v>
      </c>
      <c r="E6" s="168" t="s">
        <v>75</v>
      </c>
      <c r="F6" s="169" t="s">
        <v>159</v>
      </c>
      <c r="G6" s="168" t="s">
        <v>78</v>
      </c>
      <c r="H6" s="169" t="s">
        <v>160</v>
      </c>
      <c r="I6" s="169" t="s">
        <v>355</v>
      </c>
    </row>
    <row r="7" spans="1:9" ht="10.5">
      <c r="A7" s="155" t="s">
        <v>247</v>
      </c>
      <c r="B7" s="125">
        <f>B8+B81</f>
        <v>664563</v>
      </c>
      <c r="C7" s="125">
        <f t="shared" ref="C7:I7" si="0">C8+C81</f>
        <v>197665</v>
      </c>
      <c r="D7" s="125">
        <f t="shared" si="0"/>
        <v>173080</v>
      </c>
      <c r="E7" s="125">
        <f t="shared" si="0"/>
        <v>116572</v>
      </c>
      <c r="F7" s="125">
        <f t="shared" si="0"/>
        <v>170649</v>
      </c>
      <c r="G7" s="125">
        <f t="shared" si="0"/>
        <v>6597</v>
      </c>
      <c r="H7" s="192">
        <f t="shared" si="0"/>
        <v>113445</v>
      </c>
      <c r="I7" s="192">
        <f t="shared" si="0"/>
        <v>160302</v>
      </c>
    </row>
    <row r="8" spans="1:9" ht="10.5">
      <c r="A8" s="155" t="s">
        <v>248</v>
      </c>
      <c r="B8" s="90">
        <f>(B9+B10+B17+B33+B42+B50+B57+B64+B73-B81)</f>
        <v>624065</v>
      </c>
      <c r="C8" s="90">
        <f t="shared" ref="C8:H8" si="1">(C9+C10+C17+C33+C42+C50+C57+C64+C73-C81)</f>
        <v>185835</v>
      </c>
      <c r="D8" s="90">
        <f t="shared" si="1"/>
        <v>165813</v>
      </c>
      <c r="E8" s="90">
        <f t="shared" si="1"/>
        <v>102783</v>
      </c>
      <c r="F8" s="90">
        <f t="shared" si="1"/>
        <v>163063</v>
      </c>
      <c r="G8" s="90">
        <f t="shared" si="1"/>
        <v>6571</v>
      </c>
      <c r="H8" s="188">
        <f t="shared" si="1"/>
        <v>110431</v>
      </c>
      <c r="I8" s="188">
        <f>I9+I10+I17+I33+I42+I50+I57+I64+SUM(I75:I79)</f>
        <v>158980</v>
      </c>
    </row>
    <row r="9" spans="1:9" ht="10.5">
      <c r="A9" s="155" t="s">
        <v>245</v>
      </c>
      <c r="B9" s="90">
        <f>SUM(C9:G9)</f>
        <v>8583</v>
      </c>
      <c r="C9" s="83">
        <v>1986</v>
      </c>
      <c r="D9" s="83">
        <v>2589</v>
      </c>
      <c r="E9" s="83">
        <v>1679</v>
      </c>
      <c r="F9" s="83">
        <v>2272</v>
      </c>
      <c r="G9" s="83">
        <v>57</v>
      </c>
      <c r="H9" s="195">
        <v>1464</v>
      </c>
      <c r="I9" s="195">
        <v>1190</v>
      </c>
    </row>
    <row r="10" spans="1:9" ht="10.5">
      <c r="A10" s="155" t="s">
        <v>249</v>
      </c>
      <c r="B10" s="90">
        <f>SUM(B11:B16)</f>
        <v>47246</v>
      </c>
      <c r="C10" s="83">
        <f t="shared" ref="C10" si="2">SUM(C11:C16)</f>
        <v>13742</v>
      </c>
      <c r="D10" s="83">
        <f t="shared" ref="D10:I10" si="3">SUM(D11:D16)</f>
        <v>13511</v>
      </c>
      <c r="E10" s="83">
        <f t="shared" si="3"/>
        <v>7461</v>
      </c>
      <c r="F10" s="83">
        <f t="shared" si="3"/>
        <v>11927</v>
      </c>
      <c r="G10" s="83">
        <f t="shared" si="3"/>
        <v>605</v>
      </c>
      <c r="H10" s="195">
        <f t="shared" si="3"/>
        <v>8272</v>
      </c>
      <c r="I10" s="195">
        <f t="shared" si="3"/>
        <v>12677</v>
      </c>
    </row>
    <row r="11" spans="1:9">
      <c r="A11" s="199" t="s">
        <v>250</v>
      </c>
      <c r="B11" s="88">
        <f>SUM(C11:G11)</f>
        <v>5394</v>
      </c>
      <c r="C11" s="85">
        <v>1637</v>
      </c>
      <c r="D11" s="85">
        <v>1942</v>
      </c>
      <c r="E11" s="85">
        <v>909</v>
      </c>
      <c r="F11" s="85">
        <v>798</v>
      </c>
      <c r="G11" s="85">
        <v>108</v>
      </c>
      <c r="H11" s="191">
        <v>850</v>
      </c>
      <c r="I11" s="191">
        <v>1872</v>
      </c>
    </row>
    <row r="12" spans="1:9">
      <c r="A12" s="199" t="s">
        <v>255</v>
      </c>
      <c r="B12" s="88">
        <f>SUM(C12:G12)</f>
        <v>7252</v>
      </c>
      <c r="C12" s="85">
        <v>2102</v>
      </c>
      <c r="D12" s="85">
        <v>2456</v>
      </c>
      <c r="E12" s="85">
        <v>1225</v>
      </c>
      <c r="F12" s="85">
        <v>1376</v>
      </c>
      <c r="G12" s="85">
        <v>93</v>
      </c>
      <c r="H12" s="191">
        <v>1368</v>
      </c>
      <c r="I12" s="191">
        <v>1937</v>
      </c>
    </row>
    <row r="13" spans="1:9">
      <c r="A13" s="176" t="s">
        <v>251</v>
      </c>
      <c r="B13" s="88">
        <f t="shared" ref="B13" si="4">SUM(C13:G13)</f>
        <v>6663</v>
      </c>
      <c r="C13" s="85">
        <v>1908</v>
      </c>
      <c r="D13" s="85">
        <v>1602</v>
      </c>
      <c r="E13" s="85">
        <v>895</v>
      </c>
      <c r="F13" s="85">
        <v>2183</v>
      </c>
      <c r="G13" s="85">
        <v>75</v>
      </c>
      <c r="H13" s="191">
        <v>1167</v>
      </c>
      <c r="I13" s="191">
        <v>1752</v>
      </c>
    </row>
    <row r="14" spans="1:9">
      <c r="A14" s="199" t="s">
        <v>252</v>
      </c>
      <c r="B14" s="88">
        <f>SUM(C14:G14)</f>
        <v>10078</v>
      </c>
      <c r="C14" s="85">
        <v>3061</v>
      </c>
      <c r="D14" s="85">
        <v>2983</v>
      </c>
      <c r="E14" s="85">
        <v>1654</v>
      </c>
      <c r="F14" s="85">
        <v>2208</v>
      </c>
      <c r="G14" s="85">
        <v>172</v>
      </c>
      <c r="H14" s="191">
        <v>1647</v>
      </c>
      <c r="I14" s="191">
        <v>2882</v>
      </c>
    </row>
    <row r="15" spans="1:9">
      <c r="A15" s="199" t="s">
        <v>253</v>
      </c>
      <c r="B15" s="88">
        <f>SUM(C15:G15)</f>
        <v>3783</v>
      </c>
      <c r="C15" s="85">
        <v>1207</v>
      </c>
      <c r="D15" s="85">
        <v>1234</v>
      </c>
      <c r="E15" s="85">
        <v>647</v>
      </c>
      <c r="F15" s="85">
        <v>659</v>
      </c>
      <c r="G15" s="85">
        <v>36</v>
      </c>
      <c r="H15" s="191">
        <v>569</v>
      </c>
      <c r="I15" s="191">
        <v>1184</v>
      </c>
    </row>
    <row r="16" spans="1:9">
      <c r="A16" s="176" t="s">
        <v>254</v>
      </c>
      <c r="B16" s="88">
        <f t="shared" ref="B16" si="5">SUM(C16:G16)</f>
        <v>14076</v>
      </c>
      <c r="C16" s="85">
        <v>3827</v>
      </c>
      <c r="D16" s="85">
        <v>3294</v>
      </c>
      <c r="E16" s="85">
        <v>2131</v>
      </c>
      <c r="F16" s="85">
        <v>4703</v>
      </c>
      <c r="G16" s="85">
        <v>121</v>
      </c>
      <c r="H16" s="191">
        <v>2671</v>
      </c>
      <c r="I16" s="191">
        <v>3050</v>
      </c>
    </row>
    <row r="17" spans="1:9" ht="10.5">
      <c r="A17" s="155" t="s">
        <v>246</v>
      </c>
      <c r="B17" s="90">
        <f t="shared" ref="B17:I17" si="6">SUM(B18:B32)</f>
        <v>109478</v>
      </c>
      <c r="C17" s="90">
        <f t="shared" si="6"/>
        <v>33799</v>
      </c>
      <c r="D17" s="90">
        <f t="shared" si="6"/>
        <v>29977</v>
      </c>
      <c r="E17" s="90">
        <f t="shared" si="6"/>
        <v>16852</v>
      </c>
      <c r="F17" s="90">
        <f t="shared" si="6"/>
        <v>27724</v>
      </c>
      <c r="G17" s="90">
        <f t="shared" si="6"/>
        <v>1126</v>
      </c>
      <c r="H17" s="188">
        <f t="shared" si="6"/>
        <v>19059</v>
      </c>
      <c r="I17" s="188">
        <f t="shared" si="6"/>
        <v>33798</v>
      </c>
    </row>
    <row r="18" spans="1:9">
      <c r="A18" s="176" t="s">
        <v>263</v>
      </c>
      <c r="B18" s="88">
        <f t="shared" ref="B18:B32" si="7">SUM(C18:G18)</f>
        <v>4848</v>
      </c>
      <c r="C18" s="88">
        <v>1271</v>
      </c>
      <c r="D18" s="88">
        <v>1453</v>
      </c>
      <c r="E18" s="88">
        <v>739</v>
      </c>
      <c r="F18" s="88">
        <v>1355</v>
      </c>
      <c r="G18" s="88">
        <v>30</v>
      </c>
      <c r="H18" s="189">
        <v>859</v>
      </c>
      <c r="I18" s="189">
        <v>1434</v>
      </c>
    </row>
    <row r="19" spans="1:9">
      <c r="A19" s="199" t="s">
        <v>256</v>
      </c>
      <c r="B19" s="88">
        <f t="shared" si="7"/>
        <v>1470</v>
      </c>
      <c r="C19" s="85">
        <v>434</v>
      </c>
      <c r="D19" s="85">
        <v>348</v>
      </c>
      <c r="E19" s="85">
        <v>221</v>
      </c>
      <c r="F19" s="85">
        <v>454</v>
      </c>
      <c r="G19" s="85">
        <v>13</v>
      </c>
      <c r="H19" s="191">
        <v>278</v>
      </c>
      <c r="I19" s="191">
        <v>537</v>
      </c>
    </row>
    <row r="20" spans="1:9">
      <c r="A20" s="199" t="s">
        <v>291</v>
      </c>
      <c r="B20" s="88">
        <f t="shared" si="7"/>
        <v>657</v>
      </c>
      <c r="C20" s="85">
        <v>244</v>
      </c>
      <c r="D20" s="85">
        <v>195</v>
      </c>
      <c r="E20" s="85">
        <v>71</v>
      </c>
      <c r="F20" s="85">
        <v>141</v>
      </c>
      <c r="G20" s="85">
        <v>6</v>
      </c>
      <c r="H20" s="191">
        <v>106</v>
      </c>
      <c r="I20" s="191">
        <v>214</v>
      </c>
    </row>
    <row r="21" spans="1:9">
      <c r="A21" s="176" t="s">
        <v>257</v>
      </c>
      <c r="B21" s="88">
        <f t="shared" si="7"/>
        <v>2594</v>
      </c>
      <c r="C21" s="88">
        <v>726</v>
      </c>
      <c r="D21" s="88">
        <v>804</v>
      </c>
      <c r="E21" s="88">
        <v>476</v>
      </c>
      <c r="F21" s="88">
        <v>534</v>
      </c>
      <c r="G21" s="88">
        <v>54</v>
      </c>
      <c r="H21" s="189">
        <v>406</v>
      </c>
      <c r="I21" s="189">
        <v>853</v>
      </c>
    </row>
    <row r="22" spans="1:9">
      <c r="A22" s="199" t="s">
        <v>258</v>
      </c>
      <c r="B22" s="88">
        <f t="shared" si="7"/>
        <v>8673</v>
      </c>
      <c r="C22" s="85">
        <v>3247</v>
      </c>
      <c r="D22" s="85">
        <v>2199</v>
      </c>
      <c r="E22" s="85">
        <v>1321</v>
      </c>
      <c r="F22" s="85">
        <v>1810</v>
      </c>
      <c r="G22" s="85">
        <v>96</v>
      </c>
      <c r="H22" s="191">
        <v>1421</v>
      </c>
      <c r="I22" s="191">
        <v>2749</v>
      </c>
    </row>
    <row r="23" spans="1:9">
      <c r="A23" s="176" t="s">
        <v>259</v>
      </c>
      <c r="B23" s="88">
        <f t="shared" si="7"/>
        <v>8316</v>
      </c>
      <c r="C23" s="85">
        <v>2806</v>
      </c>
      <c r="D23" s="85">
        <v>2630</v>
      </c>
      <c r="E23" s="85">
        <v>1203</v>
      </c>
      <c r="F23" s="85">
        <v>1609</v>
      </c>
      <c r="G23" s="85">
        <v>68</v>
      </c>
      <c r="H23" s="191">
        <v>1202</v>
      </c>
      <c r="I23" s="191">
        <v>2480</v>
      </c>
    </row>
    <row r="24" spans="1:9">
      <c r="A24" s="176" t="s">
        <v>292</v>
      </c>
      <c r="B24" s="88">
        <f t="shared" si="7"/>
        <v>3965</v>
      </c>
      <c r="C24" s="85">
        <v>858</v>
      </c>
      <c r="D24" s="85">
        <v>1003</v>
      </c>
      <c r="E24" s="85">
        <v>575</v>
      </c>
      <c r="F24" s="85">
        <v>1477</v>
      </c>
      <c r="G24" s="85">
        <v>52</v>
      </c>
      <c r="H24" s="191">
        <v>796</v>
      </c>
      <c r="I24" s="191">
        <v>838</v>
      </c>
    </row>
    <row r="25" spans="1:9">
      <c r="A25" s="199" t="s">
        <v>293</v>
      </c>
      <c r="B25" s="88">
        <f t="shared" si="7"/>
        <v>9287</v>
      </c>
      <c r="C25" s="85">
        <v>2977</v>
      </c>
      <c r="D25" s="85">
        <v>2494</v>
      </c>
      <c r="E25" s="85">
        <v>1363</v>
      </c>
      <c r="F25" s="85">
        <v>2407</v>
      </c>
      <c r="G25" s="85">
        <v>46</v>
      </c>
      <c r="H25" s="191">
        <v>1661</v>
      </c>
      <c r="I25" s="191">
        <v>2861</v>
      </c>
    </row>
    <row r="26" spans="1:9">
      <c r="A26" s="199" t="s">
        <v>294</v>
      </c>
      <c r="B26" s="88">
        <f t="shared" si="7"/>
        <v>17158</v>
      </c>
      <c r="C26" s="85">
        <v>6221</v>
      </c>
      <c r="D26" s="85">
        <v>4888</v>
      </c>
      <c r="E26" s="85">
        <v>2654</v>
      </c>
      <c r="F26" s="85">
        <v>3243</v>
      </c>
      <c r="G26" s="85">
        <v>152</v>
      </c>
      <c r="H26" s="191">
        <v>2726</v>
      </c>
      <c r="I26" s="191">
        <v>5494</v>
      </c>
    </row>
    <row r="27" spans="1:9">
      <c r="A27" s="176" t="s">
        <v>295</v>
      </c>
      <c r="B27" s="88">
        <f t="shared" ref="B27" si="8">SUM(C27:G27)</f>
        <v>16417</v>
      </c>
      <c r="C27" s="85">
        <v>4464</v>
      </c>
      <c r="D27" s="85">
        <v>4436</v>
      </c>
      <c r="E27" s="85">
        <v>2493</v>
      </c>
      <c r="F27" s="85">
        <v>4846</v>
      </c>
      <c r="G27" s="85">
        <v>178</v>
      </c>
      <c r="H27" s="191">
        <v>2973</v>
      </c>
      <c r="I27" s="191">
        <v>5518</v>
      </c>
    </row>
    <row r="28" spans="1:9">
      <c r="A28" s="199" t="s">
        <v>260</v>
      </c>
      <c r="B28" s="88">
        <f t="shared" si="7"/>
        <v>16370</v>
      </c>
      <c r="C28" s="85">
        <v>4757</v>
      </c>
      <c r="D28" s="85">
        <v>4530</v>
      </c>
      <c r="E28" s="85">
        <v>2420</v>
      </c>
      <c r="F28" s="85">
        <v>4458</v>
      </c>
      <c r="G28" s="85">
        <v>205</v>
      </c>
      <c r="H28" s="191">
        <v>2937</v>
      </c>
      <c r="I28" s="191">
        <v>4577</v>
      </c>
    </row>
    <row r="29" spans="1:9">
      <c r="A29" s="176" t="s">
        <v>296</v>
      </c>
      <c r="B29" s="88">
        <f t="shared" si="7"/>
        <v>1011</v>
      </c>
      <c r="C29" s="85">
        <v>336</v>
      </c>
      <c r="D29" s="85">
        <v>288</v>
      </c>
      <c r="E29" s="85">
        <v>143</v>
      </c>
      <c r="F29" s="85">
        <v>235</v>
      </c>
      <c r="G29" s="85">
        <v>9</v>
      </c>
      <c r="H29" s="191">
        <v>154</v>
      </c>
      <c r="I29" s="191">
        <v>306</v>
      </c>
    </row>
    <row r="30" spans="1:9">
      <c r="A30" s="176" t="s">
        <v>261</v>
      </c>
      <c r="B30" s="88">
        <f t="shared" si="7"/>
        <v>1293</v>
      </c>
      <c r="C30" s="85">
        <v>364</v>
      </c>
      <c r="D30" s="85">
        <v>432</v>
      </c>
      <c r="E30" s="85">
        <v>248</v>
      </c>
      <c r="F30" s="85">
        <v>239</v>
      </c>
      <c r="G30" s="85">
        <v>10</v>
      </c>
      <c r="H30" s="191">
        <v>198</v>
      </c>
      <c r="I30" s="191">
        <v>346</v>
      </c>
    </row>
    <row r="31" spans="1:9">
      <c r="A31" s="199" t="s">
        <v>262</v>
      </c>
      <c r="B31" s="88">
        <f t="shared" si="7"/>
        <v>15548</v>
      </c>
      <c r="C31" s="85">
        <v>4451</v>
      </c>
      <c r="D31" s="85">
        <v>3722</v>
      </c>
      <c r="E31" s="85">
        <v>2624</v>
      </c>
      <c r="F31" s="85">
        <v>4588</v>
      </c>
      <c r="G31" s="85">
        <v>163</v>
      </c>
      <c r="H31" s="191">
        <v>3046</v>
      </c>
      <c r="I31" s="191">
        <v>4853</v>
      </c>
    </row>
    <row r="32" spans="1:9">
      <c r="A32" s="176" t="s">
        <v>315</v>
      </c>
      <c r="B32" s="88">
        <f t="shared" si="7"/>
        <v>1871</v>
      </c>
      <c r="C32" s="85">
        <v>643</v>
      </c>
      <c r="D32" s="85">
        <v>555</v>
      </c>
      <c r="E32" s="85">
        <v>301</v>
      </c>
      <c r="F32" s="85">
        <v>328</v>
      </c>
      <c r="G32" s="85">
        <v>44</v>
      </c>
      <c r="H32" s="191">
        <v>296</v>
      </c>
      <c r="I32" s="191">
        <v>738</v>
      </c>
    </row>
    <row r="33" spans="1:9" ht="10.5">
      <c r="A33" s="26" t="s">
        <v>297</v>
      </c>
      <c r="B33" s="90">
        <f>SUM(B34:B41)</f>
        <v>89346</v>
      </c>
      <c r="C33" s="83">
        <f t="shared" ref="C33:I33" si="9">SUM(C34:C41)</f>
        <v>25369</v>
      </c>
      <c r="D33" s="83">
        <f t="shared" si="9"/>
        <v>26720</v>
      </c>
      <c r="E33" s="83">
        <f t="shared" si="9"/>
        <v>13757</v>
      </c>
      <c r="F33" s="83">
        <f t="shared" si="9"/>
        <v>21995</v>
      </c>
      <c r="G33" s="83">
        <f t="shared" si="9"/>
        <v>1505</v>
      </c>
      <c r="H33" s="195">
        <f t="shared" ref="H33" si="10">SUM(H34:H41)</f>
        <v>16618</v>
      </c>
      <c r="I33" s="195">
        <f t="shared" si="9"/>
        <v>24173</v>
      </c>
    </row>
    <row r="34" spans="1:9">
      <c r="A34" s="176" t="s">
        <v>269</v>
      </c>
      <c r="B34" s="88">
        <f t="shared" ref="B34:B41" si="11">SUM(C34:G34)</f>
        <v>17721</v>
      </c>
      <c r="C34" s="85">
        <v>5048</v>
      </c>
      <c r="D34" s="85">
        <v>4840</v>
      </c>
      <c r="E34" s="85">
        <v>2545</v>
      </c>
      <c r="F34" s="85">
        <v>4968</v>
      </c>
      <c r="G34" s="85">
        <v>320</v>
      </c>
      <c r="H34" s="191">
        <v>3591</v>
      </c>
      <c r="I34" s="191">
        <v>5271</v>
      </c>
    </row>
    <row r="35" spans="1:9">
      <c r="A35" s="176" t="s">
        <v>264</v>
      </c>
      <c r="B35" s="88">
        <f t="shared" si="11"/>
        <v>11070</v>
      </c>
      <c r="C35" s="85">
        <v>3369</v>
      </c>
      <c r="D35" s="85">
        <v>3370</v>
      </c>
      <c r="E35" s="85">
        <v>1614</v>
      </c>
      <c r="F35" s="85">
        <v>2509</v>
      </c>
      <c r="G35" s="85">
        <v>208</v>
      </c>
      <c r="H35" s="191">
        <v>1879</v>
      </c>
      <c r="I35" s="191">
        <v>2957</v>
      </c>
    </row>
    <row r="36" spans="1:9">
      <c r="A36" s="176" t="s">
        <v>265</v>
      </c>
      <c r="B36" s="88">
        <f t="shared" si="11"/>
        <v>14884</v>
      </c>
      <c r="C36" s="85">
        <v>4239</v>
      </c>
      <c r="D36" s="85">
        <v>4572</v>
      </c>
      <c r="E36" s="85">
        <v>2278</v>
      </c>
      <c r="F36" s="85">
        <v>3562</v>
      </c>
      <c r="G36" s="85">
        <v>233</v>
      </c>
      <c r="H36" s="191">
        <v>2701</v>
      </c>
      <c r="I36" s="191">
        <v>3980</v>
      </c>
    </row>
    <row r="37" spans="1:9">
      <c r="A37" s="176" t="s">
        <v>266</v>
      </c>
      <c r="B37" s="88">
        <f t="shared" si="11"/>
        <v>13352</v>
      </c>
      <c r="C37" s="85">
        <v>3274</v>
      </c>
      <c r="D37" s="85">
        <v>3930</v>
      </c>
      <c r="E37" s="85">
        <v>2073</v>
      </c>
      <c r="F37" s="85">
        <v>3962</v>
      </c>
      <c r="G37" s="85">
        <v>113</v>
      </c>
      <c r="H37" s="191">
        <v>2763</v>
      </c>
      <c r="I37" s="191">
        <v>3158</v>
      </c>
    </row>
    <row r="38" spans="1:9">
      <c r="A38" s="176" t="s">
        <v>314</v>
      </c>
      <c r="B38" s="88">
        <f t="shared" si="11"/>
        <v>3716</v>
      </c>
      <c r="C38" s="85">
        <v>1292</v>
      </c>
      <c r="D38" s="85">
        <v>1092</v>
      </c>
      <c r="E38" s="85">
        <v>1003</v>
      </c>
      <c r="F38" s="85">
        <v>300</v>
      </c>
      <c r="G38" s="85">
        <v>29</v>
      </c>
      <c r="H38" s="191">
        <v>496</v>
      </c>
      <c r="I38" s="191">
        <v>899</v>
      </c>
    </row>
    <row r="39" spans="1:9">
      <c r="A39" s="176" t="s">
        <v>267</v>
      </c>
      <c r="B39" s="88">
        <f t="shared" si="11"/>
        <v>16251</v>
      </c>
      <c r="C39" s="85">
        <v>4700</v>
      </c>
      <c r="D39" s="85">
        <v>4891</v>
      </c>
      <c r="E39" s="85">
        <v>2386</v>
      </c>
      <c r="F39" s="85">
        <v>4003</v>
      </c>
      <c r="G39" s="85">
        <v>271</v>
      </c>
      <c r="H39" s="191">
        <v>3033</v>
      </c>
      <c r="I39" s="191">
        <v>4534</v>
      </c>
    </row>
    <row r="40" spans="1:9">
      <c r="A40" s="176" t="s">
        <v>298</v>
      </c>
      <c r="B40" s="88">
        <f t="shared" si="11"/>
        <v>2422</v>
      </c>
      <c r="C40" s="85">
        <v>640</v>
      </c>
      <c r="D40" s="85">
        <v>774</v>
      </c>
      <c r="E40" s="85">
        <v>495</v>
      </c>
      <c r="F40" s="85">
        <v>454</v>
      </c>
      <c r="G40" s="85">
        <v>59</v>
      </c>
      <c r="H40" s="191">
        <v>441</v>
      </c>
      <c r="I40" s="191">
        <v>622</v>
      </c>
    </row>
    <row r="41" spans="1:9">
      <c r="A41" s="176" t="s">
        <v>268</v>
      </c>
      <c r="B41" s="88">
        <f t="shared" si="11"/>
        <v>9930</v>
      </c>
      <c r="C41" s="85">
        <v>2807</v>
      </c>
      <c r="D41" s="85">
        <v>3251</v>
      </c>
      <c r="E41" s="85">
        <v>1363</v>
      </c>
      <c r="F41" s="85">
        <v>2237</v>
      </c>
      <c r="G41" s="85">
        <v>272</v>
      </c>
      <c r="H41" s="191">
        <v>1714</v>
      </c>
      <c r="I41" s="191">
        <v>2752</v>
      </c>
    </row>
    <row r="42" spans="1:9" ht="10.5">
      <c r="A42" s="26" t="s">
        <v>299</v>
      </c>
      <c r="B42" s="90">
        <f>SUM(B43:B49)</f>
        <v>74524</v>
      </c>
      <c r="C42" s="83">
        <f t="shared" ref="C42:I42" si="12">SUM(C43:C49)</f>
        <v>20773</v>
      </c>
      <c r="D42" s="83">
        <f t="shared" si="12"/>
        <v>20014</v>
      </c>
      <c r="E42" s="83">
        <f t="shared" si="12"/>
        <v>12626</v>
      </c>
      <c r="F42" s="83">
        <f t="shared" si="12"/>
        <v>20383</v>
      </c>
      <c r="G42" s="83">
        <f t="shared" si="12"/>
        <v>728</v>
      </c>
      <c r="H42" s="195">
        <f t="shared" ref="H42" si="13">SUM(H43:H49)</f>
        <v>14144</v>
      </c>
      <c r="I42" s="195">
        <f t="shared" si="12"/>
        <v>18886</v>
      </c>
    </row>
    <row r="43" spans="1:9">
      <c r="A43" s="176" t="s">
        <v>276</v>
      </c>
      <c r="B43" s="88">
        <f t="shared" ref="B43:B49" si="14">SUM(C43:G43)</f>
        <v>19956</v>
      </c>
      <c r="C43" s="85">
        <v>5222</v>
      </c>
      <c r="D43" s="85">
        <v>4612</v>
      </c>
      <c r="E43" s="85">
        <v>3136</v>
      </c>
      <c r="F43" s="85">
        <v>6831</v>
      </c>
      <c r="G43" s="85">
        <v>155</v>
      </c>
      <c r="H43" s="191">
        <v>4072</v>
      </c>
      <c r="I43" s="191">
        <v>5360</v>
      </c>
    </row>
    <row r="44" spans="1:9">
      <c r="A44" s="176" t="s">
        <v>270</v>
      </c>
      <c r="B44" s="88">
        <f t="shared" si="14"/>
        <v>5935</v>
      </c>
      <c r="C44" s="85">
        <v>1618</v>
      </c>
      <c r="D44" s="85">
        <v>1809</v>
      </c>
      <c r="E44" s="85">
        <v>1124</v>
      </c>
      <c r="F44" s="85">
        <v>1289</v>
      </c>
      <c r="G44" s="85">
        <v>95</v>
      </c>
      <c r="H44" s="191">
        <v>1075</v>
      </c>
      <c r="I44" s="191">
        <v>1539</v>
      </c>
    </row>
    <row r="45" spans="1:9">
      <c r="A45" s="176" t="s">
        <v>271</v>
      </c>
      <c r="B45" s="88">
        <f t="shared" si="14"/>
        <v>4199</v>
      </c>
      <c r="C45" s="85">
        <v>1186</v>
      </c>
      <c r="D45" s="85">
        <v>1328</v>
      </c>
      <c r="E45" s="85">
        <v>898</v>
      </c>
      <c r="F45" s="85">
        <v>744</v>
      </c>
      <c r="G45" s="85">
        <v>43</v>
      </c>
      <c r="H45" s="191">
        <v>738</v>
      </c>
      <c r="I45" s="191">
        <v>1175</v>
      </c>
    </row>
    <row r="46" spans="1:9">
      <c r="A46" s="176" t="s">
        <v>272</v>
      </c>
      <c r="B46" s="88">
        <f t="shared" si="14"/>
        <v>9997</v>
      </c>
      <c r="C46" s="85">
        <v>2876</v>
      </c>
      <c r="D46" s="85">
        <v>3224</v>
      </c>
      <c r="E46" s="85">
        <v>2116</v>
      </c>
      <c r="F46" s="85">
        <v>1669</v>
      </c>
      <c r="G46" s="85">
        <v>112</v>
      </c>
      <c r="H46" s="191">
        <v>1728</v>
      </c>
      <c r="I46" s="191">
        <v>2965</v>
      </c>
    </row>
    <row r="47" spans="1:9">
      <c r="A47" s="199" t="s">
        <v>273</v>
      </c>
      <c r="B47" s="88">
        <f t="shared" si="14"/>
        <v>10049</v>
      </c>
      <c r="C47" s="85">
        <v>3038</v>
      </c>
      <c r="D47" s="85">
        <v>2455</v>
      </c>
      <c r="E47" s="85">
        <v>1701</v>
      </c>
      <c r="F47" s="85">
        <v>2782</v>
      </c>
      <c r="G47" s="85">
        <v>73</v>
      </c>
      <c r="H47" s="191">
        <v>1993</v>
      </c>
      <c r="I47" s="191">
        <v>2415</v>
      </c>
    </row>
    <row r="48" spans="1:9">
      <c r="A48" s="176" t="s">
        <v>274</v>
      </c>
      <c r="B48" s="88">
        <f t="shared" si="14"/>
        <v>22378</v>
      </c>
      <c r="C48" s="85">
        <v>6211</v>
      </c>
      <c r="D48" s="85">
        <v>5905</v>
      </c>
      <c r="E48" s="85">
        <v>3317</v>
      </c>
      <c r="F48" s="85">
        <v>6718</v>
      </c>
      <c r="G48" s="85">
        <v>227</v>
      </c>
      <c r="H48" s="191">
        <v>4223</v>
      </c>
      <c r="I48" s="191">
        <v>4833</v>
      </c>
    </row>
    <row r="49" spans="1:10">
      <c r="A49" s="176" t="s">
        <v>275</v>
      </c>
      <c r="B49" s="88">
        <f t="shared" si="14"/>
        <v>2010</v>
      </c>
      <c r="C49" s="85">
        <v>622</v>
      </c>
      <c r="D49" s="85">
        <v>681</v>
      </c>
      <c r="E49" s="85">
        <v>334</v>
      </c>
      <c r="F49" s="85">
        <v>350</v>
      </c>
      <c r="G49" s="85">
        <v>23</v>
      </c>
      <c r="H49" s="191">
        <v>315</v>
      </c>
      <c r="I49" s="191">
        <v>599</v>
      </c>
    </row>
    <row r="50" spans="1:10" ht="10.5">
      <c r="A50" s="26" t="s">
        <v>300</v>
      </c>
      <c r="B50" s="90">
        <f t="shared" ref="B50:I50" si="15">SUM(B51:B56)</f>
        <v>107319</v>
      </c>
      <c r="C50" s="90">
        <f t="shared" si="15"/>
        <v>33050</v>
      </c>
      <c r="D50" s="90">
        <f t="shared" si="15"/>
        <v>23334</v>
      </c>
      <c r="E50" s="90">
        <f t="shared" si="15"/>
        <v>17774</v>
      </c>
      <c r="F50" s="90">
        <f t="shared" si="15"/>
        <v>32179</v>
      </c>
      <c r="G50" s="90">
        <f t="shared" si="15"/>
        <v>982</v>
      </c>
      <c r="H50" s="188">
        <f t="shared" si="15"/>
        <v>19051</v>
      </c>
      <c r="I50" s="188">
        <f t="shared" si="15"/>
        <v>22619</v>
      </c>
    </row>
    <row r="51" spans="1:10">
      <c r="A51" s="176" t="s">
        <v>244</v>
      </c>
      <c r="B51" s="88">
        <f t="shared" ref="B51" si="16">SUM(C51:G51)</f>
        <v>8080</v>
      </c>
      <c r="C51" s="85">
        <v>2417</v>
      </c>
      <c r="D51" s="85">
        <v>2068</v>
      </c>
      <c r="E51" s="85">
        <v>1959</v>
      </c>
      <c r="F51" s="85">
        <v>1545</v>
      </c>
      <c r="G51" s="85">
        <v>91</v>
      </c>
      <c r="H51" s="191">
        <v>1670</v>
      </c>
      <c r="I51" s="191">
        <v>2288</v>
      </c>
    </row>
    <row r="52" spans="1:10">
      <c r="A52" s="176" t="s">
        <v>278</v>
      </c>
      <c r="B52" s="88">
        <f t="shared" ref="B52:B56" si="17">SUM(C52:G52)</f>
        <v>68914</v>
      </c>
      <c r="C52" s="85">
        <v>22225</v>
      </c>
      <c r="D52" s="85">
        <v>14186</v>
      </c>
      <c r="E52" s="85">
        <v>11691</v>
      </c>
      <c r="F52" s="85">
        <v>20223</v>
      </c>
      <c r="G52" s="85">
        <v>589</v>
      </c>
      <c r="H52" s="191">
        <v>11943</v>
      </c>
      <c r="I52" s="191">
        <v>12816</v>
      </c>
    </row>
    <row r="53" spans="1:10">
      <c r="A53" s="176" t="s">
        <v>277</v>
      </c>
      <c r="B53" s="88">
        <f t="shared" si="17"/>
        <v>20555</v>
      </c>
      <c r="C53" s="85">
        <v>5397</v>
      </c>
      <c r="D53" s="85">
        <v>4643</v>
      </c>
      <c r="E53" s="85">
        <v>2691</v>
      </c>
      <c r="F53" s="85">
        <v>7657</v>
      </c>
      <c r="G53" s="85">
        <v>167</v>
      </c>
      <c r="H53" s="191">
        <v>3863</v>
      </c>
      <c r="I53" s="191">
        <v>4861</v>
      </c>
    </row>
    <row r="54" spans="1:10">
      <c r="A54" s="176" t="s">
        <v>302</v>
      </c>
      <c r="B54" s="88">
        <f t="shared" si="17"/>
        <v>1790</v>
      </c>
      <c r="C54" s="85">
        <v>838</v>
      </c>
      <c r="D54" s="85">
        <v>311</v>
      </c>
      <c r="E54" s="85">
        <v>227</v>
      </c>
      <c r="F54" s="85">
        <v>366</v>
      </c>
      <c r="G54" s="85">
        <v>48</v>
      </c>
      <c r="H54" s="191">
        <v>229</v>
      </c>
      <c r="I54" s="191">
        <v>357</v>
      </c>
    </row>
    <row r="55" spans="1:10">
      <c r="A55" s="176" t="s">
        <v>303</v>
      </c>
      <c r="B55" s="88">
        <f t="shared" si="17"/>
        <v>7783</v>
      </c>
      <c r="C55" s="85">
        <v>2086</v>
      </c>
      <c r="D55" s="85">
        <v>2087</v>
      </c>
      <c r="E55" s="85">
        <v>1181</v>
      </c>
      <c r="F55" s="85">
        <v>2343</v>
      </c>
      <c r="G55" s="85">
        <v>86</v>
      </c>
      <c r="H55" s="191">
        <v>1323</v>
      </c>
      <c r="I55" s="191">
        <v>2282</v>
      </c>
    </row>
    <row r="56" spans="1:10">
      <c r="A56" s="176" t="s">
        <v>304</v>
      </c>
      <c r="B56" s="88">
        <f t="shared" si="17"/>
        <v>197</v>
      </c>
      <c r="C56" s="85">
        <v>87</v>
      </c>
      <c r="D56" s="85">
        <v>39</v>
      </c>
      <c r="E56" s="85">
        <v>25</v>
      </c>
      <c r="F56" s="85">
        <v>45</v>
      </c>
      <c r="G56" s="85">
        <v>1</v>
      </c>
      <c r="H56" s="191">
        <v>23</v>
      </c>
      <c r="I56" s="191">
        <v>15</v>
      </c>
    </row>
    <row r="57" spans="1:10" ht="10.5">
      <c r="A57" s="26" t="s">
        <v>305</v>
      </c>
      <c r="B57" s="90">
        <f>SUM(B58:B63)</f>
        <v>87493</v>
      </c>
      <c r="C57" s="83">
        <f t="shared" ref="C57:I57" si="18">SUM(C58:C63)</f>
        <v>27004</v>
      </c>
      <c r="D57" s="83">
        <f t="shared" si="18"/>
        <v>21868</v>
      </c>
      <c r="E57" s="83">
        <f t="shared" si="18"/>
        <v>14476</v>
      </c>
      <c r="F57" s="83">
        <f t="shared" si="18"/>
        <v>23396</v>
      </c>
      <c r="G57" s="83">
        <f t="shared" si="18"/>
        <v>749</v>
      </c>
      <c r="H57" s="195">
        <f t="shared" ref="H57" si="19">SUM(H58:H63)</f>
        <v>14530</v>
      </c>
      <c r="I57" s="195">
        <f t="shared" si="18"/>
        <v>22251</v>
      </c>
    </row>
    <row r="58" spans="1:10">
      <c r="A58" s="176" t="s">
        <v>283</v>
      </c>
      <c r="B58" s="88">
        <f>SUM(C58:G58)</f>
        <v>5779</v>
      </c>
      <c r="C58" s="85">
        <v>1977</v>
      </c>
      <c r="D58" s="85">
        <v>1660</v>
      </c>
      <c r="E58" s="85">
        <v>1076</v>
      </c>
      <c r="F58" s="85">
        <v>977</v>
      </c>
      <c r="G58" s="85">
        <v>89</v>
      </c>
      <c r="H58" s="191">
        <v>826</v>
      </c>
      <c r="I58" s="191">
        <v>1493</v>
      </c>
    </row>
    <row r="59" spans="1:10">
      <c r="A59" s="176" t="s">
        <v>279</v>
      </c>
      <c r="B59" s="88">
        <f>SUM(C59:G59)</f>
        <v>5838</v>
      </c>
      <c r="C59" s="85">
        <v>1852</v>
      </c>
      <c r="D59" s="85">
        <v>1606</v>
      </c>
      <c r="E59" s="85">
        <v>1116</v>
      </c>
      <c r="F59" s="85">
        <v>1198</v>
      </c>
      <c r="G59" s="85">
        <v>66</v>
      </c>
      <c r="H59" s="191">
        <v>943</v>
      </c>
      <c r="I59" s="191">
        <v>1768</v>
      </c>
    </row>
    <row r="60" spans="1:10">
      <c r="A60" s="176" t="s">
        <v>280</v>
      </c>
      <c r="B60" s="88">
        <f t="shared" ref="B60" si="20">SUM(C60:G60)</f>
        <v>4707</v>
      </c>
      <c r="C60" s="85">
        <v>1700</v>
      </c>
      <c r="D60" s="85">
        <v>1123</v>
      </c>
      <c r="E60" s="85">
        <v>867</v>
      </c>
      <c r="F60" s="85">
        <v>983</v>
      </c>
      <c r="G60" s="85">
        <v>34</v>
      </c>
      <c r="H60" s="191">
        <v>658</v>
      </c>
      <c r="I60" s="191">
        <v>1301</v>
      </c>
    </row>
    <row r="61" spans="1:10">
      <c r="A61" s="176" t="s">
        <v>306</v>
      </c>
      <c r="B61" s="88">
        <f>SUM(C61:G61)</f>
        <v>4488</v>
      </c>
      <c r="C61" s="85">
        <v>1302</v>
      </c>
      <c r="D61" s="85">
        <v>1470</v>
      </c>
      <c r="E61" s="85">
        <v>973</v>
      </c>
      <c r="F61" s="85">
        <v>663</v>
      </c>
      <c r="G61" s="85">
        <v>80</v>
      </c>
      <c r="H61" s="191">
        <v>596</v>
      </c>
      <c r="I61" s="191">
        <v>1186</v>
      </c>
    </row>
    <row r="62" spans="1:10">
      <c r="A62" s="176" t="s">
        <v>281</v>
      </c>
      <c r="B62" s="88">
        <f>SUM(C62:G62)</f>
        <v>9013</v>
      </c>
      <c r="C62" s="85">
        <v>3245</v>
      </c>
      <c r="D62" s="85">
        <v>2468</v>
      </c>
      <c r="E62" s="85">
        <v>1608</v>
      </c>
      <c r="F62" s="85">
        <v>1633</v>
      </c>
      <c r="G62" s="85">
        <v>59</v>
      </c>
      <c r="H62" s="191">
        <v>1415</v>
      </c>
      <c r="I62" s="191">
        <v>2055</v>
      </c>
    </row>
    <row r="63" spans="1:10">
      <c r="A63" s="176" t="s">
        <v>282</v>
      </c>
      <c r="B63" s="88">
        <f>SUM(C63:G63)</f>
        <v>57668</v>
      </c>
      <c r="C63" s="85">
        <v>16928</v>
      </c>
      <c r="D63" s="85">
        <v>13541</v>
      </c>
      <c r="E63" s="85">
        <v>8836</v>
      </c>
      <c r="F63" s="85">
        <v>17942</v>
      </c>
      <c r="G63" s="85">
        <v>421</v>
      </c>
      <c r="H63" s="191">
        <v>10092</v>
      </c>
      <c r="I63" s="191">
        <v>14448</v>
      </c>
    </row>
    <row r="64" spans="1:10" ht="10.5">
      <c r="A64" s="26" t="s">
        <v>307</v>
      </c>
      <c r="B64" s="90">
        <f>SUM(B65:B71)</f>
        <v>99360</v>
      </c>
      <c r="C64" s="90">
        <f t="shared" ref="C64:H64" si="21">SUM(C65:C71)</f>
        <v>29760</v>
      </c>
      <c r="D64" s="90">
        <f t="shared" si="21"/>
        <v>27663</v>
      </c>
      <c r="E64" s="90">
        <f t="shared" si="21"/>
        <v>18034</v>
      </c>
      <c r="F64" s="90">
        <f t="shared" si="21"/>
        <v>23088</v>
      </c>
      <c r="G64" s="90">
        <f t="shared" si="21"/>
        <v>815</v>
      </c>
      <c r="H64" s="188">
        <f t="shared" si="21"/>
        <v>17135</v>
      </c>
      <c r="I64" s="188">
        <f>SUM(I65:I71)</f>
        <v>23333</v>
      </c>
      <c r="J64" s="10"/>
    </row>
    <row r="65" spans="1:9">
      <c r="A65" s="176" t="s">
        <v>308</v>
      </c>
      <c r="B65" s="88">
        <f t="shared" ref="B65:B81" si="22">SUM(C65:G65)</f>
        <v>2</v>
      </c>
      <c r="C65" s="36">
        <v>0</v>
      </c>
      <c r="D65" s="36">
        <v>0</v>
      </c>
      <c r="E65" s="36">
        <v>0</v>
      </c>
      <c r="F65" s="36">
        <v>2</v>
      </c>
      <c r="G65" s="85">
        <v>0</v>
      </c>
      <c r="H65" s="191">
        <v>0</v>
      </c>
      <c r="I65" s="191">
        <v>1</v>
      </c>
    </row>
    <row r="66" spans="1:9">
      <c r="A66" s="176" t="s">
        <v>284</v>
      </c>
      <c r="B66" s="88">
        <f t="shared" si="22"/>
        <v>22786</v>
      </c>
      <c r="C66" s="152">
        <v>6282</v>
      </c>
      <c r="D66" s="85">
        <v>5279</v>
      </c>
      <c r="E66" s="85">
        <v>5086</v>
      </c>
      <c r="F66" s="85">
        <v>5958</v>
      </c>
      <c r="G66" s="85">
        <v>181</v>
      </c>
      <c r="H66" s="191">
        <v>4510</v>
      </c>
      <c r="I66" s="191">
        <v>4058</v>
      </c>
    </row>
    <row r="67" spans="1:9">
      <c r="A67" s="176" t="s">
        <v>285</v>
      </c>
      <c r="B67" s="88">
        <f t="shared" si="22"/>
        <v>64334</v>
      </c>
      <c r="C67" s="85">
        <v>20449</v>
      </c>
      <c r="D67" s="85">
        <v>20019</v>
      </c>
      <c r="E67" s="85">
        <v>10753</v>
      </c>
      <c r="F67" s="85">
        <v>12561</v>
      </c>
      <c r="G67" s="85">
        <v>552</v>
      </c>
      <c r="H67" s="191">
        <v>10001</v>
      </c>
      <c r="I67" s="191">
        <v>16367</v>
      </c>
    </row>
    <row r="68" spans="1:9">
      <c r="A68" s="176" t="s">
        <v>286</v>
      </c>
      <c r="B68" s="88">
        <f t="shared" ref="B68:B71" si="23">SUM(C68:G68)</f>
        <v>190</v>
      </c>
      <c r="C68" s="85">
        <v>39</v>
      </c>
      <c r="D68" s="85">
        <v>26</v>
      </c>
      <c r="E68" s="85">
        <v>20</v>
      </c>
      <c r="F68" s="85">
        <v>105</v>
      </c>
      <c r="G68" s="85">
        <v>0</v>
      </c>
      <c r="H68" s="191">
        <v>50</v>
      </c>
      <c r="I68" s="191">
        <v>43</v>
      </c>
    </row>
    <row r="69" spans="1:9">
      <c r="A69" s="176" t="s">
        <v>287</v>
      </c>
      <c r="B69" s="88">
        <f t="shared" si="23"/>
        <v>3701</v>
      </c>
      <c r="C69" s="85">
        <v>1011</v>
      </c>
      <c r="D69" s="85">
        <v>579</v>
      </c>
      <c r="E69" s="85">
        <v>722</v>
      </c>
      <c r="F69" s="85">
        <v>1372</v>
      </c>
      <c r="G69" s="85">
        <v>17</v>
      </c>
      <c r="H69" s="191">
        <v>797</v>
      </c>
      <c r="I69" s="191">
        <v>1023</v>
      </c>
    </row>
    <row r="70" spans="1:9">
      <c r="A70" s="176" t="s">
        <v>288</v>
      </c>
      <c r="B70" s="88">
        <f t="shared" si="23"/>
        <v>8331</v>
      </c>
      <c r="C70" s="85">
        <v>1974</v>
      </c>
      <c r="D70" s="85">
        <v>1760</v>
      </c>
      <c r="E70" s="85">
        <v>1446</v>
      </c>
      <c r="F70" s="85">
        <v>3086</v>
      </c>
      <c r="G70" s="85">
        <v>65</v>
      </c>
      <c r="H70" s="191">
        <v>1774</v>
      </c>
      <c r="I70" s="191">
        <v>1838</v>
      </c>
    </row>
    <row r="71" spans="1:9">
      <c r="A71" s="176" t="s">
        <v>311</v>
      </c>
      <c r="B71" s="88">
        <f t="shared" si="23"/>
        <v>16</v>
      </c>
      <c r="C71" s="85">
        <v>5</v>
      </c>
      <c r="D71" s="85">
        <v>0</v>
      </c>
      <c r="E71" s="85">
        <v>7</v>
      </c>
      <c r="F71" s="85">
        <v>4</v>
      </c>
      <c r="G71" s="85">
        <v>0</v>
      </c>
      <c r="H71" s="191">
        <v>3</v>
      </c>
      <c r="I71" s="191">
        <v>3</v>
      </c>
    </row>
    <row r="72" spans="1:9" ht="10.5">
      <c r="A72" s="26" t="s">
        <v>313</v>
      </c>
      <c r="B72" s="90">
        <f>SUM(C72:G72)</f>
        <v>21</v>
      </c>
      <c r="C72" s="90">
        <v>5</v>
      </c>
      <c r="D72" s="90">
        <v>1</v>
      </c>
      <c r="E72" s="90">
        <v>10</v>
      </c>
      <c r="F72" s="90">
        <v>5</v>
      </c>
      <c r="G72" s="90">
        <v>0</v>
      </c>
      <c r="H72" s="188">
        <v>3</v>
      </c>
      <c r="I72" s="188">
        <v>3</v>
      </c>
    </row>
    <row r="73" spans="1:9" ht="10.5">
      <c r="A73" s="201" t="s">
        <v>360</v>
      </c>
      <c r="B73" s="90">
        <f>SUM(B75:B81)</f>
        <v>41214</v>
      </c>
      <c r="C73" s="90">
        <f t="shared" ref="C73:I73" si="24">SUM(C75:C81)</f>
        <v>12182</v>
      </c>
      <c r="D73" s="90">
        <f t="shared" si="24"/>
        <v>7404</v>
      </c>
      <c r="E73" s="90">
        <f t="shared" si="24"/>
        <v>13913</v>
      </c>
      <c r="F73" s="90">
        <f t="shared" si="24"/>
        <v>7685</v>
      </c>
      <c r="G73" s="90">
        <f t="shared" si="24"/>
        <v>30</v>
      </c>
      <c r="H73" s="90">
        <f t="shared" si="24"/>
        <v>3172</v>
      </c>
      <c r="I73" s="90">
        <f t="shared" si="24"/>
        <v>1375</v>
      </c>
    </row>
    <row r="74" spans="1:9" ht="10.5">
      <c r="A74" s="203" t="s">
        <v>312</v>
      </c>
      <c r="B74" s="90">
        <f>SUM(C74:G74)</f>
        <v>711</v>
      </c>
      <c r="C74" s="90">
        <v>352</v>
      </c>
      <c r="D74" s="90">
        <v>136</v>
      </c>
      <c r="E74" s="90">
        <v>121</v>
      </c>
      <c r="F74" s="90">
        <v>98</v>
      </c>
      <c r="G74" s="90">
        <v>4</v>
      </c>
      <c r="H74" s="188">
        <v>158</v>
      </c>
      <c r="I74" s="188">
        <v>53</v>
      </c>
    </row>
    <row r="75" spans="1:9" ht="12">
      <c r="A75" s="204" t="s">
        <v>301</v>
      </c>
      <c r="B75" s="88">
        <f>SUM(C75:G75)</f>
        <v>14</v>
      </c>
      <c r="C75" s="85">
        <v>1</v>
      </c>
      <c r="D75" s="85">
        <v>5</v>
      </c>
      <c r="E75" s="85">
        <v>2</v>
      </c>
      <c r="F75" s="85">
        <v>6</v>
      </c>
      <c r="G75" s="85">
        <v>0</v>
      </c>
      <c r="H75" s="191">
        <v>7</v>
      </c>
      <c r="I75" s="191">
        <v>2</v>
      </c>
    </row>
    <row r="76" spans="1:9" ht="12">
      <c r="A76" s="204" t="s">
        <v>290</v>
      </c>
      <c r="B76" s="88">
        <f t="shared" ref="B76" si="25">SUM(C76:G76)</f>
        <v>274</v>
      </c>
      <c r="C76" s="88">
        <v>100</v>
      </c>
      <c r="D76" s="88">
        <v>71</v>
      </c>
      <c r="E76" s="88">
        <v>50</v>
      </c>
      <c r="F76" s="88">
        <v>50</v>
      </c>
      <c r="G76" s="88">
        <v>3</v>
      </c>
      <c r="H76" s="189">
        <v>84</v>
      </c>
      <c r="I76" s="189">
        <v>26</v>
      </c>
    </row>
    <row r="77" spans="1:9" ht="12">
      <c r="A77" s="204" t="s">
        <v>316</v>
      </c>
      <c r="B77" s="88">
        <f t="shared" ref="B77" si="26">SUM(C77:G77)</f>
        <v>423</v>
      </c>
      <c r="C77" s="36">
        <v>251</v>
      </c>
      <c r="D77" s="36">
        <v>60</v>
      </c>
      <c r="E77" s="36">
        <v>69</v>
      </c>
      <c r="F77" s="36">
        <v>42</v>
      </c>
      <c r="G77" s="85">
        <v>1</v>
      </c>
      <c r="H77" s="191">
        <v>67</v>
      </c>
      <c r="I77" s="191">
        <v>25</v>
      </c>
    </row>
    <row r="78" spans="1:9">
      <c r="A78" s="175" t="s">
        <v>309</v>
      </c>
      <c r="B78" s="88">
        <f>SUM(C78:G78)</f>
        <v>2</v>
      </c>
      <c r="C78" s="85">
        <v>0</v>
      </c>
      <c r="D78" s="85">
        <v>0</v>
      </c>
      <c r="E78" s="85">
        <v>2</v>
      </c>
      <c r="F78" s="85">
        <v>0</v>
      </c>
      <c r="G78" s="85">
        <v>0</v>
      </c>
      <c r="H78" s="191">
        <v>0</v>
      </c>
      <c r="I78" s="191">
        <v>0</v>
      </c>
    </row>
    <row r="79" spans="1:9">
      <c r="A79" s="175" t="s">
        <v>310</v>
      </c>
      <c r="B79" s="88">
        <f>SUM(C79:G79)</f>
        <v>2</v>
      </c>
      <c r="C79" s="85">
        <v>0</v>
      </c>
      <c r="D79" s="85">
        <v>0</v>
      </c>
      <c r="E79" s="85">
        <v>1</v>
      </c>
      <c r="F79" s="85">
        <v>1</v>
      </c>
      <c r="G79" s="85">
        <v>0</v>
      </c>
      <c r="H79" s="191">
        <v>0</v>
      </c>
      <c r="I79" s="191">
        <v>0</v>
      </c>
    </row>
    <row r="80" spans="1:9">
      <c r="A80" s="175" t="s">
        <v>289</v>
      </c>
      <c r="B80" s="88">
        <f>SUM(C80:G80)</f>
        <v>1</v>
      </c>
      <c r="C80" s="85">
        <v>0</v>
      </c>
      <c r="D80" s="85">
        <v>1</v>
      </c>
      <c r="E80" s="85">
        <v>0</v>
      </c>
      <c r="F80" s="85">
        <v>0</v>
      </c>
      <c r="G80" s="85">
        <v>0</v>
      </c>
      <c r="H80" s="191">
        <v>0</v>
      </c>
      <c r="I80" s="191">
        <v>0</v>
      </c>
    </row>
    <row r="81" spans="1:9" ht="10.5" customHeight="1">
      <c r="A81" s="202" t="s">
        <v>356</v>
      </c>
      <c r="B81" s="151">
        <f t="shared" si="22"/>
        <v>40498</v>
      </c>
      <c r="C81" s="80">
        <v>11830</v>
      </c>
      <c r="D81" s="80">
        <v>7267</v>
      </c>
      <c r="E81" s="80">
        <v>13789</v>
      </c>
      <c r="F81" s="80">
        <v>7586</v>
      </c>
      <c r="G81" s="80">
        <v>26</v>
      </c>
      <c r="H81" s="194">
        <v>3014</v>
      </c>
      <c r="I81" s="194">
        <v>1322</v>
      </c>
    </row>
    <row r="82" spans="1:9" ht="10.5" customHeight="1">
      <c r="A82" s="24"/>
      <c r="B82" s="82"/>
      <c r="C82" s="87"/>
      <c r="D82" s="87"/>
      <c r="E82" s="87"/>
      <c r="F82" s="87"/>
      <c r="G82" s="87"/>
      <c r="H82" s="150"/>
      <c r="I82" s="150"/>
    </row>
    <row r="83" spans="1:9" s="4" customFormat="1">
      <c r="A83" s="3" t="s">
        <v>134</v>
      </c>
    </row>
    <row r="84" spans="1:9" s="4" customFormat="1">
      <c r="A84" s="163" t="s">
        <v>135</v>
      </c>
    </row>
    <row r="85" spans="1:9">
      <c r="A85" s="5" t="s">
        <v>74</v>
      </c>
      <c r="C85" s="4"/>
    </row>
    <row r="86" spans="1:9">
      <c r="A86" s="5" t="s">
        <v>73</v>
      </c>
      <c r="C86" s="4"/>
    </row>
    <row r="87" spans="1:9">
      <c r="A87" s="5" t="s">
        <v>113</v>
      </c>
      <c r="C87" s="4"/>
    </row>
    <row r="88" spans="1:9">
      <c r="A88" s="3" t="s">
        <v>98</v>
      </c>
      <c r="C88" s="4"/>
    </row>
    <row r="89" spans="1:9">
      <c r="A89" s="1" t="s">
        <v>82</v>
      </c>
      <c r="C89" s="4"/>
    </row>
    <row r="90" spans="1:9">
      <c r="A90" s="1" t="s">
        <v>357</v>
      </c>
      <c r="C90" s="4"/>
    </row>
    <row r="91" spans="1:9">
      <c r="A91" s="1" t="s">
        <v>358</v>
      </c>
      <c r="C91" s="4"/>
    </row>
    <row r="92" spans="1:9">
      <c r="A92" s="5" t="s">
        <v>373</v>
      </c>
      <c r="C92" s="4"/>
    </row>
    <row r="93" spans="1:9">
      <c r="A93" s="5" t="s">
        <v>361</v>
      </c>
      <c r="C93" s="4"/>
    </row>
    <row r="96" spans="1:9">
      <c r="A96" s="163"/>
    </row>
    <row r="97" spans="1:1" s="7" customFormat="1" ht="10.5">
      <c r="A97" s="5"/>
    </row>
    <row r="98" spans="1:1">
      <c r="A98" s="5"/>
    </row>
    <row r="99" spans="1:1">
      <c r="A99" s="5"/>
    </row>
    <row r="101" spans="1:1">
      <c r="A101" s="1"/>
    </row>
    <row r="102" spans="1:1">
      <c r="A102" s="1"/>
    </row>
    <row r="103" spans="1:1">
      <c r="A103" s="1"/>
    </row>
    <row r="104" spans="1:1">
      <c r="A104" s="5"/>
    </row>
    <row r="105" spans="1:1">
      <c r="A105" s="5"/>
    </row>
  </sheetData>
  <pageMargins left="0.5" right="0.18" top="1" bottom="1" header="0.5" footer="0.5"/>
  <pageSetup firstPageNumber="8" fitToHeight="2" orientation="portrait" useFirstPageNumber="1" r:id="rId1"/>
  <headerFooter alignWithMargins="0">
    <oddFooter>&amp;C&amp;P of 31</oddFooter>
  </headerFooter>
  <rowBreaks count="1" manualBreakCount="1">
    <brk id="56" max="8" man="1"/>
  </rowBreaks>
  <ignoredErrors>
    <ignoredError sqref="B10 B73" formula="1"/>
    <ignoredError sqref="C10:D10 I10 E10 I33 C33:E33 C42:E42 I42 C57:E57 I57 F57:G57 F42:G42 F33:G33 F10:G10" formula="1" unlockedFormula="1"/>
    <ignoredError sqref="B9 B11:B26 B65:B72 B74:B81 I8 C64:I65" formulaRange="1"/>
    <ignoredError sqref="H10 H33 H42:H57" unlockedFormula="1"/>
    <ignoredError sqref="C73:I73 B58:B64 B43:B56 B34:B41 B27:B32 B33 B42 B57" formula="1"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M104"/>
  <sheetViews>
    <sheetView showGridLines="0" zoomScaleNormal="100" workbookViewId="0">
      <pane xSplit="1" ySplit="8" topLeftCell="B64" activePane="bottomRight" state="frozen"/>
      <selection pane="topRight" activeCell="B1" sqref="B1"/>
      <selection pane="bottomLeft" activeCell="A9" sqref="A9"/>
      <selection pane="bottomRight" activeCell="K1" sqref="K1"/>
    </sheetView>
  </sheetViews>
  <sheetFormatPr defaultColWidth="11.8984375" defaultRowHeight="10"/>
  <cols>
    <col min="1" max="1" width="29.69921875" style="3" customWidth="1"/>
    <col min="2" max="2" width="8" style="3" customWidth="1"/>
    <col min="3" max="3" width="9.3984375" style="3" customWidth="1"/>
    <col min="4" max="4" width="10" style="3" customWidth="1"/>
    <col min="5" max="5" width="12.3984375" style="3" customWidth="1"/>
    <col min="6" max="6" width="11.296875" style="3" customWidth="1"/>
    <col min="7" max="7" width="7.8984375" style="3" customWidth="1"/>
    <col min="8" max="8" width="12.09765625" style="3" customWidth="1"/>
    <col min="9" max="9" width="8.3984375" style="3" customWidth="1"/>
    <col min="10" max="10" width="9.69921875" style="3" customWidth="1"/>
    <col min="11" max="247" width="11.8984375" style="3" customWidth="1"/>
    <col min="248" max="16384" width="11.8984375" style="1"/>
  </cols>
  <sheetData>
    <row r="1" spans="1:247" s="3" customFormat="1" ht="10.5">
      <c r="D1" s="139" t="s">
        <v>85</v>
      </c>
    </row>
    <row r="2" spans="1:247" s="3" customFormat="1" ht="13.65" customHeight="1">
      <c r="D2" s="139" t="s">
        <v>84</v>
      </c>
    </row>
    <row r="3" spans="1:247" s="3" customFormat="1" ht="10.5">
      <c r="A3" s="107" t="s">
        <v>6</v>
      </c>
      <c r="D3" s="139" t="s">
        <v>79</v>
      </c>
    </row>
    <row r="4" spans="1:247" ht="10.5">
      <c r="D4" s="154" t="str">
        <f>'Table 5'!D4</f>
        <v>DECEMBER 31, 2019</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row>
    <row r="5" spans="1:247" ht="10.5">
      <c r="D5" s="139"/>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row>
    <row r="6" spans="1:247" ht="33.75" customHeight="1">
      <c r="A6" s="166" t="s">
        <v>77</v>
      </c>
      <c r="B6" s="167" t="s">
        <v>158</v>
      </c>
      <c r="C6" s="168" t="s">
        <v>83</v>
      </c>
      <c r="D6" s="166" t="s">
        <v>76</v>
      </c>
      <c r="E6" s="168" t="s">
        <v>75</v>
      </c>
      <c r="F6" s="169" t="s">
        <v>159</v>
      </c>
      <c r="G6" s="168" t="s">
        <v>78</v>
      </c>
      <c r="H6" s="169" t="s">
        <v>160</v>
      </c>
      <c r="I6" s="169" t="s">
        <v>355</v>
      </c>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47" ht="10.5">
      <c r="A7" s="196" t="s">
        <v>247</v>
      </c>
      <c r="B7" s="125">
        <f t="shared" ref="B7:I7" si="0">SUM(B8+B81)</f>
        <v>52740</v>
      </c>
      <c r="C7" s="125">
        <f t="shared" si="0"/>
        <v>27255</v>
      </c>
      <c r="D7" s="125">
        <f t="shared" si="0"/>
        <v>10683</v>
      </c>
      <c r="E7" s="125">
        <f t="shared" si="0"/>
        <v>7038</v>
      </c>
      <c r="F7" s="125">
        <f t="shared" si="0"/>
        <v>7503</v>
      </c>
      <c r="G7" s="125">
        <f t="shared" si="0"/>
        <v>261</v>
      </c>
      <c r="H7" s="125">
        <f t="shared" si="0"/>
        <v>7957</v>
      </c>
      <c r="I7" s="125">
        <f t="shared" si="0"/>
        <v>10818</v>
      </c>
      <c r="J7" s="82"/>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row>
    <row r="8" spans="1:247" ht="10.5">
      <c r="A8" s="196" t="s">
        <v>248</v>
      </c>
      <c r="B8" s="90">
        <f>(B9+B10+B17+B33+B42+B50+B57+B64+B73-B81)</f>
        <v>50015</v>
      </c>
      <c r="C8" s="90">
        <f t="shared" ref="C8:H8" si="1">(C9+C10+C17+C33+C42+C50+C57+C64+C73-C81)</f>
        <v>26137</v>
      </c>
      <c r="D8" s="90">
        <f t="shared" si="1"/>
        <v>10115</v>
      </c>
      <c r="E8" s="90">
        <f t="shared" si="1"/>
        <v>6182</v>
      </c>
      <c r="F8" s="90">
        <f t="shared" si="1"/>
        <v>7321</v>
      </c>
      <c r="G8" s="90">
        <f t="shared" si="1"/>
        <v>260</v>
      </c>
      <c r="H8" s="90">
        <f t="shared" si="1"/>
        <v>7749</v>
      </c>
      <c r="I8" s="90">
        <f>(I9+I10+I17+I33+I42+I50+I57+I64+I73-I81-I80)</f>
        <v>10734</v>
      </c>
      <c r="J8" s="82"/>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row>
    <row r="9" spans="1:247" ht="10.5">
      <c r="A9" s="196" t="s">
        <v>245</v>
      </c>
      <c r="B9" s="90">
        <f>SUM(C9:G9)</f>
        <v>932</v>
      </c>
      <c r="C9" s="83">
        <v>408</v>
      </c>
      <c r="D9" s="83">
        <v>251</v>
      </c>
      <c r="E9" s="83">
        <v>117</v>
      </c>
      <c r="F9" s="83">
        <v>154</v>
      </c>
      <c r="G9" s="83">
        <v>2</v>
      </c>
      <c r="H9" s="195">
        <v>125</v>
      </c>
      <c r="I9" s="153">
        <v>111</v>
      </c>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row>
    <row r="10" spans="1:247" ht="10.5">
      <c r="A10" s="196" t="s">
        <v>249</v>
      </c>
      <c r="B10" s="90">
        <f>SUM(B11:B16)</f>
        <v>3381</v>
      </c>
      <c r="C10" s="83">
        <f>SUM(C11:C16)</f>
        <v>1855</v>
      </c>
      <c r="D10" s="83">
        <f t="shared" ref="D10:I10" si="2">SUM(D11:D16)</f>
        <v>672</v>
      </c>
      <c r="E10" s="83">
        <f t="shared" si="2"/>
        <v>378</v>
      </c>
      <c r="F10" s="83">
        <f t="shared" si="2"/>
        <v>452</v>
      </c>
      <c r="G10" s="83">
        <f t="shared" si="2"/>
        <v>24</v>
      </c>
      <c r="H10" s="83">
        <f t="shared" ref="H10" si="3">SUM(H11:H16)</f>
        <v>467</v>
      </c>
      <c r="I10" s="83">
        <f t="shared" si="2"/>
        <v>781</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row>
    <row r="11" spans="1:247">
      <c r="A11" s="199" t="s">
        <v>250</v>
      </c>
      <c r="B11" s="88">
        <f>SUM(C11:G11)</f>
        <v>366</v>
      </c>
      <c r="C11" s="85">
        <v>203</v>
      </c>
      <c r="D11" s="85">
        <v>89</v>
      </c>
      <c r="E11" s="85">
        <v>46</v>
      </c>
      <c r="F11" s="85">
        <v>25</v>
      </c>
      <c r="G11" s="85">
        <v>3</v>
      </c>
      <c r="H11" s="85">
        <v>43</v>
      </c>
      <c r="I11" s="85">
        <v>135</v>
      </c>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row>
    <row r="12" spans="1:247">
      <c r="A12" s="199" t="s">
        <v>255</v>
      </c>
      <c r="B12" s="88">
        <f>SUM(C12:G12)</f>
        <v>524</v>
      </c>
      <c r="C12" s="85">
        <v>287</v>
      </c>
      <c r="D12" s="85">
        <v>126</v>
      </c>
      <c r="E12" s="85">
        <v>58</v>
      </c>
      <c r="F12" s="85">
        <v>49</v>
      </c>
      <c r="G12" s="85">
        <v>4</v>
      </c>
      <c r="H12" s="85">
        <v>80</v>
      </c>
      <c r="I12" s="85">
        <v>134</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row>
    <row r="13" spans="1:247">
      <c r="A13" s="176" t="s">
        <v>251</v>
      </c>
      <c r="B13" s="88">
        <f t="shared" ref="B13" si="4">SUM(C13:G13)</f>
        <v>498</v>
      </c>
      <c r="C13" s="85">
        <v>263</v>
      </c>
      <c r="D13" s="85">
        <v>86</v>
      </c>
      <c r="E13" s="85">
        <v>58</v>
      </c>
      <c r="F13" s="85">
        <v>87</v>
      </c>
      <c r="G13" s="85">
        <v>4</v>
      </c>
      <c r="H13" s="85">
        <v>60</v>
      </c>
      <c r="I13" s="85">
        <v>101</v>
      </c>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row>
    <row r="14" spans="1:247">
      <c r="A14" s="199" t="s">
        <v>252</v>
      </c>
      <c r="B14" s="88">
        <f>SUM(C14:G14)</f>
        <v>751</v>
      </c>
      <c r="C14" s="85">
        <v>415</v>
      </c>
      <c r="D14" s="85">
        <v>168</v>
      </c>
      <c r="E14" s="85">
        <v>76</v>
      </c>
      <c r="F14" s="85">
        <v>83</v>
      </c>
      <c r="G14" s="85">
        <v>9</v>
      </c>
      <c r="H14" s="85">
        <v>92</v>
      </c>
      <c r="I14" s="85">
        <v>171</v>
      </c>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row>
    <row r="15" spans="1:247">
      <c r="A15" s="199" t="s">
        <v>253</v>
      </c>
      <c r="B15" s="88">
        <f>SUM(C15:G15)</f>
        <v>230</v>
      </c>
      <c r="C15" s="85">
        <v>155</v>
      </c>
      <c r="D15" s="85">
        <v>44</v>
      </c>
      <c r="E15" s="85">
        <v>18</v>
      </c>
      <c r="F15" s="85">
        <v>13</v>
      </c>
      <c r="G15" s="85">
        <v>0</v>
      </c>
      <c r="H15" s="85">
        <v>26</v>
      </c>
      <c r="I15" s="85">
        <v>88</v>
      </c>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row>
    <row r="16" spans="1:247">
      <c r="A16" s="176" t="s">
        <v>254</v>
      </c>
      <c r="B16" s="88">
        <f>SUM(C16:G16)</f>
        <v>1012</v>
      </c>
      <c r="C16" s="85">
        <v>532</v>
      </c>
      <c r="D16" s="85">
        <v>159</v>
      </c>
      <c r="E16" s="85">
        <v>122</v>
      </c>
      <c r="F16" s="85">
        <v>195</v>
      </c>
      <c r="G16" s="85">
        <v>4</v>
      </c>
      <c r="H16" s="85">
        <v>166</v>
      </c>
      <c r="I16" s="85">
        <v>152</v>
      </c>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row>
    <row r="17" spans="1:247" ht="10.5">
      <c r="A17" s="196" t="s">
        <v>246</v>
      </c>
      <c r="B17" s="90">
        <f t="shared" ref="B17:I17" si="5">SUM(B18:B32)</f>
        <v>8623</v>
      </c>
      <c r="C17" s="90">
        <f t="shared" si="5"/>
        <v>4697</v>
      </c>
      <c r="D17" s="90">
        <f t="shared" si="5"/>
        <v>1676</v>
      </c>
      <c r="E17" s="90">
        <f t="shared" si="5"/>
        <v>983</v>
      </c>
      <c r="F17" s="90">
        <f t="shared" si="5"/>
        <v>1219</v>
      </c>
      <c r="G17" s="90">
        <f t="shared" si="5"/>
        <v>48</v>
      </c>
      <c r="H17" s="90">
        <f t="shared" si="5"/>
        <v>1251</v>
      </c>
      <c r="I17" s="90">
        <f t="shared" si="5"/>
        <v>2369</v>
      </c>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row>
    <row r="18" spans="1:247">
      <c r="A18" s="176" t="s">
        <v>263</v>
      </c>
      <c r="B18" s="88">
        <f t="shared" ref="B18" si="6">SUM(C18:G18)</f>
        <v>345</v>
      </c>
      <c r="C18" s="88">
        <v>169</v>
      </c>
      <c r="D18" s="88">
        <v>77</v>
      </c>
      <c r="E18" s="88">
        <v>42</v>
      </c>
      <c r="F18" s="88">
        <v>55</v>
      </c>
      <c r="G18" s="88">
        <v>2</v>
      </c>
      <c r="H18" s="190">
        <v>67</v>
      </c>
      <c r="I18" s="85">
        <v>104</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row>
    <row r="19" spans="1:247">
      <c r="A19" s="199" t="s">
        <v>256</v>
      </c>
      <c r="B19" s="88">
        <f t="shared" ref="B19:B32" si="7">SUM(C19:G19)</f>
        <v>126</v>
      </c>
      <c r="C19" s="85">
        <v>72</v>
      </c>
      <c r="D19" s="85">
        <v>20</v>
      </c>
      <c r="E19" s="85">
        <v>11</v>
      </c>
      <c r="F19" s="85">
        <v>22</v>
      </c>
      <c r="G19" s="85">
        <v>1</v>
      </c>
      <c r="H19" s="85">
        <v>18</v>
      </c>
      <c r="I19" s="85">
        <v>39</v>
      </c>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row>
    <row r="20" spans="1:247">
      <c r="A20" s="199" t="s">
        <v>291</v>
      </c>
      <c r="B20" s="88">
        <f t="shared" si="7"/>
        <v>72</v>
      </c>
      <c r="C20" s="85">
        <v>51</v>
      </c>
      <c r="D20" s="85">
        <v>9</v>
      </c>
      <c r="E20" s="85">
        <v>5</v>
      </c>
      <c r="F20" s="85">
        <v>7</v>
      </c>
      <c r="G20" s="85">
        <v>0</v>
      </c>
      <c r="H20" s="85">
        <v>12</v>
      </c>
      <c r="I20" s="85">
        <v>40</v>
      </c>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row>
    <row r="21" spans="1:247">
      <c r="A21" s="176" t="s">
        <v>257</v>
      </c>
      <c r="B21" s="88">
        <f t="shared" si="7"/>
        <v>191</v>
      </c>
      <c r="C21" s="88">
        <v>113</v>
      </c>
      <c r="D21" s="88">
        <v>31</v>
      </c>
      <c r="E21" s="88">
        <v>22</v>
      </c>
      <c r="F21" s="88">
        <v>25</v>
      </c>
      <c r="G21" s="88">
        <v>0</v>
      </c>
      <c r="H21" s="190">
        <v>27</v>
      </c>
      <c r="I21" s="85">
        <v>65</v>
      </c>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row>
    <row r="22" spans="1:247">
      <c r="A22" s="199" t="s">
        <v>258</v>
      </c>
      <c r="B22" s="88">
        <f t="shared" si="7"/>
        <v>842</v>
      </c>
      <c r="C22" s="85">
        <v>527</v>
      </c>
      <c r="D22" s="85">
        <v>153</v>
      </c>
      <c r="E22" s="85">
        <v>84</v>
      </c>
      <c r="F22" s="85">
        <v>73</v>
      </c>
      <c r="G22" s="85">
        <v>5</v>
      </c>
      <c r="H22" s="85">
        <v>99</v>
      </c>
      <c r="I22" s="85">
        <v>205</v>
      </c>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row>
    <row r="23" spans="1:247">
      <c r="A23" s="176" t="s">
        <v>259</v>
      </c>
      <c r="B23" s="88">
        <f t="shared" si="7"/>
        <v>677</v>
      </c>
      <c r="C23" s="85">
        <v>348</v>
      </c>
      <c r="D23" s="85">
        <v>164</v>
      </c>
      <c r="E23" s="85">
        <v>74</v>
      </c>
      <c r="F23" s="85">
        <v>83</v>
      </c>
      <c r="G23" s="85">
        <v>8</v>
      </c>
      <c r="H23" s="85">
        <v>89</v>
      </c>
      <c r="I23" s="85">
        <v>183</v>
      </c>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row>
    <row r="24" spans="1:247">
      <c r="A24" s="176" t="s">
        <v>292</v>
      </c>
      <c r="B24" s="88">
        <f t="shared" si="7"/>
        <v>288</v>
      </c>
      <c r="C24" s="88">
        <v>125</v>
      </c>
      <c r="D24" s="88">
        <v>53</v>
      </c>
      <c r="E24" s="88">
        <v>46</v>
      </c>
      <c r="F24" s="88">
        <v>62</v>
      </c>
      <c r="G24" s="88">
        <v>2</v>
      </c>
      <c r="H24" s="190">
        <v>62</v>
      </c>
      <c r="I24" s="85">
        <v>60</v>
      </c>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row>
    <row r="25" spans="1:247">
      <c r="A25" s="199" t="s">
        <v>293</v>
      </c>
      <c r="B25" s="88">
        <f t="shared" si="7"/>
        <v>697</v>
      </c>
      <c r="C25" s="85">
        <v>367</v>
      </c>
      <c r="D25" s="85">
        <v>125</v>
      </c>
      <c r="E25" s="85">
        <v>86</v>
      </c>
      <c r="F25" s="85">
        <v>117</v>
      </c>
      <c r="G25" s="85">
        <v>2</v>
      </c>
      <c r="H25" s="85">
        <v>109</v>
      </c>
      <c r="I25" s="85">
        <v>154</v>
      </c>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row>
    <row r="26" spans="1:247">
      <c r="A26" s="199" t="s">
        <v>294</v>
      </c>
      <c r="B26" s="88">
        <f t="shared" si="7"/>
        <v>1439</v>
      </c>
      <c r="C26" s="85">
        <v>883</v>
      </c>
      <c r="D26" s="85">
        <v>280</v>
      </c>
      <c r="E26" s="85">
        <v>132</v>
      </c>
      <c r="F26" s="85">
        <v>139</v>
      </c>
      <c r="G26" s="85">
        <v>5</v>
      </c>
      <c r="H26" s="85">
        <v>145</v>
      </c>
      <c r="I26" s="85">
        <v>395</v>
      </c>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row>
    <row r="27" spans="1:247">
      <c r="A27" s="176" t="s">
        <v>295</v>
      </c>
      <c r="B27" s="88">
        <f t="shared" ref="B27" si="8">SUM(C27:G27)</f>
        <v>1136</v>
      </c>
      <c r="C27" s="85">
        <v>590</v>
      </c>
      <c r="D27" s="85">
        <v>231</v>
      </c>
      <c r="E27" s="85">
        <v>125</v>
      </c>
      <c r="F27" s="85">
        <v>185</v>
      </c>
      <c r="G27" s="85">
        <v>5</v>
      </c>
      <c r="H27" s="85">
        <v>182</v>
      </c>
      <c r="I27" s="85">
        <v>370</v>
      </c>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row>
    <row r="28" spans="1:247">
      <c r="A28" s="199" t="s">
        <v>260</v>
      </c>
      <c r="B28" s="88">
        <f t="shared" si="7"/>
        <v>1181</v>
      </c>
      <c r="C28" s="85">
        <v>622</v>
      </c>
      <c r="D28" s="85">
        <v>235</v>
      </c>
      <c r="E28" s="85">
        <v>145</v>
      </c>
      <c r="F28" s="85">
        <v>171</v>
      </c>
      <c r="G28" s="85">
        <v>8</v>
      </c>
      <c r="H28" s="85">
        <v>167</v>
      </c>
      <c r="I28" s="85">
        <v>293</v>
      </c>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row>
    <row r="29" spans="1:247">
      <c r="A29" s="176" t="s">
        <v>296</v>
      </c>
      <c r="B29" s="88">
        <f t="shared" si="7"/>
        <v>90</v>
      </c>
      <c r="C29" s="88">
        <v>54</v>
      </c>
      <c r="D29" s="88">
        <v>15</v>
      </c>
      <c r="E29" s="88">
        <v>8</v>
      </c>
      <c r="F29" s="88">
        <v>12</v>
      </c>
      <c r="G29" s="88">
        <v>1</v>
      </c>
      <c r="H29" s="190">
        <v>7</v>
      </c>
      <c r="I29" s="85">
        <v>20</v>
      </c>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row>
    <row r="30" spans="1:247">
      <c r="A30" s="176" t="s">
        <v>261</v>
      </c>
      <c r="B30" s="88">
        <f t="shared" si="7"/>
        <v>122</v>
      </c>
      <c r="C30" s="88">
        <v>55</v>
      </c>
      <c r="D30" s="88">
        <v>36</v>
      </c>
      <c r="E30" s="88">
        <v>11</v>
      </c>
      <c r="F30" s="88">
        <v>20</v>
      </c>
      <c r="G30" s="88">
        <v>0</v>
      </c>
      <c r="H30" s="190">
        <v>15</v>
      </c>
      <c r="I30" s="85">
        <v>20</v>
      </c>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row>
    <row r="31" spans="1:247">
      <c r="A31" s="199" t="s">
        <v>262</v>
      </c>
      <c r="B31" s="88">
        <f t="shared" si="7"/>
        <v>1270</v>
      </c>
      <c r="C31" s="85">
        <v>632</v>
      </c>
      <c r="D31" s="85">
        <v>229</v>
      </c>
      <c r="E31" s="85">
        <v>174</v>
      </c>
      <c r="F31" s="85">
        <v>228</v>
      </c>
      <c r="G31" s="85">
        <v>7</v>
      </c>
      <c r="H31" s="85">
        <v>225</v>
      </c>
      <c r="I31" s="85">
        <v>375</v>
      </c>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row>
    <row r="32" spans="1:247">
      <c r="A32" s="176" t="s">
        <v>315</v>
      </c>
      <c r="B32" s="88">
        <f t="shared" si="7"/>
        <v>147</v>
      </c>
      <c r="C32" s="85">
        <v>89</v>
      </c>
      <c r="D32" s="85">
        <v>18</v>
      </c>
      <c r="E32" s="85">
        <v>18</v>
      </c>
      <c r="F32" s="85">
        <v>20</v>
      </c>
      <c r="G32" s="85">
        <v>2</v>
      </c>
      <c r="H32" s="85">
        <v>27</v>
      </c>
      <c r="I32" s="85">
        <v>46</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row>
    <row r="33" spans="1:247" ht="10.5">
      <c r="A33" s="187" t="s">
        <v>297</v>
      </c>
      <c r="B33" s="90">
        <f>SUM(B34:B41)</f>
        <v>6842</v>
      </c>
      <c r="C33" s="83">
        <f>SUM(C34:C41)</f>
        <v>3420</v>
      </c>
      <c r="D33" s="83">
        <f t="shared" ref="D33:I33" si="9">SUM(D34:D41)</f>
        <v>1534</v>
      </c>
      <c r="E33" s="83">
        <f t="shared" si="9"/>
        <v>762</v>
      </c>
      <c r="F33" s="83">
        <f t="shared" si="9"/>
        <v>1075</v>
      </c>
      <c r="G33" s="83">
        <f t="shared" si="9"/>
        <v>51</v>
      </c>
      <c r="H33" s="83">
        <f t="shared" ref="H33" si="10">SUM(H34:H41)</f>
        <v>1207</v>
      </c>
      <c r="I33" s="83">
        <f t="shared" si="9"/>
        <v>1599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row>
    <row r="34" spans="1:247">
      <c r="A34" s="176" t="s">
        <v>269</v>
      </c>
      <c r="B34" s="88">
        <f t="shared" ref="B34:B41" si="11">SUM(C34:G34)</f>
        <v>1409</v>
      </c>
      <c r="C34" s="85">
        <v>688</v>
      </c>
      <c r="D34" s="85">
        <v>258</v>
      </c>
      <c r="E34" s="85">
        <v>155</v>
      </c>
      <c r="F34" s="85">
        <v>296</v>
      </c>
      <c r="G34" s="85">
        <v>12</v>
      </c>
      <c r="H34" s="85">
        <v>277</v>
      </c>
      <c r="I34" s="85">
        <v>372</v>
      </c>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row>
    <row r="35" spans="1:247">
      <c r="A35" s="176" t="s">
        <v>264</v>
      </c>
      <c r="B35" s="88">
        <f t="shared" si="11"/>
        <v>832</v>
      </c>
      <c r="C35" s="85">
        <v>441</v>
      </c>
      <c r="D35" s="85">
        <v>190</v>
      </c>
      <c r="E35" s="85">
        <v>89</v>
      </c>
      <c r="F35" s="85">
        <v>107</v>
      </c>
      <c r="G35" s="85">
        <v>5</v>
      </c>
      <c r="H35" s="85">
        <v>120</v>
      </c>
      <c r="I35" s="85">
        <v>192</v>
      </c>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row>
    <row r="36" spans="1:247">
      <c r="A36" s="176" t="s">
        <v>265</v>
      </c>
      <c r="B36" s="88">
        <f t="shared" si="11"/>
        <v>1146</v>
      </c>
      <c r="C36" s="85">
        <v>562</v>
      </c>
      <c r="D36" s="85">
        <v>276</v>
      </c>
      <c r="E36" s="85">
        <v>131</v>
      </c>
      <c r="F36" s="85">
        <v>170</v>
      </c>
      <c r="G36" s="85">
        <v>7</v>
      </c>
      <c r="H36" s="85">
        <v>194</v>
      </c>
      <c r="I36" s="85">
        <v>251</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row>
    <row r="37" spans="1:247">
      <c r="A37" s="176" t="s">
        <v>266</v>
      </c>
      <c r="B37" s="88">
        <f t="shared" si="11"/>
        <v>1050</v>
      </c>
      <c r="C37" s="85">
        <v>465</v>
      </c>
      <c r="D37" s="85">
        <v>237</v>
      </c>
      <c r="E37" s="85">
        <v>138</v>
      </c>
      <c r="F37" s="85">
        <v>206</v>
      </c>
      <c r="G37" s="85">
        <v>4</v>
      </c>
      <c r="H37" s="85">
        <v>231</v>
      </c>
      <c r="I37" s="85">
        <v>228</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row>
    <row r="38" spans="1:247">
      <c r="A38" s="176" t="s">
        <v>314</v>
      </c>
      <c r="B38" s="88">
        <f t="shared" si="11"/>
        <v>247</v>
      </c>
      <c r="C38" s="85">
        <v>154</v>
      </c>
      <c r="D38" s="85">
        <v>53</v>
      </c>
      <c r="E38" s="85">
        <v>22</v>
      </c>
      <c r="F38" s="85">
        <v>17</v>
      </c>
      <c r="G38" s="85">
        <v>1</v>
      </c>
      <c r="H38" s="85">
        <v>34</v>
      </c>
      <c r="I38" s="85">
        <v>58</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row>
    <row r="39" spans="1:247">
      <c r="A39" s="176" t="s">
        <v>267</v>
      </c>
      <c r="B39" s="88">
        <f t="shared" si="11"/>
        <v>1177</v>
      </c>
      <c r="C39" s="85">
        <v>600</v>
      </c>
      <c r="D39" s="85">
        <v>274</v>
      </c>
      <c r="E39" s="85">
        <v>131</v>
      </c>
      <c r="F39" s="85">
        <v>160</v>
      </c>
      <c r="G39" s="85">
        <v>12</v>
      </c>
      <c r="H39" s="85">
        <v>207</v>
      </c>
      <c r="I39" s="85">
        <v>267</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row>
    <row r="40" spans="1:247">
      <c r="A40" s="176" t="s">
        <v>298</v>
      </c>
      <c r="B40" s="88">
        <f t="shared" si="11"/>
        <v>186</v>
      </c>
      <c r="C40" s="85">
        <v>102</v>
      </c>
      <c r="D40" s="85">
        <v>44</v>
      </c>
      <c r="E40" s="85">
        <v>20</v>
      </c>
      <c r="F40" s="85">
        <v>20</v>
      </c>
      <c r="G40" s="85">
        <v>0</v>
      </c>
      <c r="H40" s="85">
        <v>25</v>
      </c>
      <c r="I40" s="85">
        <v>42</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row>
    <row r="41" spans="1:247">
      <c r="A41" s="176" t="s">
        <v>268</v>
      </c>
      <c r="B41" s="88">
        <f t="shared" si="11"/>
        <v>795</v>
      </c>
      <c r="C41" s="85">
        <v>408</v>
      </c>
      <c r="D41" s="85">
        <v>202</v>
      </c>
      <c r="E41" s="85">
        <v>76</v>
      </c>
      <c r="F41" s="85">
        <v>99</v>
      </c>
      <c r="G41" s="85">
        <v>10</v>
      </c>
      <c r="H41" s="85">
        <v>119</v>
      </c>
      <c r="I41" s="85">
        <v>189</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row>
    <row r="42" spans="1:247" ht="10.5">
      <c r="A42" s="187" t="s">
        <v>299</v>
      </c>
      <c r="B42" s="90">
        <f>SUM(B43:B49)</f>
        <v>6659</v>
      </c>
      <c r="C42" s="83">
        <f>SUM(C43:C49)</f>
        <v>3139</v>
      </c>
      <c r="D42" s="83">
        <f t="shared" ref="D42:I42" si="12">SUM(D43:D49)</f>
        <v>1414</v>
      </c>
      <c r="E42" s="83">
        <f t="shared" si="12"/>
        <v>900</v>
      </c>
      <c r="F42" s="83">
        <f t="shared" si="12"/>
        <v>1176</v>
      </c>
      <c r="G42" s="83">
        <f t="shared" si="12"/>
        <v>30</v>
      </c>
      <c r="H42" s="83">
        <f t="shared" ref="H42" si="13">SUM(H43:H49)</f>
        <v>1143</v>
      </c>
      <c r="I42" s="83">
        <f t="shared" si="12"/>
        <v>1358</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row>
    <row r="43" spans="1:247">
      <c r="A43" s="176" t="s">
        <v>276</v>
      </c>
      <c r="B43" s="88">
        <f t="shared" ref="B43:B49" si="14">SUM(C43:G43)</f>
        <v>1945</v>
      </c>
      <c r="C43" s="85">
        <v>865</v>
      </c>
      <c r="D43" s="85">
        <v>358</v>
      </c>
      <c r="E43" s="85">
        <v>258</v>
      </c>
      <c r="F43" s="85">
        <v>458</v>
      </c>
      <c r="G43" s="85">
        <v>6</v>
      </c>
      <c r="H43" s="85">
        <v>345</v>
      </c>
      <c r="I43" s="85">
        <v>368</v>
      </c>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row>
    <row r="44" spans="1:247">
      <c r="A44" s="176" t="s">
        <v>270</v>
      </c>
      <c r="B44" s="88">
        <f t="shared" si="14"/>
        <v>477</v>
      </c>
      <c r="C44" s="85">
        <v>221</v>
      </c>
      <c r="D44" s="85">
        <v>130</v>
      </c>
      <c r="E44" s="85">
        <v>72</v>
      </c>
      <c r="F44" s="85">
        <v>50</v>
      </c>
      <c r="G44" s="85">
        <v>4</v>
      </c>
      <c r="H44" s="85">
        <v>79</v>
      </c>
      <c r="I44" s="85">
        <v>113</v>
      </c>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row>
    <row r="45" spans="1:247">
      <c r="A45" s="176" t="s">
        <v>271</v>
      </c>
      <c r="B45" s="88">
        <f t="shared" si="14"/>
        <v>399</v>
      </c>
      <c r="C45" s="85">
        <v>206</v>
      </c>
      <c r="D45" s="85">
        <v>112</v>
      </c>
      <c r="E45" s="85">
        <v>51</v>
      </c>
      <c r="F45" s="85">
        <v>29</v>
      </c>
      <c r="G45" s="85">
        <v>1</v>
      </c>
      <c r="H45" s="85">
        <v>54</v>
      </c>
      <c r="I45" s="85">
        <v>99</v>
      </c>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row>
    <row r="46" spans="1:247">
      <c r="A46" s="176" t="s">
        <v>272</v>
      </c>
      <c r="B46" s="88">
        <f t="shared" si="14"/>
        <v>885</v>
      </c>
      <c r="C46" s="85">
        <v>406</v>
      </c>
      <c r="D46" s="85">
        <v>224</v>
      </c>
      <c r="E46" s="85">
        <v>159</v>
      </c>
      <c r="F46" s="85">
        <v>93</v>
      </c>
      <c r="G46" s="85">
        <v>3</v>
      </c>
      <c r="H46" s="85">
        <v>142</v>
      </c>
      <c r="I46" s="85">
        <v>235</v>
      </c>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row>
    <row r="47" spans="1:247">
      <c r="A47" s="199" t="s">
        <v>273</v>
      </c>
      <c r="B47" s="88">
        <f t="shared" si="14"/>
        <v>719</v>
      </c>
      <c r="C47" s="85">
        <v>370</v>
      </c>
      <c r="D47" s="85">
        <v>142</v>
      </c>
      <c r="E47" s="85">
        <v>97</v>
      </c>
      <c r="F47" s="85">
        <v>106</v>
      </c>
      <c r="G47" s="85">
        <v>4</v>
      </c>
      <c r="H47" s="85">
        <v>127</v>
      </c>
      <c r="I47" s="85">
        <v>132</v>
      </c>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row>
    <row r="48" spans="1:247">
      <c r="A48" s="176" t="s">
        <v>274</v>
      </c>
      <c r="B48" s="88">
        <f t="shared" si="14"/>
        <v>2073</v>
      </c>
      <c r="C48" s="85">
        <v>988</v>
      </c>
      <c r="D48" s="85">
        <v>410</v>
      </c>
      <c r="E48" s="85">
        <v>241</v>
      </c>
      <c r="F48" s="85">
        <v>423</v>
      </c>
      <c r="G48" s="85">
        <v>11</v>
      </c>
      <c r="H48" s="85">
        <v>381</v>
      </c>
      <c r="I48" s="85">
        <v>374</v>
      </c>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row>
    <row r="49" spans="1:247">
      <c r="A49" s="176" t="s">
        <v>275</v>
      </c>
      <c r="B49" s="88">
        <f t="shared" si="14"/>
        <v>161</v>
      </c>
      <c r="C49" s="85">
        <v>83</v>
      </c>
      <c r="D49" s="85">
        <v>38</v>
      </c>
      <c r="E49" s="85">
        <v>22</v>
      </c>
      <c r="F49" s="85">
        <v>17</v>
      </c>
      <c r="G49" s="85">
        <v>1</v>
      </c>
      <c r="H49" s="85">
        <v>15</v>
      </c>
      <c r="I49" s="85">
        <v>37</v>
      </c>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row>
    <row r="50" spans="1:247" ht="10.5">
      <c r="A50" s="187" t="s">
        <v>300</v>
      </c>
      <c r="B50" s="90">
        <f t="shared" ref="B50:I50" si="15">SUM(B51:B56)</f>
        <v>8369</v>
      </c>
      <c r="C50" s="90">
        <f t="shared" si="15"/>
        <v>4631</v>
      </c>
      <c r="D50" s="90">
        <f t="shared" si="15"/>
        <v>1411</v>
      </c>
      <c r="E50" s="90">
        <f t="shared" si="15"/>
        <v>1066</v>
      </c>
      <c r="F50" s="90">
        <f t="shared" si="15"/>
        <v>1221</v>
      </c>
      <c r="G50" s="90">
        <f t="shared" si="15"/>
        <v>40</v>
      </c>
      <c r="H50" s="90">
        <f t="shared" si="15"/>
        <v>1264</v>
      </c>
      <c r="I50" s="90">
        <f t="shared" si="15"/>
        <v>1445</v>
      </c>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row>
    <row r="51" spans="1:247">
      <c r="A51" s="176" t="s">
        <v>244</v>
      </c>
      <c r="B51" s="88">
        <f t="shared" ref="B51:B56" si="16">SUM(C51:G51)</f>
        <v>509</v>
      </c>
      <c r="C51" s="85">
        <v>299</v>
      </c>
      <c r="D51" s="85">
        <v>101</v>
      </c>
      <c r="E51" s="85">
        <v>71</v>
      </c>
      <c r="F51" s="85">
        <v>34</v>
      </c>
      <c r="G51" s="85">
        <v>4</v>
      </c>
      <c r="H51" s="85">
        <v>59</v>
      </c>
      <c r="I51" s="85">
        <v>83</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row>
    <row r="52" spans="1:247">
      <c r="A52" s="176" t="s">
        <v>278</v>
      </c>
      <c r="B52" s="88">
        <f t="shared" si="16"/>
        <v>5742</v>
      </c>
      <c r="C52" s="85">
        <v>3129</v>
      </c>
      <c r="D52" s="85">
        <v>976</v>
      </c>
      <c r="E52" s="85">
        <v>802</v>
      </c>
      <c r="F52" s="85">
        <v>811</v>
      </c>
      <c r="G52" s="85">
        <v>24</v>
      </c>
      <c r="H52" s="85">
        <v>872</v>
      </c>
      <c r="I52" s="85">
        <v>892</v>
      </c>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row>
    <row r="53" spans="1:247">
      <c r="A53" s="176" t="s">
        <v>277</v>
      </c>
      <c r="B53" s="88">
        <f t="shared" si="16"/>
        <v>1459</v>
      </c>
      <c r="C53" s="85">
        <v>803</v>
      </c>
      <c r="D53" s="85">
        <v>223</v>
      </c>
      <c r="E53" s="85">
        <v>129</v>
      </c>
      <c r="F53" s="85">
        <v>296</v>
      </c>
      <c r="G53" s="85">
        <v>8</v>
      </c>
      <c r="H53" s="85">
        <v>241</v>
      </c>
      <c r="I53" s="85">
        <v>294</v>
      </c>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row>
    <row r="54" spans="1:247">
      <c r="A54" s="176" t="s">
        <v>302</v>
      </c>
      <c r="B54" s="88">
        <f t="shared" si="16"/>
        <v>94</v>
      </c>
      <c r="C54" s="85">
        <v>66</v>
      </c>
      <c r="D54" s="85">
        <v>12</v>
      </c>
      <c r="E54" s="85">
        <v>11</v>
      </c>
      <c r="F54" s="85">
        <v>4</v>
      </c>
      <c r="G54" s="85">
        <v>1</v>
      </c>
      <c r="H54" s="85">
        <v>7</v>
      </c>
      <c r="I54" s="85">
        <v>19</v>
      </c>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row>
    <row r="55" spans="1:247">
      <c r="A55" s="176" t="s">
        <v>303</v>
      </c>
      <c r="B55" s="88">
        <f t="shared" si="16"/>
        <v>524</v>
      </c>
      <c r="C55" s="85">
        <v>300</v>
      </c>
      <c r="D55" s="85">
        <v>95</v>
      </c>
      <c r="E55" s="85">
        <v>52</v>
      </c>
      <c r="F55" s="85">
        <v>74</v>
      </c>
      <c r="G55" s="85">
        <v>3</v>
      </c>
      <c r="H55" s="85">
        <v>85</v>
      </c>
      <c r="I55" s="85">
        <v>157</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row>
    <row r="56" spans="1:247">
      <c r="A56" s="176" t="s">
        <v>304</v>
      </c>
      <c r="B56" s="88">
        <f t="shared" si="16"/>
        <v>41</v>
      </c>
      <c r="C56" s="85">
        <v>34</v>
      </c>
      <c r="D56" s="85">
        <v>4</v>
      </c>
      <c r="E56" s="85">
        <v>1</v>
      </c>
      <c r="F56" s="85">
        <v>2</v>
      </c>
      <c r="G56" s="85">
        <v>0</v>
      </c>
      <c r="H56" s="85">
        <v>0</v>
      </c>
      <c r="I56" s="85">
        <v>0</v>
      </c>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row>
    <row r="57" spans="1:247" ht="10.5">
      <c r="A57" s="187" t="s">
        <v>305</v>
      </c>
      <c r="B57" s="90">
        <f t="shared" ref="B57:I57" si="17">SUM(B58:B63)</f>
        <v>6305</v>
      </c>
      <c r="C57" s="83">
        <f t="shared" si="17"/>
        <v>3539</v>
      </c>
      <c r="D57" s="83">
        <f t="shared" si="17"/>
        <v>1243</v>
      </c>
      <c r="E57" s="83">
        <f t="shared" si="17"/>
        <v>733</v>
      </c>
      <c r="F57" s="83">
        <f t="shared" si="17"/>
        <v>761</v>
      </c>
      <c r="G57" s="83">
        <f t="shared" si="17"/>
        <v>29</v>
      </c>
      <c r="H57" s="83">
        <f t="shared" ref="H57" si="18">SUM(H58:H63)</f>
        <v>831</v>
      </c>
      <c r="I57" s="83">
        <f t="shared" si="17"/>
        <v>1409</v>
      </c>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row>
    <row r="58" spans="1:247">
      <c r="A58" s="176" t="s">
        <v>283</v>
      </c>
      <c r="B58" s="88">
        <f>SUM(C58:G58)</f>
        <v>366</v>
      </c>
      <c r="C58" s="85">
        <v>230</v>
      </c>
      <c r="D58" s="85">
        <v>79</v>
      </c>
      <c r="E58" s="85">
        <v>30</v>
      </c>
      <c r="F58" s="85">
        <v>25</v>
      </c>
      <c r="G58" s="85">
        <v>2</v>
      </c>
      <c r="H58" s="85">
        <v>32</v>
      </c>
      <c r="I58" s="85">
        <v>101</v>
      </c>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row>
    <row r="59" spans="1:247">
      <c r="A59" s="176" t="s">
        <v>279</v>
      </c>
      <c r="B59" s="88">
        <f>SUM(C59:G59)</f>
        <v>360</v>
      </c>
      <c r="C59" s="85">
        <v>222</v>
      </c>
      <c r="D59" s="85">
        <v>73</v>
      </c>
      <c r="E59" s="85">
        <v>32</v>
      </c>
      <c r="F59" s="85">
        <v>32</v>
      </c>
      <c r="G59" s="85">
        <v>1</v>
      </c>
      <c r="H59" s="85">
        <v>36</v>
      </c>
      <c r="I59" s="85">
        <v>96</v>
      </c>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row>
    <row r="60" spans="1:247">
      <c r="A60" s="176" t="s">
        <v>280</v>
      </c>
      <c r="B60" s="88">
        <f t="shared" ref="B60" si="19">SUM(C60:G60)</f>
        <v>316</v>
      </c>
      <c r="C60" s="85">
        <v>202</v>
      </c>
      <c r="D60" s="85">
        <v>48</v>
      </c>
      <c r="E60" s="85">
        <v>37</v>
      </c>
      <c r="F60" s="85">
        <v>28</v>
      </c>
      <c r="G60" s="85">
        <v>1</v>
      </c>
      <c r="H60" s="85">
        <v>32</v>
      </c>
      <c r="I60" s="85">
        <v>67</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row>
    <row r="61" spans="1:247">
      <c r="A61" s="176" t="s">
        <v>306</v>
      </c>
      <c r="B61" s="88">
        <f>SUM(C61:G61)</f>
        <v>509</v>
      </c>
      <c r="C61" s="85">
        <v>225</v>
      </c>
      <c r="D61" s="85">
        <v>156</v>
      </c>
      <c r="E61" s="85">
        <v>102</v>
      </c>
      <c r="F61" s="85">
        <v>23</v>
      </c>
      <c r="G61" s="85">
        <v>3</v>
      </c>
      <c r="H61" s="85">
        <v>38</v>
      </c>
      <c r="I61" s="85">
        <v>110</v>
      </c>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row>
    <row r="62" spans="1:247">
      <c r="A62" s="176" t="s">
        <v>281</v>
      </c>
      <c r="B62" s="88">
        <f>SUM(C62:G62)</f>
        <v>711</v>
      </c>
      <c r="C62" s="85">
        <v>446</v>
      </c>
      <c r="D62" s="85">
        <v>136</v>
      </c>
      <c r="E62" s="85">
        <v>80</v>
      </c>
      <c r="F62" s="85">
        <v>46</v>
      </c>
      <c r="G62" s="85">
        <v>3</v>
      </c>
      <c r="H62" s="85">
        <v>80</v>
      </c>
      <c r="I62" s="85">
        <v>137</v>
      </c>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row>
    <row r="63" spans="1:247">
      <c r="A63" s="176" t="s">
        <v>282</v>
      </c>
      <c r="B63" s="88">
        <f>SUM(C63:G63)</f>
        <v>4043</v>
      </c>
      <c r="C63" s="85">
        <v>2214</v>
      </c>
      <c r="D63" s="85">
        <v>751</v>
      </c>
      <c r="E63" s="85">
        <v>452</v>
      </c>
      <c r="F63" s="85">
        <v>607</v>
      </c>
      <c r="G63" s="85">
        <v>19</v>
      </c>
      <c r="H63" s="85">
        <v>613</v>
      </c>
      <c r="I63" s="85">
        <v>898</v>
      </c>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row>
    <row r="64" spans="1:247" ht="10.5">
      <c r="A64" s="187" t="s">
        <v>307</v>
      </c>
      <c r="B64" s="90">
        <f>SUM(B65:B71)</f>
        <v>8843</v>
      </c>
      <c r="C64" s="90">
        <f t="shared" ref="C64:G64" si="20">SUM(C65:C71)</f>
        <v>4403</v>
      </c>
      <c r="D64" s="90">
        <f t="shared" si="20"/>
        <v>1906</v>
      </c>
      <c r="E64" s="90">
        <f t="shared" si="20"/>
        <v>1236</v>
      </c>
      <c r="F64" s="90">
        <f t="shared" si="20"/>
        <v>1262</v>
      </c>
      <c r="G64" s="90">
        <f t="shared" si="20"/>
        <v>36</v>
      </c>
      <c r="H64" s="90">
        <f>SUM(H65:H71)</f>
        <v>1452</v>
      </c>
      <c r="I64" s="90">
        <f>SUM(I65:I71)</f>
        <v>1660</v>
      </c>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row>
    <row r="65" spans="1:247">
      <c r="A65" s="176" t="s">
        <v>308</v>
      </c>
      <c r="B65" s="88">
        <f t="shared" ref="B65:B71" si="21">SUM(C65:G65)</f>
        <v>0</v>
      </c>
      <c r="C65" s="85">
        <v>0</v>
      </c>
      <c r="D65" s="85">
        <v>0</v>
      </c>
      <c r="E65" s="85">
        <v>0</v>
      </c>
      <c r="F65" s="85">
        <v>0</v>
      </c>
      <c r="G65" s="85">
        <v>0</v>
      </c>
      <c r="H65" s="85">
        <v>0</v>
      </c>
      <c r="I65" s="85">
        <v>0</v>
      </c>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row>
    <row r="66" spans="1:247">
      <c r="A66" s="176" t="s">
        <v>284</v>
      </c>
      <c r="B66" s="88">
        <f t="shared" si="21"/>
        <v>1676</v>
      </c>
      <c r="C66" s="85">
        <v>765</v>
      </c>
      <c r="D66" s="85">
        <v>354</v>
      </c>
      <c r="E66" s="85">
        <v>279</v>
      </c>
      <c r="F66" s="85">
        <v>273</v>
      </c>
      <c r="G66" s="85">
        <v>5</v>
      </c>
      <c r="H66" s="85">
        <v>348</v>
      </c>
      <c r="I66" s="85">
        <v>272</v>
      </c>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row>
    <row r="67" spans="1:247">
      <c r="A67" s="176" t="s">
        <v>285</v>
      </c>
      <c r="B67" s="88">
        <f t="shared" si="21"/>
        <v>5925</v>
      </c>
      <c r="C67" s="85">
        <v>3083</v>
      </c>
      <c r="D67" s="85">
        <v>1340</v>
      </c>
      <c r="E67" s="85">
        <v>750</v>
      </c>
      <c r="F67" s="85">
        <v>726</v>
      </c>
      <c r="G67" s="85">
        <v>26</v>
      </c>
      <c r="H67" s="85">
        <v>861</v>
      </c>
      <c r="I67" s="85">
        <v>1162</v>
      </c>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row>
    <row r="68" spans="1:247">
      <c r="A68" s="176" t="s">
        <v>286</v>
      </c>
      <c r="B68" s="88">
        <f t="shared" si="21"/>
        <v>14</v>
      </c>
      <c r="C68" s="85">
        <v>5</v>
      </c>
      <c r="D68" s="85">
        <v>4</v>
      </c>
      <c r="E68" s="85">
        <v>2</v>
      </c>
      <c r="F68" s="85">
        <v>3</v>
      </c>
      <c r="G68" s="85">
        <v>0</v>
      </c>
      <c r="H68" s="85">
        <v>3</v>
      </c>
      <c r="I68" s="85">
        <v>6</v>
      </c>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row>
    <row r="69" spans="1:247">
      <c r="A69" s="176" t="s">
        <v>287</v>
      </c>
      <c r="B69" s="88">
        <f t="shared" si="21"/>
        <v>501</v>
      </c>
      <c r="C69" s="85">
        <v>221</v>
      </c>
      <c r="D69" s="85">
        <v>77</v>
      </c>
      <c r="E69" s="85">
        <v>90</v>
      </c>
      <c r="F69" s="85">
        <v>112</v>
      </c>
      <c r="G69" s="85">
        <v>1</v>
      </c>
      <c r="H69" s="85">
        <v>92</v>
      </c>
      <c r="I69" s="85">
        <v>93</v>
      </c>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row>
    <row r="70" spans="1:247">
      <c r="A70" s="176" t="s">
        <v>288</v>
      </c>
      <c r="B70" s="88">
        <f t="shared" si="21"/>
        <v>726</v>
      </c>
      <c r="C70" s="85">
        <v>329</v>
      </c>
      <c r="D70" s="85">
        <v>131</v>
      </c>
      <c r="E70" s="85">
        <v>114</v>
      </c>
      <c r="F70" s="85">
        <v>148</v>
      </c>
      <c r="G70" s="85">
        <v>4</v>
      </c>
      <c r="H70" s="85">
        <v>148</v>
      </c>
      <c r="I70" s="85">
        <v>127</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row>
    <row r="71" spans="1:247">
      <c r="A71" s="176" t="s">
        <v>311</v>
      </c>
      <c r="B71" s="88">
        <f t="shared" si="21"/>
        <v>1</v>
      </c>
      <c r="C71" s="85">
        <v>0</v>
      </c>
      <c r="D71" s="85">
        <v>0</v>
      </c>
      <c r="E71" s="85">
        <v>1</v>
      </c>
      <c r="F71" s="85">
        <v>0</v>
      </c>
      <c r="G71" s="85">
        <v>0</v>
      </c>
      <c r="H71" s="85">
        <v>0</v>
      </c>
      <c r="I71" s="85">
        <v>0</v>
      </c>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row>
    <row r="72" spans="1:247" s="21" customFormat="1" ht="10.5">
      <c r="A72" s="187" t="s">
        <v>313</v>
      </c>
      <c r="B72" s="90">
        <f t="shared" ref="B72:B81" si="22">SUM(C72:G72)</f>
        <v>1</v>
      </c>
      <c r="C72" s="83">
        <v>0</v>
      </c>
      <c r="D72" s="83">
        <v>0</v>
      </c>
      <c r="E72" s="83">
        <v>1</v>
      </c>
      <c r="F72" s="83">
        <v>0</v>
      </c>
      <c r="G72" s="83">
        <v>0</v>
      </c>
      <c r="H72" s="83">
        <v>0</v>
      </c>
      <c r="I72" s="83">
        <v>0</v>
      </c>
      <c r="J72" s="3"/>
    </row>
    <row r="73" spans="1:247" s="21" customFormat="1" ht="10.5">
      <c r="A73" s="201" t="s">
        <v>360</v>
      </c>
      <c r="B73" s="90">
        <f>SUM(B75:B81)</f>
        <v>2786</v>
      </c>
      <c r="C73" s="90">
        <f>SUM(C75:C81)</f>
        <v>1163</v>
      </c>
      <c r="D73" s="90">
        <f t="shared" ref="D73:I73" si="23">SUM(D75:D81)</f>
        <v>576</v>
      </c>
      <c r="E73" s="90">
        <f t="shared" si="23"/>
        <v>863</v>
      </c>
      <c r="F73" s="90">
        <f t="shared" si="23"/>
        <v>183</v>
      </c>
      <c r="G73" s="90">
        <f t="shared" si="23"/>
        <v>1</v>
      </c>
      <c r="H73" s="90">
        <f t="shared" si="23"/>
        <v>217</v>
      </c>
      <c r="I73" s="90">
        <f t="shared" si="23"/>
        <v>86</v>
      </c>
      <c r="J73" s="3"/>
    </row>
    <row r="74" spans="1:247" s="21" customFormat="1" ht="10.5">
      <c r="A74" s="203" t="s">
        <v>312</v>
      </c>
      <c r="B74" s="90">
        <f t="shared" ref="B74:B80" si="24">SUM(C74:G74)</f>
        <v>61</v>
      </c>
      <c r="C74" s="83">
        <v>45</v>
      </c>
      <c r="D74" s="83">
        <v>8</v>
      </c>
      <c r="E74" s="83">
        <v>7</v>
      </c>
      <c r="F74" s="83">
        <v>1</v>
      </c>
      <c r="G74" s="83">
        <v>0</v>
      </c>
      <c r="H74" s="83">
        <v>9</v>
      </c>
      <c r="I74" s="83">
        <v>2</v>
      </c>
      <c r="J74" s="3"/>
    </row>
    <row r="75" spans="1:247" ht="12">
      <c r="A75" s="204" t="s">
        <v>301</v>
      </c>
      <c r="B75" s="88">
        <f t="shared" si="24"/>
        <v>0</v>
      </c>
      <c r="C75" s="85">
        <v>0</v>
      </c>
      <c r="D75" s="85">
        <v>0</v>
      </c>
      <c r="E75" s="85">
        <v>0</v>
      </c>
      <c r="F75" s="85">
        <v>0</v>
      </c>
      <c r="G75" s="85">
        <v>0</v>
      </c>
      <c r="H75" s="85">
        <v>0</v>
      </c>
      <c r="I75" s="85">
        <v>0</v>
      </c>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row>
    <row r="76" spans="1:247" ht="12">
      <c r="A76" s="204" t="s">
        <v>290</v>
      </c>
      <c r="B76" s="88">
        <f t="shared" si="24"/>
        <v>25</v>
      </c>
      <c r="C76" s="88">
        <v>18</v>
      </c>
      <c r="D76" s="88">
        <v>5</v>
      </c>
      <c r="E76" s="88">
        <v>1</v>
      </c>
      <c r="F76" s="88">
        <v>1</v>
      </c>
      <c r="G76" s="88">
        <v>0</v>
      </c>
      <c r="H76" s="190">
        <v>7</v>
      </c>
      <c r="I76" s="85">
        <v>2</v>
      </c>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row>
    <row r="77" spans="1:247" ht="12">
      <c r="A77" s="204" t="s">
        <v>316</v>
      </c>
      <c r="B77" s="88">
        <f t="shared" si="24"/>
        <v>36</v>
      </c>
      <c r="C77" s="85">
        <v>27</v>
      </c>
      <c r="D77" s="85">
        <v>3</v>
      </c>
      <c r="E77" s="85">
        <v>6</v>
      </c>
      <c r="F77" s="85">
        <v>0</v>
      </c>
      <c r="G77" s="85">
        <v>0</v>
      </c>
      <c r="H77" s="85">
        <v>2</v>
      </c>
      <c r="I77" s="85">
        <v>0</v>
      </c>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row>
    <row r="78" spans="1:247">
      <c r="A78" s="175" t="s">
        <v>309</v>
      </c>
      <c r="B78" s="88">
        <f t="shared" si="24"/>
        <v>0</v>
      </c>
      <c r="C78" s="85">
        <v>0</v>
      </c>
      <c r="D78" s="85">
        <v>0</v>
      </c>
      <c r="E78" s="85">
        <v>0</v>
      </c>
      <c r="F78" s="85">
        <v>0</v>
      </c>
      <c r="G78" s="85">
        <v>0</v>
      </c>
      <c r="H78" s="85">
        <v>0</v>
      </c>
      <c r="I78" s="85">
        <v>0</v>
      </c>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row>
    <row r="79" spans="1:247">
      <c r="A79" s="175" t="s">
        <v>310</v>
      </c>
      <c r="B79" s="88">
        <f t="shared" si="24"/>
        <v>0</v>
      </c>
      <c r="C79" s="85">
        <v>0</v>
      </c>
      <c r="D79" s="85">
        <v>0</v>
      </c>
      <c r="E79" s="85">
        <v>0</v>
      </c>
      <c r="F79" s="85">
        <v>0</v>
      </c>
      <c r="G79" s="85">
        <v>0</v>
      </c>
      <c r="H79" s="85">
        <v>0</v>
      </c>
      <c r="I79" s="85">
        <v>0</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row>
    <row r="80" spans="1:247">
      <c r="A80" s="175" t="s">
        <v>289</v>
      </c>
      <c r="B80" s="88">
        <f t="shared" si="24"/>
        <v>0</v>
      </c>
      <c r="C80" s="85">
        <v>0</v>
      </c>
      <c r="D80" s="85">
        <v>0</v>
      </c>
      <c r="E80" s="85">
        <v>0</v>
      </c>
      <c r="F80" s="85">
        <v>0</v>
      </c>
      <c r="G80" s="85">
        <v>0</v>
      </c>
      <c r="H80" s="85">
        <v>0</v>
      </c>
      <c r="I80" s="85">
        <v>0</v>
      </c>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row>
    <row r="81" spans="1:247" s="21" customFormat="1" ht="10.5">
      <c r="A81" s="202" t="s">
        <v>356</v>
      </c>
      <c r="B81" s="151">
        <f t="shared" si="22"/>
        <v>2725</v>
      </c>
      <c r="C81" s="80">
        <v>1118</v>
      </c>
      <c r="D81" s="80">
        <v>568</v>
      </c>
      <c r="E81" s="80">
        <v>856</v>
      </c>
      <c r="F81" s="80">
        <v>182</v>
      </c>
      <c r="G81" s="80">
        <v>1</v>
      </c>
      <c r="H81" s="80">
        <v>208</v>
      </c>
      <c r="I81" s="80">
        <v>84</v>
      </c>
    </row>
    <row r="82" spans="1:247">
      <c r="J82" s="1"/>
    </row>
    <row r="83" spans="1:247">
      <c r="A83" s="4" t="s">
        <v>150</v>
      </c>
      <c r="J83" s="1"/>
    </row>
    <row r="84" spans="1:247">
      <c r="A84" s="5" t="s">
        <v>74</v>
      </c>
      <c r="J84" s="1"/>
    </row>
    <row r="85" spans="1:247">
      <c r="A85" s="5" t="s">
        <v>73</v>
      </c>
    </row>
    <row r="86" spans="1:247">
      <c r="A86" s="5" t="s">
        <v>113</v>
      </c>
    </row>
    <row r="87" spans="1:247" ht="10.5">
      <c r="A87" s="3" t="s">
        <v>98</v>
      </c>
      <c r="B87" s="7"/>
      <c r="C87" s="7"/>
      <c r="E87" s="7"/>
      <c r="F87" s="7"/>
      <c r="G87" s="7"/>
      <c r="H87" s="7"/>
      <c r="I87" s="7"/>
      <c r="J87" s="7"/>
    </row>
    <row r="88" spans="1:247" ht="10.5">
      <c r="A88" s="1" t="s">
        <v>82</v>
      </c>
      <c r="B88" s="7"/>
      <c r="C88" s="7"/>
      <c r="E88" s="7"/>
      <c r="F88" s="7"/>
      <c r="G88" s="7"/>
      <c r="H88" s="7"/>
      <c r="I88" s="7"/>
      <c r="J88" s="7"/>
    </row>
    <row r="89" spans="1:247" ht="10.5">
      <c r="A89" s="1" t="s">
        <v>357</v>
      </c>
      <c r="B89" s="7"/>
      <c r="C89" s="7"/>
      <c r="E89" s="7"/>
      <c r="F89" s="7"/>
      <c r="G89" s="7"/>
      <c r="H89" s="7"/>
      <c r="I89" s="7"/>
      <c r="J89" s="7"/>
    </row>
    <row r="90" spans="1:247" ht="10.5">
      <c r="A90" s="1" t="s">
        <v>358</v>
      </c>
      <c r="B90" s="7"/>
      <c r="C90" s="7"/>
      <c r="E90" s="7"/>
      <c r="F90" s="7"/>
      <c r="G90" s="7"/>
      <c r="H90" s="7"/>
      <c r="I90" s="7"/>
      <c r="J90" s="7"/>
    </row>
    <row r="91" spans="1:247" ht="10.5">
      <c r="A91" s="5" t="s">
        <v>373</v>
      </c>
      <c r="B91" s="7"/>
      <c r="C91" s="7"/>
      <c r="E91" s="7"/>
      <c r="F91" s="7"/>
      <c r="G91" s="7"/>
      <c r="H91" s="7"/>
      <c r="I91" s="7"/>
      <c r="J91" s="7"/>
    </row>
    <row r="92" spans="1:247" ht="10.5">
      <c r="A92" s="5" t="s">
        <v>361</v>
      </c>
      <c r="B92" s="7"/>
      <c r="C92" s="7"/>
      <c r="E92" s="7"/>
      <c r="F92" s="7"/>
      <c r="G92" s="7"/>
      <c r="H92" s="7"/>
      <c r="I92" s="7"/>
      <c r="J92" s="7"/>
    </row>
    <row r="94" spans="1:247">
      <c r="IM94" s="1"/>
    </row>
    <row r="95" spans="1:247">
      <c r="A95" s="4"/>
    </row>
    <row r="96" spans="1:247">
      <c r="A96" s="5"/>
    </row>
    <row r="97" spans="1:1">
      <c r="A97" s="5"/>
    </row>
    <row r="98" spans="1:1">
      <c r="A98" s="5"/>
    </row>
    <row r="100" spans="1:1">
      <c r="A100" s="1"/>
    </row>
    <row r="101" spans="1:1">
      <c r="A101" s="1"/>
    </row>
    <row r="102" spans="1:1">
      <c r="A102" s="1"/>
    </row>
    <row r="103" spans="1:1">
      <c r="A103" s="5"/>
    </row>
    <row r="104" spans="1:1">
      <c r="A104" s="5"/>
    </row>
  </sheetData>
  <pageMargins left="0.5" right="0.18" top="1" bottom="1" header="0.5" footer="0.5"/>
  <pageSetup firstPageNumber="10" orientation="portrait" useFirstPageNumber="1" r:id="rId1"/>
  <headerFooter alignWithMargins="0">
    <oddFooter>&amp;C&amp;P of 31</oddFooter>
  </headerFooter>
  <rowBreaks count="1" manualBreakCount="1">
    <brk id="56" max="8" man="1"/>
  </rowBreaks>
  <ignoredErrors>
    <ignoredError sqref="I17 I50 C50:G50 C17:G17" formula="1"/>
    <ignoredError sqref="H10:H33 H42:H56 H58:H63 H65" unlockedFormula="1"/>
    <ignoredError sqref="C10:G10 I10 I33 I42 H57:I57 C57:G57 C42:G42 C33:G33" formula="1" unlockedFormula="1"/>
    <ignoredError sqref="B17 B27 B10 B42 B57 B50 B51:B56 B58:B64 B43:B49 B33:B41" formula="1" formulaRange="1"/>
    <ignoredError sqref="B9 B11:B16 B28:B32 B65:B81 B18:B26 C64:G64 I64 C73:I73" formulaRange="1"/>
    <ignoredError sqref="H64" formulaRange="1"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B60"/>
  <sheetViews>
    <sheetView showGridLines="0" zoomScaleNormal="100" workbookViewId="0">
      <selection activeCell="W1" sqref="W1"/>
    </sheetView>
  </sheetViews>
  <sheetFormatPr defaultColWidth="11.8984375" defaultRowHeight="10"/>
  <cols>
    <col min="1" max="1" width="36.09765625" style="44" customWidth="1"/>
    <col min="2" max="11" width="7.69921875" style="44" customWidth="1"/>
    <col min="12" max="13" width="7.69921875" style="44" hidden="1" customWidth="1"/>
    <col min="14" max="15" width="7.69921875" style="1" hidden="1" customWidth="1"/>
    <col min="16" max="18" width="7.69921875" style="4" hidden="1" customWidth="1"/>
    <col min="19" max="20" width="9.296875" style="4" hidden="1" customWidth="1"/>
    <col min="21" max="21" width="3.3984375" style="1" customWidth="1"/>
    <col min="22" max="262" width="11.8984375" style="1" customWidth="1"/>
    <col min="263" max="16384" width="11.8984375" style="3"/>
  </cols>
  <sheetData>
    <row r="1" spans="1:262" ht="10.5">
      <c r="A1" s="33" t="s">
        <v>69</v>
      </c>
      <c r="B1" s="33"/>
      <c r="C1" s="33"/>
      <c r="D1" s="33"/>
      <c r="E1" s="33"/>
      <c r="F1" s="33"/>
      <c r="G1" s="33"/>
      <c r="H1" s="33"/>
      <c r="I1" s="33"/>
      <c r="J1" s="33"/>
      <c r="K1" s="33"/>
      <c r="L1" s="33"/>
      <c r="M1" s="33"/>
      <c r="N1" s="33"/>
      <c r="O1" s="33"/>
      <c r="P1" s="116"/>
      <c r="Q1" s="116"/>
      <c r="R1" s="116"/>
      <c r="S1" s="116"/>
      <c r="T1" s="116"/>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row>
    <row r="2" spans="1:262" ht="13.65" customHeight="1">
      <c r="A2" s="33" t="s">
        <v>120</v>
      </c>
      <c r="B2" s="33"/>
      <c r="C2" s="33"/>
      <c r="D2" s="33"/>
      <c r="E2" s="33"/>
      <c r="F2" s="33"/>
      <c r="G2" s="33"/>
      <c r="H2" s="33"/>
      <c r="I2" s="33"/>
      <c r="J2" s="33"/>
      <c r="K2" s="33"/>
      <c r="L2" s="33"/>
      <c r="M2" s="33"/>
      <c r="N2" s="33"/>
      <c r="O2" s="33"/>
      <c r="P2" s="116"/>
      <c r="Q2" s="116"/>
      <c r="R2" s="116"/>
      <c r="S2" s="116"/>
      <c r="T2" s="116"/>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row>
    <row r="3" spans="1:262" ht="10.5">
      <c r="A3" s="162" t="s">
        <v>122</v>
      </c>
      <c r="B3" s="33"/>
      <c r="C3" s="33"/>
      <c r="D3" s="33"/>
      <c r="E3" s="33"/>
      <c r="F3" s="33"/>
      <c r="G3" s="33"/>
      <c r="H3" s="33"/>
      <c r="I3" s="33"/>
      <c r="J3" s="33"/>
      <c r="K3" s="33"/>
      <c r="L3" s="33"/>
      <c r="M3" s="33"/>
      <c r="N3" s="33"/>
      <c r="O3" s="33"/>
      <c r="P3" s="116"/>
      <c r="Q3" s="116"/>
      <c r="R3" s="116"/>
      <c r="S3" s="116"/>
      <c r="T3" s="116"/>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row>
    <row r="4" spans="1:262" ht="10.5">
      <c r="A4" s="140"/>
      <c r="B4" s="140"/>
      <c r="C4" s="140"/>
      <c r="D4" s="140"/>
      <c r="E4" s="140"/>
      <c r="F4" s="140"/>
      <c r="G4" s="140"/>
      <c r="H4" s="140"/>
      <c r="I4" s="140"/>
      <c r="J4" s="140"/>
      <c r="K4" s="140"/>
      <c r="L4" s="140"/>
      <c r="M4" s="140"/>
      <c r="N4" s="139"/>
      <c r="O4" s="1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c r="IW4" s="3"/>
      <c r="IX4" s="3"/>
      <c r="IY4" s="3"/>
      <c r="IZ4" s="3"/>
      <c r="JA4" s="3"/>
      <c r="JB4" s="3"/>
    </row>
    <row r="5" spans="1:262" s="138" customFormat="1" ht="16.5" customHeight="1">
      <c r="A5" s="149" t="s">
        <v>45</v>
      </c>
      <c r="B5" s="256">
        <v>2019</v>
      </c>
      <c r="C5" s="256">
        <v>2018</v>
      </c>
      <c r="D5" s="256">
        <v>2017</v>
      </c>
      <c r="E5" s="256">
        <v>2016</v>
      </c>
      <c r="F5" s="256">
        <v>2015</v>
      </c>
      <c r="G5" s="256">
        <v>2014</v>
      </c>
      <c r="H5" s="256">
        <v>2013</v>
      </c>
      <c r="I5" s="256">
        <v>2012</v>
      </c>
      <c r="J5" s="256">
        <v>2011</v>
      </c>
      <c r="K5" s="256">
        <v>2010</v>
      </c>
      <c r="L5" s="256">
        <v>2009</v>
      </c>
      <c r="M5" s="256">
        <v>2008</v>
      </c>
      <c r="N5" s="256">
        <v>2007</v>
      </c>
      <c r="O5" s="256">
        <v>2006</v>
      </c>
      <c r="P5" s="256">
        <v>2005</v>
      </c>
      <c r="Q5" s="256">
        <v>2004</v>
      </c>
      <c r="R5" s="256">
        <v>2003</v>
      </c>
      <c r="S5" s="256">
        <v>2002</v>
      </c>
      <c r="T5" s="256">
        <v>2001</v>
      </c>
      <c r="U5" s="17"/>
    </row>
    <row r="6" spans="1:262" s="107" customFormat="1" ht="10.5">
      <c r="A6" s="60" t="s">
        <v>68</v>
      </c>
      <c r="B6" s="137">
        <f t="shared" ref="B6:T6" si="0">B7+B15+B32+B36+B37</f>
        <v>31583</v>
      </c>
      <c r="C6" s="137">
        <f t="shared" si="0"/>
        <v>32831</v>
      </c>
      <c r="D6" s="137">
        <f t="shared" ref="D6" si="1">D7+D15+D32+D36+D37</f>
        <v>32962</v>
      </c>
      <c r="E6" s="137">
        <f t="shared" si="0"/>
        <v>32755</v>
      </c>
      <c r="F6" s="137">
        <f t="shared" ref="F6:G6" si="2">F7+F15+F32+F36+F37</f>
        <v>33163</v>
      </c>
      <c r="G6" s="137">
        <f t="shared" si="2"/>
        <v>33292</v>
      </c>
      <c r="H6" s="137">
        <f t="shared" si="0"/>
        <v>33362</v>
      </c>
      <c r="I6" s="137">
        <f t="shared" si="0"/>
        <v>33923</v>
      </c>
      <c r="J6" s="137">
        <f t="shared" si="0"/>
        <v>34252</v>
      </c>
      <c r="K6" s="137">
        <f t="shared" si="0"/>
        <v>34859</v>
      </c>
      <c r="L6" s="137">
        <f t="shared" si="0"/>
        <v>35407</v>
      </c>
      <c r="M6" s="137">
        <f t="shared" si="0"/>
        <v>34831</v>
      </c>
      <c r="N6" s="137">
        <f t="shared" si="0"/>
        <v>30853</v>
      </c>
      <c r="O6" s="137">
        <f t="shared" si="0"/>
        <v>29207</v>
      </c>
      <c r="P6" s="137">
        <f t="shared" si="0"/>
        <v>28262</v>
      </c>
      <c r="Q6" s="137">
        <f t="shared" si="0"/>
        <v>27242</v>
      </c>
      <c r="R6" s="137">
        <f t="shared" si="0"/>
        <v>26441</v>
      </c>
      <c r="S6" s="137">
        <f t="shared" si="0"/>
        <v>26834</v>
      </c>
      <c r="T6" s="137">
        <f t="shared" si="0"/>
        <v>27039</v>
      </c>
      <c r="U6" s="129"/>
      <c r="V6" s="82"/>
      <c r="W6" s="82"/>
      <c r="X6" s="82"/>
      <c r="Y6" s="82"/>
      <c r="Z6" s="82"/>
      <c r="AA6" s="82"/>
      <c r="AB6" s="82"/>
      <c r="AC6" s="82"/>
      <c r="AD6" s="82"/>
      <c r="AE6" s="82"/>
      <c r="AF6" s="82"/>
    </row>
    <row r="7" spans="1:262" s="107" customFormat="1" ht="10.5">
      <c r="A7" s="120" t="s">
        <v>67</v>
      </c>
      <c r="B7" s="131">
        <f t="shared" ref="B7:T7" si="3">SUM(B8:B14)</f>
        <v>5929</v>
      </c>
      <c r="C7" s="131">
        <f t="shared" si="3"/>
        <v>6422</v>
      </c>
      <c r="D7" s="131">
        <f t="shared" ref="D7" si="4">SUM(D8:D14)</f>
        <v>6502</v>
      </c>
      <c r="E7" s="131">
        <f t="shared" si="3"/>
        <v>6823</v>
      </c>
      <c r="F7" s="131">
        <f t="shared" ref="F7:G7" si="5">SUM(F8:F14)</f>
        <v>7036</v>
      </c>
      <c r="G7" s="131">
        <f t="shared" si="5"/>
        <v>7186</v>
      </c>
      <c r="H7" s="131">
        <f t="shared" si="3"/>
        <v>7212</v>
      </c>
      <c r="I7" s="131">
        <f t="shared" si="3"/>
        <v>7504</v>
      </c>
      <c r="J7" s="131">
        <f t="shared" si="3"/>
        <v>7889</v>
      </c>
      <c r="K7" s="131">
        <f t="shared" si="3"/>
        <v>8296</v>
      </c>
      <c r="L7" s="131">
        <f t="shared" si="3"/>
        <v>8484</v>
      </c>
      <c r="M7" s="131">
        <f t="shared" si="3"/>
        <v>8536</v>
      </c>
      <c r="N7" s="131">
        <f t="shared" si="3"/>
        <v>7547</v>
      </c>
      <c r="O7" s="131">
        <f t="shared" si="3"/>
        <v>6899</v>
      </c>
      <c r="P7" s="131">
        <f t="shared" si="3"/>
        <v>6522</v>
      </c>
      <c r="Q7" s="131">
        <f t="shared" si="3"/>
        <v>5980</v>
      </c>
      <c r="R7" s="131">
        <f t="shared" si="3"/>
        <v>5488</v>
      </c>
      <c r="S7" s="131">
        <f t="shared" si="3"/>
        <v>5287</v>
      </c>
      <c r="T7" s="131">
        <f t="shared" si="3"/>
        <v>5033</v>
      </c>
      <c r="U7" s="129"/>
      <c r="V7" s="82"/>
      <c r="W7" s="82"/>
      <c r="X7" s="82"/>
      <c r="Y7" s="82"/>
      <c r="Z7" s="82"/>
      <c r="AA7" s="82"/>
      <c r="AB7" s="82"/>
      <c r="AC7" s="82"/>
      <c r="AD7" s="82"/>
      <c r="AE7" s="82"/>
      <c r="AF7" s="82"/>
    </row>
    <row r="8" spans="1:262">
      <c r="A8" s="180" t="s">
        <v>212</v>
      </c>
      <c r="B8" s="135">
        <v>2921</v>
      </c>
      <c r="C8" s="193">
        <v>3317</v>
      </c>
      <c r="D8" s="193">
        <v>3433</v>
      </c>
      <c r="E8" s="193">
        <v>3727</v>
      </c>
      <c r="F8" s="193">
        <v>3859</v>
      </c>
      <c r="G8" s="193">
        <v>4000</v>
      </c>
      <c r="H8" s="135">
        <v>3954</v>
      </c>
      <c r="I8" s="135">
        <v>4167</v>
      </c>
      <c r="J8" s="135">
        <v>4534</v>
      </c>
      <c r="K8" s="135">
        <v>4863</v>
      </c>
      <c r="L8" s="135">
        <v>4985</v>
      </c>
      <c r="M8" s="135">
        <v>4983</v>
      </c>
      <c r="N8" s="135">
        <v>4180</v>
      </c>
      <c r="O8" s="135">
        <v>3590</v>
      </c>
      <c r="P8" s="135">
        <v>3201</v>
      </c>
      <c r="Q8" s="135">
        <v>2800</v>
      </c>
      <c r="R8" s="135">
        <v>2503</v>
      </c>
      <c r="S8" s="135">
        <v>2327</v>
      </c>
      <c r="T8" s="135">
        <v>2203</v>
      </c>
      <c r="U8" s="134"/>
      <c r="V8" s="10"/>
      <c r="W8" s="10"/>
      <c r="X8" s="10"/>
      <c r="Y8" s="10"/>
      <c r="Z8" s="10"/>
      <c r="AA8" s="10"/>
      <c r="AB8" s="10"/>
      <c r="AC8" s="10"/>
      <c r="AD8" s="10"/>
      <c r="AE8" s="10"/>
      <c r="AF8" s="10"/>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row>
    <row r="9" spans="1:262">
      <c r="A9" s="180" t="s">
        <v>321</v>
      </c>
      <c r="B9" s="135">
        <v>2001</v>
      </c>
      <c r="C9" s="193">
        <v>2114</v>
      </c>
      <c r="D9" s="193">
        <v>2103</v>
      </c>
      <c r="E9" s="193">
        <v>2131</v>
      </c>
      <c r="F9" s="193">
        <v>2219</v>
      </c>
      <c r="G9" s="193">
        <v>2210</v>
      </c>
      <c r="H9" s="135">
        <v>2239</v>
      </c>
      <c r="I9" s="135">
        <v>2312</v>
      </c>
      <c r="J9" s="135">
        <v>2335</v>
      </c>
      <c r="K9" s="135">
        <v>2425</v>
      </c>
      <c r="L9" s="135">
        <v>2457</v>
      </c>
      <c r="M9" s="135">
        <v>2498</v>
      </c>
      <c r="N9" s="135">
        <v>2338</v>
      </c>
      <c r="O9" s="136">
        <v>2294</v>
      </c>
      <c r="P9" s="135">
        <v>2322</v>
      </c>
      <c r="Q9" s="135">
        <v>2227</v>
      </c>
      <c r="R9" s="135">
        <v>2098</v>
      </c>
      <c r="S9" s="135">
        <v>2067</v>
      </c>
      <c r="T9" s="135">
        <f>1988+5</f>
        <v>1993</v>
      </c>
      <c r="U9" s="134"/>
      <c r="V9" s="10"/>
      <c r="W9" s="10"/>
      <c r="X9" s="10"/>
      <c r="Y9" s="10"/>
      <c r="Z9" s="10"/>
      <c r="AA9" s="10"/>
      <c r="AB9" s="10"/>
      <c r="AC9" s="10"/>
      <c r="AD9" s="10"/>
      <c r="AE9" s="10"/>
      <c r="AF9" s="10"/>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row>
    <row r="10" spans="1:262">
      <c r="A10" s="180" t="s">
        <v>322</v>
      </c>
      <c r="B10" s="135">
        <v>70</v>
      </c>
      <c r="C10" s="193">
        <v>77</v>
      </c>
      <c r="D10" s="193">
        <v>75</v>
      </c>
      <c r="E10" s="193">
        <v>71</v>
      </c>
      <c r="F10" s="193">
        <v>73</v>
      </c>
      <c r="G10" s="193">
        <v>76</v>
      </c>
      <c r="H10" s="135">
        <v>77</v>
      </c>
      <c r="I10" s="135">
        <v>85</v>
      </c>
      <c r="J10" s="135">
        <v>79</v>
      </c>
      <c r="K10" s="135">
        <v>84</v>
      </c>
      <c r="L10" s="135">
        <v>91</v>
      </c>
      <c r="M10" s="135">
        <v>89</v>
      </c>
      <c r="N10" s="135">
        <v>82</v>
      </c>
      <c r="O10" s="135">
        <v>84</v>
      </c>
      <c r="P10" s="135">
        <v>90</v>
      </c>
      <c r="Q10" s="135">
        <v>84</v>
      </c>
      <c r="R10" s="135">
        <v>84</v>
      </c>
      <c r="S10" s="135">
        <v>86</v>
      </c>
      <c r="T10" s="135">
        <v>83</v>
      </c>
      <c r="U10" s="134"/>
      <c r="V10" s="10"/>
      <c r="W10" s="10"/>
      <c r="X10" s="10"/>
      <c r="Y10" s="10"/>
      <c r="Z10" s="10"/>
      <c r="AA10" s="10"/>
      <c r="AB10" s="10"/>
      <c r="AC10" s="10"/>
      <c r="AD10" s="10"/>
      <c r="AE10" s="10"/>
      <c r="AF10" s="10"/>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row>
    <row r="11" spans="1:262">
      <c r="A11" s="180" t="s">
        <v>323</v>
      </c>
      <c r="B11" s="135">
        <v>834</v>
      </c>
      <c r="C11" s="193">
        <v>817</v>
      </c>
      <c r="D11" s="193">
        <v>794</v>
      </c>
      <c r="E11" s="193">
        <v>804</v>
      </c>
      <c r="F11" s="193">
        <v>789</v>
      </c>
      <c r="G11" s="193">
        <v>809</v>
      </c>
      <c r="H11" s="135">
        <v>837</v>
      </c>
      <c r="I11" s="135">
        <v>840</v>
      </c>
      <c r="J11" s="135">
        <v>836</v>
      </c>
      <c r="K11" s="135">
        <v>814</v>
      </c>
      <c r="L11" s="135">
        <v>843</v>
      </c>
      <c r="M11" s="135">
        <v>846</v>
      </c>
      <c r="N11" s="135">
        <v>830</v>
      </c>
      <c r="O11" s="135">
        <v>822</v>
      </c>
      <c r="P11" s="135">
        <v>793</v>
      </c>
      <c r="Q11" s="135">
        <v>753</v>
      </c>
      <c r="R11" s="135">
        <v>695</v>
      </c>
      <c r="S11" s="135">
        <v>697</v>
      </c>
      <c r="T11" s="135">
        <v>650</v>
      </c>
      <c r="U11" s="134"/>
      <c r="V11" s="10"/>
      <c r="W11" s="10"/>
      <c r="X11" s="10"/>
      <c r="Y11" s="10"/>
      <c r="Z11" s="10"/>
      <c r="AA11" s="10"/>
      <c r="AB11" s="10"/>
      <c r="AC11" s="10"/>
      <c r="AD11" s="10"/>
      <c r="AE11" s="10"/>
      <c r="AF11" s="10"/>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row>
    <row r="12" spans="1:262" ht="21.15" customHeight="1">
      <c r="A12" s="183" t="s">
        <v>324</v>
      </c>
      <c r="B12" s="135">
        <v>45</v>
      </c>
      <c r="C12" s="193">
        <v>43</v>
      </c>
      <c r="D12" s="193">
        <v>46</v>
      </c>
      <c r="E12" s="193">
        <v>46</v>
      </c>
      <c r="F12" s="193">
        <v>53</v>
      </c>
      <c r="G12" s="193">
        <v>52</v>
      </c>
      <c r="H12" s="135">
        <v>64</v>
      </c>
      <c r="I12" s="135">
        <v>62</v>
      </c>
      <c r="J12" s="135">
        <v>56</v>
      </c>
      <c r="K12" s="135">
        <v>57</v>
      </c>
      <c r="L12" s="135">
        <v>51</v>
      </c>
      <c r="M12" s="135">
        <v>53</v>
      </c>
      <c r="N12" s="135">
        <v>54</v>
      </c>
      <c r="O12" s="135">
        <v>48</v>
      </c>
      <c r="P12" s="135">
        <v>46</v>
      </c>
      <c r="Q12" s="135">
        <v>48</v>
      </c>
      <c r="R12" s="135">
        <v>48</v>
      </c>
      <c r="S12" s="135">
        <v>46</v>
      </c>
      <c r="T12" s="135">
        <v>41</v>
      </c>
      <c r="U12" s="134"/>
      <c r="V12" s="10"/>
      <c r="W12" s="10"/>
      <c r="X12" s="10"/>
      <c r="Y12" s="10"/>
      <c r="Z12" s="10"/>
      <c r="AA12" s="10"/>
      <c r="AB12" s="10"/>
      <c r="AC12" s="10"/>
      <c r="AD12" s="10"/>
      <c r="AE12" s="10"/>
      <c r="AF12" s="10"/>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row>
    <row r="13" spans="1:262">
      <c r="A13" s="180" t="s">
        <v>211</v>
      </c>
      <c r="B13" s="135">
        <v>18</v>
      </c>
      <c r="C13" s="193">
        <v>17</v>
      </c>
      <c r="D13" s="193">
        <v>15</v>
      </c>
      <c r="E13" s="193">
        <v>11</v>
      </c>
      <c r="F13" s="193">
        <v>11</v>
      </c>
      <c r="G13" s="193">
        <v>7</v>
      </c>
      <c r="H13" s="135">
        <v>9</v>
      </c>
      <c r="I13" s="135">
        <v>11</v>
      </c>
      <c r="J13" s="135">
        <v>14</v>
      </c>
      <c r="K13" s="135">
        <v>16</v>
      </c>
      <c r="L13" s="135">
        <v>20</v>
      </c>
      <c r="M13" s="135">
        <v>26</v>
      </c>
      <c r="N13" s="135">
        <v>18</v>
      </c>
      <c r="O13" s="135">
        <v>17</v>
      </c>
      <c r="P13" s="135">
        <v>20</v>
      </c>
      <c r="Q13" s="135">
        <v>21</v>
      </c>
      <c r="R13" s="135">
        <v>17</v>
      </c>
      <c r="S13" s="135">
        <v>18</v>
      </c>
      <c r="T13" s="135">
        <v>18</v>
      </c>
      <c r="U13" s="134"/>
      <c r="V13" s="10"/>
      <c r="W13" s="10"/>
      <c r="X13" s="10"/>
      <c r="Y13" s="10"/>
      <c r="Z13" s="10"/>
      <c r="AA13" s="10"/>
      <c r="AB13" s="10"/>
      <c r="AC13" s="10"/>
      <c r="AD13" s="10"/>
      <c r="AE13" s="10"/>
      <c r="AF13" s="10"/>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row>
    <row r="14" spans="1:262">
      <c r="A14" s="180" t="s">
        <v>325</v>
      </c>
      <c r="B14" s="135">
        <v>40</v>
      </c>
      <c r="C14" s="193">
        <v>37</v>
      </c>
      <c r="D14" s="193">
        <v>36</v>
      </c>
      <c r="E14" s="193">
        <v>33</v>
      </c>
      <c r="F14" s="193">
        <v>32</v>
      </c>
      <c r="G14" s="193">
        <v>32</v>
      </c>
      <c r="H14" s="135">
        <v>32</v>
      </c>
      <c r="I14" s="135">
        <v>27</v>
      </c>
      <c r="J14" s="135">
        <v>35</v>
      </c>
      <c r="K14" s="135">
        <v>37</v>
      </c>
      <c r="L14" s="135">
        <v>37</v>
      </c>
      <c r="M14" s="135">
        <v>41</v>
      </c>
      <c r="N14" s="135">
        <v>45</v>
      </c>
      <c r="O14" s="135">
        <v>44</v>
      </c>
      <c r="P14" s="135">
        <v>50</v>
      </c>
      <c r="Q14" s="135">
        <v>47</v>
      </c>
      <c r="R14" s="135">
        <v>43</v>
      </c>
      <c r="S14" s="135">
        <v>46</v>
      </c>
      <c r="T14" s="135">
        <v>45</v>
      </c>
      <c r="U14" s="134"/>
      <c r="V14" s="10"/>
      <c r="W14" s="10"/>
      <c r="X14" s="10"/>
      <c r="Y14" s="10"/>
      <c r="Z14" s="10"/>
      <c r="AA14" s="10"/>
      <c r="AB14" s="10"/>
      <c r="AC14" s="10"/>
      <c r="AD14" s="10"/>
      <c r="AE14" s="10"/>
      <c r="AF14" s="10"/>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row>
    <row r="15" spans="1:262" s="107" customFormat="1" ht="10.5">
      <c r="A15" s="60" t="s">
        <v>66</v>
      </c>
      <c r="B15" s="131">
        <f t="shared" ref="B15:T15" si="6">SUM(B16:B31)</f>
        <v>21481</v>
      </c>
      <c r="C15" s="131">
        <f t="shared" ref="C15" si="7">SUM(C16:C31)</f>
        <v>22257</v>
      </c>
      <c r="D15" s="131">
        <f t="shared" ref="D15:E15" si="8">SUM(D16:D31)</f>
        <v>22285</v>
      </c>
      <c r="E15" s="131">
        <f t="shared" si="8"/>
        <v>21770</v>
      </c>
      <c r="F15" s="131">
        <f t="shared" ref="F15:G15" si="9">SUM(F16:F31)</f>
        <v>21990</v>
      </c>
      <c r="G15" s="131">
        <f t="shared" si="9"/>
        <v>22016</v>
      </c>
      <c r="H15" s="131">
        <f t="shared" si="6"/>
        <v>22235</v>
      </c>
      <c r="I15" s="131">
        <f t="shared" si="6"/>
        <v>22588</v>
      </c>
      <c r="J15" s="131">
        <f t="shared" si="6"/>
        <v>22720</v>
      </c>
      <c r="K15" s="131">
        <f t="shared" si="6"/>
        <v>23009</v>
      </c>
      <c r="L15" s="131">
        <f t="shared" si="6"/>
        <v>23372</v>
      </c>
      <c r="M15" s="131">
        <f t="shared" si="6"/>
        <v>22861</v>
      </c>
      <c r="N15" s="131">
        <f t="shared" si="6"/>
        <v>19972</v>
      </c>
      <c r="O15" s="131">
        <f t="shared" si="6"/>
        <v>19050</v>
      </c>
      <c r="P15" s="131">
        <f t="shared" si="6"/>
        <v>18571</v>
      </c>
      <c r="Q15" s="131">
        <f t="shared" si="6"/>
        <v>18085</v>
      </c>
      <c r="R15" s="131">
        <f t="shared" si="6"/>
        <v>17815</v>
      </c>
      <c r="S15" s="131">
        <f t="shared" si="6"/>
        <v>18416</v>
      </c>
      <c r="T15" s="131">
        <f t="shared" si="6"/>
        <v>18898</v>
      </c>
      <c r="U15" s="129"/>
    </row>
    <row r="16" spans="1:262">
      <c r="A16" s="180" t="s">
        <v>213</v>
      </c>
      <c r="B16" s="135">
        <v>9527</v>
      </c>
      <c r="C16" s="193">
        <v>9915</v>
      </c>
      <c r="D16" s="193">
        <v>10077</v>
      </c>
      <c r="E16" s="193">
        <v>9946</v>
      </c>
      <c r="F16" s="193">
        <v>9883</v>
      </c>
      <c r="G16" s="193">
        <v>9793</v>
      </c>
      <c r="H16" s="135">
        <v>9601</v>
      </c>
      <c r="I16" s="135">
        <v>9520</v>
      </c>
      <c r="J16" s="135">
        <v>9417</v>
      </c>
      <c r="K16" s="135">
        <v>9347</v>
      </c>
      <c r="L16" s="135">
        <v>9218</v>
      </c>
      <c r="M16" s="135">
        <v>8695</v>
      </c>
      <c r="N16" s="135">
        <v>7246</v>
      </c>
      <c r="O16" s="135">
        <v>6297</v>
      </c>
      <c r="P16" s="135">
        <v>5603</v>
      </c>
      <c r="Q16" s="135">
        <v>5082</v>
      </c>
      <c r="R16" s="135">
        <v>4740</v>
      </c>
      <c r="S16" s="135">
        <v>4777</v>
      </c>
      <c r="T16" s="135">
        <v>4886</v>
      </c>
      <c r="U16" s="134"/>
      <c r="V16" s="10"/>
      <c r="W16" s="10"/>
      <c r="X16" s="10"/>
      <c r="Y16" s="10"/>
      <c r="Z16" s="10"/>
      <c r="AA16" s="10"/>
      <c r="AB16" s="10"/>
      <c r="AC16" s="10"/>
      <c r="AD16" s="10"/>
      <c r="AE16" s="10"/>
      <c r="AF16" s="10"/>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row>
    <row r="17" spans="1:262">
      <c r="A17" s="180" t="s">
        <v>206</v>
      </c>
      <c r="B17" s="135">
        <v>3689</v>
      </c>
      <c r="C17" s="193">
        <v>3850</v>
      </c>
      <c r="D17" s="193">
        <v>3842</v>
      </c>
      <c r="E17" s="193">
        <v>3765</v>
      </c>
      <c r="F17" s="193">
        <v>3816</v>
      </c>
      <c r="G17" s="193">
        <v>3909</v>
      </c>
      <c r="H17" s="135">
        <v>3999</v>
      </c>
      <c r="I17" s="135">
        <v>4062</v>
      </c>
      <c r="J17" s="135">
        <v>4083</v>
      </c>
      <c r="K17" s="135">
        <v>4076</v>
      </c>
      <c r="L17" s="135">
        <v>4179</v>
      </c>
      <c r="M17" s="135">
        <v>4201</v>
      </c>
      <c r="N17" s="135">
        <v>3878</v>
      </c>
      <c r="O17" s="135">
        <v>3822</v>
      </c>
      <c r="P17" s="135">
        <v>3802</v>
      </c>
      <c r="Q17" s="135">
        <v>3723</v>
      </c>
      <c r="R17" s="135">
        <v>3667</v>
      </c>
      <c r="S17" s="135">
        <v>3731</v>
      </c>
      <c r="T17" s="135">
        <v>3719</v>
      </c>
      <c r="U17" s="134"/>
      <c r="V17" s="10"/>
      <c r="W17" s="10"/>
      <c r="X17" s="10"/>
      <c r="Y17" s="10"/>
      <c r="Z17" s="10"/>
      <c r="AA17" s="10"/>
      <c r="AB17" s="10"/>
      <c r="AC17" s="10"/>
      <c r="AD17" s="10"/>
      <c r="AE17" s="10"/>
      <c r="AF17" s="10"/>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row>
    <row r="18" spans="1:262">
      <c r="A18" s="180" t="s">
        <v>237</v>
      </c>
      <c r="B18" s="135">
        <v>1</v>
      </c>
      <c r="C18" s="193">
        <v>2</v>
      </c>
      <c r="D18" s="193">
        <v>2</v>
      </c>
      <c r="E18" s="193">
        <v>3</v>
      </c>
      <c r="F18" s="193">
        <v>3</v>
      </c>
      <c r="G18" s="193">
        <v>5</v>
      </c>
      <c r="H18" s="135">
        <v>6</v>
      </c>
      <c r="I18" s="135">
        <v>6</v>
      </c>
      <c r="J18" s="135">
        <v>7</v>
      </c>
      <c r="K18" s="135">
        <v>7</v>
      </c>
      <c r="L18" s="135">
        <v>6</v>
      </c>
      <c r="M18" s="135">
        <v>7</v>
      </c>
      <c r="N18" s="135">
        <v>7</v>
      </c>
      <c r="O18" s="135">
        <v>7</v>
      </c>
      <c r="P18" s="135">
        <v>6</v>
      </c>
      <c r="Q18" s="135">
        <v>5</v>
      </c>
      <c r="R18" s="135">
        <v>2</v>
      </c>
      <c r="S18" s="135">
        <v>4</v>
      </c>
      <c r="T18" s="135">
        <v>5</v>
      </c>
      <c r="U18" s="134"/>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row>
    <row r="19" spans="1:262">
      <c r="A19" s="180" t="s">
        <v>233</v>
      </c>
      <c r="B19" s="135">
        <v>2</v>
      </c>
      <c r="C19" s="193">
        <v>1</v>
      </c>
      <c r="D19" s="193">
        <v>1</v>
      </c>
      <c r="E19" s="193">
        <v>1</v>
      </c>
      <c r="F19" s="193">
        <v>2</v>
      </c>
      <c r="G19" s="193">
        <v>3</v>
      </c>
      <c r="H19" s="135">
        <v>2</v>
      </c>
      <c r="I19" s="135">
        <v>3</v>
      </c>
      <c r="J19" s="135">
        <v>5</v>
      </c>
      <c r="K19" s="135">
        <v>4</v>
      </c>
      <c r="L19" s="135">
        <v>5</v>
      </c>
      <c r="M19" s="135">
        <v>3</v>
      </c>
      <c r="N19" s="135">
        <v>2</v>
      </c>
      <c r="O19" s="135">
        <v>2</v>
      </c>
      <c r="P19" s="135">
        <v>3</v>
      </c>
      <c r="Q19" s="135">
        <v>4</v>
      </c>
      <c r="R19" s="135">
        <v>6</v>
      </c>
      <c r="S19" s="135">
        <v>7</v>
      </c>
      <c r="T19" s="135">
        <v>5</v>
      </c>
      <c r="U19" s="134"/>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row>
    <row r="20" spans="1:262" ht="21.15" customHeight="1">
      <c r="A20" s="183" t="s">
        <v>231</v>
      </c>
      <c r="B20" s="135">
        <v>16</v>
      </c>
      <c r="C20" s="193">
        <v>14</v>
      </c>
      <c r="D20" s="193">
        <v>12</v>
      </c>
      <c r="E20" s="193">
        <v>12</v>
      </c>
      <c r="F20" s="193">
        <v>14</v>
      </c>
      <c r="G20" s="193">
        <v>13</v>
      </c>
      <c r="H20" s="135">
        <v>11</v>
      </c>
      <c r="I20" s="135">
        <v>15</v>
      </c>
      <c r="J20" s="135">
        <v>14</v>
      </c>
      <c r="K20" s="135">
        <v>14</v>
      </c>
      <c r="L20" s="135">
        <v>16</v>
      </c>
      <c r="M20" s="135">
        <v>13</v>
      </c>
      <c r="N20" s="135">
        <v>11</v>
      </c>
      <c r="O20" s="135">
        <v>1</v>
      </c>
      <c r="P20" s="135">
        <v>0</v>
      </c>
      <c r="Q20" s="135">
        <v>1</v>
      </c>
      <c r="R20" s="135">
        <v>3</v>
      </c>
      <c r="S20" s="135">
        <v>5</v>
      </c>
      <c r="T20" s="135">
        <v>6</v>
      </c>
      <c r="U20" s="134"/>
      <c r="V20" s="10"/>
      <c r="W20" s="10"/>
      <c r="X20" s="10"/>
      <c r="Y20" s="10"/>
      <c r="Z20" s="10"/>
      <c r="AA20" s="10"/>
      <c r="AB20" s="10"/>
      <c r="AC20" s="10"/>
      <c r="AD20" s="10"/>
      <c r="AE20" s="10"/>
      <c r="AF20" s="10"/>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row>
    <row r="21" spans="1:262" ht="21.15" customHeight="1">
      <c r="A21" s="183" t="s">
        <v>230</v>
      </c>
      <c r="B21" s="135">
        <v>14</v>
      </c>
      <c r="C21" s="193">
        <v>20</v>
      </c>
      <c r="D21" s="193">
        <v>25</v>
      </c>
      <c r="E21" s="193">
        <v>23</v>
      </c>
      <c r="F21" s="193">
        <v>20</v>
      </c>
      <c r="G21" s="193">
        <v>22</v>
      </c>
      <c r="H21" s="135">
        <v>28</v>
      </c>
      <c r="I21" s="135">
        <v>26</v>
      </c>
      <c r="J21" s="135">
        <v>26</v>
      </c>
      <c r="K21" s="135">
        <v>25</v>
      </c>
      <c r="L21" s="135">
        <v>30</v>
      </c>
      <c r="M21" s="135">
        <v>27</v>
      </c>
      <c r="N21" s="135">
        <v>28</v>
      </c>
      <c r="O21" s="135">
        <v>30</v>
      </c>
      <c r="P21" s="135">
        <v>32</v>
      </c>
      <c r="Q21" s="135">
        <v>28</v>
      </c>
      <c r="R21" s="135">
        <v>32</v>
      </c>
      <c r="S21" s="135">
        <v>36</v>
      </c>
      <c r="T21" s="135">
        <v>39</v>
      </c>
      <c r="U21" s="134"/>
      <c r="V21" s="10"/>
      <c r="W21" s="10"/>
      <c r="X21" s="10"/>
      <c r="Y21" s="10"/>
      <c r="Z21" s="10"/>
      <c r="AA21" s="10"/>
      <c r="AB21" s="10"/>
      <c r="AC21" s="10"/>
      <c r="AD21" s="10"/>
      <c r="AE21" s="10"/>
      <c r="AF21" s="10"/>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row>
    <row r="22" spans="1:262" ht="21.15" customHeight="1">
      <c r="A22" s="183" t="s">
        <v>235</v>
      </c>
      <c r="B22" s="135">
        <v>14</v>
      </c>
      <c r="C22" s="193">
        <v>19</v>
      </c>
      <c r="D22" s="193">
        <v>18</v>
      </c>
      <c r="E22" s="193">
        <v>16</v>
      </c>
      <c r="F22" s="193">
        <v>17</v>
      </c>
      <c r="G22" s="193">
        <v>16</v>
      </c>
      <c r="H22" s="135">
        <v>17</v>
      </c>
      <c r="I22" s="135">
        <v>20</v>
      </c>
      <c r="J22" s="135">
        <v>21</v>
      </c>
      <c r="K22" s="135">
        <v>21</v>
      </c>
      <c r="L22" s="135">
        <v>24</v>
      </c>
      <c r="M22" s="135">
        <v>24</v>
      </c>
      <c r="N22" s="135">
        <v>19</v>
      </c>
      <c r="O22" s="135">
        <v>16</v>
      </c>
      <c r="P22" s="135">
        <v>16</v>
      </c>
      <c r="Q22" s="135">
        <v>17</v>
      </c>
      <c r="R22" s="135">
        <v>16</v>
      </c>
      <c r="S22" s="135">
        <v>15</v>
      </c>
      <c r="T22" s="135">
        <v>11</v>
      </c>
      <c r="U22" s="134"/>
      <c r="V22" s="10"/>
      <c r="W22" s="10"/>
      <c r="X22" s="10"/>
      <c r="Y22" s="10"/>
      <c r="Z22" s="10"/>
      <c r="AA22" s="10"/>
      <c r="AB22" s="10"/>
      <c r="AC22" s="10"/>
      <c r="AD22" s="10"/>
      <c r="AE22" s="10"/>
      <c r="AF22" s="10"/>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row>
    <row r="23" spans="1:262">
      <c r="A23" s="180" t="s">
        <v>329</v>
      </c>
      <c r="B23" s="135">
        <v>7802</v>
      </c>
      <c r="C23" s="193">
        <v>8007</v>
      </c>
      <c r="D23" s="193">
        <v>7856</v>
      </c>
      <c r="E23" s="193">
        <v>7586</v>
      </c>
      <c r="F23" s="193">
        <v>7800</v>
      </c>
      <c r="G23" s="193">
        <v>7794</v>
      </c>
      <c r="H23" s="135">
        <v>8112</v>
      </c>
      <c r="I23" s="135">
        <v>8443</v>
      </c>
      <c r="J23" s="135">
        <v>8648</v>
      </c>
      <c r="K23" s="135">
        <v>8989</v>
      </c>
      <c r="L23" s="135">
        <v>9344</v>
      </c>
      <c r="M23" s="135">
        <v>9315</v>
      </c>
      <c r="N23" s="135">
        <v>8187</v>
      </c>
      <c r="O23" s="135">
        <v>8326</v>
      </c>
      <c r="P23" s="135">
        <v>8550</v>
      </c>
      <c r="Q23" s="135">
        <v>8641</v>
      </c>
      <c r="R23" s="135">
        <v>8764</v>
      </c>
      <c r="S23" s="135">
        <v>9232</v>
      </c>
      <c r="T23" s="135">
        <v>9614</v>
      </c>
      <c r="U23" s="134"/>
      <c r="V23" s="10"/>
      <c r="W23" s="10"/>
      <c r="X23" s="10"/>
      <c r="Y23" s="10"/>
      <c r="Z23" s="10"/>
      <c r="AA23" s="10"/>
      <c r="AB23" s="10"/>
      <c r="AC23" s="10"/>
      <c r="AD23" s="10"/>
      <c r="AE23" s="10"/>
      <c r="AF23" s="10"/>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row>
    <row r="24" spans="1:262" ht="21.15" customHeight="1">
      <c r="A24" s="183" t="s">
        <v>328</v>
      </c>
      <c r="B24" s="135">
        <v>102</v>
      </c>
      <c r="C24" s="193">
        <v>102</v>
      </c>
      <c r="D24" s="193">
        <v>111</v>
      </c>
      <c r="E24" s="193">
        <v>100</v>
      </c>
      <c r="F24" s="193">
        <v>106</v>
      </c>
      <c r="G24" s="193">
        <v>108</v>
      </c>
      <c r="H24" s="135">
        <v>108</v>
      </c>
      <c r="I24" s="135">
        <v>116</v>
      </c>
      <c r="J24" s="135">
        <v>112</v>
      </c>
      <c r="K24" s="135">
        <v>119</v>
      </c>
      <c r="L24" s="135">
        <v>128</v>
      </c>
      <c r="M24" s="135">
        <v>134</v>
      </c>
      <c r="N24" s="135">
        <v>129</v>
      </c>
      <c r="O24" s="135">
        <v>125</v>
      </c>
      <c r="P24" s="135">
        <v>131</v>
      </c>
      <c r="Q24" s="135">
        <v>124</v>
      </c>
      <c r="R24" s="135">
        <v>129</v>
      </c>
      <c r="S24" s="135">
        <v>142</v>
      </c>
      <c r="T24" s="135">
        <v>147</v>
      </c>
      <c r="U24" s="134"/>
      <c r="V24" s="10"/>
      <c r="W24" s="10"/>
      <c r="X24" s="10"/>
      <c r="Y24" s="10"/>
      <c r="Z24" s="10"/>
      <c r="AA24" s="10"/>
      <c r="AB24" s="10"/>
      <c r="AC24" s="10"/>
      <c r="AD24" s="10"/>
      <c r="AE24" s="10"/>
      <c r="AF24" s="10"/>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row>
    <row r="25" spans="1:262" ht="21.15" customHeight="1">
      <c r="A25" s="183" t="s">
        <v>330</v>
      </c>
      <c r="B25" s="135">
        <v>241</v>
      </c>
      <c r="C25" s="193">
        <v>251</v>
      </c>
      <c r="D25" s="193">
        <v>257</v>
      </c>
      <c r="E25" s="193">
        <v>250</v>
      </c>
      <c r="F25" s="193">
        <v>259</v>
      </c>
      <c r="G25" s="193">
        <v>279</v>
      </c>
      <c r="H25" s="135">
        <v>281</v>
      </c>
      <c r="I25" s="135">
        <v>298</v>
      </c>
      <c r="J25" s="135">
        <v>309</v>
      </c>
      <c r="K25" s="135">
        <v>325</v>
      </c>
      <c r="L25" s="135">
        <v>336</v>
      </c>
      <c r="M25" s="135">
        <v>356</v>
      </c>
      <c r="N25" s="135">
        <v>372</v>
      </c>
      <c r="O25" s="135">
        <v>386</v>
      </c>
      <c r="P25" s="135">
        <v>391</v>
      </c>
      <c r="Q25" s="135">
        <v>420</v>
      </c>
      <c r="R25" s="135">
        <v>409</v>
      </c>
      <c r="S25" s="135">
        <v>418</v>
      </c>
      <c r="T25" s="135">
        <v>416</v>
      </c>
      <c r="U25" s="134"/>
      <c r="V25" s="10"/>
      <c r="W25" s="10"/>
      <c r="X25" s="10"/>
      <c r="Y25" s="10"/>
      <c r="Z25" s="10"/>
      <c r="AA25" s="10"/>
      <c r="AB25" s="10"/>
      <c r="AC25" s="10"/>
      <c r="AD25" s="10"/>
      <c r="AE25" s="10"/>
      <c r="AF25" s="10"/>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row>
    <row r="26" spans="1:262">
      <c r="A26" s="180" t="s">
        <v>238</v>
      </c>
      <c r="B26" s="135">
        <v>3</v>
      </c>
      <c r="C26" s="193">
        <v>2</v>
      </c>
      <c r="D26" s="193">
        <v>3</v>
      </c>
      <c r="E26" s="193">
        <v>3</v>
      </c>
      <c r="F26" s="193">
        <v>2</v>
      </c>
      <c r="G26" s="193">
        <v>2</v>
      </c>
      <c r="H26" s="135">
        <v>3</v>
      </c>
      <c r="I26" s="135">
        <v>3</v>
      </c>
      <c r="J26" s="135">
        <v>4</v>
      </c>
      <c r="K26" s="135">
        <v>4</v>
      </c>
      <c r="L26" s="135">
        <v>5</v>
      </c>
      <c r="M26" s="135">
        <v>3</v>
      </c>
      <c r="N26" s="135">
        <v>4</v>
      </c>
      <c r="O26" s="135">
        <v>4</v>
      </c>
      <c r="P26" s="135">
        <v>4</v>
      </c>
      <c r="Q26" s="135">
        <v>4</v>
      </c>
      <c r="R26" s="135">
        <v>4</v>
      </c>
      <c r="S26" s="135">
        <v>4</v>
      </c>
      <c r="T26" s="135">
        <v>4</v>
      </c>
      <c r="U26" s="134"/>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row>
    <row r="27" spans="1:262" ht="21.15" customHeight="1">
      <c r="A27" s="183" t="s">
        <v>331</v>
      </c>
      <c r="B27" s="135">
        <v>25</v>
      </c>
      <c r="C27" s="193">
        <v>26</v>
      </c>
      <c r="D27" s="193">
        <v>32</v>
      </c>
      <c r="E27" s="193">
        <v>22</v>
      </c>
      <c r="F27" s="193">
        <v>23</v>
      </c>
      <c r="G27" s="193">
        <v>30</v>
      </c>
      <c r="H27" s="135">
        <v>30</v>
      </c>
      <c r="I27" s="135">
        <v>37</v>
      </c>
      <c r="J27" s="135">
        <v>35</v>
      </c>
      <c r="K27" s="135">
        <v>36</v>
      </c>
      <c r="L27" s="135">
        <v>32</v>
      </c>
      <c r="M27" s="135">
        <v>32</v>
      </c>
      <c r="N27" s="135">
        <v>33</v>
      </c>
      <c r="O27" s="135">
        <v>5</v>
      </c>
      <c r="P27" s="135">
        <v>6</v>
      </c>
      <c r="Q27" s="135">
        <v>6</v>
      </c>
      <c r="R27" s="135">
        <v>8</v>
      </c>
      <c r="S27" s="135">
        <v>9</v>
      </c>
      <c r="T27" s="135">
        <v>10</v>
      </c>
      <c r="U27" s="134"/>
      <c r="V27" s="10"/>
      <c r="W27" s="10"/>
      <c r="X27" s="10"/>
      <c r="Y27" s="10"/>
      <c r="Z27" s="10"/>
      <c r="AA27" s="10"/>
      <c r="AB27" s="10"/>
      <c r="AC27" s="10"/>
      <c r="AD27" s="10"/>
      <c r="AE27" s="10"/>
      <c r="AF27" s="10"/>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row>
    <row r="28" spans="1:262" ht="21.15" customHeight="1">
      <c r="A28" s="183" t="s">
        <v>226</v>
      </c>
      <c r="B28" s="135">
        <v>16</v>
      </c>
      <c r="C28" s="193">
        <v>18</v>
      </c>
      <c r="D28" s="193">
        <v>18</v>
      </c>
      <c r="E28" s="193">
        <v>17</v>
      </c>
      <c r="F28" s="193">
        <v>16</v>
      </c>
      <c r="G28" s="193">
        <v>16</v>
      </c>
      <c r="H28" s="135">
        <v>13</v>
      </c>
      <c r="I28" s="135">
        <v>16</v>
      </c>
      <c r="J28" s="135">
        <v>16</v>
      </c>
      <c r="K28" s="135">
        <v>14</v>
      </c>
      <c r="L28" s="135">
        <v>19</v>
      </c>
      <c r="M28" s="135">
        <v>22</v>
      </c>
      <c r="N28" s="135">
        <v>23</v>
      </c>
      <c r="O28" s="135">
        <v>3</v>
      </c>
      <c r="P28" s="135">
        <v>3</v>
      </c>
      <c r="Q28" s="135">
        <v>5</v>
      </c>
      <c r="R28" s="135">
        <v>7</v>
      </c>
      <c r="S28" s="135">
        <v>7</v>
      </c>
      <c r="T28" s="135">
        <v>7</v>
      </c>
      <c r="U28" s="134"/>
      <c r="V28" s="10"/>
      <c r="W28" s="10"/>
      <c r="X28" s="10"/>
      <c r="Y28" s="10"/>
      <c r="Z28" s="10"/>
      <c r="AA28" s="10"/>
      <c r="AB28" s="10"/>
      <c r="AC28" s="10"/>
      <c r="AD28" s="10"/>
      <c r="AE28" s="10"/>
      <c r="AF28" s="10"/>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row>
    <row r="29" spans="1:262">
      <c r="A29" s="180" t="s">
        <v>234</v>
      </c>
      <c r="B29" s="135">
        <v>10</v>
      </c>
      <c r="C29" s="193">
        <v>10</v>
      </c>
      <c r="D29" s="193">
        <v>10</v>
      </c>
      <c r="E29" s="193">
        <v>7</v>
      </c>
      <c r="F29" s="193">
        <v>7</v>
      </c>
      <c r="G29" s="193">
        <v>6</v>
      </c>
      <c r="H29" s="135">
        <v>6</v>
      </c>
      <c r="I29" s="135">
        <v>5</v>
      </c>
      <c r="J29" s="135">
        <v>4</v>
      </c>
      <c r="K29" s="135">
        <v>6</v>
      </c>
      <c r="L29" s="135">
        <v>6</v>
      </c>
      <c r="M29" s="135">
        <v>5</v>
      </c>
      <c r="N29" s="135">
        <v>4</v>
      </c>
      <c r="O29" s="135">
        <v>1</v>
      </c>
      <c r="P29" s="135">
        <v>2</v>
      </c>
      <c r="Q29" s="135">
        <v>2</v>
      </c>
      <c r="R29" s="135">
        <v>2</v>
      </c>
      <c r="S29" s="135">
        <v>2</v>
      </c>
      <c r="T29" s="135">
        <v>1</v>
      </c>
      <c r="U29" s="134"/>
      <c r="V29" s="10"/>
      <c r="W29" s="10"/>
      <c r="X29" s="10"/>
      <c r="Y29" s="10"/>
      <c r="Z29" s="10"/>
      <c r="AA29" s="10"/>
      <c r="AB29" s="10"/>
      <c r="AC29" s="10"/>
      <c r="AD29" s="10"/>
      <c r="AE29" s="10"/>
      <c r="AF29" s="10"/>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row>
    <row r="30" spans="1:262">
      <c r="A30" s="180" t="s">
        <v>332</v>
      </c>
      <c r="B30" s="135">
        <v>15</v>
      </c>
      <c r="C30" s="193">
        <v>14</v>
      </c>
      <c r="D30" s="193">
        <v>14</v>
      </c>
      <c r="E30" s="193">
        <v>14</v>
      </c>
      <c r="F30" s="193">
        <v>14</v>
      </c>
      <c r="G30" s="193">
        <v>13</v>
      </c>
      <c r="H30" s="135">
        <v>11</v>
      </c>
      <c r="I30" s="135">
        <v>10</v>
      </c>
      <c r="J30" s="135">
        <v>12</v>
      </c>
      <c r="K30" s="135">
        <v>16</v>
      </c>
      <c r="L30" s="135">
        <v>18</v>
      </c>
      <c r="M30" s="135">
        <v>18</v>
      </c>
      <c r="N30" s="135">
        <v>22</v>
      </c>
      <c r="O30" s="135">
        <v>21</v>
      </c>
      <c r="P30" s="135">
        <v>17</v>
      </c>
      <c r="Q30" s="135">
        <v>19</v>
      </c>
      <c r="R30" s="135">
        <v>18</v>
      </c>
      <c r="S30" s="135">
        <v>18</v>
      </c>
      <c r="T30" s="135">
        <v>24</v>
      </c>
      <c r="U30" s="134"/>
      <c r="V30" s="10"/>
      <c r="W30" s="10"/>
      <c r="X30" s="10"/>
      <c r="Y30" s="10"/>
      <c r="Z30" s="10"/>
      <c r="AA30" s="10"/>
      <c r="AB30" s="10"/>
      <c r="AC30" s="10"/>
      <c r="AD30" s="10"/>
      <c r="AE30" s="10"/>
      <c r="AF30" s="10"/>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row>
    <row r="31" spans="1:262" ht="21.15" customHeight="1">
      <c r="A31" s="183" t="s">
        <v>327</v>
      </c>
      <c r="B31" s="135">
        <v>4</v>
      </c>
      <c r="C31" s="193">
        <v>6</v>
      </c>
      <c r="D31" s="193">
        <v>7</v>
      </c>
      <c r="E31" s="193">
        <v>5</v>
      </c>
      <c r="F31" s="193">
        <v>8</v>
      </c>
      <c r="G31" s="193">
        <v>7</v>
      </c>
      <c r="H31" s="135">
        <v>7</v>
      </c>
      <c r="I31" s="135">
        <v>8</v>
      </c>
      <c r="J31" s="135">
        <v>7</v>
      </c>
      <c r="K31" s="135">
        <v>6</v>
      </c>
      <c r="L31" s="135">
        <v>6</v>
      </c>
      <c r="M31" s="135">
        <v>6</v>
      </c>
      <c r="N31" s="135">
        <v>7</v>
      </c>
      <c r="O31" s="135">
        <v>4</v>
      </c>
      <c r="P31" s="135">
        <v>5</v>
      </c>
      <c r="Q31" s="135">
        <v>4</v>
      </c>
      <c r="R31" s="135">
        <v>8</v>
      </c>
      <c r="S31" s="135">
        <v>9</v>
      </c>
      <c r="T31" s="135">
        <v>4</v>
      </c>
      <c r="U31" s="134"/>
      <c r="V31" s="10"/>
      <c r="W31" s="10"/>
      <c r="X31" s="10"/>
      <c r="Y31" s="10"/>
      <c r="Z31" s="10"/>
      <c r="AA31" s="10"/>
      <c r="AB31" s="10"/>
      <c r="AC31" s="10"/>
      <c r="AD31" s="10"/>
      <c r="AE31" s="10"/>
      <c r="AF31" s="10"/>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row>
    <row r="32" spans="1:262" s="107" customFormat="1" ht="10.5">
      <c r="A32" s="60" t="s">
        <v>65</v>
      </c>
      <c r="B32" s="131">
        <f t="shared" ref="B32:T32" si="10">SUM(B33:B34)</f>
        <v>4158</v>
      </c>
      <c r="C32" s="131">
        <f t="shared" ref="C32" si="11">SUM(C33:C34)</f>
        <v>4137</v>
      </c>
      <c r="D32" s="131">
        <f t="shared" ref="D32:E32" si="12">SUM(D33:D34)</f>
        <v>4162</v>
      </c>
      <c r="E32" s="131">
        <f t="shared" si="12"/>
        <v>4148</v>
      </c>
      <c r="F32" s="131">
        <f t="shared" ref="F32:G32" si="13">SUM(F33:F34)</f>
        <v>4128</v>
      </c>
      <c r="G32" s="131">
        <f t="shared" si="13"/>
        <v>4083</v>
      </c>
      <c r="H32" s="131">
        <f t="shared" si="10"/>
        <v>3908</v>
      </c>
      <c r="I32" s="131">
        <f t="shared" si="10"/>
        <v>3823</v>
      </c>
      <c r="J32" s="131">
        <f t="shared" si="10"/>
        <v>3633</v>
      </c>
      <c r="K32" s="131">
        <f t="shared" si="10"/>
        <v>3542</v>
      </c>
      <c r="L32" s="131">
        <f t="shared" si="10"/>
        <v>3538</v>
      </c>
      <c r="M32" s="131">
        <f t="shared" si="10"/>
        <v>3419</v>
      </c>
      <c r="N32" s="131">
        <f t="shared" si="10"/>
        <v>3323</v>
      </c>
      <c r="O32" s="131">
        <f t="shared" si="10"/>
        <v>3245</v>
      </c>
      <c r="P32" s="131">
        <f t="shared" si="10"/>
        <v>3155</v>
      </c>
      <c r="Q32" s="131">
        <f t="shared" si="10"/>
        <v>3161</v>
      </c>
      <c r="R32" s="131">
        <f t="shared" si="10"/>
        <v>3120</v>
      </c>
      <c r="S32" s="131">
        <f t="shared" si="10"/>
        <v>3115</v>
      </c>
      <c r="T32" s="131">
        <f t="shared" si="10"/>
        <v>3095</v>
      </c>
      <c r="U32" s="129"/>
    </row>
    <row r="33" spans="1:262">
      <c r="A33" s="180" t="s">
        <v>214</v>
      </c>
      <c r="B33" s="135">
        <v>1775</v>
      </c>
      <c r="C33" s="193">
        <v>1777</v>
      </c>
      <c r="D33" s="193">
        <v>1823</v>
      </c>
      <c r="E33" s="193">
        <v>1824</v>
      </c>
      <c r="F33" s="193">
        <v>1806</v>
      </c>
      <c r="G33" s="193">
        <v>1704</v>
      </c>
      <c r="H33" s="135">
        <v>1541</v>
      </c>
      <c r="I33" s="135">
        <v>1420</v>
      </c>
      <c r="J33" s="135">
        <v>1242</v>
      </c>
      <c r="K33" s="135">
        <v>1132</v>
      </c>
      <c r="L33" s="135">
        <v>1053</v>
      </c>
      <c r="M33" s="135">
        <v>919</v>
      </c>
      <c r="N33" s="135">
        <v>823</v>
      </c>
      <c r="O33" s="135">
        <v>759</v>
      </c>
      <c r="P33" s="135">
        <v>664</v>
      </c>
      <c r="Q33" s="135">
        <v>651</v>
      </c>
      <c r="R33" s="135">
        <v>617</v>
      </c>
      <c r="S33" s="135">
        <v>615</v>
      </c>
      <c r="T33" s="135">
        <v>592</v>
      </c>
      <c r="U33" s="134"/>
      <c r="V33" s="10"/>
      <c r="W33" s="10"/>
      <c r="X33" s="10"/>
      <c r="Y33" s="10"/>
      <c r="Z33" s="10"/>
      <c r="AA33" s="10"/>
      <c r="AB33" s="10"/>
      <c r="AC33" s="10"/>
      <c r="AD33" s="10"/>
      <c r="AE33" s="10"/>
      <c r="AF33" s="10"/>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row>
    <row r="34" spans="1:262" ht="21.15" customHeight="1">
      <c r="A34" s="197" t="s">
        <v>326</v>
      </c>
      <c r="B34" s="193">
        <v>2383</v>
      </c>
      <c r="C34" s="193">
        <v>2360</v>
      </c>
      <c r="D34" s="193">
        <v>2339</v>
      </c>
      <c r="E34" s="193">
        <v>2324</v>
      </c>
      <c r="F34" s="193">
        <v>2322</v>
      </c>
      <c r="G34" s="193">
        <v>2379</v>
      </c>
      <c r="H34" s="193">
        <v>2367</v>
      </c>
      <c r="I34" s="193">
        <v>2403</v>
      </c>
      <c r="J34" s="193">
        <v>2391</v>
      </c>
      <c r="K34" s="193">
        <v>2410</v>
      </c>
      <c r="L34" s="193">
        <v>2485</v>
      </c>
      <c r="M34" s="193">
        <v>2500</v>
      </c>
      <c r="N34" s="193">
        <v>2500</v>
      </c>
      <c r="O34" s="193">
        <v>2486</v>
      </c>
      <c r="P34" s="193">
        <v>2491</v>
      </c>
      <c r="Q34" s="135">
        <v>2510</v>
      </c>
      <c r="R34" s="135">
        <v>2503</v>
      </c>
      <c r="S34" s="135">
        <v>2500</v>
      </c>
      <c r="T34" s="135">
        <v>2503</v>
      </c>
      <c r="U34" s="134"/>
      <c r="V34" s="10"/>
      <c r="W34" s="10"/>
      <c r="X34" s="10"/>
      <c r="Y34" s="10"/>
      <c r="Z34" s="10"/>
      <c r="AA34" s="10"/>
      <c r="AB34" s="10"/>
      <c r="AC34" s="10"/>
      <c r="AD34" s="10"/>
      <c r="AE34" s="10"/>
      <c r="AF34" s="10"/>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row>
    <row r="35" spans="1:262" ht="10.5">
      <c r="A35" s="60" t="s">
        <v>64</v>
      </c>
      <c r="B35" s="131">
        <v>2</v>
      </c>
      <c r="C35" s="131">
        <v>2</v>
      </c>
      <c r="D35" s="131">
        <v>2</v>
      </c>
      <c r="E35" s="131">
        <v>1</v>
      </c>
      <c r="F35" s="131">
        <v>0</v>
      </c>
      <c r="G35" s="131">
        <v>0</v>
      </c>
      <c r="H35" s="131">
        <v>0</v>
      </c>
      <c r="I35" s="131">
        <v>0</v>
      </c>
      <c r="J35" s="131">
        <v>0</v>
      </c>
      <c r="K35" s="131">
        <v>0</v>
      </c>
      <c r="L35" s="131">
        <v>1</v>
      </c>
      <c r="M35" s="131">
        <v>1</v>
      </c>
      <c r="N35" s="131">
        <v>1</v>
      </c>
      <c r="O35" s="131">
        <v>0</v>
      </c>
      <c r="P35" s="131">
        <v>1</v>
      </c>
      <c r="Q35" s="131">
        <v>1</v>
      </c>
      <c r="R35" s="131">
        <v>1</v>
      </c>
      <c r="S35" s="133" t="s">
        <v>50</v>
      </c>
      <c r="T35" s="133" t="s">
        <v>50</v>
      </c>
      <c r="U35" s="132"/>
      <c r="V35" s="10"/>
      <c r="W35" s="10"/>
      <c r="X35" s="10"/>
      <c r="Y35" s="10"/>
      <c r="Z35" s="10"/>
      <c r="AA35" s="10"/>
      <c r="AB35" s="10"/>
      <c r="AC35" s="10"/>
      <c r="AD35" s="10"/>
      <c r="AE35" s="10"/>
      <c r="AF35" s="10"/>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row>
    <row r="36" spans="1:262" ht="10.5">
      <c r="A36" s="60" t="s">
        <v>63</v>
      </c>
      <c r="B36" s="131">
        <v>1</v>
      </c>
      <c r="C36" s="131">
        <v>1</v>
      </c>
      <c r="D36" s="131">
        <v>2</v>
      </c>
      <c r="E36" s="131">
        <v>2</v>
      </c>
      <c r="F36" s="131">
        <v>1</v>
      </c>
      <c r="G36" s="131">
        <v>1</v>
      </c>
      <c r="H36" s="131">
        <v>1</v>
      </c>
      <c r="I36" s="131">
        <v>1</v>
      </c>
      <c r="J36" s="131">
        <v>1</v>
      </c>
      <c r="K36" s="131">
        <v>3</v>
      </c>
      <c r="L36" s="131">
        <v>3</v>
      </c>
      <c r="M36" s="131">
        <v>4</v>
      </c>
      <c r="N36" s="131">
        <v>2</v>
      </c>
      <c r="O36" s="131">
        <v>3</v>
      </c>
      <c r="P36" s="131">
        <v>5</v>
      </c>
      <c r="Q36" s="131">
        <v>5</v>
      </c>
      <c r="R36" s="131">
        <v>4</v>
      </c>
      <c r="S36" s="131">
        <v>1</v>
      </c>
      <c r="T36" s="131">
        <v>3</v>
      </c>
      <c r="U36" s="129"/>
      <c r="V36" s="10"/>
      <c r="W36" s="10"/>
      <c r="X36" s="10"/>
      <c r="Y36" s="10"/>
      <c r="Z36" s="10"/>
      <c r="AA36" s="10"/>
      <c r="AB36" s="10"/>
      <c r="AC36" s="10"/>
      <c r="AD36" s="10"/>
      <c r="AE36" s="10"/>
      <c r="AF36" s="10"/>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row>
    <row r="37" spans="1:262" ht="10.5">
      <c r="A37" s="117" t="s">
        <v>62</v>
      </c>
      <c r="B37" s="130">
        <v>14</v>
      </c>
      <c r="C37" s="130">
        <v>14</v>
      </c>
      <c r="D37" s="130">
        <v>11</v>
      </c>
      <c r="E37" s="130">
        <v>12</v>
      </c>
      <c r="F37" s="130">
        <v>8</v>
      </c>
      <c r="G37" s="130">
        <v>6</v>
      </c>
      <c r="H37" s="130">
        <v>6</v>
      </c>
      <c r="I37" s="130">
        <v>7</v>
      </c>
      <c r="J37" s="130">
        <v>9</v>
      </c>
      <c r="K37" s="130">
        <v>9</v>
      </c>
      <c r="L37" s="130">
        <v>10</v>
      </c>
      <c r="M37" s="130">
        <v>11</v>
      </c>
      <c r="N37" s="130">
        <v>9</v>
      </c>
      <c r="O37" s="130">
        <v>10</v>
      </c>
      <c r="P37" s="130">
        <v>9</v>
      </c>
      <c r="Q37" s="130">
        <v>11</v>
      </c>
      <c r="R37" s="130">
        <v>14</v>
      </c>
      <c r="S37" s="130">
        <v>15</v>
      </c>
      <c r="T37" s="130">
        <v>10</v>
      </c>
      <c r="U37" s="129"/>
      <c r="V37" s="10"/>
      <c r="W37" s="10"/>
      <c r="X37" s="10"/>
      <c r="Y37" s="10"/>
      <c r="Z37" s="10"/>
      <c r="AA37" s="10"/>
      <c r="AB37" s="10"/>
      <c r="AC37" s="10"/>
      <c r="AD37" s="10"/>
      <c r="AE37" s="10"/>
      <c r="AF37" s="10"/>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row>
    <row r="38" spans="1:262" ht="10.5">
      <c r="A38" s="124"/>
      <c r="B38" s="124"/>
      <c r="C38" s="124"/>
      <c r="D38" s="124"/>
      <c r="E38" s="124"/>
      <c r="F38" s="124"/>
      <c r="G38" s="124"/>
      <c r="H38" s="124"/>
      <c r="I38" s="124"/>
      <c r="J38" s="124"/>
      <c r="K38" s="124"/>
      <c r="L38" s="124"/>
      <c r="M38" s="124"/>
      <c r="N38" s="128"/>
      <c r="O38" s="128"/>
      <c r="P38" s="128"/>
      <c r="Q38" s="128"/>
      <c r="R38" s="128"/>
      <c r="S38" s="128"/>
      <c r="T38" s="128"/>
      <c r="U38" s="128"/>
      <c r="V38" s="10"/>
      <c r="W38" s="10"/>
      <c r="X38" s="10"/>
      <c r="Y38" s="10"/>
      <c r="Z38" s="10"/>
      <c r="AA38" s="10"/>
      <c r="AB38" s="10"/>
      <c r="AC38" s="10"/>
      <c r="AD38" s="10"/>
      <c r="AE38" s="10"/>
      <c r="AF38" s="10"/>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row>
    <row r="39" spans="1:262">
      <c r="A39" s="12" t="s">
        <v>61</v>
      </c>
      <c r="B39" s="12"/>
      <c r="C39" s="12"/>
      <c r="D39" s="12"/>
      <c r="E39" s="12"/>
      <c r="F39" s="12"/>
      <c r="G39" s="12"/>
      <c r="H39" s="12"/>
      <c r="I39" s="12"/>
      <c r="J39" s="12"/>
      <c r="K39" s="12"/>
      <c r="L39" s="12"/>
      <c r="M39" s="12"/>
      <c r="N39" s="3"/>
      <c r="O39" s="3"/>
      <c r="P39" s="9"/>
      <c r="Q39" s="9"/>
      <c r="R39" s="9"/>
      <c r="S39" s="9"/>
      <c r="T39" s="9"/>
      <c r="U39" s="2"/>
      <c r="V39" s="10"/>
      <c r="W39" s="10"/>
      <c r="X39" s="10"/>
      <c r="Y39" s="10"/>
      <c r="Z39" s="10"/>
      <c r="AA39" s="10"/>
      <c r="AB39" s="10"/>
      <c r="AC39" s="10"/>
      <c r="AD39" s="10"/>
      <c r="AE39" s="10"/>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row>
    <row r="40" spans="1:262">
      <c r="A40" s="12" t="s">
        <v>60</v>
      </c>
      <c r="B40" s="12"/>
      <c r="C40" s="12"/>
      <c r="D40" s="12"/>
      <c r="E40" s="12"/>
      <c r="F40" s="12"/>
      <c r="G40" s="12"/>
      <c r="H40" s="12"/>
      <c r="I40" s="12"/>
      <c r="J40" s="12"/>
      <c r="K40" s="12"/>
      <c r="L40" s="12"/>
      <c r="M40" s="12"/>
      <c r="N40" s="3"/>
      <c r="O40" s="3"/>
      <c r="U40" s="10"/>
      <c r="V40" s="10"/>
      <c r="W40" s="10"/>
      <c r="X40" s="10"/>
      <c r="Y40" s="10"/>
      <c r="Z40" s="10"/>
      <c r="AA40" s="10"/>
      <c r="AB40" s="10"/>
      <c r="AC40" s="10"/>
      <c r="AD40" s="10"/>
      <c r="AE40" s="10"/>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row>
    <row r="41" spans="1:262">
      <c r="A41" s="12"/>
      <c r="B41" s="12"/>
      <c r="C41" s="12"/>
      <c r="D41" s="12"/>
      <c r="E41" s="12"/>
      <c r="F41" s="12"/>
      <c r="G41" s="12"/>
      <c r="H41" s="12"/>
      <c r="I41" s="12"/>
      <c r="J41" s="12"/>
      <c r="K41" s="12"/>
      <c r="L41" s="12"/>
      <c r="M41" s="12"/>
      <c r="N41" s="3"/>
      <c r="O41" s="3"/>
      <c r="U41" s="10"/>
      <c r="V41" s="10"/>
      <c r="W41" s="10"/>
      <c r="X41" s="10"/>
      <c r="Y41" s="10"/>
      <c r="Z41" s="10"/>
      <c r="AA41" s="10"/>
      <c r="AB41" s="10"/>
      <c r="AC41" s="10"/>
      <c r="AD41" s="10"/>
      <c r="AE41" s="10"/>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row>
    <row r="42" spans="1:262">
      <c r="A42" s="12"/>
      <c r="B42" s="12"/>
      <c r="C42" s="12"/>
      <c r="D42" s="12"/>
      <c r="E42" s="12"/>
      <c r="F42" s="12"/>
      <c r="G42" s="12"/>
      <c r="H42" s="12"/>
      <c r="I42" s="12"/>
      <c r="J42" s="12"/>
      <c r="K42" s="12"/>
      <c r="L42" s="12"/>
      <c r="M42" s="12"/>
      <c r="N42" s="3"/>
      <c r="O42" s="3"/>
      <c r="U42" s="10"/>
      <c r="V42" s="10"/>
      <c r="W42" s="10"/>
      <c r="X42" s="10"/>
      <c r="Y42" s="10"/>
      <c r="Z42" s="10"/>
      <c r="AA42" s="10"/>
      <c r="AB42" s="10"/>
      <c r="AC42" s="10"/>
      <c r="AD42" s="10"/>
      <c r="AE42" s="10"/>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row>
    <row r="43" spans="1:262">
      <c r="A43" s="12"/>
      <c r="B43" s="12"/>
      <c r="C43" s="12"/>
      <c r="D43" s="12"/>
      <c r="E43" s="12"/>
      <c r="F43" s="12"/>
      <c r="G43" s="12"/>
      <c r="H43" s="12"/>
      <c r="I43" s="12"/>
      <c r="J43" s="12"/>
      <c r="K43" s="12"/>
      <c r="L43" s="12"/>
      <c r="M43" s="12"/>
      <c r="N43" s="3"/>
      <c r="O43" s="3"/>
      <c r="U43" s="10"/>
      <c r="V43" s="10"/>
      <c r="W43" s="10"/>
      <c r="X43" s="10"/>
      <c r="Y43" s="10"/>
      <c r="Z43" s="10"/>
      <c r="AA43" s="10"/>
      <c r="AB43" s="10"/>
      <c r="AC43" s="10"/>
      <c r="AD43" s="10"/>
      <c r="AE43" s="10"/>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row>
    <row r="44" spans="1:262">
      <c r="A44" s="12"/>
      <c r="B44" s="12"/>
      <c r="C44" s="12"/>
      <c r="D44" s="12"/>
      <c r="E44" s="12"/>
      <c r="F44" s="12"/>
      <c r="G44" s="12"/>
      <c r="H44" s="12"/>
      <c r="I44" s="12"/>
      <c r="J44" s="12"/>
      <c r="K44" s="12"/>
      <c r="L44" s="12"/>
      <c r="M44" s="12"/>
      <c r="N44" s="3"/>
      <c r="O44" s="3"/>
      <c r="U44" s="10"/>
      <c r="V44" s="10"/>
      <c r="W44" s="10"/>
      <c r="X44" s="10"/>
      <c r="Y44" s="10"/>
      <c r="Z44" s="10"/>
      <c r="AA44" s="10"/>
      <c r="AB44" s="10"/>
      <c r="AC44" s="10"/>
      <c r="AD44" s="10"/>
      <c r="AE44" s="10"/>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row>
    <row r="45" spans="1:262">
      <c r="A45" s="12"/>
      <c r="B45" s="12"/>
      <c r="C45" s="12"/>
      <c r="D45" s="12"/>
      <c r="E45" s="12"/>
      <c r="F45" s="12"/>
      <c r="G45" s="12"/>
      <c r="H45" s="12"/>
      <c r="I45" s="12"/>
      <c r="J45" s="12"/>
      <c r="K45" s="12"/>
      <c r="L45" s="12"/>
      <c r="M45" s="12"/>
      <c r="N45" s="3"/>
      <c r="O45" s="3"/>
      <c r="U45" s="10"/>
      <c r="V45" s="10"/>
      <c r="W45" s="10"/>
      <c r="X45" s="10"/>
      <c r="Y45" s="10"/>
      <c r="Z45" s="10"/>
      <c r="AA45" s="10"/>
      <c r="AB45" s="10"/>
      <c r="AC45" s="10"/>
      <c r="AD45" s="10"/>
      <c r="AE45" s="10"/>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row>
    <row r="46" spans="1:262">
      <c r="A46" s="12"/>
      <c r="B46" s="12"/>
      <c r="C46" s="12"/>
      <c r="D46" s="12"/>
      <c r="E46" s="12"/>
      <c r="F46" s="12"/>
      <c r="G46" s="12"/>
      <c r="H46" s="12"/>
      <c r="I46" s="12"/>
      <c r="J46" s="12"/>
      <c r="K46" s="12"/>
      <c r="L46" s="12"/>
      <c r="M46" s="12"/>
      <c r="N46" s="3"/>
      <c r="O46" s="3"/>
      <c r="U46" s="10"/>
      <c r="V46" s="10"/>
      <c r="W46" s="10"/>
      <c r="X46" s="10"/>
      <c r="Y46" s="10"/>
      <c r="Z46" s="10"/>
      <c r="AA46" s="10"/>
      <c r="AB46" s="10"/>
      <c r="AC46" s="10"/>
      <c r="AD46" s="10"/>
      <c r="AE46" s="10"/>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row>
    <row r="47" spans="1:262">
      <c r="A47" s="12"/>
      <c r="B47" s="12"/>
      <c r="C47" s="12"/>
      <c r="D47" s="12"/>
      <c r="E47" s="12"/>
      <c r="F47" s="12"/>
      <c r="G47" s="12"/>
      <c r="H47" s="12"/>
      <c r="I47" s="12"/>
      <c r="J47" s="12"/>
      <c r="K47" s="12"/>
      <c r="L47" s="12"/>
      <c r="M47" s="12"/>
      <c r="N47" s="3"/>
      <c r="O47" s="3"/>
      <c r="U47" s="10"/>
      <c r="V47" s="10"/>
      <c r="W47" s="10"/>
      <c r="X47" s="10"/>
      <c r="Y47" s="10"/>
      <c r="Z47" s="10"/>
      <c r="AA47" s="10"/>
      <c r="AB47" s="10"/>
      <c r="AC47" s="10"/>
      <c r="AD47" s="10"/>
      <c r="AE47" s="10"/>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row>
    <row r="48" spans="1:262">
      <c r="A48" s="12"/>
      <c r="B48" s="12"/>
      <c r="C48" s="12"/>
      <c r="D48" s="12"/>
      <c r="E48" s="12"/>
      <c r="F48" s="12"/>
      <c r="G48" s="12"/>
      <c r="H48" s="12"/>
      <c r="I48" s="12"/>
      <c r="J48" s="12"/>
      <c r="K48" s="12"/>
      <c r="L48" s="12"/>
      <c r="M48" s="12"/>
      <c r="N48" s="3"/>
      <c r="O48" s="3"/>
      <c r="U48" s="10"/>
      <c r="V48" s="10"/>
      <c r="W48" s="10"/>
      <c r="X48" s="10"/>
      <c r="Y48" s="10"/>
      <c r="Z48" s="10"/>
      <c r="AA48" s="10"/>
      <c r="AB48" s="10"/>
      <c r="AC48" s="10"/>
      <c r="AD48" s="10"/>
      <c r="AE48" s="10"/>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row>
    <row r="49" spans="1:262">
      <c r="A49" s="12"/>
      <c r="B49" s="12"/>
      <c r="C49" s="12"/>
      <c r="D49" s="12"/>
      <c r="E49" s="12"/>
      <c r="F49" s="12"/>
      <c r="G49" s="12"/>
      <c r="H49" s="12"/>
      <c r="I49" s="12"/>
      <c r="J49" s="12"/>
      <c r="K49" s="12"/>
      <c r="L49" s="12"/>
      <c r="M49" s="12"/>
      <c r="N49" s="3"/>
      <c r="O49" s="3"/>
      <c r="U49" s="10"/>
      <c r="V49" s="10"/>
      <c r="W49" s="10"/>
      <c r="X49" s="10"/>
      <c r="Y49" s="10"/>
      <c r="Z49" s="10"/>
      <c r="AA49" s="10"/>
      <c r="AB49" s="10"/>
      <c r="AC49" s="10"/>
      <c r="AD49" s="10"/>
      <c r="AE49" s="10"/>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row>
    <row r="50" spans="1:262">
      <c r="A50" s="12"/>
      <c r="B50" s="12"/>
      <c r="C50" s="12"/>
      <c r="D50" s="12"/>
      <c r="E50" s="12"/>
      <c r="F50" s="12"/>
      <c r="G50" s="12"/>
      <c r="H50" s="12"/>
      <c r="I50" s="12"/>
      <c r="J50" s="12"/>
      <c r="K50" s="12"/>
      <c r="L50" s="12"/>
      <c r="M50" s="12"/>
      <c r="N50" s="3"/>
      <c r="O50" s="3"/>
      <c r="U50" s="10"/>
      <c r="V50" s="10"/>
      <c r="W50" s="10"/>
      <c r="X50" s="10"/>
      <c r="Y50" s="10"/>
      <c r="Z50" s="10"/>
      <c r="AA50" s="10"/>
      <c r="AB50" s="10"/>
      <c r="AC50" s="10"/>
      <c r="AD50" s="10"/>
      <c r="AE50" s="10"/>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row>
    <row r="51" spans="1:262">
      <c r="A51" s="12"/>
      <c r="B51" s="12"/>
      <c r="C51" s="12"/>
      <c r="D51" s="12"/>
      <c r="E51" s="12"/>
      <c r="F51" s="12"/>
      <c r="G51" s="12"/>
      <c r="H51" s="12"/>
      <c r="I51" s="12"/>
      <c r="J51" s="12"/>
      <c r="K51" s="12"/>
      <c r="L51" s="12"/>
      <c r="M51" s="12"/>
      <c r="N51" s="3"/>
      <c r="O51" s="3"/>
      <c r="U51" s="10"/>
      <c r="V51" s="10"/>
      <c r="W51" s="10"/>
      <c r="X51" s="10"/>
      <c r="Y51" s="10"/>
      <c r="Z51" s="10"/>
      <c r="AA51" s="10"/>
      <c r="AB51" s="10"/>
      <c r="AC51" s="10"/>
      <c r="AD51" s="10"/>
      <c r="AE51" s="10"/>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row>
    <row r="52" spans="1:262">
      <c r="A52" s="12"/>
      <c r="B52" s="12"/>
      <c r="C52" s="12"/>
      <c r="D52" s="12"/>
      <c r="E52" s="12"/>
      <c r="F52" s="12"/>
      <c r="G52" s="12"/>
      <c r="H52" s="12"/>
      <c r="I52" s="12"/>
      <c r="J52" s="12"/>
      <c r="K52" s="12"/>
      <c r="L52" s="12"/>
      <c r="M52" s="12"/>
      <c r="N52" s="3"/>
      <c r="O52" s="3"/>
      <c r="U52" s="10"/>
      <c r="V52" s="10"/>
      <c r="W52" s="10"/>
      <c r="X52" s="10"/>
      <c r="Y52" s="10"/>
      <c r="Z52" s="10"/>
      <c r="AA52" s="10"/>
      <c r="AB52" s="10"/>
      <c r="AC52" s="10"/>
      <c r="AD52" s="10"/>
      <c r="AE52" s="10"/>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row>
    <row r="53" spans="1:262">
      <c r="A53" s="12"/>
      <c r="B53" s="12"/>
      <c r="C53" s="12"/>
      <c r="D53" s="12"/>
      <c r="E53" s="12"/>
      <c r="F53" s="12"/>
      <c r="G53" s="12"/>
      <c r="H53" s="12"/>
      <c r="I53" s="12"/>
      <c r="J53" s="12"/>
      <c r="K53" s="12"/>
      <c r="L53" s="12"/>
      <c r="M53" s="12"/>
      <c r="N53" s="3"/>
      <c r="O53" s="3"/>
      <c r="U53" s="10"/>
      <c r="V53" s="10"/>
      <c r="W53" s="10"/>
      <c r="X53" s="10"/>
      <c r="Y53" s="10"/>
      <c r="Z53" s="10"/>
      <c r="AA53" s="10"/>
      <c r="AB53" s="10"/>
      <c r="AC53" s="10"/>
      <c r="AD53" s="10"/>
      <c r="AE53" s="10"/>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row>
    <row r="54" spans="1:262">
      <c r="A54" s="12"/>
      <c r="B54" s="12"/>
      <c r="C54" s="12"/>
      <c r="D54" s="12"/>
      <c r="E54" s="12"/>
      <c r="F54" s="12"/>
      <c r="G54" s="12"/>
      <c r="H54" s="12"/>
      <c r="I54" s="12"/>
      <c r="J54" s="12"/>
      <c r="K54" s="12"/>
      <c r="L54" s="12"/>
      <c r="M54" s="12"/>
      <c r="N54" s="3"/>
      <c r="O54" s="3"/>
      <c r="U54" s="10"/>
      <c r="V54" s="10"/>
      <c r="W54" s="10"/>
      <c r="X54" s="10"/>
      <c r="Y54" s="10"/>
      <c r="Z54" s="10"/>
      <c r="AA54" s="10"/>
      <c r="AB54" s="10"/>
      <c r="AC54" s="10"/>
      <c r="AD54" s="10"/>
      <c r="AE54" s="10"/>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row>
    <row r="55" spans="1:262">
      <c r="A55" s="12"/>
      <c r="B55" s="12"/>
      <c r="C55" s="12"/>
      <c r="D55" s="12"/>
      <c r="E55" s="12"/>
      <c r="F55" s="12"/>
      <c r="G55" s="12"/>
      <c r="H55" s="12"/>
      <c r="I55" s="12"/>
      <c r="J55" s="12"/>
      <c r="K55" s="12"/>
      <c r="L55" s="12"/>
      <c r="M55" s="12"/>
      <c r="N55" s="3"/>
      <c r="O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row>
    <row r="56" spans="1:262">
      <c r="A56" s="12"/>
      <c r="B56" s="12"/>
      <c r="C56" s="12"/>
      <c r="D56" s="12"/>
      <c r="E56" s="12"/>
      <c r="F56" s="12"/>
      <c r="G56" s="12"/>
      <c r="H56" s="12"/>
      <c r="I56" s="12"/>
      <c r="J56" s="12"/>
      <c r="K56" s="12"/>
      <c r="L56" s="12"/>
      <c r="M56" s="12"/>
      <c r="N56" s="3"/>
      <c r="O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row>
    <row r="57" spans="1:262">
      <c r="A57" s="12"/>
      <c r="B57" s="12"/>
      <c r="C57" s="12"/>
      <c r="D57" s="12"/>
      <c r="E57" s="12"/>
      <c r="F57" s="12"/>
      <c r="G57" s="12"/>
      <c r="H57" s="12"/>
      <c r="I57" s="12"/>
      <c r="J57" s="12"/>
      <c r="K57" s="12"/>
      <c r="L57" s="12"/>
      <c r="M57" s="12"/>
      <c r="N57" s="3"/>
      <c r="O57" s="3"/>
      <c r="U57" s="10"/>
      <c r="V57" s="10"/>
      <c r="W57" s="10"/>
      <c r="X57" s="10"/>
      <c r="Y57" s="10"/>
      <c r="Z57" s="10"/>
      <c r="AA57" s="10"/>
      <c r="AB57" s="10"/>
      <c r="AC57" s="10"/>
      <c r="AD57" s="10"/>
      <c r="AE57" s="10"/>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row>
    <row r="58" spans="1:262">
      <c r="A58" s="12"/>
      <c r="B58" s="12"/>
      <c r="C58" s="12"/>
      <c r="D58" s="12"/>
      <c r="E58" s="12"/>
      <c r="F58" s="12"/>
      <c r="G58" s="12"/>
      <c r="H58" s="12"/>
      <c r="I58" s="12"/>
      <c r="J58" s="12"/>
      <c r="K58" s="12"/>
      <c r="L58" s="12"/>
      <c r="M58" s="12"/>
      <c r="N58" s="3"/>
      <c r="O58" s="3"/>
      <c r="U58" s="10"/>
      <c r="V58" s="10"/>
      <c r="W58" s="10"/>
      <c r="X58" s="10"/>
      <c r="Y58" s="10"/>
      <c r="Z58" s="10"/>
      <c r="AA58" s="10"/>
      <c r="AB58" s="10"/>
      <c r="AC58" s="10"/>
      <c r="AD58" s="10"/>
      <c r="AE58" s="10"/>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row>
    <row r="59" spans="1:262">
      <c r="A59" s="12"/>
      <c r="B59" s="12"/>
      <c r="C59" s="12"/>
      <c r="D59" s="12"/>
      <c r="E59" s="12"/>
      <c r="F59" s="12"/>
      <c r="G59" s="12"/>
      <c r="H59" s="12"/>
      <c r="I59" s="12"/>
      <c r="J59" s="12"/>
      <c r="K59" s="12"/>
      <c r="L59" s="12"/>
      <c r="M59" s="12"/>
      <c r="N59" s="3"/>
      <c r="O59" s="3"/>
      <c r="U59" s="10"/>
      <c r="V59" s="10"/>
      <c r="W59" s="10"/>
      <c r="X59" s="10"/>
      <c r="Y59" s="10"/>
      <c r="Z59" s="10"/>
      <c r="AA59" s="10"/>
      <c r="AB59" s="10"/>
      <c r="AC59" s="10"/>
      <c r="AD59" s="10"/>
      <c r="AE59" s="10"/>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row>
    <row r="60" spans="1:262">
      <c r="A60" s="12"/>
      <c r="B60" s="12"/>
      <c r="C60" s="12"/>
      <c r="D60" s="12"/>
      <c r="E60" s="12"/>
      <c r="F60" s="12"/>
      <c r="G60" s="12"/>
      <c r="H60" s="12"/>
      <c r="I60" s="12"/>
      <c r="J60" s="12"/>
      <c r="K60" s="12"/>
      <c r="L60" s="12"/>
      <c r="M60" s="12"/>
      <c r="N60" s="3"/>
      <c r="O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row>
  </sheetData>
  <pageMargins left="0.38" right="0" top="1" bottom="1" header="0.5" footer="0.5"/>
  <pageSetup firstPageNumber="12" orientation="portrait" useFirstPageNumber="1" horizontalDpi="4294967292" verticalDpi="300" r:id="rId1"/>
  <headerFooter alignWithMargins="0">
    <oddFooter>&amp;C&amp;P of 31</oddFooter>
  </headerFooter>
  <ignoredErrors>
    <ignoredError sqref="L32:R32 B32 E32:K32 C32:D32" formulaRange="1"/>
    <ignoredError sqref="D7:E7"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9"/>
  <sheetViews>
    <sheetView showGridLines="0" zoomScaleNormal="100" workbookViewId="0">
      <selection activeCell="V1" sqref="V1"/>
    </sheetView>
  </sheetViews>
  <sheetFormatPr defaultColWidth="11.8984375" defaultRowHeight="10"/>
  <cols>
    <col min="1" max="1" width="37.09765625" style="44" customWidth="1"/>
    <col min="2" max="11" width="7.296875" style="44" customWidth="1"/>
    <col min="12" max="13" width="7.296875" style="44" hidden="1" customWidth="1"/>
    <col min="14" max="14" width="7.296875" style="1" hidden="1" customWidth="1"/>
    <col min="15" max="15" width="7.296875" style="141" hidden="1" customWidth="1"/>
    <col min="16" max="18" width="7.296875" style="13" hidden="1" customWidth="1"/>
    <col min="19" max="20" width="7.296875" style="1" hidden="1" customWidth="1"/>
    <col min="21" max="16384" width="11.8984375" style="1"/>
  </cols>
  <sheetData>
    <row r="1" spans="1:32" ht="10.5">
      <c r="A1" s="33" t="s">
        <v>72</v>
      </c>
      <c r="B1" s="33"/>
      <c r="C1" s="33"/>
      <c r="D1" s="33"/>
      <c r="E1" s="33"/>
      <c r="F1" s="33"/>
      <c r="G1" s="33"/>
      <c r="H1" s="33"/>
      <c r="I1" s="33"/>
      <c r="J1" s="33"/>
      <c r="K1" s="33"/>
      <c r="L1" s="33"/>
      <c r="M1" s="33"/>
      <c r="N1" s="33"/>
      <c r="O1" s="33"/>
      <c r="P1" s="113"/>
      <c r="Q1" s="113"/>
      <c r="R1" s="113"/>
      <c r="S1" s="30"/>
      <c r="T1" s="30"/>
    </row>
    <row r="2" spans="1:32" ht="13.65" customHeight="1">
      <c r="A2" s="33" t="s">
        <v>71</v>
      </c>
      <c r="B2" s="33"/>
      <c r="C2" s="33"/>
      <c r="D2" s="33"/>
      <c r="E2" s="33"/>
      <c r="F2" s="33"/>
      <c r="G2" s="33"/>
      <c r="H2" s="33"/>
      <c r="I2" s="33"/>
      <c r="J2" s="33"/>
      <c r="K2" s="33"/>
      <c r="L2" s="33"/>
      <c r="M2" s="33"/>
      <c r="N2" s="33"/>
      <c r="O2" s="33"/>
      <c r="P2" s="113"/>
      <c r="Q2" s="113"/>
      <c r="R2" s="113"/>
      <c r="S2" s="30"/>
      <c r="T2" s="30"/>
    </row>
    <row r="3" spans="1:32" ht="10.5">
      <c r="A3" s="162" t="s">
        <v>122</v>
      </c>
      <c r="B3" s="33"/>
      <c r="C3" s="33"/>
      <c r="D3" s="33"/>
      <c r="E3" s="33"/>
      <c r="F3" s="33"/>
      <c r="G3" s="33"/>
      <c r="H3" s="33"/>
      <c r="I3" s="33"/>
      <c r="J3" s="33"/>
      <c r="K3" s="33"/>
      <c r="L3" s="33"/>
      <c r="M3" s="33"/>
      <c r="N3" s="33"/>
      <c r="O3" s="33"/>
      <c r="P3" s="113"/>
      <c r="Q3" s="113"/>
      <c r="R3" s="113"/>
      <c r="S3" s="30"/>
      <c r="T3" s="30"/>
    </row>
    <row r="4" spans="1:32" ht="10.5">
      <c r="A4" s="33"/>
      <c r="B4" s="33"/>
      <c r="C4" s="33"/>
      <c r="D4" s="33"/>
      <c r="E4" s="33"/>
      <c r="F4" s="33"/>
      <c r="G4" s="33"/>
      <c r="H4" s="33"/>
      <c r="I4" s="33"/>
      <c r="J4" s="33"/>
      <c r="K4" s="33"/>
      <c r="L4" s="33"/>
      <c r="M4" s="33"/>
      <c r="N4" s="33"/>
      <c r="O4" s="148"/>
      <c r="P4" s="113"/>
      <c r="Q4" s="113"/>
      <c r="R4" s="113"/>
      <c r="S4" s="32"/>
      <c r="T4" s="30"/>
    </row>
    <row r="5" spans="1:32" s="112" customFormat="1" ht="16.5" customHeight="1">
      <c r="A5" s="29" t="s">
        <v>45</v>
      </c>
      <c r="B5" s="256">
        <v>2019</v>
      </c>
      <c r="C5" s="256">
        <v>2018</v>
      </c>
      <c r="D5" s="256">
        <v>2017</v>
      </c>
      <c r="E5" s="256">
        <v>2016</v>
      </c>
      <c r="F5" s="256">
        <v>2015</v>
      </c>
      <c r="G5" s="256">
        <v>2014</v>
      </c>
      <c r="H5" s="256">
        <v>2013</v>
      </c>
      <c r="I5" s="256">
        <v>2012</v>
      </c>
      <c r="J5" s="256">
        <v>2011</v>
      </c>
      <c r="K5" s="256">
        <v>2010</v>
      </c>
      <c r="L5" s="256">
        <v>2009</v>
      </c>
      <c r="M5" s="256">
        <v>2008</v>
      </c>
      <c r="N5" s="256">
        <v>2007</v>
      </c>
      <c r="O5" s="256">
        <v>2006</v>
      </c>
      <c r="P5" s="256">
        <v>2005</v>
      </c>
      <c r="Q5" s="256">
        <v>2004</v>
      </c>
      <c r="R5" s="256">
        <v>2003</v>
      </c>
      <c r="S5" s="256">
        <v>2002</v>
      </c>
      <c r="T5" s="256">
        <v>2001</v>
      </c>
      <c r="U5" s="261"/>
    </row>
    <row r="6" spans="1:32" ht="10.5">
      <c r="A6" s="60" t="s">
        <v>23</v>
      </c>
      <c r="B6" s="137">
        <f t="shared" ref="B6:S6" si="0">B7+B15+B26</f>
        <v>24989</v>
      </c>
      <c r="C6" s="137">
        <f t="shared" si="0"/>
        <v>24463</v>
      </c>
      <c r="D6" s="137">
        <f t="shared" ref="D6" si="1">D7+D15+D26</f>
        <v>24276</v>
      </c>
      <c r="E6" s="137">
        <f t="shared" si="0"/>
        <v>23961</v>
      </c>
      <c r="F6" s="137">
        <f t="shared" ref="F6:G6" si="2">F7+F15+F26</f>
        <v>25751</v>
      </c>
      <c r="G6" s="137">
        <f t="shared" si="2"/>
        <v>26424</v>
      </c>
      <c r="H6" s="137">
        <f t="shared" si="0"/>
        <v>27184</v>
      </c>
      <c r="I6" s="137">
        <f t="shared" si="0"/>
        <v>27950</v>
      </c>
      <c r="J6" s="137">
        <f t="shared" si="0"/>
        <v>28556</v>
      </c>
      <c r="K6" s="137">
        <f t="shared" si="0"/>
        <v>28896</v>
      </c>
      <c r="L6" s="137">
        <f t="shared" si="0"/>
        <v>29131</v>
      </c>
      <c r="M6" s="137">
        <f t="shared" si="0"/>
        <v>29214</v>
      </c>
      <c r="N6" s="137">
        <f t="shared" si="0"/>
        <v>29513</v>
      </c>
      <c r="O6" s="137">
        <f t="shared" si="0"/>
        <v>30137</v>
      </c>
      <c r="P6" s="137">
        <f t="shared" si="0"/>
        <v>30186</v>
      </c>
      <c r="Q6" s="137">
        <f t="shared" si="0"/>
        <v>30222</v>
      </c>
      <c r="R6" s="137">
        <f t="shared" si="0"/>
        <v>30125</v>
      </c>
      <c r="S6" s="137">
        <f t="shared" si="0"/>
        <v>31146</v>
      </c>
      <c r="T6" s="137">
        <f>T7+T15</f>
        <v>17885</v>
      </c>
      <c r="U6" s="129"/>
      <c r="V6" s="10"/>
      <c r="W6" s="10"/>
      <c r="X6" s="10"/>
      <c r="Y6" s="10"/>
      <c r="Z6" s="10"/>
      <c r="AA6" s="10"/>
      <c r="AB6" s="10"/>
      <c r="AC6" s="10"/>
      <c r="AD6" s="10"/>
      <c r="AE6" s="10"/>
      <c r="AF6" s="10"/>
    </row>
    <row r="7" spans="1:32" s="21" customFormat="1" ht="10.5">
      <c r="A7" s="120" t="s">
        <v>67</v>
      </c>
      <c r="B7" s="131">
        <f t="shared" ref="B7:T7" si="3">SUM(B8:B14)</f>
        <v>14085</v>
      </c>
      <c r="C7" s="131">
        <f t="shared" si="3"/>
        <v>13884</v>
      </c>
      <c r="D7" s="131">
        <f t="shared" ref="D7" si="4">SUM(D8:D14)</f>
        <v>13780</v>
      </c>
      <c r="E7" s="131">
        <f t="shared" si="3"/>
        <v>13610</v>
      </c>
      <c r="F7" s="131">
        <f t="shared" ref="F7:G7" si="5">SUM(F8:F14)</f>
        <v>17348</v>
      </c>
      <c r="G7" s="131">
        <f t="shared" si="5"/>
        <v>17792</v>
      </c>
      <c r="H7" s="131">
        <f t="shared" si="3"/>
        <v>18200</v>
      </c>
      <c r="I7" s="131">
        <f t="shared" si="3"/>
        <v>18633</v>
      </c>
      <c r="J7" s="131">
        <f t="shared" si="3"/>
        <v>18980</v>
      </c>
      <c r="K7" s="131">
        <f t="shared" si="3"/>
        <v>19170</v>
      </c>
      <c r="L7" s="131">
        <f t="shared" si="3"/>
        <v>19370</v>
      </c>
      <c r="M7" s="131">
        <f t="shared" si="3"/>
        <v>19479</v>
      </c>
      <c r="N7" s="131">
        <f t="shared" si="3"/>
        <v>19652</v>
      </c>
      <c r="O7" s="131">
        <f t="shared" si="3"/>
        <v>20002</v>
      </c>
      <c r="P7" s="131">
        <f t="shared" si="3"/>
        <v>20052</v>
      </c>
      <c r="Q7" s="131">
        <f t="shared" si="3"/>
        <v>20112</v>
      </c>
      <c r="R7" s="131">
        <f t="shared" si="3"/>
        <v>20079</v>
      </c>
      <c r="S7" s="131">
        <f t="shared" si="3"/>
        <v>20574</v>
      </c>
      <c r="T7" s="131">
        <f t="shared" si="3"/>
        <v>12834</v>
      </c>
      <c r="U7" s="129"/>
      <c r="V7" s="82"/>
      <c r="W7" s="82"/>
      <c r="X7" s="82"/>
      <c r="Y7" s="82"/>
      <c r="Z7" s="82"/>
      <c r="AA7" s="82"/>
      <c r="AB7" s="82"/>
      <c r="AC7" s="82"/>
      <c r="AD7" s="82"/>
      <c r="AE7" s="82"/>
      <c r="AF7" s="82"/>
    </row>
    <row r="8" spans="1:32">
      <c r="A8" s="180" t="s">
        <v>202</v>
      </c>
      <c r="B8" s="135">
        <v>10763</v>
      </c>
      <c r="C8" s="193">
        <v>10407</v>
      </c>
      <c r="D8" s="193">
        <v>10272</v>
      </c>
      <c r="E8" s="193">
        <v>10144</v>
      </c>
      <c r="F8" s="193">
        <v>13718</v>
      </c>
      <c r="G8" s="193">
        <v>14029</v>
      </c>
      <c r="H8" s="135">
        <v>14312</v>
      </c>
      <c r="I8" s="135">
        <v>14564</v>
      </c>
      <c r="J8" s="135">
        <v>14733</v>
      </c>
      <c r="K8" s="135">
        <v>14837</v>
      </c>
      <c r="L8" s="135">
        <v>14850</v>
      </c>
      <c r="M8" s="135">
        <v>14779</v>
      </c>
      <c r="N8" s="135">
        <v>14955</v>
      </c>
      <c r="O8" s="135">
        <v>15091</v>
      </c>
      <c r="P8" s="135">
        <v>14934</v>
      </c>
      <c r="Q8" s="135">
        <v>14849</v>
      </c>
      <c r="R8" s="135">
        <v>14784</v>
      </c>
      <c r="S8" s="135">
        <v>15165</v>
      </c>
      <c r="T8" s="135">
        <v>7372</v>
      </c>
      <c r="U8" s="134"/>
      <c r="V8" s="10"/>
      <c r="W8" s="10"/>
      <c r="X8" s="10"/>
      <c r="Y8" s="10"/>
      <c r="Z8" s="10"/>
      <c r="AA8" s="10"/>
      <c r="AB8" s="10"/>
      <c r="AC8" s="10"/>
      <c r="AD8" s="10"/>
      <c r="AE8" s="10"/>
      <c r="AF8" s="10"/>
    </row>
    <row r="9" spans="1:32">
      <c r="A9" s="180" t="s">
        <v>333</v>
      </c>
      <c r="B9" s="135">
        <v>2165</v>
      </c>
      <c r="C9" s="193">
        <v>2264</v>
      </c>
      <c r="D9" s="193">
        <v>2275</v>
      </c>
      <c r="E9" s="193">
        <v>2253</v>
      </c>
      <c r="F9" s="193">
        <v>2336</v>
      </c>
      <c r="G9" s="193">
        <v>2413</v>
      </c>
      <c r="H9" s="135">
        <v>2494</v>
      </c>
      <c r="I9" s="135">
        <v>2594</v>
      </c>
      <c r="J9" s="135">
        <v>2721</v>
      </c>
      <c r="K9" s="135">
        <v>2778</v>
      </c>
      <c r="L9" s="135">
        <v>2855</v>
      </c>
      <c r="M9" s="135">
        <v>2995</v>
      </c>
      <c r="N9" s="135">
        <v>3009</v>
      </c>
      <c r="O9" s="135">
        <v>3172</v>
      </c>
      <c r="P9" s="135">
        <v>3293</v>
      </c>
      <c r="Q9" s="135">
        <v>3406</v>
      </c>
      <c r="R9" s="135">
        <v>3420</v>
      </c>
      <c r="S9" s="135">
        <v>3502</v>
      </c>
      <c r="T9" s="135">
        <v>3531</v>
      </c>
      <c r="U9" s="134"/>
      <c r="V9" s="10"/>
      <c r="W9" s="10"/>
      <c r="X9" s="10"/>
      <c r="Y9" s="10"/>
      <c r="Z9" s="10"/>
      <c r="AA9" s="10"/>
      <c r="AB9" s="10"/>
      <c r="AC9" s="10"/>
      <c r="AD9" s="10"/>
      <c r="AE9" s="10"/>
      <c r="AF9" s="10"/>
    </row>
    <row r="10" spans="1:32">
      <c r="A10" s="180" t="s">
        <v>334</v>
      </c>
      <c r="B10" s="135">
        <v>70</v>
      </c>
      <c r="C10" s="193">
        <v>77</v>
      </c>
      <c r="D10" s="193">
        <v>75</v>
      </c>
      <c r="E10" s="193">
        <v>71</v>
      </c>
      <c r="F10" s="193">
        <v>73</v>
      </c>
      <c r="G10" s="193">
        <v>76</v>
      </c>
      <c r="H10" s="135">
        <v>77</v>
      </c>
      <c r="I10" s="135">
        <v>85</v>
      </c>
      <c r="J10" s="135">
        <v>79</v>
      </c>
      <c r="K10" s="135">
        <v>84</v>
      </c>
      <c r="L10" s="135">
        <v>91</v>
      </c>
      <c r="M10" s="135">
        <v>89</v>
      </c>
      <c r="N10" s="135">
        <v>82</v>
      </c>
      <c r="O10" s="135">
        <v>84</v>
      </c>
      <c r="P10" s="135">
        <v>91</v>
      </c>
      <c r="Q10" s="135">
        <v>84</v>
      </c>
      <c r="R10" s="135">
        <v>84</v>
      </c>
      <c r="S10" s="135">
        <v>86</v>
      </c>
      <c r="T10" s="135">
        <v>83</v>
      </c>
      <c r="U10" s="134"/>
      <c r="V10" s="10"/>
      <c r="W10" s="10"/>
      <c r="X10" s="10"/>
      <c r="Y10" s="10"/>
      <c r="Z10" s="10"/>
      <c r="AA10" s="10"/>
      <c r="AB10" s="10"/>
      <c r="AC10" s="10"/>
      <c r="AD10" s="10"/>
      <c r="AE10" s="10"/>
      <c r="AF10" s="10"/>
    </row>
    <row r="11" spans="1:32" ht="21.15" customHeight="1">
      <c r="A11" s="183" t="s">
        <v>335</v>
      </c>
      <c r="B11" s="135">
        <v>14</v>
      </c>
      <c r="C11" s="193">
        <v>20</v>
      </c>
      <c r="D11" s="193">
        <v>25</v>
      </c>
      <c r="E11" s="193">
        <v>23</v>
      </c>
      <c r="F11" s="193">
        <v>20</v>
      </c>
      <c r="G11" s="193">
        <v>22</v>
      </c>
      <c r="H11" s="135">
        <v>28</v>
      </c>
      <c r="I11" s="135">
        <v>26</v>
      </c>
      <c r="J11" s="135">
        <v>26</v>
      </c>
      <c r="K11" s="135">
        <v>25</v>
      </c>
      <c r="L11" s="135">
        <v>30</v>
      </c>
      <c r="M11" s="135">
        <v>27</v>
      </c>
      <c r="N11" s="135">
        <v>28</v>
      </c>
      <c r="O11" s="135">
        <v>30</v>
      </c>
      <c r="P11" s="135">
        <v>32</v>
      </c>
      <c r="Q11" s="135">
        <v>28</v>
      </c>
      <c r="R11" s="135">
        <v>32</v>
      </c>
      <c r="S11" s="135">
        <v>36</v>
      </c>
      <c r="T11" s="135">
        <v>39</v>
      </c>
      <c r="U11" s="134"/>
      <c r="V11" s="10"/>
      <c r="W11" s="10"/>
      <c r="X11" s="10"/>
      <c r="Y11" s="10"/>
      <c r="Z11" s="10"/>
      <c r="AA11" s="10"/>
      <c r="AB11" s="10"/>
      <c r="AC11" s="10"/>
      <c r="AD11" s="10"/>
      <c r="AE11" s="10"/>
      <c r="AF11" s="10"/>
    </row>
    <row r="12" spans="1:32">
      <c r="A12" s="180" t="s">
        <v>339</v>
      </c>
      <c r="B12" s="135">
        <v>970</v>
      </c>
      <c r="C12" s="193">
        <v>1012</v>
      </c>
      <c r="D12" s="193">
        <v>1020</v>
      </c>
      <c r="E12" s="193">
        <v>1016</v>
      </c>
      <c r="F12" s="193">
        <v>1092</v>
      </c>
      <c r="G12" s="193">
        <v>1139</v>
      </c>
      <c r="H12" s="135">
        <v>1175</v>
      </c>
      <c r="I12" s="135">
        <v>1242</v>
      </c>
      <c r="J12" s="135">
        <v>1302</v>
      </c>
      <c r="K12" s="135">
        <v>1320</v>
      </c>
      <c r="L12" s="135">
        <v>1410</v>
      </c>
      <c r="M12" s="135">
        <v>1448</v>
      </c>
      <c r="N12" s="135">
        <v>1442</v>
      </c>
      <c r="O12" s="135">
        <v>1493</v>
      </c>
      <c r="P12" s="135">
        <v>1565</v>
      </c>
      <c r="Q12" s="135">
        <v>1616</v>
      </c>
      <c r="R12" s="135">
        <v>1628</v>
      </c>
      <c r="S12" s="135">
        <v>1639</v>
      </c>
      <c r="T12" s="135">
        <v>1657</v>
      </c>
      <c r="U12" s="134"/>
      <c r="V12" s="10"/>
      <c r="W12" s="10"/>
      <c r="X12" s="10"/>
      <c r="Y12" s="10"/>
      <c r="Z12" s="10"/>
      <c r="AA12" s="10"/>
      <c r="AB12" s="10"/>
      <c r="AC12" s="10"/>
      <c r="AD12" s="10"/>
      <c r="AE12" s="10"/>
      <c r="AF12" s="10"/>
    </row>
    <row r="13" spans="1:32" ht="21.15" customHeight="1">
      <c r="A13" s="183" t="s">
        <v>340</v>
      </c>
      <c r="B13" s="135">
        <v>102</v>
      </c>
      <c r="C13" s="193">
        <v>102</v>
      </c>
      <c r="D13" s="193">
        <v>111</v>
      </c>
      <c r="E13" s="193">
        <v>100</v>
      </c>
      <c r="F13" s="193">
        <v>106</v>
      </c>
      <c r="G13" s="193">
        <v>108</v>
      </c>
      <c r="H13" s="135">
        <v>108</v>
      </c>
      <c r="I13" s="135">
        <v>116</v>
      </c>
      <c r="J13" s="135">
        <v>112</v>
      </c>
      <c r="K13" s="135">
        <v>119</v>
      </c>
      <c r="L13" s="135">
        <v>128</v>
      </c>
      <c r="M13" s="135">
        <v>134</v>
      </c>
      <c r="N13" s="135">
        <v>129</v>
      </c>
      <c r="O13" s="135">
        <v>125</v>
      </c>
      <c r="P13" s="135">
        <v>131</v>
      </c>
      <c r="Q13" s="135">
        <v>124</v>
      </c>
      <c r="R13" s="135">
        <v>129</v>
      </c>
      <c r="S13" s="135">
        <v>142</v>
      </c>
      <c r="T13" s="135">
        <v>147</v>
      </c>
      <c r="U13" s="134"/>
    </row>
    <row r="14" spans="1:32">
      <c r="A14" s="180" t="s">
        <v>341</v>
      </c>
      <c r="B14" s="135">
        <v>1</v>
      </c>
      <c r="C14" s="193">
        <v>2</v>
      </c>
      <c r="D14" s="193">
        <v>2</v>
      </c>
      <c r="E14" s="193">
        <v>3</v>
      </c>
      <c r="F14" s="193">
        <v>3</v>
      </c>
      <c r="G14" s="193">
        <v>5</v>
      </c>
      <c r="H14" s="135">
        <v>6</v>
      </c>
      <c r="I14" s="135">
        <v>6</v>
      </c>
      <c r="J14" s="135">
        <v>7</v>
      </c>
      <c r="K14" s="135">
        <v>7</v>
      </c>
      <c r="L14" s="135">
        <v>6</v>
      </c>
      <c r="M14" s="135">
        <v>7</v>
      </c>
      <c r="N14" s="135">
        <v>7</v>
      </c>
      <c r="O14" s="135">
        <v>7</v>
      </c>
      <c r="P14" s="135">
        <v>6</v>
      </c>
      <c r="Q14" s="135">
        <v>5</v>
      </c>
      <c r="R14" s="135">
        <v>2</v>
      </c>
      <c r="S14" s="135">
        <v>4</v>
      </c>
      <c r="T14" s="135">
        <v>5</v>
      </c>
      <c r="U14" s="134"/>
    </row>
    <row r="15" spans="1:32" s="21" customFormat="1" ht="10.5">
      <c r="A15" s="60" t="s">
        <v>66</v>
      </c>
      <c r="B15" s="131">
        <f t="shared" ref="B15:H15" si="6">SUM(B16:B25)</f>
        <v>6977</v>
      </c>
      <c r="C15" s="131">
        <f t="shared" ref="C15" si="7">SUM(C16:C25)</f>
        <v>6929</v>
      </c>
      <c r="D15" s="131">
        <f t="shared" si="6"/>
        <v>6916</v>
      </c>
      <c r="E15" s="131">
        <f t="shared" si="6"/>
        <v>6849</v>
      </c>
      <c r="F15" s="131">
        <f t="shared" si="6"/>
        <v>6380</v>
      </c>
      <c r="G15" s="131">
        <f t="shared" si="6"/>
        <v>6605</v>
      </c>
      <c r="H15" s="131">
        <f t="shared" si="6"/>
        <v>6925</v>
      </c>
      <c r="I15" s="131">
        <f t="shared" ref="I15:J15" si="8">SUM(I16:I25)</f>
        <v>7211</v>
      </c>
      <c r="J15" s="131">
        <f t="shared" si="8"/>
        <v>7427</v>
      </c>
      <c r="K15" s="131">
        <f t="shared" ref="K15:T15" si="9">SUM(K16:K25)</f>
        <v>7592</v>
      </c>
      <c r="L15" s="131">
        <f t="shared" si="9"/>
        <v>7689</v>
      </c>
      <c r="M15" s="131">
        <f t="shared" si="9"/>
        <v>7787</v>
      </c>
      <c r="N15" s="131">
        <f t="shared" si="9"/>
        <v>7915</v>
      </c>
      <c r="O15" s="131">
        <f t="shared" si="9"/>
        <v>8148</v>
      </c>
      <c r="P15" s="131">
        <f t="shared" si="9"/>
        <v>8255</v>
      </c>
      <c r="Q15" s="131">
        <f t="shared" si="9"/>
        <v>8364</v>
      </c>
      <c r="R15" s="131">
        <f t="shared" si="9"/>
        <v>8415</v>
      </c>
      <c r="S15" s="131">
        <f t="shared" si="9"/>
        <v>8791</v>
      </c>
      <c r="T15" s="131">
        <f t="shared" si="9"/>
        <v>5051</v>
      </c>
      <c r="U15" s="129"/>
    </row>
    <row r="16" spans="1:32">
      <c r="A16" s="180" t="s">
        <v>216</v>
      </c>
      <c r="B16" s="135">
        <v>4457</v>
      </c>
      <c r="C16" s="193">
        <v>4319</v>
      </c>
      <c r="D16" s="193">
        <v>4293</v>
      </c>
      <c r="E16" s="193">
        <v>4348</v>
      </c>
      <c r="F16" s="193">
        <v>3723</v>
      </c>
      <c r="G16" s="193">
        <v>3877</v>
      </c>
      <c r="H16" s="135">
        <v>4013</v>
      </c>
      <c r="I16" s="135">
        <v>4137</v>
      </c>
      <c r="J16" s="135">
        <v>4260</v>
      </c>
      <c r="K16" s="135">
        <v>4307</v>
      </c>
      <c r="L16" s="135">
        <v>4352</v>
      </c>
      <c r="M16" s="135">
        <v>4334</v>
      </c>
      <c r="N16" s="135">
        <v>4377</v>
      </c>
      <c r="O16" s="135">
        <v>4520</v>
      </c>
      <c r="P16" s="135">
        <v>4556</v>
      </c>
      <c r="Q16" s="135">
        <v>4505</v>
      </c>
      <c r="R16" s="135">
        <v>4535</v>
      </c>
      <c r="S16" s="135">
        <v>4880</v>
      </c>
      <c r="T16" s="135">
        <v>1101</v>
      </c>
      <c r="U16" s="134"/>
      <c r="V16" s="10"/>
      <c r="W16" s="10"/>
      <c r="X16" s="10"/>
      <c r="Y16" s="10"/>
      <c r="Z16" s="10"/>
      <c r="AA16" s="10"/>
      <c r="AB16" s="10"/>
      <c r="AC16" s="10"/>
      <c r="AD16" s="10"/>
      <c r="AE16" s="10"/>
      <c r="AF16" s="10"/>
    </row>
    <row r="17" spans="1:32">
      <c r="A17" s="180" t="s">
        <v>342</v>
      </c>
      <c r="B17" s="135">
        <v>1810</v>
      </c>
      <c r="C17" s="193">
        <v>1859</v>
      </c>
      <c r="D17" s="193">
        <v>1872</v>
      </c>
      <c r="E17" s="193">
        <v>1785</v>
      </c>
      <c r="F17" s="193">
        <v>1907</v>
      </c>
      <c r="G17" s="193">
        <v>1964</v>
      </c>
      <c r="H17" s="135">
        <v>2134</v>
      </c>
      <c r="I17" s="135">
        <v>2245</v>
      </c>
      <c r="J17" s="135">
        <v>2324</v>
      </c>
      <c r="K17" s="135">
        <v>2409</v>
      </c>
      <c r="L17" s="135">
        <v>2448</v>
      </c>
      <c r="M17" s="135">
        <v>2533</v>
      </c>
      <c r="N17" s="135">
        <v>2591</v>
      </c>
      <c r="O17" s="135">
        <v>2691</v>
      </c>
      <c r="P17" s="135">
        <v>2736</v>
      </c>
      <c r="Q17" s="135">
        <v>2836</v>
      </c>
      <c r="R17" s="135">
        <v>2852</v>
      </c>
      <c r="S17" s="135">
        <v>2879</v>
      </c>
      <c r="T17" s="135">
        <v>2915</v>
      </c>
      <c r="U17" s="134"/>
      <c r="V17" s="10"/>
      <c r="W17" s="10"/>
      <c r="X17" s="10"/>
      <c r="Y17" s="10"/>
      <c r="Z17" s="10"/>
      <c r="AA17" s="10"/>
      <c r="AB17" s="10"/>
      <c r="AC17" s="10"/>
      <c r="AD17" s="10"/>
      <c r="AE17" s="10"/>
      <c r="AF17" s="10"/>
    </row>
    <row r="18" spans="1:32">
      <c r="A18" s="180" t="s">
        <v>207</v>
      </c>
      <c r="B18" s="135">
        <v>388</v>
      </c>
      <c r="C18" s="193">
        <v>413</v>
      </c>
      <c r="D18" s="193">
        <v>404</v>
      </c>
      <c r="E18" s="193">
        <v>381</v>
      </c>
      <c r="F18" s="193">
        <v>395</v>
      </c>
      <c r="G18" s="193">
        <v>391</v>
      </c>
      <c r="H18" s="135">
        <v>394</v>
      </c>
      <c r="I18" s="135">
        <v>422</v>
      </c>
      <c r="J18" s="135">
        <v>429</v>
      </c>
      <c r="K18" s="135">
        <v>449</v>
      </c>
      <c r="L18" s="135">
        <v>448</v>
      </c>
      <c r="M18" s="135">
        <v>456</v>
      </c>
      <c r="N18" s="135">
        <v>470</v>
      </c>
      <c r="O18" s="135">
        <v>477</v>
      </c>
      <c r="P18" s="135">
        <v>498</v>
      </c>
      <c r="Q18" s="135">
        <v>523</v>
      </c>
      <c r="R18" s="135">
        <v>534</v>
      </c>
      <c r="S18" s="135">
        <v>535</v>
      </c>
      <c r="T18" s="135">
        <v>551</v>
      </c>
      <c r="U18" s="134"/>
    </row>
    <row r="19" spans="1:32" ht="21.15" customHeight="1">
      <c r="A19" s="183" t="s">
        <v>343</v>
      </c>
      <c r="B19" s="135">
        <v>14</v>
      </c>
      <c r="C19" s="193">
        <v>19</v>
      </c>
      <c r="D19" s="193">
        <v>18</v>
      </c>
      <c r="E19" s="193">
        <v>16</v>
      </c>
      <c r="F19" s="193">
        <v>17</v>
      </c>
      <c r="G19" s="193">
        <v>16</v>
      </c>
      <c r="H19" s="135">
        <v>17</v>
      </c>
      <c r="I19" s="135">
        <v>20</v>
      </c>
      <c r="J19" s="135">
        <v>21</v>
      </c>
      <c r="K19" s="135">
        <v>21</v>
      </c>
      <c r="L19" s="135">
        <v>24</v>
      </c>
      <c r="M19" s="135">
        <v>24</v>
      </c>
      <c r="N19" s="135">
        <v>19</v>
      </c>
      <c r="O19" s="135">
        <v>16</v>
      </c>
      <c r="P19" s="135">
        <v>16</v>
      </c>
      <c r="Q19" s="135">
        <v>17</v>
      </c>
      <c r="R19" s="135">
        <v>16</v>
      </c>
      <c r="S19" s="135">
        <v>15</v>
      </c>
      <c r="T19" s="135">
        <v>11</v>
      </c>
      <c r="U19" s="134"/>
    </row>
    <row r="20" spans="1:32">
      <c r="A20" s="180" t="s">
        <v>345</v>
      </c>
      <c r="B20" s="135">
        <v>2</v>
      </c>
      <c r="C20" s="193">
        <v>1</v>
      </c>
      <c r="D20" s="193">
        <v>1</v>
      </c>
      <c r="E20" s="193">
        <v>1</v>
      </c>
      <c r="F20" s="193">
        <v>2</v>
      </c>
      <c r="G20" s="193">
        <v>3</v>
      </c>
      <c r="H20" s="135">
        <v>2</v>
      </c>
      <c r="I20" s="135">
        <v>3</v>
      </c>
      <c r="J20" s="135">
        <v>5</v>
      </c>
      <c r="K20" s="135">
        <v>4</v>
      </c>
      <c r="L20" s="135">
        <v>5</v>
      </c>
      <c r="M20" s="135">
        <v>3</v>
      </c>
      <c r="N20" s="135">
        <v>2</v>
      </c>
      <c r="O20" s="135">
        <v>2</v>
      </c>
      <c r="P20" s="135">
        <v>3</v>
      </c>
      <c r="Q20" s="135">
        <v>4</v>
      </c>
      <c r="R20" s="135">
        <v>6</v>
      </c>
      <c r="S20" s="135">
        <v>7</v>
      </c>
      <c r="T20" s="135">
        <v>5</v>
      </c>
      <c r="U20" s="134"/>
    </row>
    <row r="21" spans="1:32" ht="21.15" customHeight="1">
      <c r="A21" s="183" t="s">
        <v>346</v>
      </c>
      <c r="B21" s="135">
        <v>45</v>
      </c>
      <c r="C21" s="193">
        <v>43</v>
      </c>
      <c r="D21" s="193">
        <v>46</v>
      </c>
      <c r="E21" s="193">
        <v>46</v>
      </c>
      <c r="F21" s="193">
        <v>53</v>
      </c>
      <c r="G21" s="193">
        <v>52</v>
      </c>
      <c r="H21" s="135">
        <v>64</v>
      </c>
      <c r="I21" s="135">
        <v>62</v>
      </c>
      <c r="J21" s="135">
        <v>56</v>
      </c>
      <c r="K21" s="135">
        <v>57</v>
      </c>
      <c r="L21" s="135">
        <v>51</v>
      </c>
      <c r="M21" s="135">
        <v>53</v>
      </c>
      <c r="N21" s="135">
        <v>54</v>
      </c>
      <c r="O21" s="135">
        <v>48</v>
      </c>
      <c r="P21" s="135">
        <v>46</v>
      </c>
      <c r="Q21" s="135">
        <v>48</v>
      </c>
      <c r="R21" s="135">
        <v>48</v>
      </c>
      <c r="S21" s="135">
        <v>46</v>
      </c>
      <c r="T21" s="135">
        <v>41</v>
      </c>
      <c r="U21" s="134"/>
      <c r="V21" s="10"/>
      <c r="W21" s="10"/>
      <c r="X21" s="10"/>
      <c r="Y21" s="10"/>
      <c r="Z21" s="10"/>
      <c r="AA21" s="10"/>
      <c r="AB21" s="10"/>
      <c r="AC21" s="10"/>
      <c r="AD21" s="10"/>
      <c r="AE21" s="10"/>
      <c r="AF21" s="10"/>
    </row>
    <row r="22" spans="1:32" ht="21.15" customHeight="1">
      <c r="A22" s="183" t="s">
        <v>344</v>
      </c>
      <c r="B22" s="135">
        <v>241</v>
      </c>
      <c r="C22" s="193">
        <v>251</v>
      </c>
      <c r="D22" s="193">
        <v>257</v>
      </c>
      <c r="E22" s="193">
        <v>250</v>
      </c>
      <c r="F22" s="193">
        <v>259</v>
      </c>
      <c r="G22" s="193">
        <v>279</v>
      </c>
      <c r="H22" s="135">
        <v>281</v>
      </c>
      <c r="I22" s="135">
        <v>298</v>
      </c>
      <c r="J22" s="135">
        <v>309</v>
      </c>
      <c r="K22" s="135">
        <v>325</v>
      </c>
      <c r="L22" s="135">
        <v>336</v>
      </c>
      <c r="M22" s="135">
        <v>356</v>
      </c>
      <c r="N22" s="135">
        <v>372</v>
      </c>
      <c r="O22" s="135">
        <v>386</v>
      </c>
      <c r="P22" s="135">
        <v>391</v>
      </c>
      <c r="Q22" s="135">
        <v>420</v>
      </c>
      <c r="R22" s="135">
        <v>409</v>
      </c>
      <c r="S22" s="135">
        <v>418</v>
      </c>
      <c r="T22" s="135">
        <v>416</v>
      </c>
      <c r="U22" s="134"/>
      <c r="V22" s="10"/>
      <c r="W22" s="10"/>
      <c r="X22" s="10"/>
      <c r="Y22" s="10"/>
      <c r="Z22" s="10"/>
      <c r="AA22" s="10"/>
      <c r="AB22" s="10"/>
      <c r="AC22" s="10"/>
      <c r="AD22" s="10"/>
      <c r="AE22" s="10"/>
      <c r="AF22" s="10"/>
    </row>
    <row r="23" spans="1:32" ht="21.15" customHeight="1">
      <c r="A23" s="183" t="s">
        <v>338</v>
      </c>
      <c r="B23" s="135">
        <v>4</v>
      </c>
      <c r="C23" s="193">
        <v>6</v>
      </c>
      <c r="D23" s="193">
        <v>7</v>
      </c>
      <c r="E23" s="193">
        <v>5</v>
      </c>
      <c r="F23" s="193">
        <v>8</v>
      </c>
      <c r="G23" s="193">
        <v>7</v>
      </c>
      <c r="H23" s="135">
        <v>7</v>
      </c>
      <c r="I23" s="135">
        <v>8</v>
      </c>
      <c r="J23" s="135">
        <v>7</v>
      </c>
      <c r="K23" s="135">
        <v>6</v>
      </c>
      <c r="L23" s="135">
        <v>6</v>
      </c>
      <c r="M23" s="135">
        <v>6</v>
      </c>
      <c r="N23" s="135">
        <v>7</v>
      </c>
      <c r="O23" s="135">
        <v>5</v>
      </c>
      <c r="P23" s="135">
        <v>6</v>
      </c>
      <c r="Q23" s="135">
        <v>6</v>
      </c>
      <c r="R23" s="135">
        <v>8</v>
      </c>
      <c r="S23" s="135">
        <v>4</v>
      </c>
      <c r="T23" s="135">
        <v>4</v>
      </c>
      <c r="U23" s="134"/>
      <c r="V23" s="10"/>
      <c r="W23" s="10"/>
      <c r="X23" s="10"/>
      <c r="Y23" s="10"/>
      <c r="Z23" s="10"/>
      <c r="AA23" s="10"/>
      <c r="AB23" s="10"/>
      <c r="AC23" s="10"/>
      <c r="AD23" s="10"/>
      <c r="AE23" s="10"/>
      <c r="AF23" s="10"/>
    </row>
    <row r="24" spans="1:32" ht="21.15" customHeight="1">
      <c r="A24" s="183" t="s">
        <v>337</v>
      </c>
      <c r="B24" s="135">
        <v>16</v>
      </c>
      <c r="C24" s="193">
        <v>18</v>
      </c>
      <c r="D24" s="193">
        <v>18</v>
      </c>
      <c r="E24" s="193">
        <v>17</v>
      </c>
      <c r="F24" s="193">
        <v>16</v>
      </c>
      <c r="G24" s="193">
        <v>16</v>
      </c>
      <c r="H24" s="135">
        <v>13</v>
      </c>
      <c r="I24" s="135">
        <v>16</v>
      </c>
      <c r="J24" s="135">
        <v>16</v>
      </c>
      <c r="K24" s="135">
        <v>14</v>
      </c>
      <c r="L24" s="135">
        <v>19</v>
      </c>
      <c r="M24" s="135">
        <v>22</v>
      </c>
      <c r="N24" s="135">
        <v>23</v>
      </c>
      <c r="O24" s="135">
        <v>3</v>
      </c>
      <c r="P24" s="135">
        <v>3</v>
      </c>
      <c r="Q24" s="135">
        <v>5</v>
      </c>
      <c r="R24" s="135">
        <v>7</v>
      </c>
      <c r="S24" s="135">
        <v>7</v>
      </c>
      <c r="T24" s="135">
        <v>7</v>
      </c>
      <c r="U24" s="134"/>
      <c r="V24" s="10"/>
      <c r="W24" s="10"/>
      <c r="X24" s="10"/>
      <c r="Y24" s="10"/>
      <c r="Z24" s="10"/>
      <c r="AA24" s="10"/>
      <c r="AB24" s="10"/>
      <c r="AC24" s="10"/>
      <c r="AD24" s="10"/>
      <c r="AE24" s="10"/>
      <c r="AF24" s="10"/>
    </row>
    <row r="25" spans="1:32">
      <c r="A25" s="180" t="s">
        <v>336</v>
      </c>
      <c r="B25" s="135">
        <v>0</v>
      </c>
      <c r="C25" s="193">
        <v>0</v>
      </c>
      <c r="D25" s="193">
        <v>0</v>
      </c>
      <c r="E25" s="193">
        <v>0</v>
      </c>
      <c r="F25" s="193">
        <v>0</v>
      </c>
      <c r="G25" s="193">
        <v>0</v>
      </c>
      <c r="H25" s="135">
        <v>0</v>
      </c>
      <c r="I25" s="135">
        <v>0</v>
      </c>
      <c r="J25" s="135">
        <v>0</v>
      </c>
      <c r="K25" s="135">
        <v>0</v>
      </c>
      <c r="L25" s="135">
        <v>0</v>
      </c>
      <c r="M25" s="135">
        <v>0</v>
      </c>
      <c r="N25" s="135">
        <v>0</v>
      </c>
      <c r="O25" s="135">
        <v>0</v>
      </c>
      <c r="P25" s="135">
        <v>0</v>
      </c>
      <c r="Q25" s="135">
        <v>0</v>
      </c>
      <c r="R25" s="135">
        <v>0</v>
      </c>
      <c r="S25" s="135">
        <v>0</v>
      </c>
      <c r="T25" s="135">
        <v>0</v>
      </c>
      <c r="U25" s="134"/>
      <c r="V25" s="10"/>
      <c r="W25" s="10"/>
      <c r="X25" s="10"/>
      <c r="Y25" s="10"/>
      <c r="Z25" s="10"/>
      <c r="AA25" s="10"/>
      <c r="AB25" s="10"/>
      <c r="AC25" s="10"/>
      <c r="AD25" s="10"/>
      <c r="AE25" s="10"/>
      <c r="AF25" s="10"/>
    </row>
    <row r="26" spans="1:32" s="21" customFormat="1" ht="10.5">
      <c r="A26" s="117" t="s">
        <v>136</v>
      </c>
      <c r="B26" s="130">
        <v>3927</v>
      </c>
      <c r="C26" s="130">
        <v>3650</v>
      </c>
      <c r="D26" s="130">
        <v>3580</v>
      </c>
      <c r="E26" s="130">
        <v>3502</v>
      </c>
      <c r="F26" s="130">
        <v>2023</v>
      </c>
      <c r="G26" s="130">
        <v>2027</v>
      </c>
      <c r="H26" s="130">
        <v>2059</v>
      </c>
      <c r="I26" s="130">
        <v>2106</v>
      </c>
      <c r="J26" s="130">
        <v>2149</v>
      </c>
      <c r="K26" s="130">
        <v>2134</v>
      </c>
      <c r="L26" s="130">
        <v>2072</v>
      </c>
      <c r="M26" s="130">
        <v>1948</v>
      </c>
      <c r="N26" s="130">
        <v>1946</v>
      </c>
      <c r="O26" s="130">
        <v>1987</v>
      </c>
      <c r="P26" s="130">
        <v>1879</v>
      </c>
      <c r="Q26" s="130">
        <v>1746</v>
      </c>
      <c r="R26" s="130">
        <v>1631</v>
      </c>
      <c r="S26" s="130">
        <v>1781</v>
      </c>
      <c r="T26" s="147" t="s">
        <v>50</v>
      </c>
      <c r="U26" s="146"/>
    </row>
    <row r="27" spans="1:32" s="21" customFormat="1" ht="10.5">
      <c r="A27" s="124"/>
      <c r="B27" s="124"/>
      <c r="C27" s="124"/>
      <c r="D27" s="124"/>
      <c r="E27" s="124"/>
      <c r="F27" s="124"/>
      <c r="G27" s="124"/>
      <c r="H27" s="124"/>
      <c r="I27" s="124"/>
      <c r="J27" s="124"/>
      <c r="K27" s="124"/>
      <c r="L27" s="124"/>
      <c r="M27" s="124"/>
      <c r="N27" s="128"/>
      <c r="O27" s="128"/>
      <c r="P27" s="128"/>
      <c r="Q27" s="128"/>
      <c r="R27" s="128"/>
      <c r="S27" s="128"/>
      <c r="T27" s="145"/>
      <c r="U27" s="145"/>
    </row>
    <row r="28" spans="1:32" ht="11.25" customHeight="1">
      <c r="A28" s="12" t="s">
        <v>70</v>
      </c>
      <c r="B28" s="12"/>
      <c r="C28" s="12"/>
      <c r="D28" s="12"/>
      <c r="E28" s="12"/>
      <c r="F28" s="12"/>
      <c r="G28" s="12"/>
      <c r="H28" s="12"/>
      <c r="I28" s="12"/>
      <c r="J28" s="12"/>
      <c r="K28" s="12"/>
      <c r="L28" s="12"/>
      <c r="M28" s="12"/>
      <c r="N28" s="144"/>
      <c r="O28" s="144"/>
      <c r="P28" s="143"/>
      <c r="Q28" s="143"/>
      <c r="R28" s="143"/>
      <c r="S28" s="143"/>
      <c r="T28" s="142"/>
      <c r="U28" s="10"/>
      <c r="V28" s="10"/>
      <c r="W28" s="10"/>
      <c r="X28" s="10"/>
      <c r="Y28" s="10"/>
      <c r="Z28" s="10"/>
      <c r="AA28" s="10"/>
      <c r="AB28" s="10"/>
      <c r="AC28" s="10"/>
      <c r="AD28" s="10"/>
      <c r="AE28" s="10"/>
    </row>
    <row r="29" spans="1:32" s="3" customFormat="1" ht="11.25" customHeight="1">
      <c r="A29" s="6" t="s">
        <v>151</v>
      </c>
      <c r="B29" s="6"/>
      <c r="C29" s="12"/>
      <c r="D29" s="6"/>
      <c r="E29" s="6"/>
      <c r="F29" s="6"/>
      <c r="G29" s="6"/>
      <c r="H29" s="6"/>
      <c r="I29" s="6"/>
      <c r="J29" s="6"/>
      <c r="K29" s="6"/>
      <c r="L29" s="6"/>
      <c r="M29" s="6"/>
      <c r="N29" s="5"/>
      <c r="O29" s="13"/>
      <c r="Q29" s="13"/>
    </row>
    <row r="30" spans="1:32" s="3" customFormat="1" ht="11.25" customHeight="1">
      <c r="A30" s="6" t="s">
        <v>49</v>
      </c>
      <c r="B30" s="6"/>
      <c r="C30" s="12"/>
      <c r="D30" s="6"/>
      <c r="E30" s="6"/>
      <c r="F30" s="6"/>
      <c r="G30" s="6"/>
      <c r="H30" s="6"/>
      <c r="I30" s="6"/>
      <c r="J30" s="6"/>
      <c r="K30" s="6"/>
      <c r="L30" s="6"/>
      <c r="M30" s="6"/>
      <c r="N30" s="5"/>
      <c r="O30" s="13"/>
      <c r="Q30" s="13"/>
    </row>
    <row r="31" spans="1:32">
      <c r="A31" s="6"/>
      <c r="B31" s="6"/>
      <c r="C31" s="6"/>
      <c r="D31" s="6"/>
      <c r="E31" s="6"/>
      <c r="F31" s="6"/>
      <c r="G31" s="6"/>
      <c r="H31" s="6"/>
      <c r="I31" s="6"/>
      <c r="J31" s="6"/>
      <c r="K31" s="6"/>
      <c r="L31" s="6"/>
      <c r="S31" s="10"/>
      <c r="T31" s="10"/>
      <c r="U31" s="10"/>
      <c r="V31" s="10"/>
      <c r="W31" s="10"/>
      <c r="X31" s="10"/>
      <c r="Y31" s="10"/>
      <c r="Z31" s="10"/>
      <c r="AA31" s="10"/>
      <c r="AB31" s="10"/>
      <c r="AC31" s="10"/>
      <c r="AD31" s="10"/>
      <c r="AE31" s="10"/>
    </row>
    <row r="32" spans="1:32">
      <c r="S32" s="10"/>
      <c r="T32" s="10"/>
      <c r="U32" s="10"/>
      <c r="V32" s="10"/>
      <c r="W32" s="10"/>
      <c r="X32" s="10"/>
      <c r="Y32" s="10"/>
      <c r="Z32" s="10"/>
      <c r="AA32" s="10"/>
      <c r="AB32" s="10"/>
      <c r="AC32" s="10"/>
      <c r="AD32" s="10"/>
      <c r="AE32" s="10"/>
    </row>
    <row r="33" spans="1:31">
      <c r="A33" s="12"/>
      <c r="S33" s="10"/>
      <c r="T33" s="10"/>
      <c r="U33" s="10"/>
      <c r="V33" s="10"/>
      <c r="W33" s="10"/>
      <c r="X33" s="10"/>
      <c r="Y33" s="10"/>
      <c r="Z33" s="10"/>
      <c r="AA33" s="10"/>
      <c r="AB33" s="10"/>
      <c r="AC33" s="10"/>
      <c r="AD33" s="10"/>
      <c r="AE33" s="10"/>
    </row>
    <row r="34" spans="1:31">
      <c r="A34" s="6"/>
      <c r="S34" s="10"/>
      <c r="T34" s="10"/>
      <c r="U34" s="10"/>
      <c r="V34" s="10"/>
      <c r="W34" s="10"/>
      <c r="X34" s="10"/>
      <c r="Y34" s="10"/>
      <c r="Z34" s="10"/>
      <c r="AA34" s="10"/>
      <c r="AB34" s="10"/>
      <c r="AC34" s="10"/>
      <c r="AD34" s="10"/>
      <c r="AE34" s="10"/>
    </row>
    <row r="35" spans="1:31">
      <c r="A35" s="6"/>
      <c r="S35" s="10"/>
      <c r="T35" s="10"/>
      <c r="U35" s="10"/>
      <c r="V35" s="10"/>
      <c r="W35" s="10"/>
      <c r="X35" s="10"/>
      <c r="Y35" s="10"/>
      <c r="Z35" s="10"/>
      <c r="AA35" s="10"/>
      <c r="AB35" s="10"/>
      <c r="AC35" s="10"/>
      <c r="AD35" s="10"/>
      <c r="AE35" s="10"/>
    </row>
    <row r="36" spans="1:31">
      <c r="S36" s="10"/>
      <c r="T36" s="10"/>
      <c r="U36" s="10"/>
      <c r="V36" s="10"/>
      <c r="W36" s="10"/>
      <c r="X36" s="10"/>
      <c r="Y36" s="10"/>
      <c r="Z36" s="10"/>
      <c r="AA36" s="10"/>
      <c r="AB36" s="10"/>
      <c r="AC36" s="10"/>
      <c r="AD36" s="10"/>
      <c r="AE36" s="10"/>
    </row>
    <row r="37" spans="1:31">
      <c r="S37" s="10"/>
      <c r="T37" s="10"/>
      <c r="U37" s="10"/>
      <c r="V37" s="10"/>
      <c r="W37" s="10"/>
      <c r="X37" s="10"/>
      <c r="Y37" s="10"/>
      <c r="Z37" s="10"/>
      <c r="AA37" s="10"/>
      <c r="AB37" s="10"/>
      <c r="AC37" s="10"/>
      <c r="AD37" s="10"/>
      <c r="AE37" s="10"/>
    </row>
    <row r="38" spans="1:31">
      <c r="S38" s="10"/>
      <c r="T38" s="10"/>
      <c r="U38" s="10"/>
      <c r="V38" s="10"/>
      <c r="W38" s="10"/>
      <c r="X38" s="10"/>
      <c r="Y38" s="10"/>
      <c r="Z38" s="10"/>
      <c r="AA38" s="10"/>
      <c r="AB38" s="10"/>
      <c r="AC38" s="10"/>
      <c r="AD38" s="10"/>
      <c r="AE38" s="10"/>
    </row>
    <row r="39" spans="1:31">
      <c r="S39" s="10"/>
      <c r="T39" s="10"/>
      <c r="U39" s="10"/>
      <c r="V39" s="10"/>
      <c r="W39" s="10"/>
      <c r="X39" s="10"/>
      <c r="Y39" s="10"/>
      <c r="Z39" s="10"/>
      <c r="AA39" s="10"/>
      <c r="AB39" s="10"/>
      <c r="AC39" s="10"/>
      <c r="AD39" s="10"/>
      <c r="AE39" s="10"/>
    </row>
    <row r="40" spans="1:31">
      <c r="S40" s="10"/>
      <c r="T40" s="10"/>
      <c r="U40" s="10"/>
      <c r="V40" s="10"/>
      <c r="W40" s="10"/>
      <c r="X40" s="10"/>
      <c r="Y40" s="10"/>
      <c r="Z40" s="10"/>
      <c r="AA40" s="10"/>
      <c r="AB40" s="10"/>
      <c r="AC40" s="10"/>
      <c r="AD40" s="10"/>
      <c r="AE40" s="10"/>
    </row>
    <row r="41" spans="1:31">
      <c r="S41" s="10"/>
      <c r="T41" s="10"/>
      <c r="U41" s="10"/>
      <c r="V41" s="10"/>
      <c r="W41" s="10"/>
      <c r="X41" s="10"/>
      <c r="Y41" s="10"/>
      <c r="Z41" s="10"/>
      <c r="AA41" s="10"/>
      <c r="AB41" s="10"/>
      <c r="AC41" s="10"/>
      <c r="AD41" s="10"/>
      <c r="AE41" s="10"/>
    </row>
    <row r="42" spans="1:31">
      <c r="S42" s="10"/>
      <c r="T42" s="10"/>
      <c r="U42" s="10"/>
      <c r="V42" s="10"/>
      <c r="W42" s="10"/>
      <c r="X42" s="10"/>
      <c r="Y42" s="10"/>
      <c r="Z42" s="10"/>
      <c r="AA42" s="10"/>
      <c r="AB42" s="10"/>
      <c r="AC42" s="10"/>
      <c r="AD42" s="10"/>
      <c r="AE42" s="10"/>
    </row>
    <row r="43" spans="1:31">
      <c r="S43" s="10"/>
      <c r="T43" s="10"/>
      <c r="U43" s="10"/>
      <c r="V43" s="10"/>
      <c r="W43" s="10"/>
      <c r="X43" s="10"/>
      <c r="Y43" s="10"/>
      <c r="Z43" s="10"/>
      <c r="AA43" s="10"/>
      <c r="AB43" s="10"/>
      <c r="AC43" s="10"/>
      <c r="AD43" s="10"/>
      <c r="AE43" s="10"/>
    </row>
    <row r="44" spans="1:31">
      <c r="S44" s="10"/>
      <c r="T44" s="10"/>
      <c r="U44" s="10"/>
      <c r="V44" s="10"/>
      <c r="W44" s="10"/>
      <c r="X44" s="10"/>
      <c r="Y44" s="10"/>
      <c r="Z44" s="10"/>
      <c r="AA44" s="10"/>
      <c r="AB44" s="10"/>
      <c r="AC44" s="10"/>
      <c r="AD44" s="10"/>
      <c r="AE44" s="10"/>
    </row>
    <row r="46" spans="1:31">
      <c r="S46" s="10"/>
    </row>
    <row r="47" spans="1:31">
      <c r="S47" s="10"/>
      <c r="T47" s="10"/>
      <c r="U47" s="10"/>
      <c r="V47" s="10"/>
      <c r="W47" s="10"/>
      <c r="X47" s="10"/>
      <c r="Y47" s="10"/>
      <c r="Z47" s="10"/>
      <c r="AA47" s="10"/>
      <c r="AB47" s="10"/>
      <c r="AC47" s="10"/>
      <c r="AD47" s="10"/>
      <c r="AE47" s="10"/>
    </row>
    <row r="48" spans="1:31">
      <c r="S48" s="10"/>
      <c r="T48" s="10"/>
      <c r="U48" s="10"/>
      <c r="V48" s="10"/>
      <c r="W48" s="10"/>
      <c r="X48" s="10"/>
      <c r="Y48" s="10"/>
      <c r="Z48" s="10"/>
      <c r="AA48" s="10"/>
      <c r="AB48" s="10"/>
      <c r="AC48" s="10"/>
      <c r="AD48" s="10"/>
      <c r="AE48" s="10"/>
    </row>
    <row r="49" spans="19:31">
      <c r="S49" s="10"/>
      <c r="T49" s="10"/>
      <c r="U49" s="10"/>
      <c r="V49" s="10"/>
      <c r="W49" s="10"/>
      <c r="X49" s="10"/>
      <c r="Y49" s="10"/>
      <c r="Z49" s="10"/>
      <c r="AA49" s="10"/>
      <c r="AB49" s="10"/>
      <c r="AC49" s="10"/>
      <c r="AD49" s="10"/>
      <c r="AE49" s="10"/>
    </row>
  </sheetData>
  <pageMargins left="0.45" right="0" top="1" bottom="1" header="0.5" footer="0.5"/>
  <pageSetup firstPageNumber="13" orientation="portrait" useFirstPageNumber="1" horizontalDpi="4294967292" verticalDpi="300" r:id="rId1"/>
  <headerFooter alignWithMargins="0">
    <oddFooter>&amp;C&amp;P of 31</oddFooter>
  </headerFooter>
  <ignoredErrors>
    <ignoredError sqref="L15:N15 F16:L16 D15:K15 B15" formulaRange="1"/>
    <ignoredError sqref="D7" formula="1"/>
    <ignoredError sqref="C15" formula="1"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40</vt:i4>
      </vt:variant>
    </vt:vector>
  </HeadingPairs>
  <TitlesOfParts>
    <vt:vector size="65" baseType="lpstr">
      <vt:lpstr>NOTES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12a</vt:lpstr>
      <vt:lpstr>Table 13</vt:lpstr>
      <vt:lpstr>Table 13a</vt:lpstr>
      <vt:lpstr>Table 14</vt:lpstr>
      <vt:lpstr>Table 15</vt:lpstr>
      <vt:lpstr>Table 16</vt:lpstr>
      <vt:lpstr>Table 17</vt:lpstr>
      <vt:lpstr>Table 18</vt:lpstr>
      <vt:lpstr>Table 19</vt:lpstr>
      <vt:lpstr>Table 20</vt:lpstr>
      <vt:lpstr>Table 21</vt:lpstr>
      <vt:lpstr>Table 22</vt:lpstr>
      <vt:lpstr>'Table 9'!\S</vt:lpstr>
      <vt:lpstr>ESTIMATED_ACTIVE_WOMEN_AIRMEN_CERTIFICATES_HELD</vt:lpstr>
      <vt:lpstr>ForTable4</vt:lpstr>
      <vt:lpstr>NOTES!Print_Area</vt:lpstr>
      <vt:lpstr>'Table 1'!Print_Area</vt:lpstr>
      <vt:lpstr>'Table 10'!Print_Area</vt:lpstr>
      <vt:lpstr>'Table 11'!Print_Area</vt:lpstr>
      <vt:lpstr>'Table 12'!Print_Area</vt:lpstr>
      <vt:lpstr>'Table 12a'!Print_Area</vt:lpstr>
      <vt:lpstr>'Table 13'!Print_Area</vt:lpstr>
      <vt:lpstr>'Table 13a'!Print_Area</vt:lpstr>
      <vt:lpstr>'Table 14'!Print_Area</vt:lpstr>
      <vt:lpstr>'Table 15'!Print_Area</vt:lpstr>
      <vt:lpstr>'Table 16'!Print_Area</vt:lpstr>
      <vt:lpstr>'Table 17'!Print_Area</vt:lpstr>
      <vt:lpstr>'Table 18'!Print_Area</vt:lpstr>
      <vt:lpstr>'Table 19'!Print_Area</vt:lpstr>
      <vt:lpstr>'Table 2'!Print_Area</vt:lpstr>
      <vt:lpstr>'Table 20'!Print_Area</vt:lpstr>
      <vt:lpstr>'Table 21'!Print_Area</vt:lpstr>
      <vt:lpstr>'Table 22'!Print_Area</vt:lpstr>
      <vt:lpstr>'Table 3'!Print_Area</vt:lpstr>
      <vt:lpstr>'Table 4'!Print_Area</vt:lpstr>
      <vt:lpstr>'Table 5'!Print_Area</vt:lpstr>
      <vt:lpstr>'Table 6'!Print_Area</vt:lpstr>
      <vt:lpstr>'Table 7'!Print_Area</vt:lpstr>
      <vt:lpstr>'Table 8'!Print_Area</vt:lpstr>
      <vt:lpstr>'Table 9'!Print_Area</vt:lpstr>
      <vt:lpstr>'Table 10'!Print_Titles</vt:lpstr>
      <vt:lpstr>'Table 14'!Print_Titles</vt:lpstr>
      <vt:lpstr>'Table 15'!Print_Titles</vt:lpstr>
      <vt:lpstr>'Table 3'!Print_Titles</vt:lpstr>
      <vt:lpstr>'Table 4'!Print_Titles</vt:lpstr>
      <vt:lpstr>'Table 5'!Print_Titles</vt:lpstr>
      <vt:lpstr>'Table 6'!Print_Titles</vt:lpstr>
      <vt:lpstr>'Table 7'!Print_Titles</vt:lpstr>
      <vt:lpstr>'Table 9'!Print_Titles</vt:lpstr>
      <vt:lpstr>SPACE</vt:lpstr>
      <vt:lpstr>TABLE_2</vt:lpstr>
      <vt:lpstr>Table4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1 - ESTIMATED ACTIVE AIRMEN CERTIFICATES HELD, DECEMBER 31, 2001 – 2010</dc:title>
  <dc:creator>H. Anna Barlett | 202-267-4070 | Anna.Barlett@faa.gov</dc:creator>
  <cp:lastModifiedBy>Ngai, Eva (FAA)</cp:lastModifiedBy>
  <cp:lastPrinted>2020-04-18T00:23:41Z</cp:lastPrinted>
  <dcterms:created xsi:type="dcterms:W3CDTF">2011-04-13T17:06:47Z</dcterms:created>
  <dcterms:modified xsi:type="dcterms:W3CDTF">2020-11-02T21:28:17Z</dcterms:modified>
</cp:coreProperties>
</file>